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in\졸업작품\"/>
    </mc:Choice>
  </mc:AlternateContent>
  <xr:revisionPtr revIDLastSave="0" documentId="13_ncr:1_{AC0505CF-E86E-4726-9D4E-B22361F856F4}" xr6:coauthVersionLast="46" xr6:coauthVersionMax="46" xr10:uidLastSave="{00000000-0000-0000-0000-000000000000}"/>
  <bookViews>
    <workbookView xWindow="-110" yWindow="-110" windowWidth="19420" windowHeight="10420" xr2:uid="{DC7174C1-D845-4BF1-9A21-63D772E6DA8C}"/>
  </bookViews>
  <sheets>
    <sheet name="합친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11" i="1" l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2307" i="1"/>
  <c r="H2308" i="1"/>
  <c r="H2309" i="1"/>
  <c r="H2310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229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5417" i="1"/>
  <c r="I5418" i="1"/>
  <c r="I5419" i="1"/>
  <c r="I5420" i="1"/>
  <c r="I5421" i="1"/>
  <c r="I5422" i="1"/>
  <c r="I5423" i="1"/>
  <c r="I5424" i="1"/>
  <c r="I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5416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5417" i="1"/>
  <c r="K5418" i="1"/>
  <c r="K5419" i="1"/>
  <c r="K5420" i="1"/>
  <c r="K5421" i="1"/>
  <c r="K5416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37" i="1"/>
  <c r="I38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7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54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332" i="1"/>
  <c r="K333" i="1"/>
  <c r="K334" i="1"/>
  <c r="K335" i="1"/>
  <c r="K336" i="1"/>
  <c r="K331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675" i="1"/>
  <c r="I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133" i="1"/>
  <c r="I1828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1829" i="1"/>
  <c r="I1830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1828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I2273" i="1" s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235" i="1"/>
  <c r="K2236" i="1"/>
  <c r="K2237" i="1"/>
  <c r="K2238" i="1"/>
  <c r="K2239" i="1"/>
  <c r="K2240" i="1"/>
  <c r="K2241" i="1"/>
  <c r="K2242" i="1"/>
  <c r="K2230" i="1"/>
  <c r="K2231" i="1"/>
  <c r="K2232" i="1"/>
  <c r="K2233" i="1"/>
  <c r="K2234" i="1"/>
  <c r="K2229" i="1"/>
  <c r="I2694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307" i="1"/>
  <c r="I2705" i="1"/>
  <c r="I2706" i="1"/>
  <c r="K2703" i="1"/>
  <c r="I2703" i="1" s="1"/>
  <c r="K2704" i="1"/>
  <c r="I2704" i="1" s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702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I3022" i="1" s="1"/>
  <c r="K3023" i="1"/>
  <c r="K3024" i="1"/>
  <c r="I3024" i="1" s="1"/>
  <c r="K3025" i="1"/>
  <c r="K3026" i="1"/>
  <c r="K3027" i="1"/>
  <c r="K3028" i="1"/>
  <c r="K3029" i="1"/>
  <c r="K3030" i="1"/>
  <c r="K3031" i="1"/>
  <c r="K3032" i="1"/>
  <c r="I3032" i="1" s="1"/>
  <c r="K3033" i="1"/>
  <c r="K3034" i="1"/>
  <c r="K3035" i="1"/>
  <c r="I3035" i="1" s="1"/>
  <c r="K3036" i="1"/>
  <c r="I3036" i="1" s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I3098" i="1" s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I3130" i="1" s="1"/>
  <c r="K3131" i="1"/>
  <c r="I3131" i="1" s="1"/>
  <c r="K3132" i="1"/>
  <c r="I3132" i="1" s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I3148" i="1" s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I3292" i="1" s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I3308" i="1" s="1"/>
  <c r="K3309" i="1"/>
  <c r="I3309" i="1" s="1"/>
  <c r="K3310" i="1"/>
  <c r="I3310" i="1" s="1"/>
  <c r="K3311" i="1"/>
  <c r="K3312" i="1"/>
  <c r="K3313" i="1"/>
  <c r="K3314" i="1"/>
  <c r="K3315" i="1"/>
  <c r="K3316" i="1"/>
  <c r="K3317" i="1"/>
  <c r="K3318" i="1"/>
  <c r="K3319" i="1"/>
  <c r="K3320" i="1"/>
  <c r="I3320" i="1" s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I3372" i="1" s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I3402" i="1" s="1"/>
  <c r="K3403" i="1"/>
  <c r="K3404" i="1"/>
  <c r="I3404" i="1" s="1"/>
  <c r="K3405" i="1"/>
  <c r="I3405" i="1" s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I3451" i="1" s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I3468" i="1" s="1"/>
  <c r="K3469" i="1"/>
  <c r="I3469" i="1" s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2999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I3672" i="1" s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I3802" i="1" s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507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I3901" i="1" s="1"/>
  <c r="K3902" i="1"/>
  <c r="I3902" i="1" s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I4008" i="1" s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I4031" i="1" s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I4329" i="1" s="1"/>
  <c r="K4330" i="1"/>
  <c r="I4330" i="1" s="1"/>
  <c r="K4331" i="1"/>
  <c r="K4332" i="1"/>
  <c r="K4333" i="1"/>
  <c r="K4334" i="1"/>
  <c r="K4335" i="1"/>
  <c r="I4335" i="1" s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I4361" i="1" s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I4393" i="1" s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I4425" i="1" s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I4457" i="1" s="1"/>
  <c r="K4458" i="1"/>
  <c r="I4458" i="1" s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I4473" i="1" s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3844" i="1"/>
  <c r="K4489" i="1"/>
  <c r="I4489" i="1" s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I4521" i="1" s="1"/>
  <c r="K4522" i="1"/>
  <c r="I4522" i="1" s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I4537" i="1" s="1"/>
  <c r="K4538" i="1"/>
  <c r="I4538" i="1" s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I4553" i="1" s="1"/>
  <c r="K4554" i="1"/>
  <c r="I4554" i="1" s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I4570" i="1" s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I4585" i="1" s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I4604" i="1" s="1"/>
  <c r="K4605" i="1"/>
  <c r="K4606" i="1"/>
  <c r="I4606" i="1" s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I4618" i="1" s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I4634" i="1" s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I4649" i="1" s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488" i="1"/>
  <c r="K4678" i="1"/>
  <c r="I4678" i="1" s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I4726" i="1" s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I4741" i="1" s="1"/>
  <c r="K4742" i="1"/>
  <c r="I4742" i="1" s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I4758" i="1" s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I4790" i="1" s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I4822" i="1" s="1"/>
  <c r="K4823" i="1"/>
  <c r="K4824" i="1"/>
  <c r="K4825" i="1"/>
  <c r="K4826" i="1"/>
  <c r="K4827" i="1"/>
  <c r="K4828" i="1"/>
  <c r="K4829" i="1"/>
  <c r="I4829" i="1" s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I4853" i="1" s="1"/>
  <c r="K4854" i="1"/>
  <c r="I4854" i="1" s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I4869" i="1" s="1"/>
  <c r="K4870" i="1"/>
  <c r="I4870" i="1" s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I4886" i="1" s="1"/>
  <c r="K4887" i="1"/>
  <c r="K4888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I4677" i="1" s="1"/>
  <c r="K4664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I4904" i="1" s="1"/>
  <c r="K4905" i="1"/>
  <c r="I4905" i="1" s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I4925" i="1" s="1"/>
  <c r="K4926" i="1"/>
  <c r="K4927" i="1"/>
  <c r="K4928" i="1"/>
  <c r="K4929" i="1"/>
  <c r="K4930" i="1"/>
  <c r="K4931" i="1"/>
  <c r="K4932" i="1"/>
  <c r="K4933" i="1"/>
  <c r="K4934" i="1"/>
  <c r="K4935" i="1"/>
  <c r="K4936" i="1"/>
  <c r="I4936" i="1" s="1"/>
  <c r="K4937" i="1"/>
  <c r="I4937" i="1" s="1"/>
  <c r="K4938" i="1"/>
  <c r="K4939" i="1"/>
  <c r="K4940" i="1"/>
  <c r="K4941" i="1"/>
  <c r="K4942" i="1"/>
  <c r="K4943" i="1"/>
  <c r="I4943" i="1" s="1"/>
  <c r="K4944" i="1"/>
  <c r="K4945" i="1"/>
  <c r="K4946" i="1"/>
  <c r="K4947" i="1"/>
  <c r="K4948" i="1"/>
  <c r="K4949" i="1"/>
  <c r="K4950" i="1"/>
  <c r="K4951" i="1"/>
  <c r="K4952" i="1"/>
  <c r="I4952" i="1" s="1"/>
  <c r="K4953" i="1"/>
  <c r="I4953" i="1" s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I4968" i="1" s="1"/>
  <c r="K4969" i="1"/>
  <c r="I4969" i="1" s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I4983" i="1" s="1"/>
  <c r="K4984" i="1"/>
  <c r="I4984" i="1" s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I4999" i="1" s="1"/>
  <c r="K5000" i="1"/>
  <c r="K5001" i="1"/>
  <c r="K5002" i="1"/>
  <c r="K5003" i="1"/>
  <c r="K5004" i="1"/>
  <c r="K5005" i="1"/>
  <c r="K5006" i="1"/>
  <c r="I5006" i="1" s="1"/>
  <c r="K5007" i="1"/>
  <c r="K5008" i="1"/>
  <c r="K5009" i="1"/>
  <c r="K5010" i="1"/>
  <c r="K5011" i="1"/>
  <c r="K5012" i="1"/>
  <c r="K5013" i="1"/>
  <c r="K5014" i="1"/>
  <c r="K5015" i="1"/>
  <c r="K5016" i="1"/>
  <c r="I5016" i="1" s="1"/>
  <c r="K5017" i="1"/>
  <c r="I5017" i="1" s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I5038" i="1" s="1"/>
  <c r="K5039" i="1"/>
  <c r="K5040" i="1"/>
  <c r="K5041" i="1"/>
  <c r="K5042" i="1"/>
  <c r="K5043" i="1"/>
  <c r="K5044" i="1"/>
  <c r="K5045" i="1"/>
  <c r="K5046" i="1"/>
  <c r="K5047" i="1"/>
  <c r="I5047" i="1" s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I5063" i="1" s="1"/>
  <c r="K5064" i="1"/>
  <c r="K5065" i="1"/>
  <c r="I5065" i="1" s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I5079" i="1" s="1"/>
  <c r="K5080" i="1"/>
  <c r="K5081" i="1"/>
  <c r="I5081" i="1" s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I5096" i="1" s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I5113" i="1" s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I5128" i="1" s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I5145" i="1" s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I5159" i="1" s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I5223" i="1" s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I5240" i="1" s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I5255" i="1" s="1"/>
  <c r="K5256" i="1"/>
  <c r="I5256" i="1" s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I5271" i="1" s="1"/>
  <c r="K5272" i="1"/>
  <c r="I5272" i="1" s="1"/>
  <c r="K5273" i="1"/>
  <c r="I5273" i="1" s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I5289" i="1" s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I5320" i="1" s="1"/>
  <c r="K5321" i="1"/>
  <c r="I5321" i="1" s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I5336" i="1" s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I5351" i="1" s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I5369" i="1" s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I5399" i="1" s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4889" i="1"/>
  <c r="M4929" i="1"/>
  <c r="M4930" i="1"/>
  <c r="M4933" i="1"/>
  <c r="M4946" i="1"/>
  <c r="M4951" i="1"/>
  <c r="M5107" i="1"/>
  <c r="M5144" i="1"/>
  <c r="M5155" i="1"/>
  <c r="M5303" i="1"/>
  <c r="M5305" i="1"/>
  <c r="M5306" i="1"/>
  <c r="I5306" i="1" s="1"/>
  <c r="I4831" i="1"/>
  <c r="I4832" i="1"/>
  <c r="I4834" i="1"/>
  <c r="I4838" i="1"/>
  <c r="I4864" i="1"/>
  <c r="M4855" i="1"/>
  <c r="M4864" i="1"/>
  <c r="M4882" i="1"/>
  <c r="M4883" i="1"/>
  <c r="I4883" i="1" s="1"/>
  <c r="I4599" i="1"/>
  <c r="I4602" i="1"/>
  <c r="M4506" i="1"/>
  <c r="M4527" i="1"/>
  <c r="M4544" i="1"/>
  <c r="M4645" i="1"/>
  <c r="M4648" i="1"/>
  <c r="I3929" i="1"/>
  <c r="I4129" i="1"/>
  <c r="I4133" i="1"/>
  <c r="I4134" i="1"/>
  <c r="I4305" i="1"/>
  <c r="I4306" i="1"/>
  <c r="I4354" i="1"/>
  <c r="I4357" i="1"/>
  <c r="I4415" i="1"/>
  <c r="I4416" i="1"/>
  <c r="I4417" i="1"/>
  <c r="M3847" i="1"/>
  <c r="I3847" i="1" s="1"/>
  <c r="M3920" i="1"/>
  <c r="M3962" i="1"/>
  <c r="M3980" i="1"/>
  <c r="M3982" i="1"/>
  <c r="M3983" i="1"/>
  <c r="M4021" i="1"/>
  <c r="I4021" i="1" s="1"/>
  <c r="M4036" i="1"/>
  <c r="M4085" i="1"/>
  <c r="I4085" i="1" s="1"/>
  <c r="M4086" i="1"/>
  <c r="M4087" i="1"/>
  <c r="I4087" i="1" s="1"/>
  <c r="M4124" i="1"/>
  <c r="I4124" i="1" s="1"/>
  <c r="M4137" i="1"/>
  <c r="M4138" i="1"/>
  <c r="M4139" i="1"/>
  <c r="M4140" i="1"/>
  <c r="M4175" i="1"/>
  <c r="M4203" i="1"/>
  <c r="M4237" i="1"/>
  <c r="M4292" i="1"/>
  <c r="M4293" i="1"/>
  <c r="M4294" i="1"/>
  <c r="M4295" i="1"/>
  <c r="I4295" i="1" s="1"/>
  <c r="M4303" i="1"/>
  <c r="M4309" i="1"/>
  <c r="M4345" i="1"/>
  <c r="M4355" i="1"/>
  <c r="M4356" i="1"/>
  <c r="M4397" i="1"/>
  <c r="I4397" i="1" s="1"/>
  <c r="M4409" i="1"/>
  <c r="M4411" i="1"/>
  <c r="I3558" i="1"/>
  <c r="I3764" i="1"/>
  <c r="I3767" i="1"/>
  <c r="I3768" i="1"/>
  <c r="M3529" i="1"/>
  <c r="M3530" i="1"/>
  <c r="I3530" i="1" s="1"/>
  <c r="M3576" i="1"/>
  <c r="I3576" i="1" s="1"/>
  <c r="M3582" i="1"/>
  <c r="M3594" i="1"/>
  <c r="M3595" i="1"/>
  <c r="M3631" i="1"/>
  <c r="M3633" i="1"/>
  <c r="M3634" i="1"/>
  <c r="M3665" i="1"/>
  <c r="M3727" i="1"/>
  <c r="M3732" i="1"/>
  <c r="I3732" i="1" s="1"/>
  <c r="M3735" i="1"/>
  <c r="I3735" i="1" s="1"/>
  <c r="M3762" i="1"/>
  <c r="M3765" i="1"/>
  <c r="I3765" i="1" s="1"/>
  <c r="M3766" i="1"/>
  <c r="I3766" i="1" s="1"/>
  <c r="M3815" i="1"/>
  <c r="I3815" i="1" s="1"/>
  <c r="M3825" i="1"/>
  <c r="I3033" i="1"/>
  <c r="I3097" i="1"/>
  <c r="I3195" i="1"/>
  <c r="I3196" i="1"/>
  <c r="I3213" i="1"/>
  <c r="I3227" i="1"/>
  <c r="I3245" i="1"/>
  <c r="I3289" i="1"/>
  <c r="I3305" i="1"/>
  <c r="I3449" i="1"/>
  <c r="I3465" i="1"/>
  <c r="M2998" i="1"/>
  <c r="M2713" i="1"/>
  <c r="M2714" i="1"/>
  <c r="M2715" i="1"/>
  <c r="M2743" i="1"/>
  <c r="M2744" i="1"/>
  <c r="M2754" i="1"/>
  <c r="I2754" i="1" s="1"/>
  <c r="M2786" i="1"/>
  <c r="I2786" i="1" s="1"/>
  <c r="M2789" i="1"/>
  <c r="M2811" i="1"/>
  <c r="M2812" i="1"/>
  <c r="M2823" i="1"/>
  <c r="M2827" i="1"/>
  <c r="M2828" i="1"/>
  <c r="M2853" i="1"/>
  <c r="M2856" i="1"/>
  <c r="M2858" i="1"/>
  <c r="M2860" i="1"/>
  <c r="M2886" i="1"/>
  <c r="M2891" i="1"/>
  <c r="M2901" i="1"/>
  <c r="M2932" i="1"/>
  <c r="M2933" i="1"/>
  <c r="M2938" i="1"/>
  <c r="I2938" i="1" s="1"/>
  <c r="M297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I2240" i="1"/>
  <c r="H1676" i="1"/>
  <c r="H1681" i="1"/>
  <c r="H1700" i="1"/>
  <c r="H1714" i="1"/>
  <c r="H1715" i="1"/>
  <c r="H1831" i="1"/>
  <c r="H1771" i="1"/>
  <c r="H1776" i="1"/>
  <c r="H1802" i="1"/>
  <c r="H1825" i="1"/>
  <c r="K24" i="1"/>
  <c r="K28" i="1"/>
  <c r="K31" i="1"/>
  <c r="K32" i="1"/>
  <c r="E161" i="1" a="1"/>
  <c r="E161" i="1" s="1"/>
  <c r="L161" i="1" s="1"/>
  <c r="E5650" i="1" a="1"/>
  <c r="E5650" i="1" s="1"/>
  <c r="E2751" i="1" a="1"/>
  <c r="E2751" i="1" s="1"/>
  <c r="M2751" i="1" s="1"/>
  <c r="E3963" i="1" a="1"/>
  <c r="E3963" i="1" s="1"/>
  <c r="M3963" i="1" s="1"/>
  <c r="E2331" i="1" a="1"/>
  <c r="E2331" i="1" s="1"/>
  <c r="M2331" i="1" s="1"/>
  <c r="E1422" i="1" a="1"/>
  <c r="E1422" i="1" s="1"/>
  <c r="L1422" i="1" s="1"/>
  <c r="E1542" i="1" a="1"/>
  <c r="E1542" i="1" s="1"/>
  <c r="L1542" i="1" s="1"/>
  <c r="E4579" i="1" a="1"/>
  <c r="E4579" i="1" s="1"/>
  <c r="M4579" i="1" s="1"/>
  <c r="E1192" i="1" a="1"/>
  <c r="E1192" i="1" s="1"/>
  <c r="L1192" i="1" s="1"/>
  <c r="I1192" i="1" s="1"/>
  <c r="E3071" i="1" a="1"/>
  <c r="E3071" i="1" s="1"/>
  <c r="M3071" i="1" s="1"/>
  <c r="E4548" i="1" a="1"/>
  <c r="E4548" i="1" s="1"/>
  <c r="M4548" i="1" s="1"/>
  <c r="E3416" i="1" a="1"/>
  <c r="E3416" i="1" s="1"/>
  <c r="M3416" i="1" s="1"/>
  <c r="E74" i="1" a="1"/>
  <c r="E74" i="1" s="1"/>
  <c r="L74" i="1" s="1"/>
  <c r="E2756" i="1" a="1"/>
  <c r="E2756" i="1" s="1"/>
  <c r="M2756" i="1" s="1"/>
  <c r="E1403" i="1" a="1"/>
  <c r="E1403" i="1" s="1"/>
  <c r="L1403" i="1" s="1"/>
  <c r="E1965" i="1" a="1"/>
  <c r="E1965" i="1" s="1"/>
  <c r="E5532" i="1" a="1"/>
  <c r="E5532" i="1" s="1"/>
  <c r="E2506" i="1" a="1"/>
  <c r="E2506" i="1" s="1"/>
  <c r="M2506" i="1" s="1"/>
  <c r="E1026" i="1" a="1"/>
  <c r="E1026" i="1" s="1"/>
  <c r="L1026" i="1" s="1"/>
  <c r="E4360" i="1" a="1"/>
  <c r="E4360" i="1" s="1"/>
  <c r="M4360" i="1" s="1"/>
  <c r="E2133" i="1" a="1"/>
  <c r="E2133" i="1" s="1"/>
  <c r="E4154" i="1" a="1"/>
  <c r="E4154" i="1" s="1"/>
  <c r="M4154" i="1" s="1"/>
  <c r="E2452" i="1" a="1"/>
  <c r="E2452" i="1" s="1"/>
  <c r="M2452" i="1" s="1"/>
  <c r="E49" i="1" a="1"/>
  <c r="E49" i="1" s="1"/>
  <c r="L49" i="1" s="1"/>
  <c r="E3189" i="1" a="1"/>
  <c r="E3189" i="1" s="1"/>
  <c r="M3189" i="1" s="1"/>
  <c r="E1928" i="1" a="1"/>
  <c r="E1928" i="1" s="1"/>
  <c r="E46" i="1" a="1"/>
  <c r="E46" i="1" s="1"/>
  <c r="L46" i="1" s="1"/>
  <c r="E5296" i="1" a="1"/>
  <c r="E5296" i="1" s="1"/>
  <c r="M5296" i="1" s="1"/>
  <c r="E4189" i="1" a="1"/>
  <c r="E4189" i="1" s="1"/>
  <c r="M4189" i="1" s="1"/>
  <c r="E3249" i="1" a="1"/>
  <c r="E3249" i="1" s="1"/>
  <c r="M3249" i="1" s="1"/>
  <c r="E1228" i="1" a="1"/>
  <c r="E1228" i="1" s="1"/>
  <c r="L1228" i="1" s="1"/>
  <c r="E5712" i="1" a="1"/>
  <c r="E5712" i="1" s="1"/>
  <c r="E4748" i="1" a="1"/>
  <c r="E4748" i="1" s="1"/>
  <c r="M4748" i="1" s="1"/>
  <c r="E2881" i="1" a="1"/>
  <c r="E2881" i="1" s="1"/>
  <c r="M2881" i="1" s="1"/>
  <c r="I2881" i="1" s="1"/>
  <c r="E679" i="1" a="1"/>
  <c r="E679" i="1" s="1"/>
  <c r="L679" i="1" s="1"/>
  <c r="I679" i="1" s="1"/>
  <c r="E1924" i="1" a="1"/>
  <c r="E1924" i="1" s="1"/>
  <c r="E3190" i="1" a="1"/>
  <c r="E3190" i="1" s="1"/>
  <c r="M3190" i="1" s="1"/>
  <c r="E660" i="1" a="1"/>
  <c r="E660" i="1" s="1"/>
  <c r="L660" i="1" s="1"/>
  <c r="I660" i="1" s="1"/>
  <c r="E4166" i="1" a="1"/>
  <c r="E4166" i="1" s="1"/>
  <c r="M4166" i="1" s="1"/>
  <c r="I4166" i="1" s="1"/>
  <c r="E4983" i="1" a="1"/>
  <c r="E4983" i="1" s="1"/>
  <c r="M4983" i="1" s="1"/>
  <c r="E2746" i="1" a="1"/>
  <c r="E2746" i="1" s="1"/>
  <c r="M2746" i="1" s="1"/>
  <c r="E1641" i="1" a="1"/>
  <c r="E1641" i="1" s="1"/>
  <c r="L1641" i="1" s="1"/>
  <c r="E515" i="1" a="1"/>
  <c r="E515" i="1" s="1"/>
  <c r="L515" i="1" s="1"/>
  <c r="I515" i="1" s="1"/>
  <c r="E1355" i="1" a="1"/>
  <c r="E1355" i="1" s="1"/>
  <c r="L1355" i="1" s="1"/>
  <c r="E2496" i="1" a="1"/>
  <c r="E2496" i="1" s="1"/>
  <c r="M2496" i="1" s="1"/>
  <c r="E2240" i="1" a="1"/>
  <c r="E2240" i="1" s="1"/>
  <c r="M2240" i="1" s="1"/>
  <c r="E1482" i="1" a="1"/>
  <c r="E1482" i="1" s="1"/>
  <c r="L1482" i="1" s="1"/>
  <c r="E730" i="1" a="1"/>
  <c r="E730" i="1" s="1"/>
  <c r="L730" i="1" s="1"/>
  <c r="E6000" i="1" a="1"/>
  <c r="E6000" i="1" s="1"/>
  <c r="E5278" i="1" a="1"/>
  <c r="E5278" i="1" s="1"/>
  <c r="M5278" i="1" s="1"/>
  <c r="E5281" i="1" a="1"/>
  <c r="E5281" i="1" s="1"/>
  <c r="M5281" i="1" s="1"/>
  <c r="E2925" i="1" a="1"/>
  <c r="E2925" i="1" s="1"/>
  <c r="M2925" i="1" s="1"/>
  <c r="E2945" i="1" a="1"/>
  <c r="E2945" i="1" s="1"/>
  <c r="M2945" i="1" s="1"/>
  <c r="E5119" i="1" a="1"/>
  <c r="E5119" i="1" s="1"/>
  <c r="M5119" i="1" s="1"/>
  <c r="E2754" i="1" a="1"/>
  <c r="E2754" i="1" s="1"/>
  <c r="E1112" i="1" a="1"/>
  <c r="E1112" i="1" s="1"/>
  <c r="L1112" i="1" s="1"/>
  <c r="I1112" i="1" s="1"/>
  <c r="E2274" i="1" a="1"/>
  <c r="E2274" i="1" s="1"/>
  <c r="M2274" i="1" s="1"/>
  <c r="E1892" i="1" a="1"/>
  <c r="E1892" i="1" s="1"/>
  <c r="E2750" i="1" a="1"/>
  <c r="E2750" i="1" s="1"/>
  <c r="M2750" i="1" s="1"/>
  <c r="E3420" i="1" a="1"/>
  <c r="E3420" i="1" s="1"/>
  <c r="M3420" i="1" s="1"/>
  <c r="E5653" i="1" a="1"/>
  <c r="E5653" i="1" s="1"/>
  <c r="E4753" i="1" a="1"/>
  <c r="E4753" i="1" s="1"/>
  <c r="M4753" i="1" s="1"/>
  <c r="I4753" i="1" s="1"/>
  <c r="E5452" i="1" a="1"/>
  <c r="E5452" i="1" s="1"/>
  <c r="E523" i="1" a="1"/>
  <c r="E523" i="1" s="1"/>
  <c r="L523" i="1" s="1"/>
  <c r="E4267" i="1" a="1"/>
  <c r="E4267" i="1" s="1"/>
  <c r="M4267" i="1" s="1"/>
  <c r="E334" i="1" a="1"/>
  <c r="E334" i="1" s="1"/>
  <c r="L334" i="1" s="1"/>
  <c r="I334" i="1" s="1"/>
  <c r="E1048" i="1" a="1"/>
  <c r="E1048" i="1" s="1"/>
  <c r="L1048" i="1" s="1"/>
  <c r="E1495" i="1" a="1"/>
  <c r="E1495" i="1" s="1"/>
  <c r="L1495" i="1" s="1"/>
  <c r="E3284" i="1" a="1"/>
  <c r="E3284" i="1" s="1"/>
  <c r="M3284" i="1" s="1"/>
  <c r="E1426" i="1" a="1"/>
  <c r="E1426" i="1" s="1"/>
  <c r="L1426" i="1" s="1"/>
  <c r="E4" i="1" a="1"/>
  <c r="E4" i="1" s="1"/>
  <c r="L4" i="1" s="1"/>
  <c r="E2598" i="1" a="1"/>
  <c r="E2598" i="1" s="1"/>
  <c r="M2598" i="1" s="1"/>
  <c r="E1974" i="1" a="1"/>
  <c r="E1974" i="1" s="1"/>
  <c r="E5041" i="1" a="1"/>
  <c r="E5041" i="1" s="1"/>
  <c r="M5041" i="1" s="1"/>
  <c r="E4511" i="1" a="1"/>
  <c r="E4511" i="1" s="1"/>
  <c r="M4511" i="1" s="1"/>
  <c r="E1195" i="1" a="1"/>
  <c r="E1195" i="1" s="1"/>
  <c r="L1195" i="1" s="1"/>
  <c r="E1629" i="1" a="1"/>
  <c r="E1629" i="1" s="1"/>
  <c r="L1629" i="1" s="1"/>
  <c r="E1307" i="1" a="1"/>
  <c r="E1307" i="1" s="1"/>
  <c r="L1307" i="1" s="1"/>
  <c r="E754" i="1" a="1"/>
  <c r="E754" i="1" s="1"/>
  <c r="L754" i="1" s="1"/>
  <c r="E4087" i="1" a="1"/>
  <c r="E4087" i="1" s="1"/>
  <c r="E1243" i="1" a="1"/>
  <c r="E1243" i="1" s="1"/>
  <c r="L1243" i="1" s="1"/>
  <c r="E810" i="1" a="1"/>
  <c r="E810" i="1" s="1"/>
  <c r="L810" i="1" s="1"/>
  <c r="E900" i="1" a="1"/>
  <c r="E900" i="1" s="1"/>
  <c r="L900" i="1" s="1"/>
  <c r="I900" i="1" s="1"/>
  <c r="E2730" i="1" a="1"/>
  <c r="E2730" i="1" s="1"/>
  <c r="M2730" i="1" s="1"/>
  <c r="E3491" i="1" a="1"/>
  <c r="E3491" i="1" s="1"/>
  <c r="M3491" i="1" s="1"/>
  <c r="E337" i="1" a="1"/>
  <c r="E337" i="1" s="1"/>
  <c r="L337" i="1" s="1"/>
  <c r="E5933" i="1" a="1"/>
  <c r="E5933" i="1" s="1"/>
  <c r="E1046" i="1" a="1"/>
  <c r="E1046" i="1" s="1"/>
  <c r="L1046" i="1" s="1"/>
  <c r="I1046" i="1" s="1"/>
  <c r="E4051" i="1" a="1"/>
  <c r="E4051" i="1" s="1"/>
  <c r="M4051" i="1" s="1"/>
  <c r="E5235" i="1" a="1"/>
  <c r="E5235" i="1" s="1"/>
  <c r="M5235" i="1" s="1"/>
  <c r="E372" i="1" a="1"/>
  <c r="E372" i="1" s="1"/>
  <c r="L372" i="1" s="1"/>
  <c r="I372" i="1" s="1"/>
  <c r="E1231" i="1" a="1"/>
  <c r="E1231" i="1" s="1"/>
  <c r="L1231" i="1" s="1"/>
  <c r="E3322" i="1" a="1"/>
  <c r="E3322" i="1" s="1"/>
  <c r="M3322" i="1" s="1"/>
  <c r="E2443" i="1" a="1"/>
  <c r="E2443" i="1" s="1"/>
  <c r="M2443" i="1" s="1"/>
  <c r="E3545" i="1" a="1"/>
  <c r="E3545" i="1" s="1"/>
  <c r="M3545" i="1" s="1"/>
  <c r="E5824" i="1" a="1"/>
  <c r="E5824" i="1" s="1"/>
  <c r="E1512" i="1" a="1"/>
  <c r="E1512" i="1" s="1"/>
  <c r="L1512" i="1" s="1"/>
  <c r="E345" i="1" a="1"/>
  <c r="E345" i="1" s="1"/>
  <c r="L345" i="1" s="1"/>
  <c r="E4045" i="1" a="1"/>
  <c r="E4045" i="1" s="1"/>
  <c r="M4045" i="1" s="1"/>
  <c r="E880" i="1" a="1"/>
  <c r="E880" i="1" s="1"/>
  <c r="L880" i="1" s="1"/>
  <c r="E4719" i="1" a="1"/>
  <c r="E4719" i="1" s="1"/>
  <c r="M4719" i="1" s="1"/>
  <c r="I4719" i="1" s="1"/>
  <c r="E3910" i="1" a="1"/>
  <c r="E3910" i="1" s="1"/>
  <c r="M3910" i="1" s="1"/>
  <c r="E548" i="1" a="1"/>
  <c r="E548" i="1" s="1"/>
  <c r="L548" i="1" s="1"/>
  <c r="I548" i="1" s="1"/>
  <c r="E4541" i="1" a="1"/>
  <c r="E4541" i="1" s="1"/>
  <c r="M4541" i="1" s="1"/>
  <c r="E4536" i="1" a="1"/>
  <c r="E4536" i="1" s="1"/>
  <c r="M4536" i="1" s="1"/>
  <c r="E2999" i="1" a="1"/>
  <c r="E2999" i="1" s="1"/>
  <c r="M2999" i="1" s="1"/>
  <c r="E4004" i="1" a="1"/>
  <c r="E4004" i="1" s="1"/>
  <c r="M4004" i="1" s="1"/>
  <c r="E3304" i="1" a="1"/>
  <c r="E3304" i="1" s="1"/>
  <c r="M3304" i="1" s="1"/>
  <c r="E4749" i="1" a="1"/>
  <c r="E4749" i="1" s="1"/>
  <c r="M4749" i="1" s="1"/>
  <c r="E91" i="1" a="1"/>
  <c r="E91" i="1" s="1"/>
  <c r="L91" i="1" s="1"/>
  <c r="E560" i="1" a="1"/>
  <c r="E560" i="1" s="1"/>
  <c r="L560" i="1" s="1"/>
  <c r="E331" i="1" a="1"/>
  <c r="E331" i="1" s="1"/>
  <c r="L331" i="1" s="1"/>
  <c r="E3036" i="1" a="1"/>
  <c r="E3036" i="1" s="1"/>
  <c r="M3036" i="1" s="1"/>
  <c r="E1009" i="1" a="1"/>
  <c r="E1009" i="1" s="1"/>
  <c r="L1009" i="1" s="1"/>
  <c r="E5480" i="1" a="1"/>
  <c r="E5480" i="1" s="1"/>
  <c r="E226" i="1" a="1"/>
  <c r="E226" i="1" s="1"/>
  <c r="L226" i="1" s="1"/>
  <c r="E4881" i="1" a="1"/>
  <c r="E4881" i="1" s="1"/>
  <c r="M4881" i="1" s="1"/>
  <c r="E341" i="1" a="1"/>
  <c r="E341" i="1" s="1"/>
  <c r="L341" i="1" s="1"/>
  <c r="I341" i="1" s="1"/>
  <c r="E2571" i="1" a="1"/>
  <c r="E2571" i="1" s="1"/>
  <c r="M2571" i="1" s="1"/>
  <c r="E1078" i="1" a="1"/>
  <c r="E1078" i="1" s="1"/>
  <c r="L1078" i="1" s="1"/>
  <c r="I1078" i="1" s="1"/>
  <c r="E1860" i="1" a="1"/>
  <c r="E1860" i="1" s="1"/>
  <c r="E2127" i="1" a="1"/>
  <c r="E2127" i="1" s="1"/>
  <c r="E4085" i="1" a="1"/>
  <c r="E4085" i="1" s="1"/>
  <c r="E5800" i="1" a="1"/>
  <c r="E5800" i="1" s="1"/>
  <c r="E3508" i="1" a="1"/>
  <c r="E3508" i="1" s="1"/>
  <c r="M3508" i="1" s="1"/>
  <c r="E2620" i="1" a="1"/>
  <c r="E2620" i="1" s="1"/>
  <c r="M2620" i="1" s="1"/>
  <c r="E595" i="1" a="1"/>
  <c r="E595" i="1" s="1"/>
  <c r="L595" i="1" s="1"/>
  <c r="I595" i="1" s="1"/>
  <c r="E5200" i="1" a="1"/>
  <c r="E5200" i="1" s="1"/>
  <c r="M5200" i="1" s="1"/>
  <c r="E3223" i="1" a="1"/>
  <c r="E3223" i="1" s="1"/>
  <c r="M3223" i="1" s="1"/>
  <c r="E1681" i="1" a="1"/>
  <c r="E1681" i="1" s="1"/>
  <c r="E3606" i="1" a="1"/>
  <c r="E3606" i="1" s="1"/>
  <c r="M3606" i="1" s="1"/>
  <c r="I3606" i="1" s="1"/>
  <c r="E1424" i="1" a="1"/>
  <c r="E1424" i="1" s="1"/>
  <c r="L1424" i="1" s="1"/>
  <c r="E3344" i="1" a="1"/>
  <c r="E3344" i="1" s="1"/>
  <c r="M3344" i="1" s="1"/>
  <c r="E2171" i="1" a="1"/>
  <c r="E2171" i="1" s="1"/>
  <c r="E2224" i="1" a="1"/>
  <c r="E2224" i="1" s="1"/>
  <c r="E5371" i="1" a="1"/>
  <c r="E5371" i="1" s="1"/>
  <c r="M5371" i="1" s="1"/>
  <c r="E3101" i="1" a="1"/>
  <c r="E3101" i="1" s="1"/>
  <c r="M3101" i="1" s="1"/>
  <c r="E1676" i="1" a="1"/>
  <c r="E1676" i="1" s="1"/>
  <c r="E2069" i="1" a="1"/>
  <c r="E2069" i="1" s="1"/>
  <c r="E1839" i="1" a="1"/>
  <c r="E1839" i="1" s="1"/>
  <c r="E2354" i="1" a="1"/>
  <c r="E2354" i="1" s="1"/>
  <c r="M2354" i="1" s="1"/>
  <c r="E2019" i="1" a="1"/>
  <c r="E2019" i="1" s="1"/>
  <c r="E5820" i="1" a="1"/>
  <c r="E5820" i="1" s="1"/>
  <c r="E3739" i="1" a="1"/>
  <c r="E3739" i="1" s="1"/>
  <c r="M3739" i="1" s="1"/>
  <c r="E5414" i="1" a="1"/>
  <c r="E5414" i="1" s="1"/>
  <c r="M5414" i="1" s="1"/>
  <c r="E5486" i="1" a="1"/>
  <c r="E5486" i="1" s="1"/>
  <c r="E5481" i="1" a="1"/>
  <c r="E5481" i="1" s="1"/>
  <c r="E4253" i="1" a="1"/>
  <c r="E4253" i="1" s="1"/>
  <c r="M4253" i="1" s="1"/>
  <c r="E5858" i="1" a="1"/>
  <c r="E5858" i="1" s="1"/>
  <c r="E2825" i="1" a="1"/>
  <c r="E2825" i="1" s="1"/>
  <c r="M2825" i="1" s="1"/>
  <c r="E2042" i="1" a="1"/>
  <c r="E2042" i="1" s="1"/>
  <c r="E1700" i="1" a="1"/>
  <c r="E1700" i="1" s="1"/>
  <c r="E1012" i="1" a="1"/>
  <c r="E1012" i="1" s="1"/>
  <c r="L1012" i="1" s="1"/>
  <c r="I1012" i="1" s="1"/>
  <c r="E1530" i="1" a="1"/>
  <c r="E1530" i="1" s="1"/>
  <c r="L1530" i="1" s="1"/>
  <c r="E3351" i="1" a="1"/>
  <c r="E3351" i="1" s="1"/>
  <c r="M3351" i="1" s="1"/>
  <c r="E3308" i="1" a="1"/>
  <c r="E3308" i="1" s="1"/>
  <c r="M3308" i="1" s="1"/>
  <c r="E2038" i="1" a="1"/>
  <c r="E2038" i="1" s="1"/>
  <c r="E3895" i="1" a="1"/>
  <c r="E3895" i="1" s="1"/>
  <c r="M3895" i="1" s="1"/>
  <c r="E4516" i="1" a="1"/>
  <c r="E4516" i="1" s="1"/>
  <c r="M4516" i="1" s="1"/>
  <c r="E2794" i="1" a="1"/>
  <c r="E2794" i="1" s="1"/>
  <c r="M2794" i="1" s="1"/>
  <c r="E4740" i="1" a="1"/>
  <c r="E4740" i="1" s="1"/>
  <c r="M4740" i="1" s="1"/>
  <c r="E4610" i="1" a="1"/>
  <c r="E4610" i="1" s="1"/>
  <c r="M4610" i="1" s="1"/>
  <c r="I4610" i="1" s="1"/>
  <c r="E5120" i="1" a="1"/>
  <c r="E5120" i="1" s="1"/>
  <c r="M5120" i="1" s="1"/>
  <c r="E4118" i="1" a="1"/>
  <c r="E4118" i="1" s="1"/>
  <c r="M4118" i="1" s="1"/>
  <c r="E1576" i="1" a="1"/>
  <c r="E1576" i="1" s="1"/>
  <c r="L1576" i="1" s="1"/>
  <c r="E903" i="1" a="1"/>
  <c r="E903" i="1" s="1"/>
  <c r="L903" i="1" s="1"/>
  <c r="I903" i="1" s="1"/>
  <c r="E822" i="1" a="1"/>
  <c r="E822" i="1" s="1"/>
  <c r="L822" i="1" s="1"/>
  <c r="I822" i="1" s="1"/>
  <c r="E5690" i="1" a="1"/>
  <c r="E5690" i="1" s="1"/>
  <c r="E2194" i="1" a="1"/>
  <c r="E2194" i="1" s="1"/>
  <c r="E3558" i="1" a="1"/>
  <c r="E3558" i="1" s="1"/>
  <c r="M3558" i="1" s="1"/>
  <c r="E4354" i="1" a="1"/>
  <c r="E4354" i="1" s="1"/>
  <c r="M4354" i="1" s="1"/>
  <c r="E3379" i="1" a="1"/>
  <c r="E3379" i="1" s="1"/>
  <c r="M3379" i="1" s="1"/>
  <c r="E2028" i="1" a="1"/>
  <c r="E2028" i="1" s="1"/>
  <c r="E4417" i="1" a="1"/>
  <c r="E4417" i="1" s="1"/>
  <c r="M4417" i="1" s="1"/>
  <c r="E3725" i="1" a="1"/>
  <c r="E3725" i="1" s="1"/>
  <c r="M3725" i="1" s="1"/>
  <c r="E1884" i="1" a="1"/>
  <c r="E1884" i="1" s="1"/>
  <c r="E3664" i="1" a="1"/>
  <c r="E3664" i="1" s="1"/>
  <c r="M3664" i="1" s="1"/>
  <c r="E953" i="1" a="1"/>
  <c r="E953" i="1" s="1"/>
  <c r="L953" i="1" s="1"/>
  <c r="E657" i="1" a="1"/>
  <c r="E657" i="1" s="1"/>
  <c r="L657" i="1" s="1"/>
  <c r="I657" i="1" s="1"/>
  <c r="E2233" i="1" a="1"/>
  <c r="E2233" i="1" s="1"/>
  <c r="M2233" i="1" s="1"/>
  <c r="E4030" i="1" a="1"/>
  <c r="E4030" i="1" s="1"/>
  <c r="M4030" i="1" s="1"/>
  <c r="E4308" i="1" a="1"/>
  <c r="E4308" i="1" s="1"/>
  <c r="M4308" i="1" s="1"/>
  <c r="E1831" i="1" a="1"/>
  <c r="E1831" i="1" s="1"/>
  <c r="E5953" i="1" a="1"/>
  <c r="E5953" i="1" s="1"/>
  <c r="E974" i="1" a="1"/>
  <c r="E974" i="1" s="1"/>
  <c r="L974" i="1" s="1"/>
  <c r="I974" i="1" s="1"/>
  <c r="E949" i="1" a="1"/>
  <c r="E949" i="1" s="1"/>
  <c r="L949" i="1" s="1"/>
  <c r="I949" i="1" s="1"/>
  <c r="E4101" i="1" a="1"/>
  <c r="E4101" i="1" s="1"/>
  <c r="M4101" i="1" s="1"/>
  <c r="I4101" i="1" s="1"/>
  <c r="E2405" i="1" a="1"/>
  <c r="E2405" i="1" s="1"/>
  <c r="M2405" i="1" s="1"/>
  <c r="E3372" i="1" a="1"/>
  <c r="E3372" i="1" s="1"/>
  <c r="M3372" i="1" s="1"/>
  <c r="E3444" i="1" a="1"/>
  <c r="E3444" i="1" s="1"/>
  <c r="M3444" i="1" s="1"/>
  <c r="E2807" i="1" a="1"/>
  <c r="E2807" i="1" s="1"/>
  <c r="M2807" i="1" s="1"/>
  <c r="E3118" i="1" a="1"/>
  <c r="E3118" i="1" s="1"/>
  <c r="M3118" i="1" s="1"/>
  <c r="E2314" i="1" a="1"/>
  <c r="E2314" i="1" s="1"/>
  <c r="M2314" i="1" s="1"/>
  <c r="E3388" i="1" a="1"/>
  <c r="E3388" i="1" s="1"/>
  <c r="M3388" i="1" s="1"/>
  <c r="E3636" i="1" a="1"/>
  <c r="E3636" i="1" s="1"/>
  <c r="M3636" i="1" s="1"/>
  <c r="I3636" i="1" s="1"/>
  <c r="E4094" i="1" a="1"/>
  <c r="E4094" i="1" s="1"/>
  <c r="M4094" i="1" s="1"/>
  <c r="E2584" i="1" a="1"/>
  <c r="E2584" i="1" s="1"/>
  <c r="M2584" i="1" s="1"/>
  <c r="E3325" i="1" a="1"/>
  <c r="E3325" i="1" s="1"/>
  <c r="M3325" i="1" s="1"/>
  <c r="E3982" i="1" a="1"/>
  <c r="E3982" i="1" s="1"/>
  <c r="E4784" i="1" a="1"/>
  <c r="E4784" i="1" s="1"/>
  <c r="M4784" i="1" s="1"/>
  <c r="E1451" i="1" a="1"/>
  <c r="E1451" i="1" s="1"/>
  <c r="L1451" i="1" s="1"/>
  <c r="E1715" i="1" a="1"/>
  <c r="E1715" i="1" s="1"/>
  <c r="E5483" i="1" a="1"/>
  <c r="E5483" i="1" s="1"/>
  <c r="E2273" i="1" a="1"/>
  <c r="E2273" i="1" s="1"/>
  <c r="M2273" i="1" s="1"/>
  <c r="E2126" i="1" a="1"/>
  <c r="E2126" i="1" s="1"/>
  <c r="E5191" i="1" a="1"/>
  <c r="E5191" i="1" s="1"/>
  <c r="M5191" i="1" s="1"/>
  <c r="E2810" i="1" a="1"/>
  <c r="E2810" i="1" s="1"/>
  <c r="M2810" i="1" s="1"/>
  <c r="E5151" i="1" a="1"/>
  <c r="E5151" i="1" s="1"/>
  <c r="M5151" i="1" s="1"/>
  <c r="E3212" i="1" a="1"/>
  <c r="E3212" i="1" s="1"/>
  <c r="M3212" i="1" s="1"/>
  <c r="E924" i="1" a="1"/>
  <c r="E924" i="1" s="1"/>
  <c r="L924" i="1" s="1"/>
  <c r="E6016" i="1" a="1"/>
  <c r="E6016" i="1" s="1"/>
  <c r="E4075" i="1" a="1"/>
  <c r="E4075" i="1" s="1"/>
  <c r="M4075" i="1" s="1"/>
  <c r="E2254" i="1" a="1"/>
  <c r="E2254" i="1" s="1"/>
  <c r="M2254" i="1" s="1"/>
  <c r="E5291" i="1" a="1"/>
  <c r="E5291" i="1" s="1"/>
  <c r="M5291" i="1" s="1"/>
  <c r="E3806" i="1" a="1"/>
  <c r="E3806" i="1" s="1"/>
  <c r="M3806" i="1" s="1"/>
  <c r="E761" i="1" a="1"/>
  <c r="E761" i="1" s="1"/>
  <c r="L761" i="1" s="1"/>
  <c r="I761" i="1" s="1"/>
  <c r="E2391" i="1" a="1"/>
  <c r="E2391" i="1" s="1"/>
  <c r="M2391" i="1" s="1"/>
  <c r="E124" i="1" a="1"/>
  <c r="E124" i="1" s="1"/>
  <c r="L124" i="1" s="1"/>
  <c r="E5978" i="1" a="1"/>
  <c r="E5978" i="1" s="1"/>
  <c r="E2041" i="1" a="1"/>
  <c r="E2041" i="1" s="1"/>
  <c r="E4658" i="1" a="1"/>
  <c r="E4658" i="1" s="1"/>
  <c r="M4658" i="1" s="1"/>
  <c r="I4658" i="1" s="1"/>
  <c r="E1379" i="1" a="1"/>
  <c r="E1379" i="1" s="1"/>
  <c r="L1379" i="1" s="1"/>
  <c r="E4834" i="1" a="1"/>
  <c r="E4834" i="1" s="1"/>
  <c r="M4834" i="1" s="1"/>
  <c r="E1714" i="1" a="1"/>
  <c r="E1714" i="1" s="1"/>
  <c r="E2043" i="1" a="1"/>
  <c r="E2043" i="1" s="1"/>
  <c r="E579" i="1" a="1"/>
  <c r="E579" i="1" s="1"/>
  <c r="L579" i="1" s="1"/>
  <c r="I579" i="1" s="1"/>
  <c r="E1065" i="1" a="1"/>
  <c r="E1065" i="1" s="1"/>
  <c r="L1065" i="1" s="1"/>
  <c r="E1522" i="1" a="1"/>
  <c r="E1522" i="1" s="1"/>
  <c r="L1522" i="1" s="1"/>
  <c r="E645" i="1" a="1"/>
  <c r="E645" i="1" s="1"/>
  <c r="L645" i="1" s="1"/>
  <c r="I645" i="1" s="1"/>
  <c r="E731" i="1" a="1"/>
  <c r="E731" i="1" s="1"/>
  <c r="L731" i="1" s="1"/>
  <c r="I731" i="1" s="1"/>
  <c r="E2812" i="1" a="1"/>
  <c r="E2812" i="1" s="1"/>
  <c r="E4492" i="1" a="1"/>
  <c r="E4492" i="1" s="1"/>
  <c r="M4492" i="1" s="1"/>
  <c r="E2974" i="1" a="1"/>
  <c r="E2974" i="1" s="1"/>
  <c r="M2974" i="1" s="1"/>
  <c r="E1584" i="1" a="1"/>
  <c r="E1584" i="1" s="1"/>
  <c r="L1584" i="1" s="1"/>
  <c r="E3649" i="1" a="1"/>
  <c r="E3649" i="1" s="1"/>
  <c r="M3649" i="1" s="1"/>
  <c r="E5556" i="1" a="1"/>
  <c r="E5556" i="1" s="1"/>
  <c r="E4524" i="1" a="1"/>
  <c r="E4524" i="1" s="1"/>
  <c r="M4524" i="1" s="1"/>
  <c r="E5869" i="1" a="1"/>
  <c r="E5869" i="1" s="1"/>
  <c r="E2548" i="1" a="1"/>
  <c r="E2548" i="1" s="1"/>
  <c r="M2548" i="1" s="1"/>
  <c r="E5586" i="1" a="1"/>
  <c r="E5586" i="1" s="1"/>
  <c r="E3220" i="1" a="1"/>
  <c r="E3220" i="1" s="1"/>
  <c r="M3220" i="1" s="1"/>
  <c r="E2355" i="1" a="1"/>
  <c r="E2355" i="1" s="1"/>
  <c r="M2355" i="1" s="1"/>
  <c r="E1627" i="1" a="1"/>
  <c r="E1627" i="1" s="1"/>
  <c r="L1627" i="1" s="1"/>
  <c r="E5802" i="1" a="1"/>
  <c r="E5802" i="1" s="1"/>
  <c r="E3328" i="1" a="1"/>
  <c r="E3328" i="1" s="1"/>
  <c r="M3328" i="1" s="1"/>
  <c r="E4387" i="1" a="1"/>
  <c r="E4387" i="1" s="1"/>
  <c r="M4387" i="1" s="1"/>
  <c r="E1396" i="1" a="1"/>
  <c r="E1396" i="1" s="1"/>
  <c r="L1396" i="1" s="1"/>
  <c r="E5408" i="1" a="1"/>
  <c r="E5408" i="1" s="1"/>
  <c r="M5408" i="1" s="1"/>
  <c r="E4208" i="1" a="1"/>
  <c r="E4208" i="1" s="1"/>
  <c r="M4208" i="1" s="1"/>
  <c r="E5801" i="1" a="1"/>
  <c r="E5801" i="1" s="1"/>
  <c r="E3208" i="1" a="1"/>
  <c r="E3208" i="1" s="1"/>
  <c r="M3208" i="1" s="1"/>
  <c r="E6010" i="1" a="1"/>
  <c r="E6010" i="1" s="1"/>
  <c r="E4479" i="1" a="1"/>
  <c r="E4479" i="1" s="1"/>
  <c r="M4479" i="1" s="1"/>
  <c r="E2624" i="1" a="1"/>
  <c r="E2624" i="1" s="1"/>
  <c r="M2624" i="1" s="1"/>
  <c r="E5697" i="1" a="1"/>
  <c r="E5697" i="1" s="1"/>
  <c r="E4123" i="1" a="1"/>
  <c r="E4123" i="1" s="1"/>
  <c r="M4123" i="1" s="1"/>
  <c r="E2465" i="1" a="1"/>
  <c r="E2465" i="1" s="1"/>
  <c r="M2465" i="1" s="1"/>
  <c r="E4406" i="1" a="1"/>
  <c r="E4406" i="1" s="1"/>
  <c r="M4406" i="1" s="1"/>
  <c r="I4406" i="1" s="1"/>
  <c r="E2689" i="1" a="1"/>
  <c r="E2689" i="1" s="1"/>
  <c r="M2689" i="1" s="1"/>
  <c r="E5031" i="1" a="1"/>
  <c r="E5031" i="1" s="1"/>
  <c r="M5031" i="1" s="1"/>
  <c r="E5140" i="1" a="1"/>
  <c r="E5140" i="1" s="1"/>
  <c r="M5140" i="1" s="1"/>
  <c r="E329" i="1" a="1"/>
  <c r="E329" i="1" s="1"/>
  <c r="L329" i="1" s="1"/>
  <c r="E1479" i="1" a="1"/>
  <c r="E1479" i="1" s="1"/>
  <c r="L1479" i="1" s="1"/>
  <c r="E288" i="1" a="1"/>
  <c r="E288" i="1" s="1"/>
  <c r="L288" i="1" s="1"/>
  <c r="E1155" i="1" a="1"/>
  <c r="E1155" i="1" s="1"/>
  <c r="L1155" i="1" s="1"/>
  <c r="E2433" i="1" a="1"/>
  <c r="E2433" i="1" s="1"/>
  <c r="M2433" i="1" s="1"/>
  <c r="E4213" i="1" a="1"/>
  <c r="E4213" i="1" s="1"/>
  <c r="M4213" i="1" s="1"/>
  <c r="I4213" i="1" s="1"/>
  <c r="E2234" i="1" a="1"/>
  <c r="E2234" i="1" s="1"/>
  <c r="M2234" i="1" s="1"/>
  <c r="E105" i="1" a="1"/>
  <c r="E105" i="1" s="1"/>
  <c r="L105" i="1" s="1"/>
  <c r="E5880" i="1" a="1"/>
  <c r="E5880" i="1" s="1"/>
  <c r="E605" i="1" a="1"/>
  <c r="E605" i="1" s="1"/>
  <c r="L605" i="1" s="1"/>
  <c r="E1158" i="1" a="1"/>
  <c r="E1158" i="1" s="1"/>
  <c r="L1158" i="1" s="1"/>
  <c r="E1339" i="1" a="1"/>
  <c r="E1339" i="1" s="1"/>
  <c r="L1339" i="1" s="1"/>
  <c r="E4203" i="1" a="1"/>
  <c r="E4203" i="1" s="1"/>
  <c r="E2760" i="1" a="1"/>
  <c r="E2760" i="1" s="1"/>
  <c r="M2760" i="1" s="1"/>
  <c r="E5455" i="1" a="1"/>
  <c r="E5455" i="1" s="1"/>
  <c r="E5166" i="1" a="1"/>
  <c r="E5166" i="1" s="1"/>
  <c r="M5166" i="1" s="1"/>
  <c r="E4995" i="1" a="1"/>
  <c r="E4995" i="1" s="1"/>
  <c r="M4995" i="1" s="1"/>
  <c r="E354" i="1" a="1"/>
  <c r="E354" i="1" s="1"/>
  <c r="L354" i="1" s="1"/>
  <c r="E635" i="1" a="1"/>
  <c r="E635" i="1" s="1"/>
  <c r="L635" i="1" s="1"/>
  <c r="E3054" i="1" a="1"/>
  <c r="E3054" i="1" s="1"/>
  <c r="M3054" i="1" s="1"/>
  <c r="E3555" i="1" a="1"/>
  <c r="E3555" i="1" s="1"/>
  <c r="M3555" i="1" s="1"/>
  <c r="E3530" i="1" a="1"/>
  <c r="E3530" i="1" s="1"/>
  <c r="E5620" i="1" a="1"/>
  <c r="E5620" i="1" s="1"/>
  <c r="E1802" i="1" a="1"/>
  <c r="E1802" i="1" s="1"/>
  <c r="E5626" i="1" a="1"/>
  <c r="E5626" i="1" s="1"/>
  <c r="E1279" i="1" a="1"/>
  <c r="E1279" i="1" s="1"/>
  <c r="L1279" i="1" s="1"/>
  <c r="E3881" i="1" a="1"/>
  <c r="E3881" i="1" s="1"/>
  <c r="M3881" i="1" s="1"/>
  <c r="E4324" i="1" a="1"/>
  <c r="E4324" i="1" s="1"/>
  <c r="M4324" i="1" s="1"/>
  <c r="E2345" i="1" a="1"/>
  <c r="E2345" i="1" s="1"/>
  <c r="M2345" i="1" s="1"/>
  <c r="E3715" i="1" a="1"/>
  <c r="E3715" i="1" s="1"/>
  <c r="M3715" i="1" s="1"/>
  <c r="E5423" i="1" a="1"/>
  <c r="E5423" i="1" s="1"/>
  <c r="E4486" i="1" a="1"/>
  <c r="E4486" i="1" s="1"/>
  <c r="M4486" i="1" s="1"/>
  <c r="I4486" i="1" s="1"/>
  <c r="E5502" i="1" a="1"/>
  <c r="E5502" i="1" s="1"/>
  <c r="E1387" i="1" a="1"/>
  <c r="E1387" i="1" s="1"/>
  <c r="L1387" i="1" s="1"/>
  <c r="E5663" i="1" a="1"/>
  <c r="E5663" i="1" s="1"/>
  <c r="E2104" i="1" a="1"/>
  <c r="E2104" i="1" s="1"/>
  <c r="E3875" i="1" a="1"/>
  <c r="E3875" i="1" s="1"/>
  <c r="M3875" i="1" s="1"/>
  <c r="E2515" i="1" a="1"/>
  <c r="E2515" i="1" s="1"/>
  <c r="M2515" i="1" s="1"/>
  <c r="E3168" i="1" a="1"/>
  <c r="E3168" i="1" s="1"/>
  <c r="M3168" i="1" s="1"/>
  <c r="E2046" i="1" a="1"/>
  <c r="E2046" i="1" s="1"/>
  <c r="E3926" i="1" a="1"/>
  <c r="E3926" i="1" s="1"/>
  <c r="M3926" i="1" s="1"/>
  <c r="E3368" i="1" a="1"/>
  <c r="E3368" i="1" s="1"/>
  <c r="M3368" i="1" s="1"/>
  <c r="E2485" i="1" a="1"/>
  <c r="E2485" i="1" s="1"/>
  <c r="M2485" i="1" s="1"/>
  <c r="E4446" i="1" a="1"/>
  <c r="E4446" i="1" s="1"/>
  <c r="M4446" i="1" s="1"/>
  <c r="E1644" i="1" a="1"/>
  <c r="E1644" i="1" s="1"/>
  <c r="L1644" i="1" s="1"/>
  <c r="E5728" i="1" a="1"/>
  <c r="E5728" i="1" s="1"/>
  <c r="E5637" i="1" a="1"/>
  <c r="E5637" i="1" s="1"/>
  <c r="E5368" i="1" a="1"/>
  <c r="E5368" i="1" s="1"/>
  <c r="M5368" i="1" s="1"/>
  <c r="E122" i="1" a="1"/>
  <c r="E122" i="1" s="1"/>
  <c r="L122" i="1" s="1"/>
  <c r="E5279" i="1" a="1"/>
  <c r="E5279" i="1" s="1"/>
  <c r="M5279" i="1" s="1"/>
  <c r="E1558" i="1" a="1"/>
  <c r="E1558" i="1" s="1"/>
  <c r="L1558" i="1" s="1"/>
  <c r="E931" i="1" a="1"/>
  <c r="E931" i="1" s="1"/>
  <c r="L931" i="1" s="1"/>
  <c r="E4685" i="1" a="1"/>
  <c r="E4685" i="1" s="1"/>
  <c r="M4685" i="1" s="1"/>
  <c r="E3938" i="1" a="1"/>
  <c r="E3938" i="1" s="1"/>
  <c r="M3938" i="1" s="1"/>
  <c r="I3938" i="1" s="1"/>
  <c r="E2891" i="1" a="1"/>
  <c r="E2891" i="1" s="1"/>
  <c r="E3399" i="1" a="1"/>
  <c r="E3399" i="1" s="1"/>
  <c r="M3399" i="1" s="1"/>
  <c r="E4812" i="1" a="1"/>
  <c r="E4812" i="1" s="1"/>
  <c r="M4812" i="1" s="1"/>
  <c r="E3409" i="1" a="1"/>
  <c r="E3409" i="1" s="1"/>
  <c r="M3409" i="1" s="1"/>
  <c r="E2851" i="1" a="1"/>
  <c r="E2851" i="1" s="1"/>
  <c r="M2851" i="1" s="1"/>
  <c r="I2851" i="1" s="1"/>
  <c r="E147" i="1" a="1"/>
  <c r="E147" i="1" s="1"/>
  <c r="L147" i="1" s="1"/>
  <c r="E2759" i="1" a="1"/>
  <c r="E2759" i="1" s="1"/>
  <c r="M2759" i="1" s="1"/>
  <c r="E5957" i="1" a="1"/>
  <c r="E5957" i="1" s="1"/>
  <c r="E2955" i="1" a="1"/>
  <c r="E2955" i="1" s="1"/>
  <c r="M2955" i="1" s="1"/>
  <c r="E1429" i="1" a="1"/>
  <c r="E1429" i="1" s="1"/>
  <c r="L1429" i="1" s="1"/>
  <c r="E5676" i="1" a="1"/>
  <c r="E5676" i="1" s="1"/>
  <c r="E2600" i="1" a="1"/>
  <c r="E2600" i="1" s="1"/>
  <c r="M2600" i="1" s="1"/>
  <c r="E3862" i="1" a="1"/>
  <c r="E3862" i="1" s="1"/>
  <c r="M3862" i="1" s="1"/>
  <c r="E5828" i="1" a="1"/>
  <c r="E5828" i="1" s="1"/>
  <c r="E3866" i="1" a="1"/>
  <c r="E3866" i="1" s="1"/>
  <c r="M3866" i="1" s="1"/>
  <c r="E2940" i="1" a="1"/>
  <c r="E2940" i="1" s="1"/>
  <c r="M2940" i="1" s="1"/>
  <c r="E4659" i="1" a="1"/>
  <c r="E4659" i="1" s="1"/>
  <c r="M4659" i="1" s="1"/>
  <c r="E530" i="1" a="1"/>
  <c r="E530" i="1" s="1"/>
  <c r="L530" i="1" s="1"/>
  <c r="E5207" i="1" a="1"/>
  <c r="E5207" i="1" s="1"/>
  <c r="M5207" i="1" s="1"/>
  <c r="E3800" i="1" a="1"/>
  <c r="E3800" i="1" s="1"/>
  <c r="M3800" i="1" s="1"/>
  <c r="E4312" i="1" a="1"/>
  <c r="E4312" i="1" s="1"/>
  <c r="M4312" i="1" s="1"/>
  <c r="E3613" i="1" a="1"/>
  <c r="E3613" i="1" s="1"/>
  <c r="M3613" i="1" s="1"/>
  <c r="E784" i="1" a="1"/>
  <c r="E784" i="1" s="1"/>
  <c r="L784" i="1" s="1"/>
  <c r="E3882" i="1" a="1"/>
  <c r="E3882" i="1" s="1"/>
  <c r="M3882" i="1" s="1"/>
  <c r="E1606" i="1" a="1"/>
  <c r="E1606" i="1" s="1"/>
  <c r="L1606" i="1" s="1"/>
  <c r="E3872" i="1" a="1"/>
  <c r="E3872" i="1" s="1"/>
  <c r="M3872" i="1" s="1"/>
  <c r="E4989" i="1" a="1"/>
  <c r="E4989" i="1" s="1"/>
  <c r="M4989" i="1" s="1"/>
  <c r="E4165" i="1" a="1"/>
  <c r="E4165" i="1" s="1"/>
  <c r="M4165" i="1" s="1"/>
  <c r="E5746" i="1" a="1"/>
  <c r="E5746" i="1" s="1"/>
  <c r="E4924" i="1" a="1"/>
  <c r="E4924" i="1" s="1"/>
  <c r="M4924" i="1" s="1"/>
  <c r="E5763" i="1" a="1"/>
  <c r="E5763" i="1" s="1"/>
  <c r="E499" i="1" a="1"/>
  <c r="E499" i="1" s="1"/>
  <c r="L499" i="1" s="1"/>
  <c r="I499" i="1" s="1"/>
  <c r="E5509" i="1" a="1"/>
  <c r="E5509" i="1" s="1"/>
  <c r="E5790" i="1" a="1"/>
  <c r="E5790" i="1" s="1"/>
  <c r="E1056" i="1" a="1"/>
  <c r="E1056" i="1" s="1"/>
  <c r="L1056" i="1" s="1"/>
  <c r="E5111" i="1" a="1"/>
  <c r="E5111" i="1" s="1"/>
  <c r="M5111" i="1" s="1"/>
  <c r="E4168" i="1" a="1"/>
  <c r="E4168" i="1" s="1"/>
  <c r="M4168" i="1" s="1"/>
  <c r="E1407" i="1" a="1"/>
  <c r="E1407" i="1" s="1"/>
  <c r="L1407" i="1" s="1"/>
  <c r="E2316" i="1" a="1"/>
  <c r="E2316" i="1" s="1"/>
  <c r="M2316" i="1" s="1"/>
  <c r="E1371" i="1" a="1"/>
  <c r="E1371" i="1" s="1"/>
  <c r="L1371" i="1" s="1"/>
  <c r="E2139" i="1" a="1"/>
  <c r="E2139" i="1" s="1"/>
  <c r="E304" i="1" a="1"/>
  <c r="E304" i="1" s="1"/>
  <c r="L304" i="1" s="1"/>
  <c r="E5341" i="1" a="1"/>
  <c r="E5341" i="1" s="1"/>
  <c r="M5341" i="1" s="1"/>
  <c r="E5342" i="1" a="1"/>
  <c r="E5342" i="1" s="1"/>
  <c r="M5342" i="1" s="1"/>
  <c r="E4948" i="1" a="1"/>
  <c r="E4948" i="1" s="1"/>
  <c r="M4948" i="1" s="1"/>
  <c r="E4048" i="1" a="1"/>
  <c r="E4048" i="1" s="1"/>
  <c r="M4048" i="1" s="1"/>
  <c r="E5159" i="1" a="1"/>
  <c r="E5159" i="1" s="1"/>
  <c r="M5159" i="1" s="1"/>
  <c r="E4678" i="1" a="1"/>
  <c r="E4678" i="1" s="1"/>
  <c r="M4678" i="1" s="1"/>
  <c r="E5610" i="1" a="1"/>
  <c r="E5610" i="1" s="1"/>
  <c r="E2575" i="1" a="1"/>
  <c r="E2575" i="1" s="1"/>
  <c r="M2575" i="1" s="1"/>
  <c r="E5" i="1" a="1"/>
  <c r="E5" i="1" s="1"/>
  <c r="L5" i="1" s="1"/>
  <c r="E4269" i="1" a="1"/>
  <c r="E4269" i="1" s="1"/>
  <c r="M4269" i="1" s="1"/>
  <c r="E2977" i="1" a="1"/>
  <c r="E2977" i="1" s="1"/>
  <c r="E3944" i="1" a="1"/>
  <c r="E3944" i="1" s="1"/>
  <c r="M3944" i="1" s="1"/>
  <c r="E1533" i="1" a="1"/>
  <c r="E1533" i="1" s="1"/>
  <c r="L1533" i="1" s="1"/>
  <c r="E5176" i="1" a="1"/>
  <c r="E5176" i="1" s="1"/>
  <c r="M5176" i="1" s="1"/>
  <c r="E1100" i="1" a="1"/>
  <c r="E1100" i="1" s="1"/>
  <c r="L1100" i="1" s="1"/>
  <c r="E3528" i="1" a="1"/>
  <c r="E3528" i="1" s="1"/>
  <c r="M3528" i="1" s="1"/>
  <c r="E2021" i="1" a="1"/>
  <c r="E2021" i="1" s="1"/>
  <c r="E4959" i="1" a="1"/>
  <c r="E4959" i="1" s="1"/>
  <c r="M4959" i="1" s="1"/>
  <c r="E2758" i="1" a="1"/>
  <c r="E2758" i="1" s="1"/>
  <c r="M2758" i="1" s="1"/>
  <c r="E1051" i="1" a="1"/>
  <c r="E1051" i="1" s="1"/>
  <c r="L1051" i="1" s="1"/>
  <c r="E1476" i="1" a="1"/>
  <c r="E1476" i="1" s="1"/>
  <c r="L1476" i="1" s="1"/>
  <c r="E5922" i="1" a="1"/>
  <c r="E5922" i="1" s="1"/>
  <c r="E1057" i="1" a="1"/>
  <c r="E1057" i="1" s="1"/>
  <c r="L1057" i="1" s="1"/>
  <c r="E1771" i="1" a="1"/>
  <c r="E1771" i="1" s="1"/>
  <c r="E6002" i="1" a="1"/>
  <c r="E6002" i="1" s="1"/>
  <c r="E2732" i="1" a="1"/>
  <c r="E2732" i="1" s="1"/>
  <c r="M2732" i="1" s="1"/>
  <c r="E5038" i="1" a="1"/>
  <c r="E5038" i="1" s="1"/>
  <c r="M5038" i="1" s="1"/>
  <c r="E6019" i="1" a="1"/>
  <c r="E6019" i="1" s="1"/>
  <c r="E664" i="1" a="1"/>
  <c r="E664" i="1" s="1"/>
  <c r="L664" i="1" s="1"/>
  <c r="E4833" i="1" a="1"/>
  <c r="E4833" i="1" s="1"/>
  <c r="M4833" i="1" s="1"/>
  <c r="I4833" i="1" s="1"/>
  <c r="E5686" i="1" a="1"/>
  <c r="E5686" i="1" s="1"/>
  <c r="E3375" i="1" a="1"/>
  <c r="E3375" i="1" s="1"/>
  <c r="M3375" i="1" s="1"/>
  <c r="E2848" i="1" a="1"/>
  <c r="E2848" i="1" s="1"/>
  <c r="M2848" i="1" s="1"/>
  <c r="E2648" i="1" a="1"/>
  <c r="E2648" i="1" s="1"/>
  <c r="M2648" i="1" s="1"/>
  <c r="E4835" i="1" a="1"/>
  <c r="E4835" i="1" s="1"/>
  <c r="M4835" i="1" s="1"/>
  <c r="I4835" i="1" s="1"/>
  <c r="E2268" i="1" a="1"/>
  <c r="E2268" i="1" s="1"/>
  <c r="M2268" i="1" s="1"/>
  <c r="E5416" i="1" a="1"/>
  <c r="E5416" i="1" s="1"/>
  <c r="E4095" i="1" a="1"/>
  <c r="E4095" i="1" s="1"/>
  <c r="M4095" i="1" s="1"/>
  <c r="E2630" i="1" a="1"/>
  <c r="E2630" i="1" s="1"/>
  <c r="M2630" i="1" s="1"/>
  <c r="E4911" i="1" a="1"/>
  <c r="E4911" i="1" s="1"/>
  <c r="M4911" i="1" s="1"/>
  <c r="E1825" i="1" a="1"/>
  <c r="E1825" i="1" s="1"/>
  <c r="E2684" i="1" a="1"/>
  <c r="E2684" i="1" s="1"/>
  <c r="M2684" i="1" s="1"/>
  <c r="E1175" i="1" a="1"/>
  <c r="E1175" i="1" s="1"/>
  <c r="L1175" i="1" s="1"/>
  <c r="E2804" i="1" a="1"/>
  <c r="E2804" i="1" s="1"/>
  <c r="M2804" i="1" s="1"/>
  <c r="E5967" i="1" a="1"/>
  <c r="E5967" i="1" s="1"/>
  <c r="E4818" i="1" a="1"/>
  <c r="E4818" i="1" s="1"/>
  <c r="M4818" i="1" s="1"/>
  <c r="E2184" i="1" a="1"/>
  <c r="E2184" i="1" s="1"/>
  <c r="E2585" i="1" a="1"/>
  <c r="E2585" i="1" s="1"/>
  <c r="M2585" i="1" s="1"/>
  <c r="E4772" i="1" a="1"/>
  <c r="E4772" i="1" s="1"/>
  <c r="M4772" i="1" s="1"/>
  <c r="E2583" i="1" a="1"/>
  <c r="E2583" i="1" s="1"/>
  <c r="M2583" i="1" s="1"/>
  <c r="E2795" i="1" a="1"/>
  <c r="E2795" i="1" s="1"/>
  <c r="M2795" i="1" s="1"/>
  <c r="E4271" i="1" a="1"/>
  <c r="E4271" i="1" s="1"/>
  <c r="M4271" i="1" s="1"/>
  <c r="E3762" i="1" a="1"/>
  <c r="E3762" i="1" s="1"/>
  <c r="E3124" i="1" a="1"/>
  <c r="E3124" i="1" s="1"/>
  <c r="M3124" i="1" s="1"/>
  <c r="E5035" i="1" a="1"/>
  <c r="E5035" i="1" s="1"/>
  <c r="M5035" i="1" s="1"/>
  <c r="E1566" i="1" a="1"/>
  <c r="E1566" i="1" s="1"/>
  <c r="L1566" i="1" s="1"/>
  <c r="E1299" i="1" a="1"/>
  <c r="E1299" i="1" s="1"/>
  <c r="L1299" i="1" s="1"/>
  <c r="E3732" i="1" a="1"/>
  <c r="E3732" i="1" s="1"/>
  <c r="E4480" i="1" a="1"/>
  <c r="E4480" i="1" s="1"/>
  <c r="M4480" i="1" s="1"/>
  <c r="E4056" i="1" a="1"/>
  <c r="E4056" i="1" s="1"/>
  <c r="M4056" i="1" s="1"/>
  <c r="E2481" i="1" a="1"/>
  <c r="E2481" i="1" s="1"/>
  <c r="M2481" i="1" s="1"/>
  <c r="E2723" i="1" a="1"/>
  <c r="E2723" i="1" s="1"/>
  <c r="M2723" i="1" s="1"/>
  <c r="I2723" i="1" s="1"/>
  <c r="E861" i="1" a="1"/>
  <c r="E861" i="1" s="1"/>
  <c r="L861" i="1" s="1"/>
  <c r="I861" i="1" s="1"/>
  <c r="E608" i="1" a="1"/>
  <c r="E608" i="1" s="1"/>
  <c r="L608" i="1" s="1"/>
  <c r="E5753" i="1" a="1"/>
  <c r="E5753" i="1" s="1"/>
  <c r="E625" i="1" a="1"/>
  <c r="E625" i="1" s="1"/>
  <c r="L625" i="1" s="1"/>
  <c r="E2643" i="1" a="1"/>
  <c r="E2643" i="1" s="1"/>
  <c r="M2643" i="1" s="1"/>
  <c r="E1304" i="1" a="1"/>
  <c r="E1304" i="1" s="1"/>
  <c r="L1304" i="1" s="1"/>
  <c r="E1160" i="1" a="1"/>
  <c r="E1160" i="1" s="1"/>
  <c r="L1160" i="1" s="1"/>
  <c r="E181" i="1" a="1"/>
  <c r="E181" i="1" s="1"/>
  <c r="L181" i="1" s="1"/>
  <c r="I181" i="1" s="1"/>
  <c r="E912" i="1" a="1"/>
  <c r="E912" i="1" s="1"/>
  <c r="L912" i="1" s="1"/>
  <c r="E2659" i="1" a="1"/>
  <c r="E2659" i="1" s="1"/>
  <c r="M2659" i="1" s="1"/>
  <c r="E4274" i="1" a="1"/>
  <c r="E4274" i="1" s="1"/>
  <c r="M4274" i="1" s="1"/>
  <c r="I4274" i="1" s="1"/>
  <c r="E30" i="1" a="1"/>
  <c r="E30" i="1" s="1"/>
  <c r="L30" i="1" s="1"/>
  <c r="I30" i="1" s="1"/>
  <c r="E2995" i="1" a="1"/>
  <c r="E2995" i="1" s="1"/>
  <c r="M2995" i="1" s="1"/>
  <c r="I2995" i="1" s="1"/>
  <c r="E1664" i="1" a="1"/>
  <c r="E1664" i="1" s="1"/>
  <c r="L1664" i="1" s="1"/>
  <c r="E256" i="1" a="1"/>
  <c r="E256" i="1" s="1"/>
  <c r="L256" i="1" s="1"/>
  <c r="E486" i="1" a="1"/>
  <c r="E486" i="1" s="1"/>
  <c r="L486" i="1" s="1"/>
  <c r="I486" i="1" s="1"/>
  <c r="E646" i="1" a="1"/>
  <c r="E646" i="1" s="1"/>
  <c r="L646" i="1" s="1"/>
  <c r="I646" i="1" s="1"/>
  <c r="E610" i="1" a="1"/>
  <c r="E610" i="1" s="1"/>
  <c r="L610" i="1" s="1"/>
  <c r="I610" i="1" s="1"/>
  <c r="E1216" i="1" a="1"/>
  <c r="E1216" i="1" s="1"/>
  <c r="L1216" i="1" s="1"/>
  <c r="E3740" i="1" a="1"/>
  <c r="E3740" i="1" s="1"/>
  <c r="M3740" i="1" s="1"/>
  <c r="E5189" i="1" a="1"/>
  <c r="E5189" i="1" s="1"/>
  <c r="M5189" i="1" s="1"/>
  <c r="E829" i="1" a="1"/>
  <c r="E829" i="1" s="1"/>
  <c r="L829" i="1" s="1"/>
  <c r="I829" i="1" s="1"/>
  <c r="E5948" i="1" a="1"/>
  <c r="E5948" i="1" s="1"/>
  <c r="E3139" i="1" a="1"/>
  <c r="E3139" i="1" s="1"/>
  <c r="M3139" i="1" s="1"/>
  <c r="E4345" i="1" a="1"/>
  <c r="E4345" i="1" s="1"/>
  <c r="E4763" i="1" a="1"/>
  <c r="E4763" i="1" s="1"/>
  <c r="M4763" i="1" s="1"/>
  <c r="E5913" i="1" a="1"/>
  <c r="E5913" i="1" s="1"/>
  <c r="E2276" i="1" a="1"/>
  <c r="E2276" i="1" s="1"/>
  <c r="M2276" i="1" s="1"/>
  <c r="E5073" i="1" a="1"/>
  <c r="E5073" i="1" s="1"/>
  <c r="M5073" i="1" s="1"/>
  <c r="E4801" i="1" a="1"/>
  <c r="E4801" i="1" s="1"/>
  <c r="M4801" i="1" s="1"/>
  <c r="E1524" i="1" a="1"/>
  <c r="E1524" i="1" s="1"/>
  <c r="L1524" i="1" s="1"/>
  <c r="E1640" i="1" a="1"/>
  <c r="E1640" i="1" s="1"/>
  <c r="L1640" i="1" s="1"/>
  <c r="E3415" i="1" a="1"/>
  <c r="E3415" i="1" s="1"/>
  <c r="M3415" i="1" s="1"/>
  <c r="E484" i="1" a="1"/>
  <c r="E484" i="1" s="1"/>
  <c r="L484" i="1" s="1"/>
  <c r="I484" i="1" s="1"/>
  <c r="E3377" i="1" a="1"/>
  <c r="E3377" i="1" s="1"/>
  <c r="M3377" i="1" s="1"/>
  <c r="E2958" i="1" a="1"/>
  <c r="E2958" i="1" s="1"/>
  <c r="M2958" i="1" s="1"/>
  <c r="E3434" i="1" a="1"/>
  <c r="E3434" i="1" s="1"/>
  <c r="M3434" i="1" s="1"/>
  <c r="E2527" i="1" a="1"/>
  <c r="E2527" i="1" s="1"/>
  <c r="M2527" i="1" s="1"/>
  <c r="E2097" i="1" a="1"/>
  <c r="E2097" i="1" s="1"/>
  <c r="E775" i="1" a="1"/>
  <c r="E775" i="1" s="1"/>
  <c r="L775" i="1" s="1"/>
  <c r="I775" i="1" s="1"/>
  <c r="E371" i="1" a="1"/>
  <c r="E371" i="1" s="1"/>
  <c r="L371" i="1" s="1"/>
  <c r="I371" i="1" s="1"/>
  <c r="E5642" i="1" a="1"/>
  <c r="E5642" i="1" s="1"/>
  <c r="E197" i="1" a="1"/>
  <c r="E197" i="1" s="1"/>
  <c r="L197" i="1" s="1"/>
  <c r="E1410" i="1" a="1"/>
  <c r="E1410" i="1" s="1"/>
  <c r="L1410" i="1" s="1"/>
  <c r="E4915" i="1" a="1"/>
  <c r="E4915" i="1" s="1"/>
  <c r="M4915" i="1" s="1"/>
  <c r="E2524" i="1" a="1"/>
  <c r="E2524" i="1" s="1"/>
  <c r="M2524" i="1" s="1"/>
  <c r="E5057" i="1" a="1"/>
  <c r="E5057" i="1" s="1"/>
  <c r="M5057" i="1" s="1"/>
  <c r="E882" i="1" a="1"/>
  <c r="E882" i="1" s="1"/>
  <c r="L882" i="1" s="1"/>
  <c r="E129" i="1" a="1"/>
  <c r="E129" i="1" s="1"/>
  <c r="L129" i="1" s="1"/>
  <c r="E3019" i="1" a="1"/>
  <c r="E3019" i="1" s="1"/>
  <c r="M3019" i="1" s="1"/>
  <c r="E89" i="1" a="1"/>
  <c r="E89" i="1" s="1"/>
  <c r="L89" i="1" s="1"/>
  <c r="E1844" i="1" a="1"/>
  <c r="E1844" i="1" s="1"/>
  <c r="E5366" i="1" a="1"/>
  <c r="E5366" i="1" s="1"/>
  <c r="M5366" i="1" s="1"/>
  <c r="E4815" i="1" a="1"/>
  <c r="E4815" i="1" s="1"/>
  <c r="M4815" i="1" s="1"/>
  <c r="E4245" i="1" a="1"/>
  <c r="E4245" i="1" s="1"/>
  <c r="M4245" i="1" s="1"/>
  <c r="I4245" i="1" s="1"/>
  <c r="E3087" i="1" a="1"/>
  <c r="E3087" i="1" s="1"/>
  <c r="M3087" i="1" s="1"/>
  <c r="E2353" i="1" a="1"/>
  <c r="E2353" i="1" s="1"/>
  <c r="M2353" i="1" s="1"/>
  <c r="E893" i="1" a="1"/>
  <c r="E893" i="1" s="1"/>
  <c r="L893" i="1" s="1"/>
  <c r="E3319" i="1" a="1"/>
  <c r="E3319" i="1" s="1"/>
  <c r="M3319" i="1" s="1"/>
  <c r="E5769" i="1" a="1"/>
  <c r="E5769" i="1" s="1"/>
  <c r="E3278" i="1" a="1"/>
  <c r="E3278" i="1" s="1"/>
  <c r="M3278" i="1" s="1"/>
  <c r="E619" i="1" a="1"/>
  <c r="E619" i="1" s="1"/>
  <c r="L619" i="1" s="1"/>
  <c r="E3843" i="1" a="1"/>
  <c r="E3843" i="1" s="1"/>
  <c r="M3843" i="1" s="1"/>
  <c r="E2260" i="1" a="1"/>
  <c r="E2260" i="1" s="1"/>
  <c r="M2260" i="1" s="1"/>
  <c r="E796" i="1" a="1"/>
  <c r="E796" i="1" s="1"/>
  <c r="L796" i="1" s="1"/>
  <c r="E590" i="1" a="1"/>
  <c r="E590" i="1" s="1"/>
  <c r="L590" i="1" s="1"/>
  <c r="E3824" i="1" a="1"/>
  <c r="E3824" i="1" s="1"/>
  <c r="M3824" i="1" s="1"/>
  <c r="E2035" i="1" a="1"/>
  <c r="E2035" i="1" s="1"/>
  <c r="E2423" i="1" a="1"/>
  <c r="E2423" i="1" s="1"/>
  <c r="M2423" i="1" s="1"/>
  <c r="E1076" i="1" a="1"/>
  <c r="E1076" i="1" s="1"/>
  <c r="L1076" i="1" s="1"/>
  <c r="I1076" i="1" s="1"/>
  <c r="E102" i="1" a="1"/>
  <c r="E102" i="1" s="1"/>
  <c r="L102" i="1" s="1"/>
  <c r="E1575" i="1" a="1"/>
  <c r="E1575" i="1" s="1"/>
  <c r="L1575" i="1" s="1"/>
  <c r="E5307" i="1" a="1"/>
  <c r="E5307" i="1" s="1"/>
  <c r="M5307" i="1" s="1"/>
  <c r="E492" i="1" a="1"/>
  <c r="E492" i="1" s="1"/>
  <c r="L492" i="1" s="1"/>
  <c r="E4745" i="1" a="1"/>
  <c r="E4745" i="1" s="1"/>
  <c r="M4745" i="1" s="1"/>
  <c r="E5640" i="1" a="1"/>
  <c r="E5640" i="1" s="1"/>
  <c r="E2008" i="1" a="1"/>
  <c r="E2008" i="1" s="1"/>
  <c r="E5778" i="1" a="1"/>
  <c r="E5778" i="1" s="1"/>
  <c r="E1409" i="1" a="1"/>
  <c r="E1409" i="1" s="1"/>
  <c r="L1409" i="1" s="1"/>
  <c r="E4347" i="1" a="1"/>
  <c r="E4347" i="1" s="1"/>
  <c r="M4347" i="1" s="1"/>
  <c r="E759" i="1" a="1"/>
  <c r="E759" i="1" s="1"/>
  <c r="L759" i="1" s="1"/>
  <c r="I759" i="1" s="1"/>
  <c r="E2559" i="1" a="1"/>
  <c r="E2559" i="1" s="1"/>
  <c r="M2559" i="1" s="1"/>
  <c r="E3162" i="1" a="1"/>
  <c r="E3162" i="1" s="1"/>
  <c r="M3162" i="1" s="1"/>
  <c r="I3162" i="1" s="1"/>
  <c r="E2490" i="1" a="1"/>
  <c r="E2490" i="1" s="1"/>
  <c r="M2490" i="1" s="1"/>
  <c r="E5841" i="1" a="1"/>
  <c r="E5841" i="1" s="1"/>
  <c r="E2102" i="1" a="1"/>
  <c r="E2102" i="1" s="1"/>
  <c r="E4332" i="1" a="1"/>
  <c r="E4332" i="1" s="1"/>
  <c r="M4332" i="1" s="1"/>
  <c r="E1776" i="1" a="1"/>
  <c r="E1776" i="1" s="1"/>
  <c r="E5403" i="1" a="1"/>
  <c r="E5403" i="1" s="1"/>
  <c r="M5403" i="1" s="1"/>
  <c r="E4691" i="1" a="1"/>
  <c r="E4691" i="1" s="1"/>
  <c r="M4691" i="1" s="1"/>
  <c r="E1077" i="1" a="1"/>
  <c r="E1077" i="1" s="1"/>
  <c r="L1077" i="1" s="1"/>
  <c r="I1077" i="1" s="1"/>
  <c r="E5644" i="1" a="1"/>
  <c r="E5644" i="1" s="1"/>
  <c r="E3178" i="1" a="1"/>
  <c r="E3178" i="1" s="1"/>
  <c r="M3178" i="1" s="1"/>
  <c r="E921" i="1" a="1"/>
  <c r="E921" i="1" s="1"/>
  <c r="L921" i="1" s="1"/>
  <c r="I921" i="1" s="1"/>
  <c r="E5110" i="1" a="1"/>
  <c r="E5110" i="1" s="1"/>
  <c r="M5110" i="1" s="1"/>
  <c r="E3663" i="1" a="1"/>
  <c r="E3663" i="1" s="1"/>
  <c r="M3663" i="1" s="1"/>
  <c r="E3353" i="1" a="1"/>
  <c r="E3353" i="1" s="1"/>
  <c r="M3353" i="1" s="1"/>
  <c r="I3353" i="1" s="1"/>
  <c r="D4958" i="1"/>
  <c r="D4960" i="1"/>
  <c r="D20" i="1"/>
  <c r="D33" i="1"/>
  <c r="D22" i="1"/>
  <c r="D4955" i="1"/>
  <c r="D21" i="1"/>
  <c r="D29" i="1"/>
  <c r="D34" i="1"/>
  <c r="D4953" i="1"/>
  <c r="D35" i="1"/>
  <c r="D4956" i="1"/>
  <c r="D19" i="1"/>
  <c r="D4951" i="1"/>
  <c r="D23" i="1"/>
  <c r="D4957" i="1"/>
  <c r="D36" i="1"/>
  <c r="D26" i="1"/>
  <c r="D4954" i="1"/>
  <c r="D25" i="1"/>
  <c r="D24" i="1"/>
  <c r="D31" i="1"/>
  <c r="D4952" i="1"/>
  <c r="D28" i="1"/>
  <c r="D32" i="1"/>
  <c r="D1763" i="1"/>
  <c r="H1763" i="1" s="1"/>
  <c r="D1679" i="1"/>
  <c r="H1679" i="1" s="1"/>
  <c r="D1748" i="1"/>
  <c r="H1748" i="1" s="1"/>
  <c r="D1780" i="1"/>
  <c r="H1780" i="1" s="1"/>
  <c r="D1814" i="1"/>
  <c r="H1814" i="1" s="1"/>
  <c r="D1784" i="1"/>
  <c r="H1784" i="1" s="1"/>
  <c r="D1801" i="1"/>
  <c r="H1801" i="1" s="1"/>
  <c r="D1791" i="1"/>
  <c r="H1791" i="1" s="1"/>
  <c r="D1746" i="1"/>
  <c r="H1746" i="1" s="1"/>
  <c r="D1764" i="1"/>
  <c r="H1764" i="1" s="1"/>
  <c r="D1796" i="1"/>
  <c r="H1796" i="1" s="1"/>
  <c r="D1808" i="1"/>
  <c r="H1808" i="1" s="1"/>
  <c r="D1710" i="1"/>
  <c r="H1710" i="1" s="1"/>
  <c r="D1788" i="1"/>
  <c r="H1788" i="1" s="1"/>
  <c r="D1684" i="1"/>
  <c r="H1684" i="1" s="1"/>
  <c r="D1688" i="1"/>
  <c r="H1688" i="1" s="1"/>
  <c r="D1716" i="1"/>
  <c r="H1716" i="1" s="1"/>
  <c r="D1758" i="1"/>
  <c r="H1758" i="1" s="1"/>
  <c r="D1797" i="1"/>
  <c r="H1797" i="1" s="1"/>
  <c r="D1783" i="1"/>
  <c r="H1783" i="1" s="1"/>
  <c r="D1819" i="1"/>
  <c r="H1819" i="1" s="1"/>
  <c r="D1775" i="1"/>
  <c r="H1775" i="1" s="1"/>
  <c r="D1822" i="1"/>
  <c r="H1822" i="1" s="1"/>
  <c r="D1774" i="1"/>
  <c r="H1774" i="1" s="1"/>
  <c r="D1815" i="1"/>
  <c r="H1815" i="1" s="1"/>
  <c r="D1721" i="1"/>
  <c r="H1721" i="1" s="1"/>
  <c r="D1718" i="1"/>
  <c r="H1718" i="1" s="1"/>
  <c r="D1798" i="1"/>
  <c r="H1798" i="1" s="1"/>
  <c r="D1777" i="1"/>
  <c r="H1777" i="1" s="1"/>
  <c r="D1807" i="1"/>
  <c r="H1807" i="1" s="1"/>
  <c r="D1687" i="1"/>
  <c r="H1687" i="1" s="1"/>
  <c r="D1722" i="1"/>
  <c r="H1722" i="1" s="1"/>
  <c r="D1782" i="1"/>
  <c r="H1782" i="1" s="1"/>
  <c r="D1760" i="1"/>
  <c r="H1760" i="1" s="1"/>
  <c r="D1795" i="1"/>
  <c r="H1795" i="1" s="1"/>
  <c r="D1785" i="1"/>
  <c r="H1785" i="1" s="1"/>
  <c r="D1781" i="1"/>
  <c r="H1781" i="1" s="1"/>
  <c r="D1768" i="1"/>
  <c r="H1768" i="1" s="1"/>
  <c r="D1745" i="1"/>
  <c r="H1745" i="1" s="1"/>
  <c r="D1725" i="1"/>
  <c r="H1725" i="1" s="1"/>
  <c r="D1756" i="1"/>
  <c r="H1756" i="1" s="1"/>
  <c r="D1703" i="1"/>
  <c r="H1703" i="1" s="1"/>
  <c r="D1697" i="1"/>
  <c r="H1697" i="1" s="1"/>
  <c r="D1749" i="1"/>
  <c r="H1749" i="1" s="1"/>
  <c r="D1696" i="1"/>
  <c r="H1696" i="1" s="1"/>
  <c r="D1709" i="1"/>
  <c r="H1709" i="1" s="1"/>
  <c r="D1767" i="1"/>
  <c r="H1767" i="1" s="1"/>
  <c r="D1742" i="1"/>
  <c r="H1742" i="1" s="1"/>
  <c r="D1738" i="1"/>
  <c r="H1738" i="1" s="1"/>
  <c r="D1735" i="1"/>
  <c r="H1735" i="1" s="1"/>
  <c r="D1820" i="1"/>
  <c r="H1820" i="1" s="1"/>
  <c r="D1693" i="1"/>
  <c r="H1693" i="1" s="1"/>
  <c r="D1672" i="1"/>
  <c r="H1672" i="1" s="1"/>
  <c r="D1737" i="1"/>
  <c r="H1737" i="1" s="1"/>
  <c r="D1773" i="1"/>
  <c r="H1773" i="1" s="1"/>
  <c r="D2229" i="1"/>
  <c r="D1755" i="1"/>
  <c r="H1755" i="1" s="1"/>
  <c r="D1744" i="1"/>
  <c r="H1744" i="1" s="1"/>
  <c r="D1810" i="1"/>
  <c r="H1810" i="1" s="1"/>
  <c r="D1671" i="1"/>
  <c r="H1671" i="1" s="1"/>
  <c r="D1830" i="1"/>
  <c r="H1830" i="1" s="1"/>
  <c r="D2307" i="1"/>
  <c r="D1778" i="1"/>
  <c r="H1778" i="1" s="1"/>
  <c r="D1817" i="1"/>
  <c r="H1817" i="1" s="1"/>
  <c r="D1805" i="1"/>
  <c r="H1805" i="1" s="1"/>
  <c r="D1826" i="1"/>
  <c r="H1826" i="1" s="1"/>
  <c r="D1707" i="1"/>
  <c r="H1707" i="1" s="1"/>
  <c r="D1827" i="1"/>
  <c r="H1827" i="1" s="1"/>
  <c r="D1806" i="1"/>
  <c r="H1806" i="1" s="1"/>
  <c r="D1686" i="1"/>
  <c r="H1686" i="1" s="1"/>
  <c r="D1680" i="1"/>
  <c r="H1680" i="1" s="1"/>
  <c r="D1823" i="1"/>
  <c r="H1823" i="1" s="1"/>
  <c r="D1752" i="1"/>
  <c r="H1752" i="1" s="1"/>
  <c r="D1804" i="1"/>
  <c r="H1804" i="1" s="1"/>
  <c r="D1821" i="1"/>
  <c r="H1821" i="1" s="1"/>
  <c r="D1734" i="1"/>
  <c r="H1734" i="1" s="1"/>
  <c r="D1743" i="1"/>
  <c r="H1743" i="1" s="1"/>
  <c r="D1704" i="1"/>
  <c r="H1704" i="1" s="1"/>
  <c r="D1732" i="1"/>
  <c r="H1732" i="1" s="1"/>
  <c r="D1682" i="1"/>
  <c r="H1682" i="1" s="1"/>
  <c r="D1674" i="1"/>
  <c r="H1674" i="1" s="1"/>
  <c r="D1790" i="1"/>
  <c r="H1790" i="1" s="1"/>
  <c r="D1761" i="1"/>
  <c r="H1761" i="1" s="1"/>
  <c r="D1787" i="1"/>
  <c r="H1787" i="1" s="1"/>
  <c r="D1824" i="1"/>
  <c r="H1824" i="1" s="1"/>
  <c r="D1741" i="1"/>
  <c r="H1741" i="1" s="1"/>
  <c r="D1739" i="1"/>
  <c r="H1739" i="1" s="1"/>
  <c r="D2308" i="1"/>
  <c r="D1689" i="1"/>
  <c r="H1689" i="1" s="1"/>
  <c r="D1786" i="1"/>
  <c r="H1786" i="1" s="1"/>
  <c r="D1800" i="1"/>
  <c r="H1800" i="1" s="1"/>
  <c r="D1769" i="1"/>
  <c r="H1769" i="1" s="1"/>
  <c r="D1706" i="1"/>
  <c r="H1706" i="1" s="1"/>
  <c r="D1685" i="1"/>
  <c r="H1685" i="1" s="1"/>
  <c r="D1695" i="1"/>
  <c r="H1695" i="1" s="1"/>
  <c r="D1713" i="1"/>
  <c r="H1713" i="1" s="1"/>
  <c r="D1673" i="1"/>
  <c r="H1673" i="1" s="1"/>
  <c r="D1726" i="1"/>
  <c r="H1726" i="1" s="1"/>
  <c r="D1809" i="1"/>
  <c r="H1809" i="1" s="1"/>
  <c r="D1759" i="1"/>
  <c r="H1759" i="1" s="1"/>
  <c r="D1728" i="1"/>
  <c r="H1728" i="1" s="1"/>
  <c r="D1740" i="1"/>
  <c r="H1740" i="1" s="1"/>
  <c r="D1753" i="1"/>
  <c r="H1753" i="1" s="1"/>
  <c r="D1757" i="1"/>
  <c r="H1757" i="1" s="1"/>
  <c r="D1702" i="1"/>
  <c r="H1702" i="1" s="1"/>
  <c r="D1812" i="1"/>
  <c r="H1812" i="1" s="1"/>
  <c r="D1762" i="1"/>
  <c r="H1762" i="1" s="1"/>
  <c r="D1733" i="1"/>
  <c r="H1733" i="1" s="1"/>
  <c r="D1730" i="1"/>
  <c r="H1730" i="1" s="1"/>
  <c r="D1751" i="1"/>
  <c r="H1751" i="1" s="1"/>
  <c r="D1683" i="1"/>
  <c r="H1683" i="1" s="1"/>
  <c r="D1789" i="1"/>
  <c r="H1789" i="1" s="1"/>
  <c r="D1698" i="1"/>
  <c r="H1698" i="1" s="1"/>
  <c r="D1731" i="1"/>
  <c r="H1731" i="1" s="1"/>
  <c r="D1818" i="1"/>
  <c r="H1818" i="1" s="1"/>
  <c r="D1766" i="1"/>
  <c r="H1766" i="1" s="1"/>
  <c r="D1675" i="1"/>
  <c r="H1675" i="1" s="1"/>
  <c r="D1711" i="1"/>
  <c r="H1711" i="1" s="1"/>
  <c r="D1829" i="1"/>
  <c r="H1829" i="1" s="1"/>
  <c r="D1736" i="1"/>
  <c r="H1736" i="1" s="1"/>
  <c r="D1723" i="1"/>
  <c r="H1723" i="1" s="1"/>
  <c r="D1747" i="1"/>
  <c r="H1747" i="1" s="1"/>
  <c r="D1699" i="1"/>
  <c r="H1699" i="1" s="1"/>
  <c r="D1701" i="1"/>
  <c r="H1701" i="1" s="1"/>
  <c r="D1811" i="1"/>
  <c r="H1811" i="1" s="1"/>
  <c r="D1792" i="1"/>
  <c r="H1792" i="1" s="1"/>
  <c r="D1691" i="1"/>
  <c r="H1691" i="1" s="1"/>
  <c r="D1692" i="1"/>
  <c r="H1692" i="1" s="1"/>
  <c r="D2309" i="1"/>
  <c r="D1770" i="1"/>
  <c r="H1770" i="1" s="1"/>
  <c r="D1678" i="1"/>
  <c r="H1678" i="1" s="1"/>
  <c r="D1779" i="1"/>
  <c r="H1779" i="1" s="1"/>
  <c r="D1772" i="1"/>
  <c r="H1772" i="1" s="1"/>
  <c r="D1832" i="1"/>
  <c r="H1832" i="1" s="1"/>
  <c r="D1708" i="1"/>
  <c r="H1708" i="1" s="1"/>
  <c r="D1724" i="1"/>
  <c r="H1724" i="1" s="1"/>
  <c r="D2310" i="1"/>
  <c r="D1690" i="1"/>
  <c r="H1690" i="1" s="1"/>
  <c r="D1705" i="1"/>
  <c r="H1705" i="1" s="1"/>
  <c r="D1765" i="1"/>
  <c r="H1765" i="1" s="1"/>
  <c r="D1719" i="1"/>
  <c r="H1719" i="1" s="1"/>
  <c r="D1754" i="1"/>
  <c r="H1754" i="1" s="1"/>
  <c r="D1794" i="1"/>
  <c r="H1794" i="1" s="1"/>
  <c r="D1694" i="1"/>
  <c r="H1694" i="1" s="1"/>
  <c r="D1813" i="1"/>
  <c r="H1813" i="1" s="1"/>
  <c r="D1750" i="1"/>
  <c r="H1750" i="1" s="1"/>
  <c r="D1816" i="1"/>
  <c r="H1816" i="1" s="1"/>
  <c r="D1677" i="1"/>
  <c r="H1677" i="1" s="1"/>
  <c r="D1799" i="1"/>
  <c r="H1799" i="1" s="1"/>
  <c r="D1720" i="1"/>
  <c r="H1720" i="1" s="1"/>
  <c r="D1717" i="1"/>
  <c r="H1717" i="1" s="1"/>
  <c r="D1793" i="1"/>
  <c r="H1793" i="1" s="1"/>
  <c r="D1803" i="1"/>
  <c r="H1803" i="1" s="1"/>
  <c r="D1727" i="1"/>
  <c r="H1727" i="1" s="1"/>
  <c r="D1712" i="1"/>
  <c r="H1712" i="1" s="1"/>
  <c r="D1729" i="1"/>
  <c r="H1729" i="1" s="1"/>
  <c r="D1828" i="1"/>
  <c r="H1828" i="1" s="1"/>
  <c r="D1833" i="1"/>
  <c r="H1833" i="1" s="1"/>
  <c r="D2154" i="1"/>
  <c r="D2011" i="1"/>
  <c r="D2002" i="1"/>
  <c r="D1947" i="1"/>
  <c r="D1908" i="1"/>
  <c r="D2211" i="1"/>
  <c r="D2071" i="1"/>
  <c r="D2105" i="1"/>
  <c r="D1941" i="1"/>
  <c r="D1946" i="1"/>
  <c r="D2130" i="1"/>
  <c r="D2209" i="1"/>
  <c r="D1875" i="1"/>
  <c r="D2049" i="1"/>
  <c r="D1918" i="1"/>
  <c r="D1853" i="1"/>
  <c r="D2053" i="1"/>
  <c r="D2027" i="1"/>
  <c r="D2197" i="1"/>
  <c r="D1992" i="1"/>
  <c r="D2010" i="1"/>
  <c r="D2067" i="1"/>
  <c r="D1997" i="1"/>
  <c r="D1979" i="1"/>
  <c r="D1930" i="1"/>
  <c r="D2023" i="1"/>
  <c r="D2086" i="1"/>
  <c r="D2138" i="1"/>
  <c r="D2091" i="1"/>
  <c r="D2220" i="1"/>
  <c r="D1990" i="1"/>
  <c r="D1958" i="1"/>
  <c r="D1993" i="1"/>
  <c r="D2031" i="1"/>
  <c r="D1869" i="1"/>
  <c r="D1920" i="1"/>
  <c r="D2113" i="1"/>
  <c r="D2121" i="1"/>
  <c r="D1994" i="1"/>
  <c r="D1950" i="1"/>
  <c r="D1856" i="1"/>
  <c r="D1898" i="1"/>
  <c r="D1923" i="1"/>
  <c r="D2213" i="1"/>
  <c r="D2062" i="1"/>
  <c r="D2222" i="1"/>
  <c r="D2169" i="1"/>
  <c r="D2153" i="1"/>
  <c r="D1913" i="1"/>
  <c r="D2050" i="1"/>
  <c r="D1874" i="1"/>
  <c r="D2208" i="1"/>
  <c r="D1989" i="1"/>
  <c r="D1973" i="1"/>
  <c r="D1940" i="1"/>
  <c r="D2110" i="1"/>
  <c r="D2087" i="1"/>
  <c r="D2079" i="1"/>
  <c r="D2072" i="1"/>
  <c r="D1864" i="1"/>
  <c r="D2084" i="1"/>
  <c r="D2001" i="1"/>
  <c r="D2065" i="1"/>
  <c r="D1916" i="1"/>
  <c r="D1899" i="1"/>
  <c r="D2147" i="1"/>
  <c r="D2215" i="1"/>
  <c r="D2073" i="1"/>
  <c r="D1978" i="1"/>
  <c r="D2198" i="1"/>
  <c r="D2165" i="1"/>
  <c r="D1963" i="1"/>
  <c r="D2183" i="1"/>
  <c r="D1880" i="1"/>
  <c r="D2216" i="1"/>
  <c r="D2155" i="1"/>
  <c r="D2182" i="1"/>
  <c r="D2159" i="1"/>
  <c r="D2228" i="1"/>
  <c r="D2206" i="1"/>
  <c r="D1881" i="1"/>
  <c r="D1865" i="1"/>
  <c r="D1876" i="1"/>
  <c r="D2227" i="1"/>
  <c r="D2219" i="1"/>
  <c r="D1911" i="1"/>
  <c r="D1902" i="1"/>
  <c r="D1988" i="1"/>
  <c r="D2142" i="1"/>
  <c r="D2015" i="1"/>
  <c r="D2188" i="1"/>
  <c r="D1837" i="1"/>
  <c r="D2118" i="1"/>
  <c r="D1889" i="1"/>
  <c r="D2012" i="1"/>
  <c r="D1961" i="1"/>
  <c r="D1970" i="1"/>
  <c r="D1846" i="1"/>
  <c r="D1882" i="1"/>
  <c r="D2218" i="1"/>
  <c r="D2226" i="1"/>
  <c r="D2207" i="1"/>
  <c r="D2109" i="1"/>
  <c r="D1934" i="1"/>
  <c r="D1985" i="1"/>
  <c r="D2144" i="1"/>
  <c r="D2004" i="1"/>
  <c r="D1879" i="1"/>
  <c r="D1967" i="1"/>
  <c r="D2119" i="1"/>
  <c r="D2057" i="1"/>
  <c r="D1843" i="1"/>
  <c r="D2193" i="1"/>
  <c r="D2056" i="1"/>
  <c r="D2099" i="1"/>
  <c r="D2032" i="1"/>
  <c r="D2146" i="1"/>
  <c r="D2141" i="1"/>
  <c r="D2136" i="1"/>
  <c r="D1945" i="1"/>
  <c r="D2106" i="1"/>
  <c r="D2122" i="1"/>
  <c r="D1995" i="1"/>
  <c r="D2111" i="1"/>
  <c r="D1998" i="1"/>
  <c r="D2082" i="1"/>
  <c r="D1838" i="1"/>
  <c r="D1849" i="1"/>
  <c r="D2123" i="1"/>
  <c r="D2178" i="1"/>
  <c r="D1972" i="1"/>
  <c r="D2223" i="1"/>
  <c r="D1909" i="1"/>
  <c r="D1907" i="1"/>
  <c r="D1834" i="1"/>
  <c r="H1834" i="1" s="1"/>
  <c r="D2132" i="1"/>
  <c r="D2081" i="1"/>
  <c r="D1886" i="1"/>
  <c r="D1835" i="1"/>
  <c r="D2203" i="1"/>
  <c r="D2190" i="1"/>
  <c r="D2180" i="1"/>
  <c r="D2137" i="1"/>
  <c r="D2149" i="1"/>
  <c r="D1935" i="1"/>
  <c r="D2163" i="1"/>
  <c r="D1890" i="1"/>
  <c r="D2061" i="1"/>
  <c r="D1912" i="1"/>
  <c r="D2140" i="1"/>
  <c r="D1903" i="1"/>
  <c r="D1896" i="1"/>
  <c r="D2063" i="1"/>
  <c r="D2168" i="1"/>
  <c r="D2225" i="1"/>
  <c r="D1962" i="1"/>
  <c r="D2096" i="1"/>
  <c r="D2162" i="1"/>
  <c r="D1895" i="1"/>
  <c r="D2014" i="1"/>
  <c r="D2114" i="1"/>
  <c r="D2088" i="1"/>
  <c r="D1885" i="1"/>
  <c r="D2074" i="1"/>
  <c r="D2164" i="1"/>
  <c r="D1915" i="1"/>
  <c r="D2221" i="1"/>
  <c r="D1951" i="1"/>
  <c r="D2186" i="1"/>
  <c r="D2158" i="1"/>
  <c r="D2089" i="1"/>
  <c r="D2107" i="1"/>
  <c r="D2029" i="1"/>
  <c r="D1977" i="1"/>
  <c r="D1906" i="1"/>
  <c r="D2166" i="1"/>
  <c r="D2177" i="1"/>
  <c r="D2052" i="1"/>
  <c r="D2187" i="1"/>
  <c r="D1904" i="1"/>
  <c r="D1936" i="1"/>
  <c r="D2059" i="1"/>
  <c r="D1910" i="1"/>
  <c r="D1955" i="1"/>
  <c r="D1873" i="1"/>
  <c r="D2022" i="1"/>
  <c r="D2005" i="1"/>
  <c r="D2024" i="1"/>
  <c r="D1921" i="1"/>
  <c r="D2192" i="1"/>
  <c r="D2210" i="1"/>
  <c r="D1959" i="1"/>
  <c r="D2037" i="1"/>
  <c r="D2212" i="1"/>
  <c r="D2151" i="1"/>
  <c r="D1996" i="1"/>
  <c r="D1917" i="1"/>
  <c r="D2077" i="1"/>
  <c r="D1901" i="1"/>
  <c r="D1847" i="1"/>
  <c r="D2145" i="1"/>
  <c r="D2156" i="1"/>
  <c r="D1971" i="1"/>
  <c r="D2115" i="1"/>
  <c r="D2080" i="1"/>
  <c r="D2064" i="1"/>
  <c r="D2172" i="1"/>
  <c r="D1939" i="1"/>
  <c r="D1944" i="1"/>
  <c r="D2189" i="1"/>
  <c r="D2083" i="1"/>
  <c r="D1931" i="1"/>
  <c r="D1894" i="1"/>
  <c r="D1905" i="1"/>
  <c r="D2075" i="1"/>
  <c r="D2112" i="1"/>
  <c r="D2161" i="1"/>
  <c r="D1938" i="1"/>
  <c r="D2100" i="1"/>
  <c r="D1863" i="1"/>
  <c r="D2170" i="1"/>
  <c r="D1986" i="1"/>
  <c r="D1927" i="1"/>
  <c r="D2020" i="1"/>
  <c r="D2214" i="1"/>
  <c r="D1966" i="1"/>
  <c r="D1949" i="1"/>
  <c r="D2055" i="1"/>
  <c r="D1952" i="1"/>
  <c r="D1877" i="1"/>
  <c r="D1854" i="1"/>
  <c r="D2093" i="1"/>
  <c r="D1845" i="1"/>
  <c r="D1836" i="1"/>
  <c r="D1850" i="1"/>
  <c r="D2016" i="1"/>
  <c r="D1925" i="1"/>
  <c r="D2143" i="1"/>
  <c r="D2047" i="1"/>
  <c r="D1980" i="1"/>
  <c r="D2085" i="1"/>
  <c r="D2217" i="1"/>
  <c r="D1954" i="1"/>
  <c r="D2196" i="1"/>
  <c r="D2173" i="1"/>
  <c r="D2026" i="1"/>
  <c r="D1943" i="1"/>
  <c r="D1848" i="1"/>
  <c r="D2160" i="1"/>
  <c r="D2131" i="1"/>
  <c r="D2070" i="1"/>
  <c r="D1893" i="1"/>
  <c r="D1887" i="1"/>
  <c r="D2006" i="1"/>
  <c r="D2108" i="1"/>
  <c r="D2134" i="1"/>
  <c r="D1888" i="1"/>
  <c r="D1871" i="1"/>
  <c r="D1872" i="1"/>
  <c r="D2157" i="1"/>
  <c r="D1969" i="1"/>
  <c r="D2000" i="1"/>
  <c r="D1878" i="1"/>
  <c r="D2051" i="1"/>
  <c r="D1983" i="1"/>
  <c r="D1862" i="1"/>
  <c r="D1868" i="1"/>
  <c r="D1900" i="1"/>
  <c r="D2068" i="1"/>
  <c r="D2098" i="1"/>
  <c r="D2066" i="1"/>
  <c r="D2007" i="1"/>
  <c r="D2034" i="1"/>
  <c r="D1956" i="1"/>
  <c r="D2117" i="1"/>
  <c r="D1968" i="1"/>
  <c r="D1991" i="1"/>
  <c r="D1870" i="1"/>
  <c r="D2040" i="1"/>
  <c r="D2033" i="1"/>
  <c r="D1960" i="1"/>
  <c r="D1891" i="1"/>
  <c r="D1857" i="1"/>
  <c r="D2094" i="1"/>
  <c r="D1982" i="1"/>
  <c r="D1957" i="1"/>
  <c r="D2175" i="1"/>
  <c r="D2039" i="1"/>
  <c r="D2195" i="1"/>
  <c r="D1926" i="1"/>
  <c r="D2095" i="1"/>
  <c r="D2201" i="1"/>
  <c r="D2176" i="1"/>
  <c r="D1975" i="1"/>
  <c r="D2129" i="1"/>
  <c r="D2030" i="1"/>
  <c r="D2179" i="1"/>
  <c r="D2199" i="1"/>
  <c r="D1841" i="1"/>
  <c r="D2003" i="1"/>
  <c r="D1883" i="1"/>
  <c r="D1919" i="1"/>
  <c r="D1953" i="1"/>
  <c r="D1840" i="1"/>
  <c r="D2124" i="1"/>
  <c r="D2174" i="1"/>
  <c r="D1984" i="1"/>
  <c r="D2092" i="1"/>
  <c r="D1964" i="1"/>
  <c r="D2058" i="1"/>
  <c r="D2025" i="1"/>
  <c r="D1932" i="1"/>
  <c r="D2103" i="1"/>
  <c r="D2128" i="1"/>
  <c r="D1858" i="1"/>
  <c r="D2148" i="1"/>
  <c r="D1933" i="1"/>
  <c r="D2017" i="1"/>
  <c r="D2036" i="1"/>
  <c r="D1859" i="1"/>
  <c r="D1852" i="1"/>
  <c r="D2018" i="1"/>
  <c r="D1999" i="1"/>
  <c r="D2205" i="1"/>
  <c r="D1976" i="1"/>
  <c r="D2200" i="1"/>
  <c r="D1922" i="1"/>
  <c r="D2152" i="1"/>
  <c r="D1914" i="1"/>
  <c r="D1937" i="1"/>
  <c r="D2054" i="1"/>
  <c r="D2048" i="1"/>
  <c r="D2181" i="1"/>
  <c r="D2009" i="1"/>
  <c r="D1981" i="1"/>
  <c r="D1987" i="1"/>
  <c r="D2078" i="1"/>
  <c r="D2101" i="1"/>
  <c r="D2045" i="1"/>
  <c r="D2116" i="1"/>
  <c r="D2191" i="1"/>
  <c r="D2013" i="1"/>
  <c r="D2204" i="1"/>
  <c r="D2076" i="1"/>
  <c r="D2150" i="1"/>
  <c r="D2090" i="1"/>
  <c r="D1861" i="1"/>
  <c r="D2185" i="1"/>
  <c r="D1855" i="1"/>
  <c r="D2120" i="1"/>
  <c r="D1948" i="1"/>
  <c r="D2202" i="1"/>
  <c r="D1897" i="1"/>
  <c r="D2125" i="1"/>
  <c r="D1942" i="1"/>
  <c r="D1866" i="1"/>
  <c r="D1842" i="1"/>
  <c r="D2167" i="1"/>
  <c r="D1867" i="1"/>
  <c r="D2135" i="1"/>
  <c r="D2060" i="1"/>
  <c r="D1929" i="1"/>
  <c r="D1851" i="1"/>
  <c r="D2044" i="1"/>
  <c r="D2245" i="1"/>
  <c r="D2272" i="1"/>
  <c r="D2299" i="1"/>
  <c r="D2251" i="1"/>
  <c r="D2241" i="1"/>
  <c r="D2243" i="1"/>
  <c r="D2239" i="1"/>
  <c r="D2297" i="1"/>
  <c r="D2306" i="1"/>
  <c r="D2303" i="1"/>
  <c r="D2271" i="1"/>
  <c r="D2300" i="1"/>
  <c r="D2270" i="1"/>
  <c r="D2267" i="1"/>
  <c r="D2284" i="1"/>
  <c r="D2289" i="1"/>
  <c r="D2293" i="1"/>
  <c r="D2237" i="1"/>
  <c r="D2255" i="1"/>
  <c r="D2280" i="1"/>
  <c r="D2277" i="1"/>
  <c r="D2238" i="1"/>
  <c r="D2247" i="1"/>
  <c r="D2230" i="1"/>
  <c r="D2262" i="1"/>
  <c r="D2312" i="1"/>
  <c r="D2265" i="1"/>
  <c r="D2252" i="1"/>
  <c r="D2304" i="1"/>
  <c r="D2287" i="1"/>
  <c r="D2253" i="1"/>
  <c r="D2258" i="1"/>
  <c r="D2249" i="1"/>
  <c r="D2266" i="1"/>
  <c r="D2302" i="1"/>
  <c r="D2285" i="1"/>
  <c r="D2235" i="1"/>
  <c r="D2295" i="1"/>
  <c r="D2281" i="1"/>
  <c r="D2296" i="1"/>
  <c r="D2246" i="1"/>
  <c r="D2256" i="1"/>
  <c r="D2269" i="1"/>
  <c r="D2290" i="1"/>
  <c r="D2305" i="1"/>
  <c r="D2259" i="1"/>
  <c r="D2250" i="1"/>
  <c r="D2236" i="1"/>
  <c r="D2288" i="1"/>
  <c r="D2298" i="1"/>
  <c r="D2278" i="1"/>
  <c r="D2244" i="1"/>
  <c r="D2231" i="1"/>
  <c r="D2301" i="1"/>
  <c r="D2291" i="1"/>
  <c r="D2283" i="1"/>
  <c r="D2257" i="1"/>
  <c r="D2311" i="1"/>
  <c r="D2242" i="1"/>
  <c r="D2264" i="1"/>
  <c r="D2248" i="1"/>
  <c r="D2282" i="1"/>
  <c r="D2279" i="1"/>
  <c r="D2275" i="1"/>
  <c r="D2292" i="1"/>
  <c r="D2294" i="1"/>
  <c r="D2263" i="1"/>
  <c r="D2232" i="1"/>
  <c r="D2286" i="1"/>
  <c r="D2261" i="1"/>
  <c r="D2503" i="1"/>
  <c r="D2562" i="1"/>
  <c r="D2368" i="1"/>
  <c r="D2676" i="1"/>
  <c r="D2599" i="1"/>
  <c r="D2487" i="1"/>
  <c r="D2636" i="1"/>
  <c r="D2339" i="1"/>
  <c r="D2410" i="1"/>
  <c r="D2686" i="1"/>
  <c r="D2690" i="1"/>
  <c r="D2685" i="1"/>
  <c r="D2389" i="1"/>
  <c r="D2588" i="1"/>
  <c r="D2392" i="1"/>
  <c r="D2436" i="1"/>
  <c r="D2463" i="1"/>
  <c r="D2426" i="1"/>
  <c r="D2352" i="1"/>
  <c r="D2480" i="1"/>
  <c r="D2469" i="1"/>
  <c r="D2437" i="1"/>
  <c r="D2668" i="1"/>
  <c r="D2582" i="1"/>
  <c r="D2491" i="1"/>
  <c r="D2507" i="1"/>
  <c r="D2409" i="1"/>
  <c r="D2372" i="1"/>
  <c r="D2415" i="1"/>
  <c r="D2557" i="1"/>
  <c r="D2475" i="1"/>
  <c r="D2489" i="1"/>
  <c r="D2402" i="1"/>
  <c r="D2646" i="1"/>
  <c r="D2523" i="1"/>
  <c r="D2622" i="1"/>
  <c r="D2594" i="1"/>
  <c r="D2687" i="1"/>
  <c r="D2656" i="1"/>
  <c r="D2669" i="1"/>
  <c r="D2680" i="1"/>
  <c r="D2396" i="1"/>
  <c r="D2492" i="1"/>
  <c r="D2348" i="1"/>
  <c r="D2647" i="1"/>
  <c r="D2592" i="1"/>
  <c r="D2602" i="1"/>
  <c r="D2639" i="1"/>
  <c r="D2570" i="1"/>
  <c r="D2623" i="1"/>
  <c r="D2374" i="1"/>
  <c r="D2476" i="1"/>
  <c r="D2634" i="1"/>
  <c r="D2350" i="1"/>
  <c r="D2358" i="1"/>
  <c r="D2631" i="1"/>
  <c r="D2617" i="1"/>
  <c r="D2373" i="1"/>
  <c r="D2315" i="1"/>
  <c r="D2473" i="1"/>
  <c r="D2568" i="1"/>
  <c r="D2619" i="1"/>
  <c r="D2318" i="1"/>
  <c r="D2335" i="1"/>
  <c r="D2448" i="1"/>
  <c r="D2604" i="1"/>
  <c r="D2370" i="1"/>
  <c r="D2635" i="1"/>
  <c r="D2569" i="1"/>
  <c r="D2440" i="1"/>
  <c r="D2341" i="1"/>
  <c r="D2434" i="1"/>
  <c r="D2406" i="1"/>
  <c r="D2342" i="1"/>
  <c r="D2320" i="1"/>
  <c r="D2478" i="1"/>
  <c r="D2574" i="1"/>
  <c r="D2573" i="1"/>
  <c r="D2377" i="1"/>
  <c r="D2611" i="1"/>
  <c r="D2397" i="1"/>
  <c r="D2671" i="1"/>
  <c r="D2403" i="1"/>
  <c r="D2386" i="1"/>
  <c r="D2323" i="1"/>
  <c r="D2384" i="1"/>
  <c r="D2672" i="1"/>
  <c r="D2601" i="1"/>
  <c r="D2324" i="1"/>
  <c r="D2430" i="1"/>
  <c r="D2416" i="1"/>
  <c r="D2597" i="1"/>
  <c r="D2665" i="1"/>
  <c r="D2371" i="1"/>
  <c r="D2461" i="1"/>
  <c r="D2351" i="1"/>
  <c r="D2435" i="1"/>
  <c r="D2514" i="1"/>
  <c r="D2666" i="1"/>
  <c r="D2578" i="1"/>
  <c r="D2650" i="1"/>
  <c r="D2449" i="1"/>
  <c r="D2692" i="1"/>
  <c r="D2462" i="1"/>
  <c r="D2338" i="1"/>
  <c r="D2519" i="1"/>
  <c r="D2614" i="1"/>
  <c r="D2606" i="1"/>
  <c r="D2505" i="1"/>
  <c r="D2486" i="1"/>
  <c r="D2678" i="1"/>
  <c r="D2493" i="1"/>
  <c r="D2693" i="1"/>
  <c r="D2424" i="1"/>
  <c r="D2576" i="1"/>
  <c r="D2470" i="1"/>
  <c r="D2681" i="1"/>
  <c r="D2700" i="1"/>
  <c r="D2484" i="1"/>
  <c r="D2472" i="1"/>
  <c r="D2651" i="1"/>
  <c r="D2679" i="1"/>
  <c r="D2670" i="1"/>
  <c r="D2579" i="1"/>
  <c r="D2500" i="1"/>
  <c r="D2673" i="1"/>
  <c r="D2603" i="1"/>
  <c r="D2336" i="1"/>
  <c r="D2637" i="1"/>
  <c r="D2553" i="1"/>
  <c r="D2654" i="1"/>
  <c r="D2699" i="1"/>
  <c r="D2378" i="1"/>
  <c r="D2483" i="1"/>
  <c r="D2591" i="1"/>
  <c r="D2413" i="1"/>
  <c r="D2530" i="1"/>
  <c r="D2400" i="1"/>
  <c r="D2369" i="1"/>
  <c r="D2645" i="1"/>
  <c r="D2479" i="1"/>
  <c r="D2546" i="1"/>
  <c r="D2418" i="1"/>
  <c r="D2551" i="1"/>
  <c r="D2537" i="1"/>
  <c r="D2359" i="1"/>
  <c r="D2536" i="1"/>
  <c r="D2677" i="1"/>
  <c r="D2468" i="1"/>
  <c r="D2340" i="1"/>
  <c r="D2346" i="1"/>
  <c r="D2607" i="1"/>
  <c r="D2382" i="1"/>
  <c r="D2618" i="1"/>
  <c r="D2412" i="1"/>
  <c r="D2657" i="1"/>
  <c r="D2510" i="1"/>
  <c r="D2616" i="1"/>
  <c r="D2538" i="1"/>
  <c r="D2444" i="1"/>
  <c r="D2596" i="1"/>
  <c r="D2698" i="1"/>
  <c r="D2564" i="1"/>
  <c r="D2633" i="1"/>
  <c r="D2497" i="1"/>
  <c r="D2466" i="1"/>
  <c r="D2417" i="1"/>
  <c r="D2615" i="1"/>
  <c r="D2508" i="1"/>
  <c r="D2542" i="1"/>
  <c r="D2697" i="1"/>
  <c r="D2376" i="1"/>
  <c r="D2641" i="1"/>
  <c r="D2593" i="1"/>
  <c r="D2549" i="1"/>
  <c r="D2590" i="1"/>
  <c r="D2322" i="1"/>
  <c r="D2482" i="1"/>
  <c r="D2683" i="1"/>
  <c r="D2501" i="1"/>
  <c r="D2453" i="1"/>
  <c r="D2337" i="1"/>
  <c r="D2695" i="1"/>
  <c r="D2477" i="1"/>
  <c r="D2533" i="1"/>
  <c r="D2555" i="1"/>
  <c r="D2518" i="1"/>
  <c r="D2467" i="1"/>
  <c r="D2407" i="1"/>
  <c r="D2404" i="1"/>
  <c r="D2625" i="1"/>
  <c r="D2512" i="1"/>
  <c r="D2343" i="1"/>
  <c r="D2667" i="1"/>
  <c r="D2547" i="1"/>
  <c r="D2428" i="1"/>
  <c r="D2361" i="1"/>
  <c r="D2589" i="1"/>
  <c r="D2495" i="1"/>
  <c r="D2464" i="1"/>
  <c r="D2445" i="1"/>
  <c r="D2364" i="1"/>
  <c r="D2411" i="1"/>
  <c r="D2610" i="1"/>
  <c r="D2356" i="1"/>
  <c r="D2438" i="1"/>
  <c r="D2580" i="1"/>
  <c r="D2450" i="1"/>
  <c r="D2655" i="1"/>
  <c r="D2442" i="1"/>
  <c r="D2399" i="1"/>
  <c r="D2363" i="1"/>
  <c r="D2446" i="1"/>
  <c r="D2375" i="1"/>
  <c r="D2632" i="1"/>
  <c r="D2419" i="1"/>
  <c r="D2517" i="1"/>
  <c r="D2394" i="1"/>
  <c r="D2390" i="1"/>
  <c r="D2357" i="1"/>
  <c r="D2526" i="1"/>
  <c r="D2550" i="1"/>
  <c r="D2535" i="1"/>
  <c r="D2459" i="1"/>
  <c r="D2638" i="1"/>
  <c r="D2447" i="1"/>
  <c r="D2455" i="1"/>
  <c r="D2420" i="1"/>
  <c r="D2563" i="1"/>
  <c r="D2441" i="1"/>
  <c r="D2456" i="1"/>
  <c r="D2609" i="1"/>
  <c r="D2313" i="1"/>
  <c r="D2540" i="1"/>
  <c r="D2626" i="1"/>
  <c r="D2560" i="1"/>
  <c r="D2325" i="1"/>
  <c r="D2629" i="1"/>
  <c r="D2432" i="1"/>
  <c r="D2334" i="1"/>
  <c r="D2395" i="1"/>
  <c r="D2694" i="1"/>
  <c r="D2401" i="1"/>
  <c r="D2366" i="1"/>
  <c r="D2613" i="1"/>
  <c r="D2511" i="1"/>
  <c r="D2541" i="1"/>
  <c r="D2347" i="1"/>
  <c r="D2662" i="1"/>
  <c r="D2509" i="1"/>
  <c r="D2498" i="1"/>
  <c r="D2664" i="1"/>
  <c r="D2595" i="1"/>
  <c r="D2554" i="1"/>
  <c r="D2414" i="1"/>
  <c r="D2457" i="1"/>
  <c r="D2379" i="1"/>
  <c r="D2332" i="1"/>
  <c r="D2393" i="1"/>
  <c r="D2552" i="1"/>
  <c r="D2628" i="1"/>
  <c r="D2532" i="1"/>
  <c r="D2360" i="1"/>
  <c r="D2605" i="1"/>
  <c r="D2471" i="1"/>
  <c r="D2581" i="1"/>
  <c r="D2691" i="1"/>
  <c r="D2674" i="1"/>
  <c r="D2653" i="1"/>
  <c r="D2383" i="1"/>
  <c r="D2499" i="1"/>
  <c r="D2408" i="1"/>
  <c r="D2504" i="1"/>
  <c r="D2567" i="1"/>
  <c r="D2317" i="1"/>
  <c r="D2642" i="1"/>
  <c r="D2539" i="1"/>
  <c r="D2494" i="1"/>
  <c r="D2380" i="1"/>
  <c r="D2621" i="1"/>
  <c r="D2649" i="1"/>
  <c r="D2439" i="1"/>
  <c r="D2388" i="1"/>
  <c r="D2661" i="1"/>
  <c r="D2327" i="1"/>
  <c r="D2675" i="1"/>
  <c r="D2422" i="1"/>
  <c r="D2460" i="1"/>
  <c r="D2696" i="1"/>
  <c r="D2663" i="1"/>
  <c r="D2640" i="1"/>
  <c r="D2431" i="1"/>
  <c r="D2344" i="1"/>
  <c r="D2627" i="1"/>
  <c r="D2561" i="1"/>
  <c r="D2531" i="1"/>
  <c r="D2525" i="1"/>
  <c r="D2652" i="1"/>
  <c r="D2644" i="1"/>
  <c r="D2451" i="1"/>
  <c r="D2521" i="1"/>
  <c r="D2572" i="1"/>
  <c r="D2387" i="1"/>
  <c r="D2326" i="1"/>
  <c r="D2458" i="1"/>
  <c r="D2658" i="1"/>
  <c r="D2586" i="1"/>
  <c r="D2329" i="1"/>
  <c r="D2522" i="1"/>
  <c r="D2349" i="1"/>
  <c r="D2427" i="1"/>
  <c r="D2529" i="1"/>
  <c r="D2319" i="1"/>
  <c r="D2565" i="1"/>
  <c r="D2528" i="1"/>
  <c r="D2328" i="1"/>
  <c r="D2502" i="1"/>
  <c r="D2660" i="1"/>
  <c r="D2577" i="1"/>
  <c r="D2544" i="1"/>
  <c r="D2429" i="1"/>
  <c r="D2425" i="1"/>
  <c r="D2612" i="1"/>
  <c r="D2556" i="1"/>
  <c r="D2566" i="1"/>
  <c r="D2545" i="1"/>
  <c r="D2688" i="1"/>
  <c r="D2701" i="1"/>
  <c r="D2543" i="1"/>
  <c r="D2330" i="1"/>
  <c r="D2321" i="1"/>
  <c r="D2365" i="1"/>
  <c r="D2520" i="1"/>
  <c r="D2333" i="1"/>
  <c r="D2474" i="1"/>
  <c r="D2454" i="1"/>
  <c r="D2362" i="1"/>
  <c r="D2398" i="1"/>
  <c r="D2587" i="1"/>
  <c r="D2513" i="1"/>
  <c r="D2558" i="1"/>
  <c r="D2385" i="1"/>
  <c r="D2682" i="1"/>
  <c r="D2421" i="1"/>
  <c r="D2367" i="1"/>
  <c r="D2488" i="1"/>
  <c r="D2381" i="1"/>
  <c r="D2608" i="1"/>
  <c r="D2534" i="1"/>
  <c r="D2516" i="1"/>
  <c r="D2703" i="1"/>
  <c r="D2738" i="1"/>
  <c r="D2721" i="1"/>
  <c r="D2757" i="1"/>
  <c r="D2739" i="1"/>
  <c r="D2997" i="1"/>
  <c r="D2788" i="1"/>
  <c r="D2899" i="1"/>
  <c r="D2829" i="1"/>
  <c r="D2957" i="1"/>
  <c r="D2905" i="1"/>
  <c r="D2749" i="1"/>
  <c r="D2748" i="1"/>
  <c r="D2875" i="1"/>
  <c r="D2722" i="1"/>
  <c r="D2727" i="1"/>
  <c r="D2953" i="1"/>
  <c r="D2979" i="1"/>
  <c r="D2708" i="1"/>
  <c r="D2870" i="1"/>
  <c r="D2912" i="1"/>
  <c r="D2866" i="1"/>
  <c r="D2984" i="1"/>
  <c r="D2854" i="1"/>
  <c r="D2943" i="1"/>
  <c r="D2903" i="1"/>
  <c r="D2765" i="1"/>
  <c r="D2782" i="1"/>
  <c r="D2702" i="1"/>
  <c r="D2849" i="1"/>
  <c r="D2996" i="1"/>
  <c r="D2763" i="1"/>
  <c r="D2915" i="1"/>
  <c r="D2823" i="1"/>
  <c r="D2781" i="1"/>
  <c r="D2910" i="1"/>
  <c r="D2780" i="1"/>
  <c r="D2817" i="1"/>
  <c r="D2834" i="1"/>
  <c r="D2917" i="1"/>
  <c r="D2949" i="1"/>
  <c r="D2787" i="1"/>
  <c r="D2847" i="1"/>
  <c r="D2921" i="1"/>
  <c r="D2981" i="1"/>
  <c r="D2716" i="1"/>
  <c r="D2744" i="1"/>
  <c r="D2838" i="1"/>
  <c r="D2904" i="1"/>
  <c r="D2993" i="1"/>
  <c r="D2839" i="1"/>
  <c r="D2800" i="1"/>
  <c r="D2842" i="1"/>
  <c r="D2857" i="1"/>
  <c r="D2737" i="1"/>
  <c r="D2965" i="1"/>
  <c r="D2946" i="1"/>
  <c r="D2798" i="1"/>
  <c r="D2733" i="1"/>
  <c r="D2892" i="1"/>
  <c r="D2774" i="1"/>
  <c r="D2972" i="1"/>
  <c r="D2901" i="1"/>
  <c r="D2976" i="1"/>
  <c r="D2876" i="1"/>
  <c r="D2786" i="1"/>
  <c r="D2913" i="1"/>
  <c r="D2956" i="1"/>
  <c r="D2982" i="1"/>
  <c r="D2710" i="1"/>
  <c r="D2779" i="1"/>
  <c r="D2752" i="1"/>
  <c r="D2773" i="1"/>
  <c r="D2890" i="1"/>
  <c r="D2880" i="1"/>
  <c r="D2898" i="1"/>
  <c r="D2865" i="1"/>
  <c r="D2918" i="1"/>
  <c r="D2863" i="1"/>
  <c r="D2877" i="1"/>
  <c r="D2878" i="1"/>
  <c r="D2931" i="1"/>
  <c r="D2841" i="1"/>
  <c r="D2991" i="1"/>
  <c r="D2803" i="1"/>
  <c r="D2831" i="1"/>
  <c r="D2930" i="1"/>
  <c r="D2906" i="1"/>
  <c r="D2819" i="1"/>
  <c r="D2888" i="1"/>
  <c r="D2952" i="1"/>
  <c r="D2998" i="1"/>
  <c r="D2853" i="1"/>
  <c r="D2745" i="1"/>
  <c r="D2987" i="1"/>
  <c r="D2897" i="1"/>
  <c r="D2816" i="1"/>
  <c r="D2988" i="1"/>
  <c r="D2725" i="1"/>
  <c r="D2934" i="1"/>
  <c r="D2969" i="1"/>
  <c r="D2927" i="1"/>
  <c r="D2920" i="1"/>
  <c r="D2882" i="1"/>
  <c r="D2989" i="1"/>
  <c r="D2859" i="1"/>
  <c r="D2846" i="1"/>
  <c r="D2914" i="1"/>
  <c r="D2785" i="1"/>
  <c r="D2922" i="1"/>
  <c r="D2775" i="1"/>
  <c r="D2879" i="1"/>
  <c r="D2728" i="1"/>
  <c r="D2735" i="1"/>
  <c r="D2911" i="1"/>
  <c r="D2871" i="1"/>
  <c r="D2973" i="1"/>
  <c r="D2950" i="1"/>
  <c r="D2902" i="1"/>
  <c r="D2753" i="1"/>
  <c r="D2827" i="1"/>
  <c r="D2761" i="1"/>
  <c r="D2762" i="1"/>
  <c r="D2772" i="1"/>
  <c r="D2944" i="1"/>
  <c r="D2767" i="1"/>
  <c r="D2858" i="1"/>
  <c r="D2862" i="1"/>
  <c r="D2820" i="1"/>
  <c r="D2895" i="1"/>
  <c r="D2704" i="1"/>
  <c r="D2799" i="1"/>
  <c r="D2868" i="1"/>
  <c r="D2711" i="1"/>
  <c r="D2939" i="1"/>
  <c r="D2740" i="1"/>
  <c r="D2747" i="1"/>
  <c r="D2715" i="1"/>
  <c r="D2770" i="1"/>
  <c r="D2959" i="1"/>
  <c r="D2975" i="1"/>
  <c r="D2990" i="1"/>
  <c r="D2843" i="1"/>
  <c r="D2837" i="1"/>
  <c r="D2966" i="1"/>
  <c r="D2941" i="1"/>
  <c r="D2967" i="1"/>
  <c r="D2932" i="1"/>
  <c r="D2872" i="1"/>
  <c r="D2885" i="1"/>
  <c r="D2830" i="1"/>
  <c r="D2719" i="1"/>
  <c r="D2726" i="1"/>
  <c r="D2978" i="1"/>
  <c r="D2968" i="1"/>
  <c r="D2864" i="1"/>
  <c r="D2961" i="1"/>
  <c r="D2755" i="1"/>
  <c r="D2948" i="1"/>
  <c r="D2766" i="1"/>
  <c r="D2873" i="1"/>
  <c r="D2741" i="1"/>
  <c r="D2742" i="1"/>
  <c r="D2818" i="1"/>
  <c r="D2962" i="1"/>
  <c r="D2861" i="1"/>
  <c r="D2805" i="1"/>
  <c r="D2771" i="1"/>
  <c r="D2835" i="1"/>
  <c r="D2916" i="1"/>
  <c r="D2821" i="1"/>
  <c r="D2797" i="1"/>
  <c r="D2705" i="1"/>
  <c r="D2713" i="1"/>
  <c r="D2856" i="1"/>
  <c r="D2792" i="1"/>
  <c r="D2729" i="1"/>
  <c r="D2850" i="1"/>
  <c r="D2889" i="1"/>
  <c r="D2724" i="1"/>
  <c r="D2867" i="1"/>
  <c r="D2734" i="1"/>
  <c r="D2826" i="1"/>
  <c r="D2778" i="1"/>
  <c r="D2929" i="1"/>
  <c r="D2790" i="1"/>
  <c r="D2706" i="1"/>
  <c r="D2942" i="1"/>
  <c r="D2791" i="1"/>
  <c r="D2776" i="1"/>
  <c r="D2985" i="1"/>
  <c r="D2933" i="1"/>
  <c r="D2718" i="1"/>
  <c r="D2833" i="1"/>
  <c r="D2874" i="1"/>
  <c r="D2947" i="1"/>
  <c r="D2909" i="1"/>
  <c r="D2822" i="1"/>
  <c r="D2926" i="1"/>
  <c r="D2707" i="1"/>
  <c r="D2832" i="1"/>
  <c r="D2743" i="1"/>
  <c r="D2709" i="1"/>
  <c r="D2836" i="1"/>
  <c r="D2971" i="1"/>
  <c r="D2980" i="1"/>
  <c r="D2983" i="1"/>
  <c r="D2963" i="1"/>
  <c r="D2883" i="1"/>
  <c r="D2783" i="1"/>
  <c r="D2860" i="1"/>
  <c r="D2936" i="1"/>
  <c r="D2844" i="1"/>
  <c r="D2970" i="1"/>
  <c r="D2992" i="1"/>
  <c r="D2712" i="1"/>
  <c r="D2768" i="1"/>
  <c r="D2764" i="1"/>
  <c r="D2813" i="1"/>
  <c r="D2784" i="1"/>
  <c r="D2908" i="1"/>
  <c r="D2793" i="1"/>
  <c r="D2811" i="1"/>
  <c r="D2731" i="1"/>
  <c r="D2937" i="1"/>
  <c r="D2960" i="1"/>
  <c r="D2924" i="1"/>
  <c r="D2845" i="1"/>
  <c r="D2714" i="1"/>
  <c r="D2824" i="1"/>
  <c r="D2777" i="1"/>
  <c r="D2720" i="1"/>
  <c r="D2717" i="1"/>
  <c r="D2907" i="1"/>
  <c r="D2938" i="1"/>
  <c r="D2886" i="1"/>
  <c r="D2919" i="1"/>
  <c r="D2808" i="1"/>
  <c r="D2789" i="1"/>
  <c r="D2852" i="1"/>
  <c r="D2796" i="1"/>
  <c r="D2964" i="1"/>
  <c r="D2928" i="1"/>
  <c r="D2806" i="1"/>
  <c r="D2802" i="1"/>
  <c r="D2900" i="1"/>
  <c r="D2887" i="1"/>
  <c r="D2951" i="1"/>
  <c r="D2986" i="1"/>
  <c r="D2994" i="1"/>
  <c r="D2840" i="1"/>
  <c r="D2828" i="1"/>
  <c r="D2814" i="1"/>
  <c r="D2954" i="1"/>
  <c r="D2884" i="1"/>
  <c r="D2896" i="1"/>
  <c r="D2801" i="1"/>
  <c r="D2815" i="1"/>
  <c r="D2769" i="1"/>
  <c r="D2935" i="1"/>
  <c r="D2736" i="1"/>
  <c r="D2894" i="1"/>
  <c r="D2855" i="1"/>
  <c r="D2809" i="1"/>
  <c r="D2869" i="1"/>
  <c r="D2893" i="1"/>
  <c r="D2923" i="1"/>
  <c r="D3259" i="1"/>
  <c r="D3343" i="1"/>
  <c r="D3443" i="1"/>
  <c r="D3108" i="1"/>
  <c r="D3017" i="1"/>
  <c r="D3055" i="1"/>
  <c r="D3062" i="1"/>
  <c r="D3151" i="1"/>
  <c r="D3358" i="1"/>
  <c r="D3251" i="1"/>
  <c r="D3332" i="1"/>
  <c r="D3425" i="1"/>
  <c r="D3336" i="1"/>
  <c r="D3176" i="1"/>
  <c r="D3022" i="1"/>
  <c r="D3240" i="1"/>
  <c r="D3246" i="1"/>
  <c r="D3258" i="1"/>
  <c r="D3424" i="1"/>
  <c r="D3135" i="1"/>
  <c r="D3056" i="1"/>
  <c r="D3001" i="1"/>
  <c r="D3180" i="1"/>
  <c r="D3313" i="1"/>
  <c r="D3141" i="1"/>
  <c r="D3283" i="1"/>
  <c r="D3326" i="1"/>
  <c r="D3345" i="1"/>
  <c r="D3297" i="1"/>
  <c r="D3238" i="1"/>
  <c r="D3361" i="1"/>
  <c r="D3408" i="1"/>
  <c r="D3459" i="1"/>
  <c r="D3364" i="1"/>
  <c r="D3080" i="1"/>
  <c r="D3506" i="1"/>
  <c r="D3075" i="1"/>
  <c r="D3419" i="1"/>
  <c r="D3316" i="1"/>
  <c r="D3502" i="1"/>
  <c r="D3335" i="1"/>
  <c r="D3394" i="1"/>
  <c r="D3214" i="1"/>
  <c r="D3152" i="1"/>
  <c r="D3422" i="1"/>
  <c r="D3293" i="1"/>
  <c r="D3032" i="1"/>
  <c r="D3495" i="1"/>
  <c r="D3340" i="1"/>
  <c r="D3219" i="1"/>
  <c r="D3254" i="1"/>
  <c r="D3465" i="1"/>
  <c r="D3395" i="1"/>
  <c r="D3067" i="1"/>
  <c r="D3029" i="1"/>
  <c r="D3028" i="1"/>
  <c r="D3442" i="1"/>
  <c r="D3349" i="1"/>
  <c r="D3384" i="1"/>
  <c r="D3374" i="1"/>
  <c r="D3387" i="1"/>
  <c r="D3468" i="1"/>
  <c r="D3037" i="1"/>
  <c r="D3485" i="1"/>
  <c r="D3473" i="1"/>
  <c r="D3441" i="1"/>
  <c r="D3147" i="1"/>
  <c r="D3211" i="1"/>
  <c r="D3318" i="1"/>
  <c r="D3225" i="1"/>
  <c r="D3270" i="1"/>
  <c r="D3272" i="1"/>
  <c r="D3282" i="1"/>
  <c r="D3469" i="1"/>
  <c r="D3393" i="1"/>
  <c r="D3116" i="1"/>
  <c r="D3155" i="1"/>
  <c r="D3089" i="1"/>
  <c r="D3228" i="1"/>
  <c r="D3285" i="1"/>
  <c r="D3015" i="1"/>
  <c r="D3128" i="1"/>
  <c r="D3324" i="1"/>
  <c r="D3262" i="1"/>
  <c r="D3279" i="1"/>
  <c r="D3006" i="1"/>
  <c r="D3451" i="1"/>
  <c r="D3478" i="1"/>
  <c r="D3252" i="1"/>
  <c r="D3204" i="1"/>
  <c r="D3255" i="1"/>
  <c r="D3011" i="1"/>
  <c r="D3133" i="1"/>
  <c r="D3330" i="1"/>
  <c r="D3300" i="1"/>
  <c r="D3369" i="1"/>
  <c r="D3280" i="1"/>
  <c r="D3261" i="1"/>
  <c r="D3188" i="1"/>
  <c r="D3213" i="1"/>
  <c r="D3413" i="1"/>
  <c r="D3134" i="1"/>
  <c r="D3386" i="1"/>
  <c r="D3296" i="1"/>
  <c r="D3373" i="1"/>
  <c r="D3363" i="1"/>
  <c r="D3458" i="1"/>
  <c r="D3274" i="1"/>
  <c r="D3126" i="1"/>
  <c r="D3149" i="1"/>
  <c r="D3093" i="1"/>
  <c r="D3111" i="1"/>
  <c r="D3365" i="1"/>
  <c r="D3479" i="1"/>
  <c r="D3390" i="1"/>
  <c r="D3179" i="1"/>
  <c r="D3079" i="1"/>
  <c r="D3094" i="1"/>
  <c r="D3440" i="1"/>
  <c r="D3020" i="1"/>
  <c r="D3359" i="1"/>
  <c r="D3417" i="1"/>
  <c r="D3136" i="1"/>
  <c r="D3464" i="1"/>
  <c r="D3065" i="1"/>
  <c r="D3142" i="1"/>
  <c r="D3427" i="1"/>
  <c r="D3026" i="1"/>
  <c r="D3185" i="1"/>
  <c r="D3233" i="1"/>
  <c r="D3474" i="1"/>
  <c r="D3288" i="1"/>
  <c r="D3115" i="1"/>
  <c r="D3271" i="1"/>
  <c r="D3268" i="1"/>
  <c r="D3481" i="1"/>
  <c r="D3159" i="1"/>
  <c r="D3206" i="1"/>
  <c r="D3466" i="1"/>
  <c r="D3163" i="1"/>
  <c r="D3158" i="1"/>
  <c r="D3412" i="1"/>
  <c r="D3265" i="1"/>
  <c r="D3309" i="1"/>
  <c r="D3074" i="1"/>
  <c r="D3209" i="1"/>
  <c r="D3038" i="1"/>
  <c r="D3276" i="1"/>
  <c r="D3446" i="1"/>
  <c r="D3264" i="1"/>
  <c r="D3317" i="1"/>
  <c r="D3307" i="1"/>
  <c r="D3169" i="1"/>
  <c r="D3273" i="1"/>
  <c r="D3385" i="1"/>
  <c r="D3452" i="1"/>
  <c r="D3294" i="1"/>
  <c r="D3460" i="1"/>
  <c r="D3181" i="1"/>
  <c r="D3281" i="1"/>
  <c r="D3091" i="1"/>
  <c r="D3144" i="1"/>
  <c r="D3140" i="1"/>
  <c r="D3392" i="1"/>
  <c r="D3331" i="1"/>
  <c r="D3024" i="1"/>
  <c r="D3132" i="1"/>
  <c r="D3243" i="1"/>
  <c r="D3433" i="1"/>
  <c r="D3357" i="1"/>
  <c r="D3218" i="1"/>
  <c r="D3312" i="1"/>
  <c r="D3250" i="1"/>
  <c r="D3097" i="1"/>
  <c r="D3105" i="1"/>
  <c r="D3043" i="1"/>
  <c r="D3247" i="1"/>
  <c r="D3012" i="1"/>
  <c r="D3439" i="1"/>
  <c r="D3073" i="1"/>
  <c r="D3289" i="1"/>
  <c r="D3477" i="1"/>
  <c r="D3099" i="1"/>
  <c r="D3222" i="1"/>
  <c r="D3431" i="1"/>
  <c r="D3191" i="1"/>
  <c r="D3167" i="1"/>
  <c r="D3396" i="1"/>
  <c r="D3143" i="1"/>
  <c r="D3267" i="1"/>
  <c r="D3299" i="1"/>
  <c r="D3329" i="1"/>
  <c r="D3040" i="1"/>
  <c r="D3013" i="1"/>
  <c r="D3401" i="1"/>
  <c r="D3362" i="1"/>
  <c r="D3244" i="1"/>
  <c r="D3193" i="1"/>
  <c r="D3320" i="1"/>
  <c r="D3082" i="1"/>
  <c r="D3486" i="1"/>
  <c r="D3215" i="1"/>
  <c r="D3380" i="1"/>
  <c r="D3356" i="1"/>
  <c r="D3009" i="1"/>
  <c r="D3177" i="1"/>
  <c r="D3182" i="1"/>
  <c r="D3041" i="1"/>
  <c r="D3200" i="1"/>
  <c r="D3154" i="1"/>
  <c r="D3277" i="1"/>
  <c r="D3210" i="1"/>
  <c r="D3292" i="1"/>
  <c r="D3035" i="1"/>
  <c r="D3355" i="1"/>
  <c r="D3119" i="1"/>
  <c r="D3327" i="1"/>
  <c r="D3171" i="1"/>
  <c r="D3457" i="1"/>
  <c r="D3121" i="1"/>
  <c r="D3058" i="1"/>
  <c r="D3004" i="1"/>
  <c r="D3076" i="1"/>
  <c r="D3269" i="1"/>
  <c r="D3061" i="1"/>
  <c r="D3153" i="1"/>
  <c r="D3150" i="1"/>
  <c r="D3207" i="1"/>
  <c r="D3449" i="1"/>
  <c r="D3049" i="1"/>
  <c r="D3370" i="1"/>
  <c r="D3499" i="1"/>
  <c r="D3476" i="1"/>
  <c r="D3405" i="1"/>
  <c r="D3234" i="1"/>
  <c r="D3367" i="1"/>
  <c r="D3005" i="1"/>
  <c r="D3196" i="1"/>
  <c r="D3455" i="1"/>
  <c r="D3217" i="1"/>
  <c r="D3347" i="1"/>
  <c r="D3016" i="1"/>
  <c r="D3456" i="1"/>
  <c r="D3504" i="1"/>
  <c r="D3404" i="1"/>
  <c r="D3090" i="1"/>
  <c r="D3341" i="1"/>
  <c r="D3432" i="1"/>
  <c r="D3494" i="1"/>
  <c r="D3002" i="1"/>
  <c r="D3354" i="1"/>
  <c r="D3145" i="1"/>
  <c r="D3360" i="1"/>
  <c r="D3175" i="1"/>
  <c r="D3305" i="1"/>
  <c r="D3306" i="1"/>
  <c r="D3389" i="1"/>
  <c r="D3429" i="1"/>
  <c r="D3383" i="1"/>
  <c r="D3295" i="1"/>
  <c r="D3197" i="1"/>
  <c r="D3366" i="1"/>
  <c r="D3470" i="1"/>
  <c r="D3453" i="1"/>
  <c r="D3391" i="1"/>
  <c r="D3021" i="1"/>
  <c r="D3407" i="1"/>
  <c r="D3138" i="1"/>
  <c r="D3497" i="1"/>
  <c r="D3337" i="1"/>
  <c r="D3131" i="1"/>
  <c r="D3096" i="1"/>
  <c r="D3053" i="1"/>
  <c r="D3078" i="1"/>
  <c r="D3402" i="1"/>
  <c r="D3410" i="1"/>
  <c r="D3098" i="1"/>
  <c r="D3187" i="1"/>
  <c r="D3104" i="1"/>
  <c r="D3436" i="1"/>
  <c r="D3236" i="1"/>
  <c r="D3447" i="1"/>
  <c r="D3059" i="1"/>
  <c r="D3232" i="1"/>
  <c r="D3287" i="1"/>
  <c r="D3063" i="1"/>
  <c r="D3109" i="1"/>
  <c r="D3069" i="1"/>
  <c r="D3400" i="1"/>
  <c r="D3122" i="1"/>
  <c r="D3241" i="1"/>
  <c r="D3448" i="1"/>
  <c r="D3052" i="1"/>
  <c r="D3334" i="1"/>
  <c r="D3072" i="1"/>
  <c r="D3148" i="1"/>
  <c r="D3199" i="1"/>
  <c r="D3103" i="1"/>
  <c r="D3348" i="1"/>
  <c r="D3275" i="1"/>
  <c r="D3231" i="1"/>
  <c r="D3003" i="1"/>
  <c r="D3227" i="1"/>
  <c r="D3397" i="1"/>
  <c r="D3184" i="1"/>
  <c r="D3172" i="1"/>
  <c r="D3438" i="1"/>
  <c r="D3256" i="1"/>
  <c r="D3248" i="1"/>
  <c r="D3482" i="1"/>
  <c r="D3205" i="1"/>
  <c r="D3237" i="1"/>
  <c r="D3321" i="1"/>
  <c r="D3423" i="1"/>
  <c r="D3161" i="1"/>
  <c r="D3216" i="1"/>
  <c r="D3263" i="1"/>
  <c r="D3083" i="1"/>
  <c r="D3437" i="1"/>
  <c r="D3046" i="1"/>
  <c r="D3120" i="1"/>
  <c r="D3500" i="1"/>
  <c r="D3314" i="1"/>
  <c r="D3461" i="1"/>
  <c r="D3130" i="1"/>
  <c r="D3496" i="1"/>
  <c r="D3302" i="1"/>
  <c r="D3050" i="1"/>
  <c r="D3350" i="1"/>
  <c r="D3487" i="1"/>
  <c r="D3501" i="1"/>
  <c r="D3203" i="1"/>
  <c r="D3186" i="1"/>
  <c r="D3060" i="1"/>
  <c r="D3014" i="1"/>
  <c r="D3239" i="1"/>
  <c r="D3173" i="1"/>
  <c r="D3000" i="1"/>
  <c r="D3257" i="1"/>
  <c r="D3403" i="1"/>
  <c r="D3198" i="1"/>
  <c r="D3224" i="1"/>
  <c r="D3454" i="1"/>
  <c r="D3051" i="1"/>
  <c r="D3018" i="1"/>
  <c r="D3290" i="1"/>
  <c r="D3346" i="1"/>
  <c r="D3475" i="1"/>
  <c r="D3230" i="1"/>
  <c r="D3123" i="1"/>
  <c r="D3174" i="1"/>
  <c r="D3030" i="1"/>
  <c r="D3406" i="1"/>
  <c r="D3498" i="1"/>
  <c r="D3031" i="1"/>
  <c r="D3467" i="1"/>
  <c r="D3286" i="1"/>
  <c r="D3127" i="1"/>
  <c r="D3435" i="1"/>
  <c r="D3488" i="1"/>
  <c r="D3156" i="1"/>
  <c r="D3164" i="1"/>
  <c r="D3484" i="1"/>
  <c r="D3010" i="1"/>
  <c r="D3034" i="1"/>
  <c r="D3221" i="1"/>
  <c r="D3445" i="1"/>
  <c r="D3301" i="1"/>
  <c r="D3146" i="1"/>
  <c r="D3157" i="1"/>
  <c r="D3057" i="1"/>
  <c r="D3428" i="1"/>
  <c r="D3430" i="1"/>
  <c r="D3489" i="1"/>
  <c r="D3160" i="1"/>
  <c r="D3382" i="1"/>
  <c r="D3426" i="1"/>
  <c r="D3245" i="1"/>
  <c r="D3137" i="1"/>
  <c r="D3070" i="1"/>
  <c r="D3352" i="1"/>
  <c r="D3092" i="1"/>
  <c r="D3048" i="1"/>
  <c r="D3315" i="1"/>
  <c r="D3042" i="1"/>
  <c r="D3310" i="1"/>
  <c r="D3039" i="1"/>
  <c r="D3418" i="1"/>
  <c r="D3086" i="1"/>
  <c r="D3106" i="1"/>
  <c r="D3378" i="1"/>
  <c r="D3066" i="1"/>
  <c r="D3253" i="1"/>
  <c r="D3226" i="1"/>
  <c r="D3371" i="1"/>
  <c r="D3339" i="1"/>
  <c r="D3047" i="1"/>
  <c r="D3117" i="1"/>
  <c r="D3342" i="1"/>
  <c r="D3165" i="1"/>
  <c r="D3503" i="1"/>
  <c r="D3068" i="1"/>
  <c r="D3311" i="1"/>
  <c r="D3170" i="1"/>
  <c r="D3064" i="1"/>
  <c r="D3291" i="1"/>
  <c r="D3088" i="1"/>
  <c r="D3192" i="1"/>
  <c r="D3471" i="1"/>
  <c r="D3023" i="1"/>
  <c r="D3483" i="1"/>
  <c r="D3114" i="1"/>
  <c r="D3102" i="1"/>
  <c r="D3303" i="1"/>
  <c r="D3081" i="1"/>
  <c r="D3201" i="1"/>
  <c r="D3505" i="1"/>
  <c r="D3044" i="1"/>
  <c r="D3235" i="1"/>
  <c r="D3398" i="1"/>
  <c r="D3490" i="1"/>
  <c r="D3480" i="1"/>
  <c r="D3323" i="1"/>
  <c r="D3113" i="1"/>
  <c r="D3381" i="1"/>
  <c r="D3463" i="1"/>
  <c r="D3450" i="1"/>
  <c r="D3166" i="1"/>
  <c r="D3376" i="1"/>
  <c r="D3338" i="1"/>
  <c r="D3414" i="1"/>
  <c r="D3112" i="1"/>
  <c r="D3084" i="1"/>
  <c r="D3260" i="1"/>
  <c r="D3298" i="1"/>
  <c r="D3492" i="1"/>
  <c r="D3242" i="1"/>
  <c r="D3493" i="1"/>
  <c r="D3077" i="1"/>
  <c r="D3202" i="1"/>
  <c r="D3183" i="1"/>
  <c r="D3472" i="1"/>
  <c r="D3421" i="1"/>
  <c r="D3229" i="1"/>
  <c r="D3125" i="1"/>
  <c r="D3411" i="1"/>
  <c r="D3129" i="1"/>
  <c r="D3110" i="1"/>
  <c r="D3008" i="1"/>
  <c r="D3045" i="1"/>
  <c r="D3095" i="1"/>
  <c r="D3007" i="1"/>
  <c r="D3033" i="1"/>
  <c r="D3194" i="1"/>
  <c r="D3100" i="1"/>
  <c r="D3085" i="1"/>
  <c r="D3027" i="1"/>
  <c r="D3107" i="1"/>
  <c r="D3025" i="1"/>
  <c r="D3462" i="1"/>
  <c r="D3333" i="1"/>
  <c r="D3195" i="1"/>
  <c r="D3266" i="1"/>
  <c r="D3684" i="1"/>
  <c r="D3622" i="1"/>
  <c r="D3822" i="1"/>
  <c r="D3767" i="1"/>
  <c r="D3679" i="1"/>
  <c r="D3838" i="1"/>
  <c r="D3836" i="1"/>
  <c r="D3736" i="1"/>
  <c r="D3507" i="1"/>
  <c r="D3835" i="1"/>
  <c r="D3633" i="1"/>
  <c r="D3565" i="1"/>
  <c r="D3543" i="1"/>
  <c r="D3821" i="1"/>
  <c r="D3611" i="1"/>
  <c r="D3812" i="1"/>
  <c r="D3617" i="1"/>
  <c r="D3839" i="1"/>
  <c r="D3561" i="1"/>
  <c r="D3712" i="1"/>
  <c r="D3773" i="1"/>
  <c r="D3607" i="1"/>
  <c r="D3672" i="1"/>
  <c r="D3659" i="1"/>
  <c r="D3648" i="1"/>
  <c r="D3787" i="1"/>
  <c r="D3768" i="1"/>
  <c r="D3819" i="1"/>
  <c r="D3638" i="1"/>
  <c r="D3729" i="1"/>
  <c r="D3686" i="1"/>
  <c r="D3520" i="1"/>
  <c r="D3720" i="1"/>
  <c r="D3630" i="1"/>
  <c r="D3536" i="1"/>
  <c r="D3550" i="1"/>
  <c r="D3755" i="1"/>
  <c r="D3523" i="1"/>
  <c r="D3828" i="1"/>
  <c r="D3820" i="1"/>
  <c r="D3791" i="1"/>
  <c r="D3785" i="1"/>
  <c r="D3605" i="1"/>
  <c r="D3653" i="1"/>
  <c r="D3823" i="1"/>
  <c r="D3837" i="1"/>
  <c r="D3594" i="1"/>
  <c r="D3598" i="1"/>
  <c r="D3747" i="1"/>
  <c r="D3571" i="1"/>
  <c r="D3761" i="1"/>
  <c r="D3703" i="1"/>
  <c r="D3631" i="1"/>
  <c r="D3841" i="1"/>
  <c r="D3604" i="1"/>
  <c r="D3811" i="1"/>
  <c r="D3745" i="1"/>
  <c r="D3559" i="1"/>
  <c r="D3623" i="1"/>
  <c r="D3698" i="1"/>
  <c r="D3538" i="1"/>
  <c r="D3602" i="1"/>
  <c r="D3735" i="1"/>
  <c r="D3563" i="1"/>
  <c r="D3799" i="1"/>
  <c r="D3706" i="1"/>
  <c r="D3749" i="1"/>
  <c r="D3765" i="1"/>
  <c r="D3589" i="1"/>
  <c r="D3813" i="1"/>
  <c r="D3724" i="1"/>
  <c r="D3597" i="1"/>
  <c r="D3512" i="1"/>
  <c r="D3568" i="1"/>
  <c r="D3794" i="1"/>
  <c r="D3544" i="1"/>
  <c r="D3627" i="1"/>
  <c r="D3515" i="1"/>
  <c r="D3534" i="1"/>
  <c r="D3637" i="1"/>
  <c r="D3662" i="1"/>
  <c r="D3625" i="1"/>
  <c r="D3510" i="1"/>
  <c r="D3581" i="1"/>
  <c r="D3588" i="1"/>
  <c r="D3783" i="1"/>
  <c r="D3842" i="1"/>
  <c r="D3692" i="1"/>
  <c r="D3827" i="1"/>
  <c r="D3521" i="1"/>
  <c r="D3707" i="1"/>
  <c r="D3695" i="1"/>
  <c r="D3818" i="1"/>
  <c r="D3513" i="1"/>
  <c r="D3693" i="1"/>
  <c r="D3815" i="1"/>
  <c r="D3601" i="1"/>
  <c r="D3832" i="1"/>
  <c r="D3645" i="1"/>
  <c r="D3753" i="1"/>
  <c r="D3690" i="1"/>
  <c r="D3643" i="1"/>
  <c r="D3582" i="1"/>
  <c r="D3722" i="1"/>
  <c r="D3734" i="1"/>
  <c r="D3527" i="1"/>
  <c r="D3541" i="1"/>
  <c r="D3792" i="1"/>
  <c r="D3553" i="1"/>
  <c r="D3675" i="1"/>
  <c r="D3793" i="1"/>
  <c r="D3535" i="1"/>
  <c r="D3593" i="1"/>
  <c r="D3612" i="1"/>
  <c r="D3775" i="1"/>
  <c r="D3615" i="1"/>
  <c r="D3737" i="1"/>
  <c r="D3784" i="1"/>
  <c r="D3668" i="1"/>
  <c r="D3719" i="1"/>
  <c r="D3687" i="1"/>
  <c r="D3618" i="1"/>
  <c r="D3591" i="1"/>
  <c r="D3721" i="1"/>
  <c r="D3671" i="1"/>
  <c r="D3809" i="1"/>
  <c r="D3670" i="1"/>
  <c r="D3585" i="1"/>
  <c r="D3547" i="1"/>
  <c r="D3546" i="1"/>
  <c r="D3777" i="1"/>
  <c r="D3673" i="1"/>
  <c r="D3748" i="1"/>
  <c r="D3669" i="1"/>
  <c r="D3727" i="1"/>
  <c r="D3756" i="1"/>
  <c r="D3661" i="1"/>
  <c r="D3603" i="1"/>
  <c r="D3595" i="1"/>
  <c r="D3680" i="1"/>
  <c r="D3650" i="1"/>
  <c r="D3795" i="1"/>
  <c r="D3647" i="1"/>
  <c r="D3566" i="1"/>
  <c r="D3552" i="1"/>
  <c r="D3586" i="1"/>
  <c r="D3682" i="1"/>
  <c r="D3524" i="1"/>
  <c r="D3644" i="1"/>
  <c r="D3549" i="1"/>
  <c r="D3583" i="1"/>
  <c r="D3744" i="1"/>
  <c r="D3677" i="1"/>
  <c r="D3743" i="1"/>
  <c r="D3642" i="1"/>
  <c r="D3542" i="1"/>
  <c r="D3674" i="1"/>
  <c r="D3726" i="1"/>
  <c r="D3576" i="1"/>
  <c r="D3702" i="1"/>
  <c r="D3728" i="1"/>
  <c r="D3741" i="1"/>
  <c r="D3757" i="1"/>
  <c r="D3774" i="1"/>
  <c r="D3599" i="1"/>
  <c r="D3781" i="1"/>
  <c r="D3531" i="1"/>
  <c r="D3620" i="1"/>
  <c r="D3579" i="1"/>
  <c r="D3771" i="1"/>
  <c r="D3525" i="1"/>
  <c r="D3533" i="1"/>
  <c r="D3657" i="1"/>
  <c r="D3660" i="1"/>
  <c r="D3574" i="1"/>
  <c r="D3763" i="1"/>
  <c r="D3730" i="1"/>
  <c r="D3681" i="1"/>
  <c r="D3557" i="1"/>
  <c r="D3634" i="1"/>
  <c r="D3514" i="1"/>
  <c r="D3834" i="1"/>
  <c r="D3798" i="1"/>
  <c r="D3652" i="1"/>
  <c r="D3587" i="1"/>
  <c r="D3522" i="1"/>
  <c r="D3778" i="1"/>
  <c r="D3575" i="1"/>
  <c r="D3685" i="1"/>
  <c r="D3537" i="1"/>
  <c r="D3590" i="1"/>
  <c r="D3509" i="1"/>
  <c r="D3752" i="1"/>
  <c r="D3570" i="1"/>
  <c r="D3714" i="1"/>
  <c r="D3526" i="1"/>
  <c r="D3764" i="1"/>
  <c r="D3801" i="1"/>
  <c r="D3518" i="1"/>
  <c r="D3616" i="1"/>
  <c r="D3760" i="1"/>
  <c r="D3600" i="1"/>
  <c r="D3640" i="1"/>
  <c r="D3786" i="1"/>
  <c r="D3654" i="1"/>
  <c r="D3517" i="1"/>
  <c r="D3569" i="1"/>
  <c r="D3540" i="1"/>
  <c r="D3810" i="1"/>
  <c r="D3666" i="1"/>
  <c r="D3772" i="1"/>
  <c r="D3814" i="1"/>
  <c r="D3562" i="1"/>
  <c r="D3658" i="1"/>
  <c r="D3651" i="1"/>
  <c r="D3592" i="1"/>
  <c r="D3667" i="1"/>
  <c r="D3560" i="1"/>
  <c r="D3564" i="1"/>
  <c r="D3754" i="1"/>
  <c r="D3718" i="1"/>
  <c r="D3697" i="1"/>
  <c r="D3532" i="1"/>
  <c r="D3789" i="1"/>
  <c r="D3578" i="1"/>
  <c r="D3830" i="1"/>
  <c r="D3700" i="1"/>
  <c r="D3694" i="1"/>
  <c r="D3805" i="1"/>
  <c r="D3825" i="1"/>
  <c r="D3608" i="1"/>
  <c r="D3619" i="1"/>
  <c r="D3511" i="1"/>
  <c r="D3676" i="1"/>
  <c r="D3731" i="1"/>
  <c r="D3803" i="1"/>
  <c r="D3655" i="1"/>
  <c r="D3689" i="1"/>
  <c r="D3758" i="1"/>
  <c r="D3716" i="1"/>
  <c r="D3551" i="1"/>
  <c r="D3770" i="1"/>
  <c r="D3629" i="1"/>
  <c r="D3567" i="1"/>
  <c r="D3614" i="1"/>
  <c r="D3709" i="1"/>
  <c r="D3641" i="1"/>
  <c r="D3519" i="1"/>
  <c r="D3705" i="1"/>
  <c r="D3609" i="1"/>
  <c r="D3626" i="1"/>
  <c r="D3577" i="1"/>
  <c r="D3816" i="1"/>
  <c r="D3797" i="1"/>
  <c r="D3691" i="1"/>
  <c r="D3621" i="1"/>
  <c r="D3833" i="1"/>
  <c r="D3711" i="1"/>
  <c r="D3796" i="1"/>
  <c r="D3708" i="1"/>
  <c r="D3710" i="1"/>
  <c r="D3584" i="1"/>
  <c r="D3516" i="1"/>
  <c r="D3790" i="1"/>
  <c r="D3701" i="1"/>
  <c r="D3769" i="1"/>
  <c r="D3572" i="1"/>
  <c r="D3688" i="1"/>
  <c r="D3831" i="1"/>
  <c r="D3678" i="1"/>
  <c r="D3596" i="1"/>
  <c r="D3713" i="1"/>
  <c r="D3696" i="1"/>
  <c r="D3808" i="1"/>
  <c r="D3529" i="1"/>
  <c r="D3573" i="1"/>
  <c r="D3829" i="1"/>
  <c r="D3766" i="1"/>
  <c r="D3556" i="1"/>
  <c r="D3580" i="1"/>
  <c r="D3742" i="1"/>
  <c r="D3699" i="1"/>
  <c r="D3554" i="1"/>
  <c r="D3759" i="1"/>
  <c r="D3683" i="1"/>
  <c r="D3733" i="1"/>
  <c r="D3804" i="1"/>
  <c r="D3610" i="1"/>
  <c r="D3717" i="1"/>
  <c r="D3548" i="1"/>
  <c r="D3656" i="1"/>
  <c r="D3628" i="1"/>
  <c r="D3665" i="1"/>
  <c r="D3723" i="1"/>
  <c r="D3826" i="1"/>
  <c r="D3776" i="1"/>
  <c r="D3639" i="1"/>
  <c r="D3802" i="1"/>
  <c r="D3788" i="1"/>
  <c r="D3646" i="1"/>
  <c r="D3807" i="1"/>
  <c r="D3817" i="1"/>
  <c r="D3746" i="1"/>
  <c r="D3840" i="1"/>
  <c r="D3738" i="1"/>
  <c r="D3635" i="1"/>
  <c r="D3704" i="1"/>
  <c r="D3624" i="1"/>
  <c r="D3782" i="1"/>
  <c r="D3751" i="1"/>
  <c r="D3779" i="1"/>
  <c r="D3539" i="1"/>
  <c r="D3632" i="1"/>
  <c r="D3750" i="1"/>
  <c r="D3780" i="1"/>
  <c r="D4404" i="1"/>
  <c r="D4257" i="1"/>
  <c r="D3984" i="1"/>
  <c r="D3951" i="1"/>
  <c r="D4238" i="1"/>
  <c r="D4017" i="1"/>
  <c r="D4147" i="1"/>
  <c r="D4086" i="1"/>
  <c r="D3899" i="1"/>
  <c r="D4008" i="1"/>
  <c r="D4349" i="1"/>
  <c r="D4081" i="1"/>
  <c r="D4311" i="1"/>
  <c r="D4097" i="1"/>
  <c r="D3983" i="1"/>
  <c r="D3890" i="1"/>
  <c r="D4078" i="1"/>
  <c r="D3960" i="1"/>
  <c r="D4026" i="1"/>
  <c r="D4435" i="1"/>
  <c r="D4128" i="1"/>
  <c r="D4276" i="1"/>
  <c r="D4338" i="1"/>
  <c r="D3883" i="1"/>
  <c r="D3971" i="1"/>
  <c r="D4099" i="1"/>
  <c r="D4314" i="1"/>
  <c r="D4143" i="1"/>
  <c r="D4202" i="1"/>
  <c r="D4104" i="1"/>
  <c r="D4089" i="1"/>
  <c r="D3861" i="1"/>
  <c r="D4145" i="1"/>
  <c r="D4176" i="1"/>
  <c r="D4481" i="1"/>
  <c r="D4432" i="1"/>
  <c r="D3979" i="1"/>
  <c r="D4429" i="1"/>
  <c r="D4454" i="1"/>
  <c r="D4386" i="1"/>
  <c r="D3906" i="1"/>
  <c r="D4212" i="1"/>
  <c r="D3967" i="1"/>
  <c r="D3887" i="1"/>
  <c r="D4186" i="1"/>
  <c r="D4218" i="1"/>
  <c r="D4334" i="1"/>
  <c r="D4231" i="1"/>
  <c r="D3947" i="1"/>
  <c r="D4022" i="1"/>
  <c r="D4106" i="1"/>
  <c r="D4132" i="1"/>
  <c r="D4344" i="1"/>
  <c r="D4380" i="1"/>
  <c r="D3869" i="1"/>
  <c r="D4141" i="1"/>
  <c r="D4096" i="1"/>
  <c r="D4456" i="1"/>
  <c r="D4069" i="1"/>
  <c r="D4317" i="1"/>
  <c r="D4287" i="1"/>
  <c r="D4415" i="1"/>
  <c r="D3874" i="1"/>
  <c r="D4352" i="1"/>
  <c r="D3974" i="1"/>
  <c r="D4119" i="1"/>
  <c r="D4313" i="1"/>
  <c r="D4049" i="1"/>
  <c r="D4242" i="1"/>
  <c r="D4060" i="1"/>
  <c r="D4377" i="1"/>
  <c r="D4281" i="1"/>
  <c r="D3903" i="1"/>
  <c r="D4388" i="1"/>
  <c r="D4130" i="1"/>
  <c r="D3889" i="1"/>
  <c r="D3905" i="1"/>
  <c r="D4064" i="1"/>
  <c r="D4348" i="1"/>
  <c r="D4482" i="1"/>
  <c r="D4210" i="1"/>
  <c r="D4131" i="1"/>
  <c r="D3935" i="1"/>
  <c r="D4331" i="1"/>
  <c r="D4053" i="1"/>
  <c r="D4161" i="1"/>
  <c r="D4057" i="1"/>
  <c r="D3858" i="1"/>
  <c r="D4453" i="1"/>
  <c r="D3932" i="1"/>
  <c r="D4289" i="1"/>
  <c r="D4364" i="1"/>
  <c r="D4372" i="1"/>
  <c r="D3968" i="1"/>
  <c r="D4411" i="1"/>
  <c r="D4463" i="1"/>
  <c r="D3937" i="1"/>
  <c r="D4012" i="1"/>
  <c r="D3912" i="1"/>
  <c r="D4320" i="1"/>
  <c r="D4310" i="1"/>
  <c r="D4474" i="1"/>
  <c r="D3846" i="1"/>
  <c r="D4305" i="1"/>
  <c r="D4299" i="1"/>
  <c r="D4423" i="1"/>
  <c r="D4355" i="1"/>
  <c r="D4115" i="1"/>
  <c r="D4001" i="1"/>
  <c r="D4370" i="1"/>
  <c r="D3973" i="1"/>
  <c r="D4340" i="1"/>
  <c r="D3900" i="1"/>
  <c r="D4003" i="1"/>
  <c r="D4256" i="1"/>
  <c r="D3952" i="1"/>
  <c r="D4113" i="1"/>
  <c r="D3916" i="1"/>
  <c r="D4151" i="1"/>
  <c r="D3933" i="1"/>
  <c r="D4244" i="1"/>
  <c r="D3931" i="1"/>
  <c r="D3911" i="1"/>
  <c r="D3964" i="1"/>
  <c r="D4341" i="1"/>
  <c r="D4117" i="1"/>
  <c r="D3896" i="1"/>
  <c r="D3992" i="1"/>
  <c r="D4083" i="1"/>
  <c r="D4258" i="1"/>
  <c r="D3909" i="1"/>
  <c r="D4473" i="1"/>
  <c r="D4201" i="1"/>
  <c r="D4158" i="1"/>
  <c r="D4419" i="1"/>
  <c r="D4246" i="1"/>
  <c r="D4225" i="1"/>
  <c r="D3945" i="1"/>
  <c r="D4032" i="1"/>
  <c r="D4127" i="1"/>
  <c r="D4483" i="1"/>
  <c r="D4112" i="1"/>
  <c r="D4084" i="1"/>
  <c r="D3990" i="1"/>
  <c r="D3919" i="1"/>
  <c r="D4336" i="1"/>
  <c r="D3873" i="1"/>
  <c r="D4191" i="1"/>
  <c r="D4009" i="1"/>
  <c r="D3921" i="1"/>
  <c r="D4024" i="1"/>
  <c r="D4134" i="1"/>
  <c r="D4254" i="1"/>
  <c r="D4140" i="1"/>
  <c r="D4471" i="1"/>
  <c r="D3913" i="1"/>
  <c r="D3880" i="1"/>
  <c r="D4228" i="1"/>
  <c r="D3946" i="1"/>
  <c r="D3987" i="1"/>
  <c r="D4248" i="1"/>
  <c r="D3914" i="1"/>
  <c r="D4371" i="1"/>
  <c r="D4197" i="1"/>
  <c r="D3924" i="1"/>
  <c r="D4385" i="1"/>
  <c r="D4107" i="1"/>
  <c r="D4466" i="1"/>
  <c r="D4376" i="1"/>
  <c r="D4350" i="1"/>
  <c r="D3993" i="1"/>
  <c r="D4401" i="1"/>
  <c r="D4199" i="1"/>
  <c r="D4307" i="1"/>
  <c r="D4170" i="1"/>
  <c r="D4070" i="1"/>
  <c r="D4252" i="1"/>
  <c r="D3845" i="1"/>
  <c r="D4315" i="1"/>
  <c r="D4445" i="1"/>
  <c r="D4121" i="1"/>
  <c r="D4421" i="1"/>
  <c r="D4389" i="1"/>
  <c r="D3957" i="1"/>
  <c r="D4273" i="1"/>
  <c r="D4368" i="1"/>
  <c r="D3868" i="1"/>
  <c r="D4262" i="1"/>
  <c r="D4358" i="1"/>
  <c r="D4462" i="1"/>
  <c r="D4286" i="1"/>
  <c r="D4010" i="1"/>
  <c r="D4088" i="1"/>
  <c r="D4431" i="1"/>
  <c r="D3848" i="1"/>
  <c r="D4309" i="1"/>
  <c r="D4264" i="1"/>
  <c r="D4138" i="1"/>
  <c r="D4193" i="1"/>
  <c r="D3923" i="1"/>
  <c r="D3878" i="1"/>
  <c r="D3847" i="1"/>
  <c r="D4270" i="1"/>
  <c r="D3922" i="1"/>
  <c r="D4035" i="1"/>
  <c r="D4059" i="1"/>
  <c r="D4449" i="1"/>
  <c r="D3917" i="1"/>
  <c r="D3907" i="1"/>
  <c r="D4279" i="1"/>
  <c r="D3853" i="1"/>
  <c r="D4413" i="1"/>
  <c r="D4241" i="1"/>
  <c r="D3970" i="1"/>
  <c r="D3994" i="1"/>
  <c r="D3898" i="1"/>
  <c r="D3996" i="1"/>
  <c r="D4400" i="1"/>
  <c r="D3939" i="1"/>
  <c r="D4436" i="1"/>
  <c r="D4067" i="1"/>
  <c r="D3893" i="1"/>
  <c r="D4234" i="1"/>
  <c r="D4183" i="1"/>
  <c r="D4031" i="1"/>
  <c r="D4065" i="1"/>
  <c r="D4365" i="1"/>
  <c r="D4359" i="1"/>
  <c r="D4438" i="1"/>
  <c r="D3877" i="1"/>
  <c r="D4214" i="1"/>
  <c r="D4326" i="1"/>
  <c r="D4159" i="1"/>
  <c r="D4062" i="1"/>
  <c r="D4282" i="1"/>
  <c r="D4200" i="1"/>
  <c r="D3989" i="1"/>
  <c r="D4137" i="1"/>
  <c r="D3954" i="1"/>
  <c r="D4079" i="1"/>
  <c r="D4407" i="1"/>
  <c r="D3958" i="1"/>
  <c r="D4298" i="1"/>
  <c r="D4175" i="1"/>
  <c r="D4424" i="1"/>
  <c r="D4316" i="1"/>
  <c r="D4402" i="1"/>
  <c r="D4322" i="1"/>
  <c r="D3884" i="1"/>
  <c r="D4184" i="1"/>
  <c r="D4227" i="1"/>
  <c r="D3956" i="1"/>
  <c r="D4020" i="1"/>
  <c r="D3871" i="1"/>
  <c r="D4177" i="1"/>
  <c r="D3980" i="1"/>
  <c r="D4420" i="1"/>
  <c r="D4181" i="1"/>
  <c r="D4109" i="1"/>
  <c r="D4367" i="1"/>
  <c r="D4211" i="1"/>
  <c r="D4102" i="1"/>
  <c r="D3985" i="1"/>
  <c r="D4133" i="1"/>
  <c r="D4250" i="1"/>
  <c r="D4382" i="1"/>
  <c r="D4129" i="1"/>
  <c r="D4465" i="1"/>
  <c r="D4190" i="1"/>
  <c r="D3885" i="1"/>
  <c r="D4163" i="1"/>
  <c r="D4029" i="1"/>
  <c r="D4391" i="1"/>
  <c r="D3969" i="1"/>
  <c r="D4430" i="1"/>
  <c r="D3888" i="1"/>
  <c r="D4300" i="1"/>
  <c r="D4422" i="1"/>
  <c r="D3891" i="1"/>
  <c r="D4217" i="1"/>
  <c r="D3854" i="1"/>
  <c r="D4266" i="1"/>
  <c r="D3849" i="1"/>
  <c r="D4043" i="1"/>
  <c r="D4460" i="1"/>
  <c r="D4362" i="1"/>
  <c r="D4259" i="1"/>
  <c r="D4455" i="1"/>
  <c r="D3975" i="1"/>
  <c r="D4093" i="1"/>
  <c r="D4366" i="1"/>
  <c r="D4036" i="1"/>
  <c r="D4378" i="1"/>
  <c r="D4232" i="1"/>
  <c r="D4426" i="1"/>
  <c r="D4335" i="1"/>
  <c r="D3991" i="1"/>
  <c r="D4475" i="1"/>
  <c r="D4369" i="1"/>
  <c r="D4363" i="1"/>
  <c r="D4464" i="1"/>
  <c r="D4268" i="1"/>
  <c r="D4240" i="1"/>
  <c r="D4459" i="1"/>
  <c r="D4103" i="1"/>
  <c r="D3852" i="1"/>
  <c r="D4188" i="1"/>
  <c r="D4275" i="1"/>
  <c r="D4295" i="1"/>
  <c r="D4019" i="1"/>
  <c r="D4139" i="1"/>
  <c r="D4339" i="1"/>
  <c r="D4393" i="1"/>
  <c r="D3920" i="1"/>
  <c r="D4150" i="1"/>
  <c r="D4325" i="1"/>
  <c r="D4052" i="1"/>
  <c r="D4396" i="1"/>
  <c r="D4125" i="1"/>
  <c r="D4353" i="1"/>
  <c r="D4452" i="1"/>
  <c r="D4461" i="1"/>
  <c r="D4164" i="1"/>
  <c r="D4082" i="1"/>
  <c r="D4416" i="1"/>
  <c r="D4296" i="1"/>
  <c r="D4021" i="1"/>
  <c r="D4280" i="1"/>
  <c r="D4448" i="1"/>
  <c r="D4301" i="1"/>
  <c r="D4343" i="1"/>
  <c r="D4179" i="1"/>
  <c r="D4374" i="1"/>
  <c r="D4061" i="1"/>
  <c r="D4054" i="1"/>
  <c r="D4361" i="1"/>
  <c r="D4392" i="1"/>
  <c r="D4444" i="1"/>
  <c r="D4007" i="1"/>
  <c r="D4450" i="1"/>
  <c r="D4114" i="1"/>
  <c r="D4373" i="1"/>
  <c r="D3855" i="1"/>
  <c r="D4105" i="1"/>
  <c r="D4162" i="1"/>
  <c r="D4249" i="1"/>
  <c r="D4467" i="1"/>
  <c r="D3943" i="1"/>
  <c r="D4395" i="1"/>
  <c r="D4169" i="1"/>
  <c r="D4178" i="1"/>
  <c r="D3876" i="1"/>
  <c r="D3857" i="1"/>
  <c r="D4235" i="1"/>
  <c r="D4044" i="1"/>
  <c r="D3894" i="1"/>
  <c r="D4292" i="1"/>
  <c r="D4442" i="1"/>
  <c r="D3949" i="1"/>
  <c r="D4074" i="1"/>
  <c r="D4076" i="1"/>
  <c r="D4073" i="1"/>
  <c r="D4185" i="1"/>
  <c r="D4038" i="1"/>
  <c r="D4425" i="1"/>
  <c r="D4346" i="1"/>
  <c r="D4039" i="1"/>
  <c r="D3929" i="1"/>
  <c r="D3925" i="1"/>
  <c r="D4180" i="1"/>
  <c r="D4476" i="1"/>
  <c r="D4472" i="1"/>
  <c r="D4194" i="1"/>
  <c r="D4124" i="1"/>
  <c r="D3864" i="1"/>
  <c r="D3988" i="1"/>
  <c r="D3863" i="1"/>
  <c r="D4433" i="1"/>
  <c r="D4303" i="1"/>
  <c r="D4034" i="1"/>
  <c r="D4414" i="1"/>
  <c r="D4144" i="1"/>
  <c r="D4195" i="1"/>
  <c r="D4204" i="1"/>
  <c r="D4297" i="1"/>
  <c r="D4221" i="1"/>
  <c r="D4458" i="1"/>
  <c r="D4216" i="1"/>
  <c r="D4148" i="1"/>
  <c r="D4005" i="1"/>
  <c r="D3870" i="1"/>
  <c r="D4230" i="1"/>
  <c r="D4023" i="1"/>
  <c r="D3962" i="1"/>
  <c r="D4041" i="1"/>
  <c r="D4408" i="1"/>
  <c r="D4090" i="1"/>
  <c r="D4337" i="1"/>
  <c r="D3948" i="1"/>
  <c r="D4040" i="1"/>
  <c r="D4077" i="1"/>
  <c r="D4155" i="1"/>
  <c r="D4439" i="1"/>
  <c r="D3867" i="1"/>
  <c r="D4330" i="1"/>
  <c r="D4403" i="1"/>
  <c r="D4153" i="1"/>
  <c r="D4016" i="1"/>
  <c r="D4157" i="1"/>
  <c r="D4405" i="1"/>
  <c r="D4443" i="1"/>
  <c r="D4390" i="1"/>
  <c r="D4233" i="1"/>
  <c r="D4412" i="1"/>
  <c r="D3953" i="1"/>
  <c r="D4291" i="1"/>
  <c r="D3928" i="1"/>
  <c r="D3892" i="1"/>
  <c r="D3961" i="1"/>
  <c r="D4207" i="1"/>
  <c r="D4484" i="1"/>
  <c r="D3972" i="1"/>
  <c r="D3915" i="1"/>
  <c r="D4033" i="1"/>
  <c r="D3999" i="1"/>
  <c r="D3908" i="1"/>
  <c r="D4149" i="1"/>
  <c r="D3859" i="1"/>
  <c r="D4055" i="1"/>
  <c r="D4152" i="1"/>
  <c r="D4037" i="1"/>
  <c r="D4285" i="1"/>
  <c r="D3897" i="1"/>
  <c r="D3950" i="1"/>
  <c r="D4351" i="1"/>
  <c r="D4451" i="1"/>
  <c r="D4072" i="1"/>
  <c r="D4192" i="1"/>
  <c r="D4011" i="1"/>
  <c r="D4342" i="1"/>
  <c r="D4304" i="1"/>
  <c r="D3995" i="1"/>
  <c r="D4379" i="1"/>
  <c r="D3940" i="1"/>
  <c r="D4375" i="1"/>
  <c r="D4108" i="1"/>
  <c r="D4135" i="1"/>
  <c r="D4136" i="1"/>
  <c r="D4028" i="1"/>
  <c r="D4318" i="1"/>
  <c r="D3918" i="1"/>
  <c r="D4236" i="1"/>
  <c r="D4397" i="1"/>
  <c r="D4156" i="1"/>
  <c r="D4410" i="1"/>
  <c r="D4328" i="1"/>
  <c r="D4302" i="1"/>
  <c r="D4223" i="1"/>
  <c r="D4306" i="1"/>
  <c r="D4277" i="1"/>
  <c r="D3998" i="1"/>
  <c r="D4219" i="1"/>
  <c r="D3851" i="1"/>
  <c r="D3942" i="1"/>
  <c r="D4068" i="1"/>
  <c r="D4120" i="1"/>
  <c r="D4100" i="1"/>
  <c r="D4321" i="1"/>
  <c r="D3997" i="1"/>
  <c r="D4398" i="1"/>
  <c r="D4447" i="1"/>
  <c r="D4206" i="1"/>
  <c r="D3966" i="1"/>
  <c r="D4205" i="1"/>
  <c r="D4014" i="1"/>
  <c r="D4080" i="1"/>
  <c r="D4418" i="1"/>
  <c r="D4025" i="1"/>
  <c r="D4319" i="1"/>
  <c r="D3930" i="1"/>
  <c r="D4160" i="1"/>
  <c r="D3850" i="1"/>
  <c r="D4381" i="1"/>
  <c r="D4441" i="1"/>
  <c r="D4440" i="1"/>
  <c r="D4142" i="1"/>
  <c r="D4002" i="1"/>
  <c r="D4265" i="1"/>
  <c r="D4283" i="1"/>
  <c r="D4126" i="1"/>
  <c r="D3934" i="1"/>
  <c r="D3978" i="1"/>
  <c r="D4058" i="1"/>
  <c r="D4027" i="1"/>
  <c r="D4485" i="1"/>
  <c r="D4146" i="1"/>
  <c r="D4122" i="1"/>
  <c r="D3941" i="1"/>
  <c r="D4173" i="1"/>
  <c r="D4224" i="1"/>
  <c r="D4243" i="1"/>
  <c r="D3965" i="1"/>
  <c r="D3981" i="1"/>
  <c r="D4050" i="1"/>
  <c r="D4478" i="1"/>
  <c r="D4333" i="1"/>
  <c r="D3986" i="1"/>
  <c r="D4278" i="1"/>
  <c r="D4071" i="1"/>
  <c r="D3902" i="1"/>
  <c r="D4469" i="1"/>
  <c r="D3976" i="1"/>
  <c r="D4013" i="1"/>
  <c r="D4018" i="1"/>
  <c r="D4239" i="1"/>
  <c r="D4329" i="1"/>
  <c r="D4229" i="1"/>
  <c r="D4226" i="1"/>
  <c r="D4047" i="1"/>
  <c r="D4110" i="1"/>
  <c r="D3904" i="1"/>
  <c r="D3844" i="1"/>
  <c r="D4293" i="1"/>
  <c r="D4187" i="1"/>
  <c r="D4294" i="1"/>
  <c r="D4015" i="1"/>
  <c r="D3901" i="1"/>
  <c r="D4384" i="1"/>
  <c r="D4222" i="1"/>
  <c r="D3879" i="1"/>
  <c r="D4182" i="1"/>
  <c r="D4356" i="1"/>
  <c r="D4288" i="1"/>
  <c r="D4091" i="1"/>
  <c r="D4327" i="1"/>
  <c r="D4066" i="1"/>
  <c r="D4487" i="1"/>
  <c r="D4255" i="1"/>
  <c r="D4237" i="1"/>
  <c r="D3955" i="1"/>
  <c r="D4428" i="1"/>
  <c r="D3927" i="1"/>
  <c r="D4357" i="1"/>
  <c r="D4171" i="1"/>
  <c r="D4394" i="1"/>
  <c r="D4260" i="1"/>
  <c r="D3886" i="1"/>
  <c r="D4477" i="1"/>
  <c r="D4457" i="1"/>
  <c r="D4000" i="1"/>
  <c r="D3959" i="1"/>
  <c r="D4468" i="1"/>
  <c r="D4167" i="1"/>
  <c r="D4434" i="1"/>
  <c r="D3977" i="1"/>
  <c r="D4220" i="1"/>
  <c r="D4399" i="1"/>
  <c r="D3860" i="1"/>
  <c r="D4174" i="1"/>
  <c r="D4172" i="1"/>
  <c r="D4111" i="1"/>
  <c r="D4323" i="1"/>
  <c r="D4437" i="1"/>
  <c r="D4261" i="1"/>
  <c r="D4063" i="1"/>
  <c r="D4215" i="1"/>
  <c r="D3856" i="1"/>
  <c r="D4198" i="1"/>
  <c r="D3936" i="1"/>
  <c r="D4098" i="1"/>
  <c r="D4284" i="1"/>
  <c r="D4046" i="1"/>
  <c r="D4092" i="1"/>
  <c r="D4383" i="1"/>
  <c r="D4116" i="1"/>
  <c r="D3865" i="1"/>
  <c r="D4272" i="1"/>
  <c r="D4263" i="1"/>
  <c r="D4196" i="1"/>
  <c r="D4427" i="1"/>
  <c r="D4290" i="1"/>
  <c r="D4006" i="1"/>
  <c r="D4251" i="1"/>
  <c r="D4209" i="1"/>
  <c r="D4409" i="1"/>
  <c r="D4470" i="1"/>
  <c r="D4042" i="1"/>
  <c r="D4247" i="1"/>
  <c r="D18" i="1"/>
  <c r="D5441" i="1"/>
  <c r="D15" i="1"/>
  <c r="D10" i="1"/>
  <c r="D4664" i="1"/>
  <c r="D8" i="1"/>
  <c r="D13" i="1"/>
  <c r="D1136" i="1"/>
  <c r="D16" i="1"/>
  <c r="D14" i="1"/>
  <c r="D2" i="1"/>
  <c r="H2" i="1" s="1"/>
  <c r="D7" i="1"/>
  <c r="D3" i="1"/>
  <c r="D9" i="1"/>
  <c r="D1137" i="1"/>
  <c r="D6" i="1"/>
  <c r="D12" i="1"/>
  <c r="D17" i="1"/>
  <c r="D11" i="1"/>
  <c r="D38" i="1"/>
  <c r="D44" i="1"/>
  <c r="D5440" i="1"/>
  <c r="D5437" i="1"/>
  <c r="D5436" i="1"/>
  <c r="D5424" i="1"/>
  <c r="D39" i="1"/>
  <c r="D5428" i="1"/>
  <c r="D41" i="1"/>
  <c r="D5419" i="1"/>
  <c r="D43" i="1"/>
  <c r="D45" i="1"/>
  <c r="D5417" i="1"/>
  <c r="D42" i="1"/>
  <c r="D5421" i="1"/>
  <c r="D52" i="1"/>
  <c r="D50" i="1"/>
  <c r="D5431" i="1"/>
  <c r="D5429" i="1"/>
  <c r="D5432" i="1"/>
  <c r="D51" i="1"/>
  <c r="D5434" i="1"/>
  <c r="D5426" i="1"/>
  <c r="D5420" i="1"/>
  <c r="D5435" i="1"/>
  <c r="D40" i="1"/>
  <c r="D53" i="1"/>
  <c r="D37" i="1"/>
  <c r="D5439" i="1"/>
  <c r="D5418" i="1"/>
  <c r="D5427" i="1"/>
  <c r="D5438" i="1"/>
  <c r="D5430" i="1"/>
  <c r="D5425" i="1"/>
  <c r="D5422" i="1"/>
  <c r="D48" i="1"/>
  <c r="D5433" i="1"/>
  <c r="D47" i="1"/>
  <c r="D125" i="1"/>
  <c r="D282" i="1"/>
  <c r="D307" i="1"/>
  <c r="D205" i="1"/>
  <c r="D140" i="1"/>
  <c r="D294" i="1"/>
  <c r="D305" i="1"/>
  <c r="D104" i="1"/>
  <c r="D132" i="1"/>
  <c r="D319" i="1"/>
  <c r="D178" i="1"/>
  <c r="D269" i="1"/>
  <c r="D118" i="1"/>
  <c r="D323" i="1"/>
  <c r="D276" i="1"/>
  <c r="D209" i="1"/>
  <c r="D237" i="1"/>
  <c r="D80" i="1"/>
  <c r="D114" i="1"/>
  <c r="D311" i="1"/>
  <c r="D92" i="1"/>
  <c r="D63" i="1"/>
  <c r="D300" i="1"/>
  <c r="D242" i="1"/>
  <c r="D119" i="1"/>
  <c r="D131" i="1"/>
  <c r="D194" i="1"/>
  <c r="D88" i="1"/>
  <c r="D94" i="1"/>
  <c r="D215" i="1"/>
  <c r="D157" i="1"/>
  <c r="D109" i="1"/>
  <c r="D152" i="1"/>
  <c r="D121" i="1"/>
  <c r="D238" i="1"/>
  <c r="D290" i="1"/>
  <c r="D182" i="1"/>
  <c r="D177" i="1"/>
  <c r="D162" i="1"/>
  <c r="D233" i="1"/>
  <c r="D261" i="1"/>
  <c r="D274" i="1"/>
  <c r="D165" i="1"/>
  <c r="D258" i="1"/>
  <c r="D190" i="1"/>
  <c r="D166" i="1"/>
  <c r="D151" i="1"/>
  <c r="D328" i="1"/>
  <c r="D174" i="1"/>
  <c r="D210" i="1"/>
  <c r="D193" i="1"/>
  <c r="D183" i="1"/>
  <c r="D214" i="1"/>
  <c r="D246" i="1"/>
  <c r="D244" i="1"/>
  <c r="D302" i="1"/>
  <c r="D279" i="1"/>
  <c r="D97" i="1"/>
  <c r="D265" i="1"/>
  <c r="D255" i="1"/>
  <c r="D115" i="1"/>
  <c r="D309" i="1"/>
  <c r="D271" i="1"/>
  <c r="D135" i="1"/>
  <c r="D314" i="1"/>
  <c r="D106" i="1"/>
  <c r="D217" i="1"/>
  <c r="D70" i="1"/>
  <c r="D163" i="1"/>
  <c r="D113" i="1"/>
  <c r="D120" i="1"/>
  <c r="D78" i="1"/>
  <c r="D56" i="1"/>
  <c r="D315" i="1"/>
  <c r="D160" i="1"/>
  <c r="D295" i="1"/>
  <c r="D96" i="1"/>
  <c r="D253" i="1"/>
  <c r="D110" i="1"/>
  <c r="D185" i="1"/>
  <c r="D330" i="1"/>
  <c r="D249" i="1"/>
  <c r="D116" i="1"/>
  <c r="D192" i="1"/>
  <c r="D149" i="1"/>
  <c r="D76" i="1"/>
  <c r="D123" i="1"/>
  <c r="D281" i="1"/>
  <c r="D230" i="1"/>
  <c r="D257" i="1"/>
  <c r="D216" i="1"/>
  <c r="D252" i="1"/>
  <c r="D71" i="1"/>
  <c r="D85" i="1"/>
  <c r="D306" i="1"/>
  <c r="D254" i="1"/>
  <c r="D211" i="1"/>
  <c r="D81" i="1"/>
  <c r="D310" i="1"/>
  <c r="D155" i="1"/>
  <c r="D234" i="1"/>
  <c r="D202" i="1"/>
  <c r="D55" i="1"/>
  <c r="D172" i="1"/>
  <c r="D69" i="1"/>
  <c r="D259" i="1"/>
  <c r="D146" i="1"/>
  <c r="D58" i="1"/>
  <c r="D54" i="1"/>
  <c r="D324" i="1"/>
  <c r="D203" i="1"/>
  <c r="D77" i="1"/>
  <c r="D156" i="1"/>
  <c r="D283" i="1"/>
  <c r="D266" i="1"/>
  <c r="D145" i="1"/>
  <c r="D66" i="1"/>
  <c r="D320" i="1"/>
  <c r="D133" i="1"/>
  <c r="D296" i="1"/>
  <c r="D100" i="1"/>
  <c r="D235" i="1"/>
  <c r="D87" i="1"/>
  <c r="D272" i="1"/>
  <c r="D171" i="1"/>
  <c r="D262" i="1"/>
  <c r="D312" i="1"/>
  <c r="D65" i="1"/>
  <c r="D170" i="1"/>
  <c r="D153" i="1"/>
  <c r="D111" i="1"/>
  <c r="D321" i="1"/>
  <c r="D188" i="1"/>
  <c r="D228" i="1"/>
  <c r="D130" i="1"/>
  <c r="D138" i="1"/>
  <c r="D101" i="1"/>
  <c r="D158" i="1"/>
  <c r="D241" i="1"/>
  <c r="D59" i="1"/>
  <c r="D127" i="1"/>
  <c r="D73" i="1"/>
  <c r="D57" i="1"/>
  <c r="D60" i="1"/>
  <c r="D293" i="1"/>
  <c r="D173" i="1"/>
  <c r="D79" i="1"/>
  <c r="D268" i="1"/>
  <c r="D108" i="1"/>
  <c r="D317" i="1"/>
  <c r="D201" i="1"/>
  <c r="D179" i="1"/>
  <c r="D325" i="1"/>
  <c r="D297" i="1"/>
  <c r="D137" i="1"/>
  <c r="D243" i="1"/>
  <c r="D248" i="1"/>
  <c r="D270" i="1"/>
  <c r="D240" i="1"/>
  <c r="D292" i="1"/>
  <c r="D322" i="1"/>
  <c r="D267" i="1"/>
  <c r="D245" i="1"/>
  <c r="D61" i="1"/>
  <c r="D84" i="1"/>
  <c r="D150" i="1"/>
  <c r="D187" i="1"/>
  <c r="D67" i="1"/>
  <c r="D236" i="1"/>
  <c r="D196" i="1"/>
  <c r="D82" i="1"/>
  <c r="D218" i="1"/>
  <c r="D224" i="1"/>
  <c r="D107" i="1"/>
  <c r="D318" i="1"/>
  <c r="D278" i="1"/>
  <c r="D169" i="1"/>
  <c r="D239" i="1"/>
  <c r="D75" i="1"/>
  <c r="D95" i="1"/>
  <c r="D143" i="1"/>
  <c r="D208" i="1"/>
  <c r="D250" i="1"/>
  <c r="D176" i="1"/>
  <c r="D326" i="1"/>
  <c r="D229" i="1"/>
  <c r="D225" i="1"/>
  <c r="D285" i="1"/>
  <c r="D180" i="1"/>
  <c r="D212" i="1"/>
  <c r="D299" i="1"/>
  <c r="D99" i="1"/>
  <c r="D126" i="1"/>
  <c r="D327" i="1"/>
  <c r="D186" i="1"/>
  <c r="D263" i="1"/>
  <c r="D112" i="1"/>
  <c r="D141" i="1"/>
  <c r="D213" i="1"/>
  <c r="D291" i="1"/>
  <c r="D103" i="1"/>
  <c r="D284" i="1"/>
  <c r="D93" i="1"/>
  <c r="D134" i="1"/>
  <c r="D222" i="1"/>
  <c r="D227" i="1"/>
  <c r="D168" i="1"/>
  <c r="D273" i="1"/>
  <c r="D86" i="1"/>
  <c r="D83" i="1"/>
  <c r="D167" i="1"/>
  <c r="D128" i="1"/>
  <c r="D191" i="1"/>
  <c r="D154" i="1"/>
  <c r="D164" i="1"/>
  <c r="D198" i="1"/>
  <c r="D136" i="1"/>
  <c r="D142" i="1"/>
  <c r="D232" i="1"/>
  <c r="D275" i="1"/>
  <c r="D231" i="1"/>
  <c r="D204" i="1"/>
  <c r="D184" i="1"/>
  <c r="D200" i="1"/>
  <c r="D313" i="1"/>
  <c r="D98" i="1"/>
  <c r="D117" i="1"/>
  <c r="D223" i="1"/>
  <c r="D199" i="1"/>
  <c r="D277" i="1"/>
  <c r="D148" i="1"/>
  <c r="D64" i="1"/>
  <c r="D90" i="1"/>
  <c r="D206" i="1"/>
  <c r="D303" i="1"/>
  <c r="D68" i="1"/>
  <c r="D260" i="1"/>
  <c r="D251" i="1"/>
  <c r="D298" i="1"/>
  <c r="D308" i="1"/>
  <c r="D207" i="1"/>
  <c r="D159" i="1"/>
  <c r="D301" i="1"/>
  <c r="D175" i="1"/>
  <c r="D247" i="1"/>
  <c r="D316" i="1"/>
  <c r="D72" i="1"/>
  <c r="D264" i="1"/>
  <c r="D144" i="1"/>
  <c r="D220" i="1"/>
  <c r="D219" i="1"/>
  <c r="D62" i="1"/>
  <c r="D139" i="1"/>
  <c r="D286" i="1"/>
  <c r="D195" i="1"/>
  <c r="D289" i="1"/>
  <c r="D189" i="1"/>
  <c r="D280" i="1"/>
  <c r="D221" i="1"/>
  <c r="D287" i="1"/>
  <c r="D351" i="1"/>
  <c r="D507" i="1"/>
  <c r="D598" i="1"/>
  <c r="D607" i="1"/>
  <c r="D380" i="1"/>
  <c r="D666" i="1"/>
  <c r="D402" i="1"/>
  <c r="D350" i="1"/>
  <c r="D384" i="1"/>
  <c r="D356" i="1"/>
  <c r="D589" i="1"/>
  <c r="D562" i="1"/>
  <c r="D652" i="1"/>
  <c r="D422" i="1"/>
  <c r="D512" i="1"/>
  <c r="D360" i="1"/>
  <c r="D432" i="1"/>
  <c r="D409" i="1"/>
  <c r="D456" i="1"/>
  <c r="D516" i="1"/>
  <c r="D500" i="1"/>
  <c r="D639" i="1"/>
  <c r="D342" i="1"/>
  <c r="D597" i="1"/>
  <c r="D528" i="1"/>
  <c r="D567" i="1"/>
  <c r="D480" i="1"/>
  <c r="D575" i="1"/>
  <c r="D661" i="1"/>
  <c r="D519" i="1"/>
  <c r="D344" i="1"/>
  <c r="D641" i="1"/>
  <c r="D435" i="1"/>
  <c r="D655" i="1"/>
  <c r="D656" i="1"/>
  <c r="D407" i="1"/>
  <c r="D669" i="1"/>
  <c r="D535" i="1"/>
  <c r="D642" i="1"/>
  <c r="D547" i="1"/>
  <c r="D534" i="1"/>
  <c r="D389" i="1"/>
  <c r="D563" i="1"/>
  <c r="D471" i="1"/>
  <c r="D346" i="1"/>
  <c r="D517" i="1"/>
  <c r="D468" i="1"/>
  <c r="D574" i="1"/>
  <c r="D355" i="1"/>
  <c r="D631" i="1"/>
  <c r="D401" i="1"/>
  <c r="D626" i="1"/>
  <c r="D663" i="1"/>
  <c r="D627" i="1"/>
  <c r="D532" i="1"/>
  <c r="D353" i="1"/>
  <c r="D545" i="1"/>
  <c r="D385" i="1"/>
  <c r="D426" i="1"/>
  <c r="D483" i="1"/>
  <c r="D377" i="1"/>
  <c r="D616" i="1"/>
  <c r="D375" i="1"/>
  <c r="D442" i="1"/>
  <c r="D429" i="1"/>
  <c r="D349" i="1"/>
  <c r="D511" i="1"/>
  <c r="D418" i="1"/>
  <c r="D445" i="1"/>
  <c r="D405" i="1"/>
  <c r="D472" i="1"/>
  <c r="D440" i="1"/>
  <c r="D352" i="1"/>
  <c r="D581" i="1"/>
  <c r="D555" i="1"/>
  <c r="D529" i="1"/>
  <c r="D570" i="1"/>
  <c r="D420" i="1"/>
  <c r="D366" i="1"/>
  <c r="D479" i="1"/>
  <c r="D390" i="1"/>
  <c r="D573" i="1"/>
  <c r="D609" i="1"/>
  <c r="D481" i="1"/>
  <c r="D373" i="1"/>
  <c r="D464" i="1"/>
  <c r="D506" i="1"/>
  <c r="D539" i="1"/>
  <c r="D451" i="1"/>
  <c r="D622" i="1"/>
  <c r="D533" i="1"/>
  <c r="D476" i="1"/>
  <c r="D393" i="1"/>
  <c r="D544" i="1"/>
  <c r="D397" i="1"/>
  <c r="D400" i="1"/>
  <c r="D458" i="1"/>
  <c r="D459" i="1"/>
  <c r="D536" i="1"/>
  <c r="D667" i="1"/>
  <c r="D665" i="1"/>
  <c r="D414" i="1"/>
  <c r="D497" i="1"/>
  <c r="D508" i="1"/>
  <c r="D332" i="1"/>
  <c r="D577" i="1"/>
  <c r="D576" i="1"/>
  <c r="D398" i="1"/>
  <c r="D387" i="1"/>
  <c r="D498" i="1"/>
  <c r="D503" i="1"/>
  <c r="D379" i="1"/>
  <c r="D412" i="1"/>
  <c r="D408" i="1"/>
  <c r="D394" i="1"/>
  <c r="D473" i="1"/>
  <c r="D415" i="1"/>
  <c r="D615" i="1"/>
  <c r="D599" i="1"/>
  <c r="D531" i="1"/>
  <c r="D358" i="1"/>
  <c r="D659" i="1"/>
  <c r="D651" i="1"/>
  <c r="D650" i="1"/>
  <c r="D521" i="1"/>
  <c r="D569" i="1"/>
  <c r="D571" i="1"/>
  <c r="D509" i="1"/>
  <c r="D482" i="1"/>
  <c r="D396" i="1"/>
  <c r="D444" i="1"/>
  <c r="D654" i="1"/>
  <c r="D361" i="1"/>
  <c r="D455" i="1"/>
  <c r="D335" i="1"/>
  <c r="D644" i="1"/>
  <c r="D370" i="1"/>
  <c r="D525" i="1"/>
  <c r="D648" i="1"/>
  <c r="D653" i="1"/>
  <c r="D559" i="1"/>
  <c r="D424" i="1"/>
  <c r="D594" i="1"/>
  <c r="D558" i="1"/>
  <c r="D363" i="1"/>
  <c r="D450" i="1"/>
  <c r="D365" i="1"/>
  <c r="D434" i="1"/>
  <c r="D477" i="1"/>
  <c r="D647" i="1"/>
  <c r="D469" i="1"/>
  <c r="D524" i="1"/>
  <c r="D537" i="1"/>
  <c r="D585" i="1"/>
  <c r="D460" i="1"/>
  <c r="D572" i="1"/>
  <c r="D557" i="1"/>
  <c r="D359" i="1"/>
  <c r="D612" i="1"/>
  <c r="D505" i="1"/>
  <c r="D596" i="1"/>
  <c r="D403" i="1"/>
  <c r="D538" i="1"/>
  <c r="D421" i="1"/>
  <c r="D633" i="1"/>
  <c r="D490" i="1"/>
  <c r="D630" i="1"/>
  <c r="D673" i="1"/>
  <c r="D602" i="1"/>
  <c r="D606" i="1"/>
  <c r="D474" i="1"/>
  <c r="D614" i="1"/>
  <c r="D670" i="1"/>
  <c r="D584" i="1"/>
  <c r="D621" i="1"/>
  <c r="D634" i="1"/>
  <c r="D649" i="1"/>
  <c r="D611" i="1"/>
  <c r="D485" i="1"/>
  <c r="D364" i="1"/>
  <c r="D632" i="1"/>
  <c r="D392" i="1"/>
  <c r="D624" i="1"/>
  <c r="D404" i="1"/>
  <c r="D546" i="1"/>
  <c r="D449" i="1"/>
  <c r="D493" i="1"/>
  <c r="D478" i="1"/>
  <c r="D462" i="1"/>
  <c r="D395" i="1"/>
  <c r="D438" i="1"/>
  <c r="D374" i="1"/>
  <c r="D423" i="1"/>
  <c r="D502" i="1"/>
  <c r="D542" i="1"/>
  <c r="D406" i="1"/>
  <c r="D620" i="1"/>
  <c r="D583" i="1"/>
  <c r="D447" i="1"/>
  <c r="D446" i="1"/>
  <c r="D618" i="1"/>
  <c r="D604" i="1"/>
  <c r="D668" i="1"/>
  <c r="D658" i="1"/>
  <c r="D439" i="1"/>
  <c r="D347" i="1"/>
  <c r="D586" i="1"/>
  <c r="D640" i="1"/>
  <c r="D518" i="1"/>
  <c r="D587" i="1"/>
  <c r="D554" i="1"/>
  <c r="D601" i="1"/>
  <c r="D431" i="1"/>
  <c r="D588" i="1"/>
  <c r="D541" i="1"/>
  <c r="D378" i="1"/>
  <c r="D540" i="1"/>
  <c r="D638" i="1"/>
  <c r="D466" i="1"/>
  <c r="D522" i="1"/>
  <c r="D437" i="1"/>
  <c r="D454" i="1"/>
  <c r="D410" i="1"/>
  <c r="D603" i="1"/>
  <c r="D452" i="1"/>
  <c r="D593" i="1"/>
  <c r="D336" i="1"/>
  <c r="D413" i="1"/>
  <c r="D556" i="1"/>
  <c r="D399" i="1"/>
  <c r="D417" i="1"/>
  <c r="D501" i="1"/>
  <c r="D600" i="1"/>
  <c r="D629" i="1"/>
  <c r="D510" i="1"/>
  <c r="D436" i="1"/>
  <c r="D513" i="1"/>
  <c r="D552" i="1"/>
  <c r="D578" i="1"/>
  <c r="D376" i="1"/>
  <c r="D623" i="1"/>
  <c r="D543" i="1"/>
  <c r="D343" i="1"/>
  <c r="D662" i="1"/>
  <c r="D514" i="1"/>
  <c r="D488" i="1"/>
  <c r="D441" i="1"/>
  <c r="D553" i="1"/>
  <c r="D467" i="1"/>
  <c r="D674" i="1"/>
  <c r="D339" i="1"/>
  <c r="D580" i="1"/>
  <c r="D383" i="1"/>
  <c r="D388" i="1"/>
  <c r="D566" i="1"/>
  <c r="D564" i="1"/>
  <c r="D643" i="1"/>
  <c r="D368" i="1"/>
  <c r="D636" i="1"/>
  <c r="D591" i="1"/>
  <c r="D381" i="1"/>
  <c r="D428" i="1"/>
  <c r="D386" i="1"/>
  <c r="D338" i="1"/>
  <c r="D628" i="1"/>
  <c r="D672" i="1"/>
  <c r="D448" i="1"/>
  <c r="D491" i="1"/>
  <c r="D348" i="1"/>
  <c r="D520" i="1"/>
  <c r="D333" i="1"/>
  <c r="D549" i="1"/>
  <c r="D1133" i="1"/>
  <c r="D382" i="1"/>
  <c r="D613" i="1"/>
  <c r="D362" i="1"/>
  <c r="D463" i="1"/>
  <c r="D367" i="1"/>
  <c r="D504" i="1"/>
  <c r="D527" i="1"/>
  <c r="D357" i="1"/>
  <c r="D465" i="1"/>
  <c r="D592" i="1"/>
  <c r="D561" i="1"/>
  <c r="D461" i="1"/>
  <c r="D419" i="1"/>
  <c r="D443" i="1"/>
  <c r="D369" i="1"/>
  <c r="D430" i="1"/>
  <c r="D568" i="1"/>
  <c r="D453" i="1"/>
  <c r="D551" i="1"/>
  <c r="D475" i="1"/>
  <c r="D671" i="1"/>
  <c r="D496" i="1"/>
  <c r="D411" i="1"/>
  <c r="D526" i="1"/>
  <c r="D425" i="1"/>
  <c r="D427" i="1"/>
  <c r="D391" i="1"/>
  <c r="D494" i="1"/>
  <c r="D495" i="1"/>
  <c r="D340" i="1"/>
  <c r="D489" i="1"/>
  <c r="D1134" i="1"/>
  <c r="D416" i="1"/>
  <c r="D470" i="1"/>
  <c r="D1135" i="1"/>
  <c r="D637" i="1"/>
  <c r="D582" i="1"/>
  <c r="D617" i="1"/>
  <c r="D550" i="1"/>
  <c r="D565" i="1"/>
  <c r="D457" i="1"/>
  <c r="D487" i="1"/>
  <c r="D433" i="1"/>
  <c r="D741" i="1"/>
  <c r="D706" i="1"/>
  <c r="D768" i="1"/>
  <c r="D708" i="1"/>
  <c r="D773" i="1"/>
  <c r="D1122" i="1"/>
  <c r="D1123" i="1"/>
  <c r="D709" i="1"/>
  <c r="D826" i="1"/>
  <c r="D987" i="1"/>
  <c r="D982" i="1"/>
  <c r="D887" i="1"/>
  <c r="D1045" i="1"/>
  <c r="D928" i="1"/>
  <c r="D938" i="1"/>
  <c r="D841" i="1"/>
  <c r="D1036" i="1"/>
  <c r="D771" i="1"/>
  <c r="D888" i="1"/>
  <c r="D864" i="1"/>
  <c r="D849" i="1"/>
  <c r="D723" i="1"/>
  <c r="D1033" i="1"/>
  <c r="D907" i="1"/>
  <c r="D690" i="1"/>
  <c r="D850" i="1"/>
  <c r="D1109" i="1"/>
  <c r="D703" i="1"/>
  <c r="D1093" i="1"/>
  <c r="D905" i="1"/>
  <c r="D971" i="1"/>
  <c r="D969" i="1"/>
  <c r="D805" i="1"/>
  <c r="D867" i="1"/>
  <c r="D958" i="1"/>
  <c r="D852" i="1"/>
  <c r="D813" i="1"/>
  <c r="D965" i="1"/>
  <c r="D1079" i="1"/>
  <c r="D963" i="1"/>
  <c r="D1099" i="1"/>
  <c r="D957" i="1"/>
  <c r="D783" i="1"/>
  <c r="D948" i="1"/>
  <c r="D942" i="1"/>
  <c r="D954" i="1"/>
  <c r="D1000" i="1"/>
  <c r="D1075" i="1"/>
  <c r="D1015" i="1"/>
  <c r="D1101" i="1"/>
  <c r="D1043" i="1"/>
  <c r="D1031" i="1"/>
  <c r="D1118" i="1"/>
  <c r="D960" i="1"/>
  <c r="D1022" i="1"/>
  <c r="D970" i="1"/>
  <c r="D809" i="1"/>
  <c r="D956" i="1"/>
  <c r="D908" i="1"/>
  <c r="D935" i="1"/>
  <c r="D798" i="1"/>
  <c r="D1001" i="1"/>
  <c r="D934" i="1"/>
  <c r="D1091" i="1"/>
  <c r="D1124" i="1"/>
  <c r="D897" i="1"/>
  <c r="D678" i="1"/>
  <c r="D1050" i="1"/>
  <c r="D696" i="1"/>
  <c r="D918" i="1"/>
  <c r="D802" i="1"/>
  <c r="D959" i="1"/>
  <c r="D791" i="1"/>
  <c r="D1085" i="1"/>
  <c r="D797" i="1"/>
  <c r="D821" i="1"/>
  <c r="D1004" i="1"/>
  <c r="D812" i="1"/>
  <c r="D1023" i="1"/>
  <c r="D782" i="1"/>
  <c r="D1130" i="1"/>
  <c r="D749" i="1"/>
  <c r="D993" i="1"/>
  <c r="D1039" i="1"/>
  <c r="D879" i="1"/>
  <c r="D891" i="1"/>
  <c r="D733" i="1"/>
  <c r="D990" i="1"/>
  <c r="D827" i="1"/>
  <c r="D1094" i="1"/>
  <c r="D763" i="1"/>
  <c r="D1105" i="1"/>
  <c r="D906" i="1"/>
  <c r="D1127" i="1"/>
  <c r="D831" i="1"/>
  <c r="D1005" i="1"/>
  <c r="D1131" i="1"/>
  <c r="D1020" i="1"/>
  <c r="D713" i="1"/>
  <c r="D716" i="1"/>
  <c r="D964" i="1"/>
  <c r="D1035" i="1"/>
  <c r="D1098" i="1"/>
  <c r="D1018" i="1"/>
  <c r="D930" i="1"/>
  <c r="D844" i="1"/>
  <c r="D923" i="1"/>
  <c r="D1059" i="1"/>
  <c r="D922" i="1"/>
  <c r="D1062" i="1"/>
  <c r="D977" i="1"/>
  <c r="D1111" i="1"/>
  <c r="D941" i="1"/>
  <c r="D814" i="1"/>
  <c r="D976" i="1"/>
  <c r="D1104" i="1"/>
  <c r="D794" i="1"/>
  <c r="D936" i="1"/>
  <c r="D737" i="1"/>
  <c r="D836" i="1"/>
  <c r="D1058" i="1"/>
  <c r="D996" i="1"/>
  <c r="D927" i="1"/>
  <c r="D756" i="1"/>
  <c r="D910" i="1"/>
  <c r="D1120" i="1"/>
  <c r="D721" i="1"/>
  <c r="D939" i="1"/>
  <c r="D804" i="1"/>
  <c r="D872" i="1"/>
  <c r="D746" i="1"/>
  <c r="D1067" i="1"/>
  <c r="D776" i="1"/>
  <c r="D1096" i="1"/>
  <c r="D832" i="1"/>
  <c r="D786" i="1"/>
  <c r="D940" i="1"/>
  <c r="D701" i="1"/>
  <c r="D997" i="1"/>
  <c r="D1007" i="1"/>
  <c r="D762" i="1"/>
  <c r="D824" i="1"/>
  <c r="D1008" i="1"/>
  <c r="D833" i="1"/>
  <c r="D817" i="1"/>
  <c r="D992" i="1"/>
  <c r="D700" i="1"/>
  <c r="D736" i="1"/>
  <c r="D712" i="1"/>
  <c r="D825" i="1"/>
  <c r="D764" i="1"/>
  <c r="D868" i="1"/>
  <c r="D1074" i="1"/>
  <c r="D860" i="1"/>
  <c r="D972" i="1"/>
  <c r="D881" i="1"/>
  <c r="D943" i="1"/>
  <c r="D729" i="1"/>
  <c r="D834" i="1"/>
  <c r="D704" i="1"/>
  <c r="D724" i="1"/>
  <c r="D1073" i="1"/>
  <c r="D863" i="1"/>
  <c r="D722" i="1"/>
  <c r="D816" i="1"/>
  <c r="D851" i="1"/>
  <c r="D932" i="1"/>
  <c r="D1044" i="1"/>
  <c r="D675" i="1"/>
  <c r="D885" i="1"/>
  <c r="D793" i="1"/>
  <c r="D801" i="1"/>
  <c r="D727" i="1"/>
  <c r="D909" i="1"/>
  <c r="D916" i="1"/>
  <c r="D1088" i="1"/>
  <c r="D780" i="1"/>
  <c r="D978" i="1"/>
  <c r="D1049" i="1"/>
  <c r="D1097" i="1"/>
  <c r="D1126" i="1"/>
  <c r="D869" i="1"/>
  <c r="D1041" i="1"/>
  <c r="D915" i="1"/>
  <c r="D800" i="1"/>
  <c r="D919" i="1"/>
  <c r="D998" i="1"/>
  <c r="D1030" i="1"/>
  <c r="D719" i="1"/>
  <c r="D859" i="1"/>
  <c r="D808" i="1"/>
  <c r="D857" i="1"/>
  <c r="D898" i="1"/>
  <c r="D1002" i="1"/>
  <c r="D1106" i="1"/>
  <c r="D792" i="1"/>
  <c r="D774" i="1"/>
  <c r="D683" i="1"/>
  <c r="D747" i="1"/>
  <c r="D929" i="1"/>
  <c r="D961" i="1"/>
  <c r="D1006" i="1"/>
  <c r="D877" i="1"/>
  <c r="D946" i="1"/>
  <c r="D995" i="1"/>
  <c r="D979" i="1"/>
  <c r="D698" i="1"/>
  <c r="D1119" i="1"/>
  <c r="D1010" i="1"/>
  <c r="D714" i="1"/>
  <c r="D684" i="1"/>
  <c r="D999" i="1"/>
  <c r="D745" i="1"/>
  <c r="D743" i="1"/>
  <c r="D876" i="1"/>
  <c r="D823" i="1"/>
  <c r="D901" i="1"/>
  <c r="D732" i="1"/>
  <c r="D1024" i="1"/>
  <c r="D984" i="1"/>
  <c r="D846" i="1"/>
  <c r="D1092" i="1"/>
  <c r="D694" i="1"/>
  <c r="D1114" i="1"/>
  <c r="D687" i="1"/>
  <c r="D735" i="1"/>
  <c r="D734" i="1"/>
  <c r="D886" i="1"/>
  <c r="D790" i="1"/>
  <c r="D991" i="1"/>
  <c r="D1087" i="1"/>
  <c r="D728" i="1"/>
  <c r="D1102" i="1"/>
  <c r="D680" i="1"/>
  <c r="D894" i="1"/>
  <c r="D1064" i="1"/>
  <c r="D1080" i="1"/>
  <c r="D725" i="1"/>
  <c r="D686" i="1"/>
  <c r="D848" i="1"/>
  <c r="D778" i="1"/>
  <c r="D769" i="1"/>
  <c r="D819" i="1"/>
  <c r="D952" i="1"/>
  <c r="D676" i="1"/>
  <c r="D795" i="1"/>
  <c r="D966" i="1"/>
  <c r="D1089" i="1"/>
  <c r="D962" i="1"/>
  <c r="D854" i="1"/>
  <c r="D755" i="1"/>
  <c r="D715" i="1"/>
  <c r="D1054" i="1"/>
  <c r="D685" i="1"/>
  <c r="D967" i="1"/>
  <c r="D866" i="1"/>
  <c r="D981" i="1"/>
  <c r="D689" i="1"/>
  <c r="D697" i="1"/>
  <c r="D1047" i="1"/>
  <c r="D788" i="1"/>
  <c r="D1061" i="1"/>
  <c r="D750" i="1"/>
  <c r="D1084" i="1"/>
  <c r="D1014" i="1"/>
  <c r="D1016" i="1"/>
  <c r="D711" i="1"/>
  <c r="D1027" i="1"/>
  <c r="D751" i="1"/>
  <c r="D1115" i="1"/>
  <c r="D695" i="1"/>
  <c r="D1028" i="1"/>
  <c r="D688" i="1"/>
  <c r="D968" i="1"/>
  <c r="D914" i="1"/>
  <c r="D945" i="1"/>
  <c r="D820" i="1"/>
  <c r="D1129" i="1"/>
  <c r="D720" i="1"/>
  <c r="D890" i="1"/>
  <c r="D1013" i="1"/>
  <c r="D710" i="1"/>
  <c r="D693" i="1"/>
  <c r="D883" i="1"/>
  <c r="D692" i="1"/>
  <c r="D789" i="1"/>
  <c r="D1128" i="1"/>
  <c r="D1132" i="1"/>
  <c r="D1081" i="1"/>
  <c r="D874" i="1"/>
  <c r="D1053" i="1"/>
  <c r="D1083" i="1"/>
  <c r="D1125" i="1"/>
  <c r="D1019" i="1"/>
  <c r="D1107" i="1"/>
  <c r="D837" i="1"/>
  <c r="D781" i="1"/>
  <c r="D742" i="1"/>
  <c r="D753" i="1"/>
  <c r="D842" i="1"/>
  <c r="D777" i="1"/>
  <c r="D677" i="1"/>
  <c r="D1037" i="1"/>
  <c r="D1121" i="1"/>
  <c r="D1108" i="1"/>
  <c r="D980" i="1"/>
  <c r="D740" i="1"/>
  <c r="D899" i="1"/>
  <c r="D1068" i="1"/>
  <c r="D847" i="1"/>
  <c r="D748" i="1"/>
  <c r="D937" i="1"/>
  <c r="D853" i="1"/>
  <c r="D858" i="1"/>
  <c r="D1063" i="1"/>
  <c r="D787" i="1"/>
  <c r="D920" i="1"/>
  <c r="D1116" i="1"/>
  <c r="D843" i="1"/>
  <c r="D699" i="1"/>
  <c r="D717" i="1"/>
  <c r="D1060" i="1"/>
  <c r="D799" i="1"/>
  <c r="D989" i="1"/>
  <c r="D1017" i="1"/>
  <c r="D835" i="1"/>
  <c r="D1066" i="1"/>
  <c r="D1069" i="1"/>
  <c r="D947" i="1"/>
  <c r="D865" i="1"/>
  <c r="D895" i="1"/>
  <c r="D926" i="1"/>
  <c r="D770" i="1"/>
  <c r="D738" i="1"/>
  <c r="D767" i="1"/>
  <c r="D682" i="1"/>
  <c r="D807" i="1"/>
  <c r="D1042" i="1"/>
  <c r="D875" i="1"/>
  <c r="D1071" i="1"/>
  <c r="D811" i="1"/>
  <c r="D838" i="1"/>
  <c r="D1003" i="1"/>
  <c r="D973" i="1"/>
  <c r="D1055" i="1"/>
  <c r="D975" i="1"/>
  <c r="D757" i="1"/>
  <c r="D818" i="1"/>
  <c r="D765" i="1"/>
  <c r="D1113" i="1"/>
  <c r="D1011" i="1"/>
  <c r="D752" i="1"/>
  <c r="D1090" i="1"/>
  <c r="D862" i="1"/>
  <c r="D902" i="1"/>
  <c r="D917" i="1"/>
  <c r="D1103" i="1"/>
  <c r="D1038" i="1"/>
  <c r="D1029" i="1"/>
  <c r="D707" i="1"/>
  <c r="D1070" i="1"/>
  <c r="D766" i="1"/>
  <c r="D845" i="1"/>
  <c r="D1040" i="1"/>
  <c r="D896" i="1"/>
  <c r="D779" i="1"/>
  <c r="D828" i="1"/>
  <c r="D985" i="1"/>
  <c r="D870" i="1"/>
  <c r="D1021" i="1"/>
  <c r="D840" i="1"/>
  <c r="D691" i="1"/>
  <c r="D1095" i="1"/>
  <c r="D681" i="1"/>
  <c r="D950" i="1"/>
  <c r="D856" i="1"/>
  <c r="D878" i="1"/>
  <c r="D830" i="1"/>
  <c r="D760" i="1"/>
  <c r="D1052" i="1"/>
  <c r="D986" i="1"/>
  <c r="D1117" i="1"/>
  <c r="D994" i="1"/>
  <c r="D983" i="1"/>
  <c r="D718" i="1"/>
  <c r="D744" i="1"/>
  <c r="D913" i="1"/>
  <c r="D785" i="1"/>
  <c r="D726" i="1"/>
  <c r="D951" i="1"/>
  <c r="D815" i="1"/>
  <c r="D772" i="1"/>
  <c r="D803" i="1"/>
  <c r="D884" i="1"/>
  <c r="D839" i="1"/>
  <c r="D1025" i="1"/>
  <c r="D944" i="1"/>
  <c r="D1032" i="1"/>
  <c r="D806" i="1"/>
  <c r="D955" i="1"/>
  <c r="D988" i="1"/>
  <c r="D1034" i="1"/>
  <c r="D702" i="1"/>
  <c r="D904" i="1"/>
  <c r="D855" i="1"/>
  <c r="D739" i="1"/>
  <c r="D705" i="1"/>
  <c r="D1086" i="1"/>
  <c r="D1110" i="1"/>
  <c r="D889" i="1"/>
  <c r="D758" i="1"/>
  <c r="D933" i="1"/>
  <c r="D925" i="1"/>
  <c r="D892" i="1"/>
  <c r="D871" i="1"/>
  <c r="D911" i="1"/>
  <c r="D1082" i="1"/>
  <c r="D873" i="1"/>
  <c r="D1072" i="1"/>
  <c r="D1296" i="1"/>
  <c r="D1362" i="1"/>
  <c r="D1413" i="1"/>
  <c r="D1153" i="1"/>
  <c r="D1572" i="1"/>
  <c r="D1180" i="1"/>
  <c r="D1462" i="1"/>
  <c r="D1151" i="1"/>
  <c r="D1420" i="1"/>
  <c r="D1176" i="1"/>
  <c r="D1440" i="1"/>
  <c r="D1268" i="1"/>
  <c r="D1511" i="1"/>
  <c r="D1456" i="1"/>
  <c r="D1234" i="1"/>
  <c r="D1386" i="1"/>
  <c r="D1488" i="1"/>
  <c r="D1433" i="1"/>
  <c r="D1255" i="1"/>
  <c r="D1202" i="1"/>
  <c r="D1256" i="1"/>
  <c r="D1464" i="1"/>
  <c r="D1320" i="1"/>
  <c r="D1393" i="1"/>
  <c r="D1253" i="1"/>
  <c r="D1148" i="1"/>
  <c r="D1264" i="1"/>
  <c r="D1311" i="1"/>
  <c r="D1404" i="1"/>
  <c r="D1147" i="1"/>
  <c r="D1159" i="1"/>
  <c r="D1668" i="1"/>
  <c r="D1592" i="1"/>
  <c r="D1621" i="1"/>
  <c r="D1230" i="1"/>
  <c r="D1532" i="1"/>
  <c r="D1349" i="1"/>
  <c r="D1329" i="1"/>
  <c r="D1389" i="1"/>
  <c r="D1336" i="1"/>
  <c r="D1401" i="1"/>
  <c r="D1377" i="1"/>
  <c r="D1570" i="1"/>
  <c r="D1287" i="1"/>
  <c r="D1177" i="1"/>
  <c r="D1439" i="1"/>
  <c r="D1246" i="1"/>
  <c r="D1579" i="1"/>
  <c r="D1445" i="1"/>
  <c r="D1416" i="1"/>
  <c r="D1624" i="1"/>
  <c r="D1273" i="1"/>
  <c r="D1365" i="1"/>
  <c r="D1597" i="1"/>
  <c r="D1670" i="1"/>
  <c r="D1186" i="1"/>
  <c r="D1501" i="1"/>
  <c r="D1406" i="1"/>
  <c r="D1585" i="1"/>
  <c r="D1350" i="1"/>
  <c r="D1258" i="1"/>
  <c r="D1435" i="1"/>
  <c r="D1662" i="1"/>
  <c r="D1173" i="1"/>
  <c r="D1356" i="1"/>
  <c r="D1590" i="1"/>
  <c r="D1481" i="1"/>
  <c r="D1398" i="1"/>
  <c r="D1323" i="1"/>
  <c r="D1568" i="1"/>
  <c r="D1637" i="1"/>
  <c r="D1209" i="1"/>
  <c r="D1388" i="1"/>
  <c r="D1316" i="1"/>
  <c r="D1338" i="1"/>
  <c r="D1612" i="1"/>
  <c r="D1310" i="1"/>
  <c r="D1487" i="1"/>
  <c r="D1236" i="1"/>
  <c r="D1357" i="1"/>
  <c r="D1523" i="1"/>
  <c r="D1596" i="1"/>
  <c r="D1580" i="1"/>
  <c r="D1267" i="1"/>
  <c r="D1465" i="1"/>
  <c r="D1620" i="1"/>
  <c r="D1459" i="1"/>
  <c r="D1283" i="1"/>
  <c r="D1203" i="1"/>
  <c r="D1486" i="1"/>
  <c r="D1642" i="1"/>
  <c r="D1327" i="1"/>
  <c r="D1333" i="1"/>
  <c r="D1548" i="1"/>
  <c r="D1292" i="1"/>
  <c r="D1259" i="1"/>
  <c r="D1515" i="1"/>
  <c r="D1225" i="1"/>
  <c r="D1564" i="1"/>
  <c r="D1301" i="1"/>
  <c r="D1647" i="1"/>
  <c r="D1285" i="1"/>
  <c r="D1275" i="1"/>
  <c r="D1602" i="1"/>
  <c r="D1506" i="1"/>
  <c r="D1178" i="1"/>
  <c r="D1348" i="1"/>
  <c r="D1555" i="1"/>
  <c r="D1525" i="1"/>
  <c r="D1380" i="1"/>
  <c r="D1438" i="1"/>
  <c r="D1446" i="1"/>
  <c r="D1385" i="1"/>
  <c r="D1382" i="1"/>
  <c r="D1272" i="1"/>
  <c r="D1211" i="1"/>
  <c r="D1161" i="1"/>
  <c r="D1183" i="1"/>
  <c r="D1364" i="1"/>
  <c r="D1455" i="1"/>
  <c r="D1508" i="1"/>
  <c r="D1569" i="1"/>
  <c r="D1218" i="1"/>
  <c r="D1232" i="1"/>
  <c r="D1441" i="1"/>
  <c r="D1529" i="1"/>
  <c r="D1149" i="1"/>
  <c r="D1248" i="1"/>
  <c r="D1516" i="1"/>
  <c r="D1598" i="1"/>
  <c r="D1170" i="1"/>
  <c r="D1210" i="1"/>
  <c r="D1205" i="1"/>
  <c r="D1360" i="1"/>
  <c r="D1226" i="1"/>
  <c r="D1645" i="1"/>
  <c r="D1518" i="1"/>
  <c r="D1514" i="1"/>
  <c r="D1247" i="1"/>
  <c r="D1628" i="1"/>
  <c r="D1483" i="1"/>
  <c r="D1458" i="1"/>
  <c r="D1626" i="1"/>
  <c r="D1411" i="1"/>
  <c r="D1213" i="1"/>
  <c r="D1181" i="1"/>
  <c r="D1295" i="1"/>
  <c r="D1489" i="1"/>
  <c r="D1241" i="1"/>
  <c r="D1507" i="1"/>
  <c r="D1214" i="1"/>
  <c r="D1297" i="1"/>
  <c r="D1544" i="1"/>
  <c r="D1340" i="1"/>
  <c r="D1500" i="1"/>
  <c r="D1361" i="1"/>
  <c r="D1423" i="1"/>
  <c r="D1497" i="1"/>
  <c r="D1263" i="1"/>
  <c r="D1461" i="1"/>
  <c r="D1660" i="1"/>
  <c r="D1543" i="1"/>
  <c r="D1425" i="1"/>
  <c r="D1143" i="1"/>
  <c r="D1625" i="1"/>
  <c r="D1431" i="1"/>
  <c r="D1166" i="1"/>
  <c r="D1470" i="1"/>
  <c r="D1369" i="1"/>
  <c r="D1288" i="1"/>
  <c r="D1632" i="1"/>
  <c r="D1556" i="1"/>
  <c r="D1217" i="1"/>
  <c r="D1138" i="1"/>
  <c r="D1254" i="1"/>
  <c r="D1261" i="1"/>
  <c r="D1139" i="1"/>
  <c r="D1648" i="1"/>
  <c r="D1335" i="1"/>
  <c r="D1611" i="1"/>
  <c r="D1447" i="1"/>
  <c r="D1174" i="1"/>
  <c r="D1509" i="1"/>
  <c r="D1613" i="1"/>
  <c r="D1405" i="1"/>
  <c r="D1550" i="1"/>
  <c r="D1154" i="1"/>
  <c r="D1271" i="1"/>
  <c r="D1193" i="1"/>
  <c r="D1547" i="1"/>
  <c r="D1224" i="1"/>
  <c r="D1471" i="1"/>
  <c r="D1540" i="1"/>
  <c r="D1235" i="1"/>
  <c r="D1165" i="1"/>
  <c r="D1604" i="1"/>
  <c r="D1562" i="1"/>
  <c r="D1313" i="1"/>
  <c r="D1260" i="1"/>
  <c r="D1414" i="1"/>
  <c r="D1595" i="1"/>
  <c r="D1372" i="1"/>
  <c r="D1503" i="1"/>
  <c r="D1574" i="1"/>
  <c r="D1346" i="1"/>
  <c r="D1332" i="1"/>
  <c r="D1622" i="1"/>
  <c r="D1269" i="1"/>
  <c r="D1223" i="1"/>
  <c r="D1485" i="1"/>
  <c r="D1520" i="1"/>
  <c r="D1434" i="1"/>
  <c r="D1630" i="1"/>
  <c r="D1330" i="1"/>
  <c r="D1352" i="1"/>
  <c r="D1551" i="1"/>
  <c r="D1582" i="1"/>
  <c r="D1374" i="1"/>
  <c r="D1603" i="1"/>
  <c r="D1491" i="1"/>
  <c r="D1552" i="1"/>
  <c r="D1146" i="1"/>
  <c r="D1321" i="1"/>
  <c r="D1381" i="1"/>
  <c r="D1504" i="1"/>
  <c r="D1201" i="1"/>
  <c r="D1650" i="1"/>
  <c r="D1242" i="1"/>
  <c r="D1378" i="1"/>
  <c r="D1545" i="1"/>
  <c r="D1496" i="1"/>
  <c r="D1538" i="1"/>
  <c r="D1571" i="1"/>
  <c r="D1494" i="1"/>
  <c r="D1567" i="1"/>
  <c r="D1537" i="1"/>
  <c r="D1457" i="1"/>
  <c r="D1460" i="1"/>
  <c r="D1421" i="1"/>
  <c r="D1289" i="1"/>
  <c r="D1277" i="1"/>
  <c r="D1432" i="1"/>
  <c r="D1614" i="1"/>
  <c r="D1276" i="1"/>
  <c r="D1554" i="1"/>
  <c r="D1375" i="1"/>
  <c r="D1190" i="1"/>
  <c r="D1615" i="1"/>
  <c r="D1638" i="1"/>
  <c r="D1353" i="1"/>
  <c r="D1448" i="1"/>
  <c r="D1184" i="1"/>
  <c r="D1541" i="1"/>
  <c r="D1326" i="1"/>
  <c r="D1194" i="1"/>
  <c r="D1366" i="1"/>
  <c r="D1521" i="1"/>
  <c r="D1587" i="1"/>
  <c r="D1222" i="1"/>
  <c r="D1454" i="1"/>
  <c r="D1453" i="1"/>
  <c r="D1331" i="1"/>
  <c r="D1324" i="1"/>
  <c r="D1535" i="1"/>
  <c r="D1600" i="1"/>
  <c r="D1156" i="1"/>
  <c r="D1363" i="1"/>
  <c r="D1163" i="1"/>
  <c r="D1384" i="1"/>
  <c r="D1245" i="1"/>
  <c r="D1300" i="1"/>
  <c r="D1549" i="1"/>
  <c r="D1661" i="1"/>
  <c r="D1351" i="1"/>
  <c r="D1631" i="1"/>
  <c r="D1499" i="1"/>
  <c r="D1652" i="1"/>
  <c r="D1443" i="1"/>
  <c r="D1436" i="1"/>
  <c r="D1179" i="1"/>
  <c r="D1649" i="1"/>
  <c r="D1206" i="1"/>
  <c r="D1168" i="1"/>
  <c r="D1419" i="1"/>
  <c r="D1150" i="1"/>
  <c r="D1513" i="1"/>
  <c r="D1450" i="1"/>
  <c r="D1197" i="1"/>
  <c r="D1657" i="1"/>
  <c r="D1262" i="1"/>
  <c r="D1468" i="1"/>
  <c r="D1442" i="1"/>
  <c r="D1157" i="1"/>
  <c r="D1559" i="1"/>
  <c r="D1390" i="1"/>
  <c r="D1347" i="1"/>
  <c r="D1608" i="1"/>
  <c r="D1252" i="1"/>
  <c r="D1306" i="1"/>
  <c r="D1305" i="1"/>
  <c r="D1536" i="1"/>
  <c r="D1274" i="1"/>
  <c r="D1639" i="1"/>
  <c r="D1646" i="1"/>
  <c r="D1449" i="1"/>
  <c r="D1467" i="1"/>
  <c r="D1144" i="1"/>
  <c r="D1397" i="1"/>
  <c r="D1510" i="1"/>
  <c r="D1667" i="1"/>
  <c r="D1484" i="1"/>
  <c r="D1291" i="1"/>
  <c r="D1665" i="1"/>
  <c r="D1239" i="1"/>
  <c r="D1593" i="1"/>
  <c r="D1659" i="1"/>
  <c r="D1601" i="1"/>
  <c r="D1187" i="1"/>
  <c r="D1655" i="1"/>
  <c r="D1341" i="1"/>
  <c r="D1663" i="1"/>
  <c r="D1669" i="1"/>
  <c r="D1337" i="1"/>
  <c r="D1266" i="1"/>
  <c r="D1162" i="1"/>
  <c r="D1502" i="1"/>
  <c r="D1286" i="1"/>
  <c r="D1328" i="1"/>
  <c r="D1607" i="1"/>
  <c r="D1394" i="1"/>
  <c r="D1589" i="1"/>
  <c r="D1342" i="1"/>
  <c r="D1229" i="1"/>
  <c r="D1472" i="1"/>
  <c r="D1376" i="1"/>
  <c r="D1359" i="1"/>
  <c r="D1368" i="1"/>
  <c r="D1367" i="1"/>
  <c r="D1588" i="1"/>
  <c r="D1560" i="1"/>
  <c r="D1591" i="1"/>
  <c r="D1373" i="1"/>
  <c r="D1599" i="1"/>
  <c r="D1142" i="1"/>
  <c r="D1480" i="1"/>
  <c r="D1215" i="1"/>
  <c r="D1370" i="1"/>
  <c r="D1185" i="1"/>
  <c r="D1284" i="1"/>
  <c r="D1204" i="1"/>
  <c r="D1623" i="1"/>
  <c r="D1415" i="1"/>
  <c r="D1444" i="1"/>
  <c r="D1257" i="1"/>
  <c r="D1265" i="1"/>
  <c r="D1189" i="1"/>
  <c r="D1417" i="1"/>
  <c r="D1200" i="1"/>
  <c r="D1634" i="1"/>
  <c r="D1466" i="1"/>
  <c r="D1651" i="1"/>
  <c r="D1557" i="1"/>
  <c r="D1152" i="1"/>
  <c r="D1578" i="1"/>
  <c r="D1343" i="1"/>
  <c r="D1199" i="1"/>
  <c r="D1270" i="1"/>
  <c r="D1208" i="1"/>
  <c r="D1395" i="1"/>
  <c r="D1594" i="1"/>
  <c r="D1428" i="1"/>
  <c r="D1605" i="1"/>
  <c r="D1490" i="1"/>
  <c r="D1653" i="1"/>
  <c r="D1290" i="1"/>
  <c r="D1408" i="1"/>
  <c r="D1188" i="1"/>
  <c r="D1477" i="1"/>
  <c r="D1452" i="1"/>
  <c r="D1383" i="1"/>
  <c r="D1399" i="1"/>
  <c r="D1430" i="1"/>
  <c r="D1250" i="1"/>
  <c r="D1616" i="1"/>
  <c r="D1315" i="1"/>
  <c r="D1244" i="1"/>
  <c r="D1534" i="1"/>
  <c r="D1463" i="1"/>
  <c r="D1526" i="1"/>
  <c r="D1505" i="1"/>
  <c r="D1240" i="1"/>
  <c r="D1298" i="1"/>
  <c r="D1145" i="1"/>
  <c r="D1633" i="1"/>
  <c r="D1167" i="1"/>
  <c r="D1140" i="1"/>
  <c r="D1583" i="1"/>
  <c r="D1493" i="1"/>
  <c r="D1294" i="1"/>
  <c r="D1249" i="1"/>
  <c r="D1563" i="1"/>
  <c r="D1238" i="1"/>
  <c r="D1498" i="1"/>
  <c r="D1344" i="1"/>
  <c r="D1169" i="1"/>
  <c r="D1519" i="1"/>
  <c r="D1469" i="1"/>
  <c r="D1182" i="1"/>
  <c r="D1172" i="1"/>
  <c r="D1643" i="1"/>
  <c r="D1308" i="1"/>
  <c r="D1577" i="1"/>
  <c r="D1281" i="1"/>
  <c r="D1402" i="1"/>
  <c r="D1565" i="1"/>
  <c r="D1635" i="1"/>
  <c r="D1233" i="1"/>
  <c r="D1278" i="1"/>
  <c r="D1581" i="1"/>
  <c r="D1220" i="1"/>
  <c r="D1531" i="1"/>
  <c r="D1219" i="1"/>
  <c r="D1221" i="1"/>
  <c r="D1546" i="1"/>
  <c r="D1658" i="1"/>
  <c r="D1302" i="1"/>
  <c r="D1619" i="1"/>
  <c r="D1317" i="1"/>
  <c r="D1527" i="1"/>
  <c r="D1610" i="1"/>
  <c r="D1318" i="1"/>
  <c r="D1280" i="1"/>
  <c r="D1553" i="1"/>
  <c r="D1412" i="1"/>
  <c r="D1636" i="1"/>
  <c r="D1492" i="1"/>
  <c r="D1334" i="1"/>
  <c r="D1191" i="1"/>
  <c r="D1293" i="1"/>
  <c r="D1474" i="1"/>
  <c r="D1437" i="1"/>
  <c r="D1312" i="1"/>
  <c r="D1345" i="1"/>
  <c r="D1251" i="1"/>
  <c r="D1319" i="1"/>
  <c r="D1609" i="1"/>
  <c r="D1618" i="1"/>
  <c r="D1358" i="1"/>
  <c r="D1212" i="1"/>
  <c r="D1391" i="1"/>
  <c r="D1478" i="1"/>
  <c r="D1198" i="1"/>
  <c r="D1171" i="1"/>
  <c r="D1561" i="1"/>
  <c r="D1322" i="1"/>
  <c r="D1303" i="1"/>
  <c r="D1207" i="1"/>
  <c r="D1473" i="1"/>
  <c r="D1392" i="1"/>
  <c r="D1196" i="1"/>
  <c r="D1227" i="1"/>
  <c r="D1418" i="1"/>
  <c r="D1164" i="1"/>
  <c r="D1325" i="1"/>
  <c r="D1573" i="1"/>
  <c r="D1539" i="1"/>
  <c r="D1475" i="1"/>
  <c r="D1400" i="1"/>
  <c r="D1309" i="1"/>
  <c r="D1237" i="1"/>
  <c r="D1656" i="1"/>
  <c r="D1517" i="1"/>
  <c r="D1282" i="1"/>
  <c r="D1427" i="1"/>
  <c r="D1528" i="1"/>
  <c r="D1654" i="1"/>
  <c r="D1354" i="1"/>
  <c r="D1586" i="1"/>
  <c r="D1314" i="1"/>
  <c r="D1666" i="1"/>
  <c r="D1141" i="1"/>
  <c r="D1617" i="1"/>
  <c r="D4601" i="1"/>
  <c r="D4555" i="1"/>
  <c r="D4614" i="1"/>
  <c r="D4535" i="1"/>
  <c r="D4519" i="1"/>
  <c r="D4512" i="1"/>
  <c r="D4625" i="1"/>
  <c r="D4608" i="1"/>
  <c r="D4542" i="1"/>
  <c r="D4648" i="1"/>
  <c r="D4593" i="1"/>
  <c r="D4578" i="1"/>
  <c r="D4622" i="1"/>
  <c r="D4531" i="1"/>
  <c r="D4537" i="1"/>
  <c r="D4510" i="1"/>
  <c r="D4589" i="1"/>
  <c r="D4556" i="1"/>
  <c r="D4591" i="1"/>
  <c r="D4643" i="1"/>
  <c r="D4544" i="1"/>
  <c r="D4652" i="1"/>
  <c r="D4569" i="1"/>
  <c r="D4653" i="1"/>
  <c r="D4549" i="1"/>
  <c r="D4570" i="1"/>
  <c r="D4521" i="1"/>
  <c r="D4660" i="1"/>
  <c r="D4656" i="1"/>
  <c r="D4606" i="1"/>
  <c r="D4533" i="1"/>
  <c r="D4602" i="1"/>
  <c r="D4661" i="1"/>
  <c r="D4655" i="1"/>
  <c r="D4514" i="1"/>
  <c r="D4520" i="1"/>
  <c r="D4637" i="1"/>
  <c r="D4633" i="1"/>
  <c r="D4623" i="1"/>
  <c r="D4565" i="1"/>
  <c r="D4583" i="1"/>
  <c r="D4572" i="1"/>
  <c r="D4603" i="1"/>
  <c r="D4628" i="1"/>
  <c r="D4566" i="1"/>
  <c r="D4558" i="1"/>
  <c r="D4527" i="1"/>
  <c r="D4615" i="1"/>
  <c r="D4644" i="1"/>
  <c r="D4574" i="1"/>
  <c r="D4600" i="1"/>
  <c r="D4595" i="1"/>
  <c r="D4612" i="1"/>
  <c r="D4662" i="1"/>
  <c r="D4567" i="1"/>
  <c r="D4624" i="1"/>
  <c r="D4580" i="1"/>
  <c r="D4649" i="1"/>
  <c r="D4663" i="1"/>
  <c r="D4576" i="1"/>
  <c r="D4582" i="1"/>
  <c r="D4626" i="1"/>
  <c r="D4588" i="1"/>
  <c r="D4616" i="1"/>
  <c r="D4609" i="1"/>
  <c r="D4550" i="1"/>
  <c r="D4554" i="1"/>
  <c r="D4654" i="1"/>
  <c r="D4627" i="1"/>
  <c r="D4568" i="1"/>
  <c r="D4639" i="1"/>
  <c r="D4539" i="1"/>
  <c r="D4586" i="1"/>
  <c r="D4651" i="1"/>
  <c r="D4513" i="1"/>
  <c r="D4545" i="1"/>
  <c r="D4523" i="1"/>
  <c r="D4553" i="1"/>
  <c r="D4585" i="1"/>
  <c r="D4522" i="1"/>
  <c r="D4620" i="1"/>
  <c r="D4538" i="1"/>
  <c r="D4517" i="1"/>
  <c r="D4515" i="1"/>
  <c r="D4577" i="1"/>
  <c r="D4571" i="1"/>
  <c r="D4573" i="1"/>
  <c r="D4619" i="1"/>
  <c r="D4547" i="1"/>
  <c r="D4630" i="1"/>
  <c r="D4599" i="1"/>
  <c r="D4632" i="1"/>
  <c r="D4611" i="1"/>
  <c r="D4598" i="1"/>
  <c r="D4518" i="1"/>
  <c r="D4540" i="1"/>
  <c r="D4657" i="1"/>
  <c r="D4631" i="1"/>
  <c r="D4559" i="1"/>
  <c r="D4584" i="1"/>
  <c r="D4597" i="1"/>
  <c r="D4532" i="1"/>
  <c r="D4621" i="1"/>
  <c r="D4534" i="1"/>
  <c r="D4543" i="1"/>
  <c r="D4594" i="1"/>
  <c r="D4561" i="1"/>
  <c r="D4650" i="1"/>
  <c r="D4528" i="1"/>
  <c r="D4530" i="1"/>
  <c r="D4607" i="1"/>
  <c r="D4636" i="1"/>
  <c r="D4590" i="1"/>
  <c r="D4604" i="1"/>
  <c r="D4596" i="1"/>
  <c r="D4613" i="1"/>
  <c r="D4563" i="1"/>
  <c r="D4560" i="1"/>
  <c r="D4587" i="1"/>
  <c r="D4557" i="1"/>
  <c r="D4646" i="1"/>
  <c r="D4645" i="1"/>
  <c r="D4562" i="1"/>
  <c r="D4629" i="1"/>
  <c r="D4618" i="1"/>
  <c r="D4640" i="1"/>
  <c r="D4552" i="1"/>
  <c r="D4525" i="1"/>
  <c r="D4638" i="1"/>
  <c r="D4642" i="1"/>
  <c r="D4581" i="1"/>
  <c r="D4526" i="1"/>
  <c r="D4617" i="1"/>
  <c r="D4564" i="1"/>
  <c r="D4546" i="1"/>
  <c r="D4575" i="1"/>
  <c r="D4551" i="1"/>
  <c r="D4641" i="1"/>
  <c r="D4634" i="1"/>
  <c r="D4605" i="1"/>
  <c r="D4635" i="1"/>
  <c r="D4529" i="1"/>
  <c r="D4592" i="1"/>
  <c r="D4647" i="1"/>
  <c r="D4500" i="1"/>
  <c r="D4489" i="1"/>
  <c r="D4507" i="1"/>
  <c r="D4488" i="1"/>
  <c r="D4498" i="1"/>
  <c r="D4505" i="1"/>
  <c r="D4502" i="1"/>
  <c r="D4493" i="1"/>
  <c r="D4503" i="1"/>
  <c r="D4504" i="1"/>
  <c r="D4499" i="1"/>
  <c r="D4490" i="1"/>
  <c r="D4506" i="1"/>
  <c r="D4508" i="1"/>
  <c r="D4494" i="1"/>
  <c r="D4496" i="1"/>
  <c r="D4491" i="1"/>
  <c r="D4509" i="1"/>
  <c r="D4495" i="1"/>
  <c r="D4497" i="1"/>
  <c r="D4501" i="1"/>
  <c r="D5467" i="1"/>
  <c r="D4710" i="1"/>
  <c r="D4726" i="1"/>
  <c r="D4746" i="1"/>
  <c r="D4788" i="1"/>
  <c r="D5471" i="1"/>
  <c r="D4769" i="1"/>
  <c r="D4762" i="1"/>
  <c r="D4862" i="1"/>
  <c r="D5505" i="1"/>
  <c r="D4733" i="1"/>
  <c r="D4816" i="1"/>
  <c r="D4822" i="1"/>
  <c r="D4775" i="1"/>
  <c r="D4800" i="1"/>
  <c r="D4696" i="1"/>
  <c r="D4757" i="1"/>
  <c r="D4887" i="1"/>
  <c r="D4706" i="1"/>
  <c r="D4768" i="1"/>
  <c r="D4751" i="1"/>
  <c r="D4730" i="1"/>
  <c r="D4859" i="1"/>
  <c r="D4698" i="1"/>
  <c r="D5442" i="1"/>
  <c r="D5491" i="1"/>
  <c r="D4840" i="1"/>
  <c r="D4781" i="1"/>
  <c r="D4780" i="1"/>
  <c r="D4683" i="1"/>
  <c r="D4811" i="1"/>
  <c r="D4839" i="1"/>
  <c r="D4731" i="1"/>
  <c r="D4828" i="1"/>
  <c r="D4876" i="1"/>
  <c r="D5484" i="1"/>
  <c r="D5511" i="1"/>
  <c r="D4704" i="1"/>
  <c r="D4794" i="1"/>
  <c r="D4764" i="1"/>
  <c r="D4829" i="1"/>
  <c r="D5510" i="1"/>
  <c r="D5507" i="1"/>
  <c r="D4798" i="1"/>
  <c r="D4892" i="1"/>
  <c r="D4783" i="1"/>
  <c r="D5497" i="1"/>
  <c r="D4767" i="1"/>
  <c r="D4891" i="1"/>
  <c r="D4707" i="1"/>
  <c r="D4830" i="1"/>
  <c r="D4880" i="1"/>
  <c r="D4684" i="1"/>
  <c r="D4790" i="1"/>
  <c r="D5500" i="1"/>
  <c r="D4823" i="1"/>
  <c r="D4831" i="1"/>
  <c r="D5488" i="1"/>
  <c r="D4884" i="1"/>
  <c r="D5503" i="1"/>
  <c r="D4785" i="1"/>
  <c r="D4694" i="1"/>
  <c r="D5457" i="1"/>
  <c r="D4852" i="1"/>
  <c r="D5504" i="1"/>
  <c r="D5460" i="1"/>
  <c r="D4703" i="1"/>
  <c r="D4863" i="1"/>
  <c r="D4728" i="1"/>
  <c r="D4713" i="1"/>
  <c r="D5494" i="1"/>
  <c r="D4791" i="1"/>
  <c r="D4742" i="1"/>
  <c r="D4679" i="1"/>
  <c r="D4861" i="1"/>
  <c r="D4711" i="1"/>
  <c r="D5513" i="1"/>
  <c r="D4725" i="1"/>
  <c r="D4817" i="1"/>
  <c r="D4806" i="1"/>
  <c r="D4720" i="1"/>
  <c r="D4799" i="1"/>
  <c r="D4865" i="1"/>
  <c r="D4738" i="1"/>
  <c r="D5495" i="1"/>
  <c r="D4821" i="1"/>
  <c r="D4750" i="1"/>
  <c r="D4803" i="1"/>
  <c r="D4699" i="1"/>
  <c r="D4708" i="1"/>
  <c r="D5447" i="1"/>
  <c r="D4793" i="1"/>
  <c r="D4771" i="1"/>
  <c r="D4778" i="1"/>
  <c r="D4761" i="1"/>
  <c r="D5499" i="1"/>
  <c r="D4681" i="1"/>
  <c r="D5516" i="1"/>
  <c r="D4712" i="1"/>
  <c r="D4866" i="1"/>
  <c r="D5489" i="1"/>
  <c r="D5492" i="1"/>
  <c r="D4802" i="1"/>
  <c r="D4759" i="1"/>
  <c r="D4758" i="1"/>
  <c r="D4869" i="1"/>
  <c r="D4824" i="1"/>
  <c r="D4855" i="1"/>
  <c r="D4689" i="1"/>
  <c r="D5476" i="1"/>
  <c r="D4889" i="1"/>
  <c r="D4841" i="1"/>
  <c r="D4709" i="1"/>
  <c r="D4744" i="1"/>
  <c r="D4874" i="1"/>
  <c r="D4837" i="1"/>
  <c r="D4677" i="1"/>
  <c r="D5465" i="1"/>
  <c r="D4693" i="1"/>
  <c r="D5506" i="1"/>
  <c r="D5512" i="1"/>
  <c r="D4853" i="1"/>
  <c r="D5498" i="1"/>
  <c r="D4736" i="1"/>
  <c r="D4827" i="1"/>
  <c r="D4886" i="1"/>
  <c r="D4851" i="1"/>
  <c r="D4807" i="1"/>
  <c r="D4727" i="1"/>
  <c r="D4756" i="1"/>
  <c r="D4739" i="1"/>
  <c r="D5459" i="1"/>
  <c r="D5461" i="1"/>
  <c r="D4870" i="1"/>
  <c r="D4789" i="1"/>
  <c r="D4882" i="1"/>
  <c r="D4836" i="1"/>
  <c r="D4872" i="1"/>
  <c r="D5490" i="1"/>
  <c r="D4879" i="1"/>
  <c r="D4755" i="1"/>
  <c r="D5458" i="1"/>
  <c r="D4844" i="1"/>
  <c r="D4850" i="1"/>
  <c r="D5444" i="1"/>
  <c r="D4754" i="1"/>
  <c r="D4885" i="1"/>
  <c r="D4795" i="1"/>
  <c r="D5468" i="1"/>
  <c r="D4776" i="1"/>
  <c r="D4893" i="1"/>
  <c r="D5487" i="1"/>
  <c r="D4734" i="1"/>
  <c r="D5450" i="1"/>
  <c r="D5443" i="1"/>
  <c r="D4826" i="1"/>
  <c r="D4747" i="1"/>
  <c r="D5515" i="1"/>
  <c r="D5454" i="1"/>
  <c r="D4723" i="1"/>
  <c r="D4808" i="1"/>
  <c r="D4737" i="1"/>
  <c r="D4845" i="1"/>
  <c r="D5449" i="1"/>
  <c r="D4858" i="1"/>
  <c r="D4860" i="1"/>
  <c r="D4805" i="1"/>
  <c r="D4856" i="1"/>
  <c r="D4760" i="1"/>
  <c r="D5482" i="1"/>
  <c r="D5472" i="1"/>
  <c r="D4765" i="1"/>
  <c r="D4868" i="1"/>
  <c r="D4686" i="1"/>
  <c r="D4792" i="1"/>
  <c r="D4796" i="1"/>
  <c r="D4873" i="1"/>
  <c r="D4843" i="1"/>
  <c r="D4717" i="1"/>
  <c r="D4690" i="1"/>
  <c r="D4832" i="1"/>
  <c r="D4846" i="1"/>
  <c r="D4820" i="1"/>
  <c r="D4804" i="1"/>
  <c r="D4813" i="1"/>
  <c r="D4697" i="1"/>
  <c r="D4702" i="1"/>
  <c r="D4732" i="1"/>
  <c r="D4729" i="1"/>
  <c r="D5475" i="1"/>
  <c r="D4722" i="1"/>
  <c r="D5474" i="1"/>
  <c r="D4682" i="1"/>
  <c r="D5462" i="1"/>
  <c r="D4877" i="1"/>
  <c r="D4687" i="1"/>
  <c r="D5479" i="1"/>
  <c r="D4701" i="1"/>
  <c r="D4777" i="1"/>
  <c r="D4857" i="1"/>
  <c r="D5477" i="1"/>
  <c r="D4735" i="1"/>
  <c r="D5478" i="1"/>
  <c r="D4864" i="1"/>
  <c r="D4718" i="1"/>
  <c r="D4854" i="1"/>
  <c r="D4809" i="1"/>
  <c r="D4773" i="1"/>
  <c r="D4786" i="1"/>
  <c r="D4700" i="1"/>
  <c r="D4770" i="1"/>
  <c r="D4766" i="1"/>
  <c r="D4867" i="1"/>
  <c r="D5496" i="1"/>
  <c r="D5493" i="1"/>
  <c r="D4715" i="1"/>
  <c r="D5464" i="1"/>
  <c r="D4814" i="1"/>
  <c r="D4695" i="1"/>
  <c r="D5473" i="1"/>
  <c r="D5514" i="1"/>
  <c r="D5445" i="1"/>
  <c r="D4779" i="1"/>
  <c r="D4847" i="1"/>
  <c r="D5453" i="1"/>
  <c r="D5456" i="1"/>
  <c r="D4797" i="1"/>
  <c r="D4849" i="1"/>
  <c r="D4688" i="1"/>
  <c r="D5470" i="1"/>
  <c r="D5466" i="1"/>
  <c r="D5463" i="1"/>
  <c r="D5451" i="1"/>
  <c r="D4705" i="1"/>
  <c r="D5446" i="1"/>
  <c r="D4782" i="1"/>
  <c r="D4883" i="1"/>
  <c r="D4875" i="1"/>
  <c r="D5508" i="1"/>
  <c r="D4848" i="1"/>
  <c r="D5469" i="1"/>
  <c r="D4871" i="1"/>
  <c r="D4878" i="1"/>
  <c r="D4774" i="1"/>
  <c r="D4825" i="1"/>
  <c r="D5485" i="1"/>
  <c r="D4810" i="1"/>
  <c r="D4692" i="1"/>
  <c r="D4888" i="1"/>
  <c r="D4890" i="1"/>
  <c r="D4838" i="1"/>
  <c r="D4741" i="1"/>
  <c r="D4724" i="1"/>
  <c r="D4716" i="1"/>
  <c r="D4787" i="1"/>
  <c r="D4721" i="1"/>
  <c r="D4752" i="1"/>
  <c r="D4714" i="1"/>
  <c r="D5517" i="1"/>
  <c r="D4819" i="1"/>
  <c r="D4842" i="1"/>
  <c r="D4743" i="1"/>
  <c r="D4680" i="1"/>
  <c r="D5501" i="1"/>
  <c r="D5448" i="1"/>
  <c r="D4673" i="1"/>
  <c r="D4674" i="1"/>
  <c r="D4676" i="1"/>
  <c r="D4666" i="1"/>
  <c r="D4902" i="1"/>
  <c r="D4900" i="1"/>
  <c r="D4669" i="1"/>
  <c r="D4665" i="1"/>
  <c r="D4671" i="1"/>
  <c r="D5522" i="1"/>
  <c r="D4898" i="1"/>
  <c r="D5520" i="1"/>
  <c r="D4897" i="1"/>
  <c r="D5521" i="1"/>
  <c r="D4667" i="1"/>
  <c r="D5518" i="1"/>
  <c r="D4899" i="1"/>
  <c r="D4903" i="1"/>
  <c r="D5519" i="1"/>
  <c r="D4901" i="1"/>
  <c r="D4895" i="1"/>
  <c r="D4894" i="1"/>
  <c r="D4896" i="1"/>
  <c r="D4672" i="1"/>
  <c r="D4668" i="1"/>
  <c r="D4675" i="1"/>
  <c r="D4670" i="1"/>
  <c r="D5100" i="1"/>
  <c r="D5082" i="1"/>
  <c r="D5002" i="1"/>
  <c r="D5399" i="1"/>
  <c r="D5122" i="1"/>
  <c r="D5392" i="1"/>
  <c r="D5117" i="1"/>
  <c r="D5061" i="1"/>
  <c r="D5413" i="1"/>
  <c r="D5267" i="1"/>
  <c r="D5244" i="1"/>
  <c r="D5179" i="1"/>
  <c r="D5021" i="1"/>
  <c r="D5180" i="1"/>
  <c r="D5121" i="1"/>
  <c r="D5359" i="1"/>
  <c r="D5236" i="1"/>
  <c r="D5143" i="1"/>
  <c r="D5184" i="1"/>
  <c r="D5171" i="1"/>
  <c r="D5078" i="1"/>
  <c r="D4961" i="1"/>
  <c r="D5218" i="1"/>
  <c r="D5354" i="1"/>
  <c r="D5067" i="1"/>
  <c r="D5172" i="1"/>
  <c r="D4967" i="1"/>
  <c r="D5114" i="1"/>
  <c r="D5268" i="1"/>
  <c r="D5175" i="1"/>
  <c r="D5222" i="1"/>
  <c r="D5004" i="1"/>
  <c r="D5128" i="1"/>
  <c r="D4974" i="1"/>
  <c r="D5214" i="1"/>
  <c r="D5300" i="1"/>
  <c r="D5332" i="1"/>
  <c r="D5215" i="1"/>
  <c r="D4992" i="1"/>
  <c r="D5298" i="1"/>
  <c r="D5312" i="1"/>
  <c r="D5224" i="1"/>
  <c r="D5193" i="1"/>
  <c r="D5324" i="1"/>
  <c r="D5124" i="1"/>
  <c r="D5398" i="1"/>
  <c r="D5367" i="1"/>
  <c r="D5036" i="1"/>
  <c r="D4988" i="1"/>
  <c r="D5051" i="1"/>
  <c r="D5201" i="1"/>
  <c r="D5008" i="1"/>
  <c r="D5013" i="1"/>
  <c r="D5252" i="1"/>
  <c r="D5231" i="1"/>
  <c r="D5065" i="1"/>
  <c r="D5220" i="1"/>
  <c r="D5404" i="1"/>
  <c r="D5339" i="1"/>
  <c r="D5042" i="1"/>
  <c r="D5056" i="1"/>
  <c r="D5046" i="1"/>
  <c r="D5375" i="1"/>
  <c r="D5060" i="1"/>
  <c r="D5376" i="1"/>
  <c r="D5302" i="1"/>
  <c r="D5001" i="1"/>
  <c r="D5340" i="1"/>
  <c r="D5079" i="1"/>
  <c r="D5022" i="1"/>
  <c r="D5360" i="1"/>
  <c r="D5094" i="1"/>
  <c r="D5389" i="1"/>
  <c r="D5018" i="1"/>
  <c r="D5253" i="1"/>
  <c r="D5373" i="1"/>
  <c r="D5055" i="1"/>
  <c r="D5075" i="1"/>
  <c r="D5206" i="1"/>
  <c r="D4994" i="1"/>
  <c r="D5010" i="1"/>
  <c r="D5355" i="1"/>
  <c r="D4972" i="1"/>
  <c r="D5039" i="1"/>
  <c r="D5315" i="1"/>
  <c r="D5328" i="1"/>
  <c r="D5028" i="1"/>
  <c r="D5351" i="1"/>
  <c r="D5029" i="1"/>
  <c r="D5043" i="1"/>
  <c r="D5333" i="1"/>
  <c r="D5080" i="1"/>
  <c r="D5149" i="1"/>
  <c r="D5241" i="1"/>
  <c r="D5264" i="1"/>
  <c r="D5276" i="1"/>
  <c r="D5182" i="1"/>
  <c r="D5251" i="1"/>
  <c r="D5378" i="1"/>
  <c r="D5381" i="1"/>
  <c r="D5202" i="1"/>
  <c r="D5063" i="1"/>
  <c r="D4984" i="1"/>
  <c r="D4996" i="1"/>
  <c r="D5194" i="1"/>
  <c r="D5116" i="1"/>
  <c r="D5115" i="1"/>
  <c r="D5304" i="1"/>
  <c r="D5090" i="1"/>
  <c r="D5387" i="1"/>
  <c r="D5020" i="1"/>
  <c r="D5034" i="1"/>
  <c r="D5271" i="1"/>
  <c r="D4981" i="1"/>
  <c r="D5391" i="1"/>
  <c r="D5152" i="1"/>
  <c r="D5394" i="1"/>
  <c r="D5350" i="1"/>
  <c r="D5305" i="1"/>
  <c r="D5209" i="1"/>
  <c r="D5288" i="1"/>
  <c r="D4963" i="1"/>
  <c r="D5033" i="1"/>
  <c r="D5098" i="1"/>
  <c r="D5358" i="1"/>
  <c r="D5269" i="1"/>
  <c r="D5292" i="1"/>
  <c r="D5037" i="1"/>
  <c r="D5118" i="1"/>
  <c r="D5409" i="1"/>
  <c r="D4980" i="1"/>
  <c r="D5088" i="1"/>
  <c r="D5256" i="1"/>
  <c r="D5308" i="1"/>
  <c r="D5092" i="1"/>
  <c r="D5109" i="1"/>
  <c r="D5364" i="1"/>
  <c r="D5064" i="1"/>
  <c r="D5112" i="1"/>
  <c r="D5062" i="1"/>
  <c r="D5335" i="1"/>
  <c r="D4990" i="1"/>
  <c r="D5405" i="1"/>
  <c r="D4986" i="1"/>
  <c r="D5048" i="1"/>
  <c r="D5277" i="1"/>
  <c r="D5054" i="1"/>
  <c r="D5318" i="1"/>
  <c r="D5240" i="1"/>
  <c r="D4964" i="1"/>
  <c r="D5223" i="1"/>
  <c r="D5016" i="1"/>
  <c r="D5217" i="1"/>
  <c r="D5280" i="1"/>
  <c r="D5326" i="1"/>
  <c r="D5138" i="1"/>
  <c r="D5248" i="1"/>
  <c r="D5102" i="1"/>
  <c r="D5295" i="1"/>
  <c r="D5393" i="1"/>
  <c r="D5250" i="1"/>
  <c r="D5400" i="1"/>
  <c r="D5164" i="1"/>
  <c r="D5007" i="1"/>
  <c r="D5169" i="1"/>
  <c r="D5221" i="1"/>
  <c r="D5306" i="1"/>
  <c r="D5081" i="1"/>
  <c r="D5270" i="1"/>
  <c r="D5156" i="1"/>
  <c r="D5346" i="1"/>
  <c r="D5311" i="1"/>
  <c r="D5233" i="1"/>
  <c r="D5239" i="1"/>
  <c r="D5353" i="1"/>
  <c r="D5086" i="1"/>
  <c r="D5237" i="1"/>
  <c r="D5153" i="1"/>
  <c r="D5370" i="1"/>
  <c r="D5349" i="1"/>
  <c r="D5283" i="1"/>
  <c r="D5390" i="1"/>
  <c r="D5058" i="1"/>
  <c r="D4991" i="1"/>
  <c r="D5188" i="1"/>
  <c r="D5303" i="1"/>
  <c r="D5077" i="1"/>
  <c r="D5317" i="1"/>
  <c r="D5044" i="1"/>
  <c r="D5024" i="1"/>
  <c r="D5040" i="1"/>
  <c r="D5313" i="1"/>
  <c r="D5356" i="1"/>
  <c r="D5243" i="1"/>
  <c r="D5129" i="1"/>
  <c r="D5019" i="1"/>
  <c r="D5238" i="1"/>
  <c r="D5386" i="1"/>
  <c r="D5254" i="1"/>
  <c r="D5230" i="1"/>
  <c r="D5137" i="1"/>
  <c r="D5174" i="1"/>
  <c r="D5347" i="1"/>
  <c r="D5155" i="1"/>
  <c r="D5142" i="1"/>
  <c r="D5099" i="1"/>
  <c r="D5000" i="1"/>
  <c r="D4987" i="1"/>
  <c r="D5053" i="1"/>
  <c r="D5003" i="1"/>
  <c r="D5232" i="1"/>
  <c r="D5275" i="1"/>
  <c r="D5369" i="1"/>
  <c r="D5167" i="1"/>
  <c r="D5204" i="1"/>
  <c r="D5101" i="1"/>
  <c r="D5133" i="1"/>
  <c r="D5132" i="1"/>
  <c r="D5309" i="1"/>
  <c r="D5226" i="1"/>
  <c r="D5331" i="1"/>
  <c r="D5297" i="1"/>
  <c r="D5134" i="1"/>
  <c r="D5395" i="1"/>
  <c r="D5208" i="1"/>
  <c r="D5147" i="1"/>
  <c r="D5192" i="1"/>
  <c r="D5310" i="1"/>
  <c r="D5272" i="1"/>
  <c r="D4997" i="1"/>
  <c r="D5374" i="1"/>
  <c r="D5382" i="1"/>
  <c r="D5135" i="1"/>
  <c r="D5294" i="1"/>
  <c r="D5052" i="1"/>
  <c r="D4982" i="1"/>
  <c r="D5084" i="1"/>
  <c r="D5219" i="1"/>
  <c r="D5106" i="1"/>
  <c r="D5316" i="1"/>
  <c r="D5396" i="1"/>
  <c r="D5127" i="1"/>
  <c r="D5163" i="1"/>
  <c r="D4977" i="1"/>
  <c r="D5087" i="1"/>
  <c r="D5096" i="1"/>
  <c r="D5197" i="1"/>
  <c r="D5093" i="1"/>
  <c r="D5032" i="1"/>
  <c r="D5365" i="1"/>
  <c r="D5284" i="1"/>
  <c r="D5083" i="1"/>
  <c r="D5205" i="1"/>
  <c r="D5242" i="1"/>
  <c r="D5130" i="1"/>
  <c r="D5161" i="1"/>
  <c r="D5402" i="1"/>
  <c r="D5181" i="1"/>
  <c r="D5165" i="1"/>
  <c r="D5228" i="1"/>
  <c r="D5322" i="1"/>
  <c r="D5049" i="1"/>
  <c r="D5047" i="1"/>
  <c r="D5301" i="1"/>
  <c r="D4979" i="1"/>
  <c r="D5157" i="1"/>
  <c r="D5352" i="1"/>
  <c r="D5097" i="1"/>
  <c r="D4966" i="1"/>
  <c r="D5234" i="1"/>
  <c r="D5198" i="1"/>
  <c r="D5334" i="1"/>
  <c r="D5068" i="1"/>
  <c r="D5249" i="1"/>
  <c r="D5415" i="1"/>
  <c r="D4975" i="1"/>
  <c r="D5154" i="1"/>
  <c r="D5145" i="1"/>
  <c r="D5069" i="1"/>
  <c r="D5144" i="1"/>
  <c r="D5265" i="1"/>
  <c r="D5384" i="1"/>
  <c r="D5348" i="1"/>
  <c r="D5196" i="1"/>
  <c r="D5287" i="1"/>
  <c r="D5338" i="1"/>
  <c r="D5011" i="1"/>
  <c r="D5258" i="1"/>
  <c r="D5255" i="1"/>
  <c r="D5247" i="1"/>
  <c r="D5131" i="1"/>
  <c r="D5185" i="1"/>
  <c r="D5123" i="1"/>
  <c r="D5412" i="1"/>
  <c r="D5005" i="1"/>
  <c r="D5410" i="1"/>
  <c r="D5136" i="1"/>
  <c r="D5282" i="1"/>
  <c r="D4970" i="1"/>
  <c r="D5245" i="1"/>
  <c r="D5177" i="1"/>
  <c r="D5045" i="1"/>
  <c r="D5401" i="1"/>
  <c r="D5225" i="1"/>
  <c r="D5286" i="1"/>
  <c r="D5385" i="1"/>
  <c r="D5260" i="1"/>
  <c r="D5380" i="1"/>
  <c r="D5411" i="1"/>
  <c r="D5345" i="1"/>
  <c r="D5113" i="1"/>
  <c r="D5379" i="1"/>
  <c r="D5274" i="1"/>
  <c r="D5148" i="1"/>
  <c r="D5095" i="1"/>
  <c r="D5344" i="1"/>
  <c r="D4993" i="1"/>
  <c r="D5246" i="1"/>
  <c r="D5343" i="1"/>
  <c r="D5383" i="1"/>
  <c r="D5259" i="1"/>
  <c r="D5257" i="1"/>
  <c r="D5066" i="1"/>
  <c r="D5362" i="1"/>
  <c r="D5299" i="1"/>
  <c r="D5071" i="1"/>
  <c r="D5262" i="1"/>
  <c r="D5017" i="1"/>
  <c r="D5091" i="1"/>
  <c r="D5263" i="1"/>
  <c r="D4985" i="1"/>
  <c r="D5162" i="1"/>
  <c r="D5330" i="1"/>
  <c r="D4965" i="1"/>
  <c r="D5406" i="1"/>
  <c r="D5104" i="1"/>
  <c r="D5293" i="1"/>
  <c r="D5009" i="1"/>
  <c r="D5319" i="1"/>
  <c r="D5266" i="1"/>
  <c r="D5059" i="1"/>
  <c r="D5170" i="1"/>
  <c r="D5336" i="1"/>
  <c r="D5107" i="1"/>
  <c r="D5173" i="1"/>
  <c r="D5203" i="1"/>
  <c r="D5089" i="1"/>
  <c r="D5372" i="1"/>
  <c r="D5070" i="1"/>
  <c r="D5357" i="1"/>
  <c r="D5103" i="1"/>
  <c r="D5141" i="1"/>
  <c r="D5388" i="1"/>
  <c r="D5146" i="1"/>
  <c r="D5026" i="1"/>
  <c r="D5261" i="1"/>
  <c r="D5027" i="1"/>
  <c r="D5158" i="1"/>
  <c r="D5397" i="1"/>
  <c r="D4968" i="1"/>
  <c r="D5168" i="1"/>
  <c r="D4969" i="1"/>
  <c r="D5195" i="1"/>
  <c r="D5199" i="1"/>
  <c r="D5006" i="1"/>
  <c r="D4978" i="1"/>
  <c r="D5213" i="1"/>
  <c r="D5178" i="1"/>
  <c r="D5012" i="1"/>
  <c r="D5108" i="1"/>
  <c r="D5015" i="1"/>
  <c r="D4976" i="1"/>
  <c r="D4999" i="1"/>
  <c r="D5186" i="1"/>
  <c r="D5212" i="1"/>
  <c r="D5216" i="1"/>
  <c r="D4971" i="1"/>
  <c r="D5139" i="1"/>
  <c r="D5183" i="1"/>
  <c r="D4973" i="1"/>
  <c r="D5361" i="1"/>
  <c r="D5314" i="1"/>
  <c r="D5023" i="1"/>
  <c r="D5325" i="1"/>
  <c r="D5190" i="1"/>
  <c r="D5025" i="1"/>
  <c r="D5363" i="1"/>
  <c r="D5126" i="1"/>
  <c r="D4998" i="1"/>
  <c r="D5327" i="1"/>
  <c r="D5076" i="1"/>
  <c r="D5050" i="1"/>
  <c r="D5072" i="1"/>
  <c r="D5273" i="1"/>
  <c r="D5160" i="1"/>
  <c r="D5337" i="1"/>
  <c r="D5285" i="1"/>
  <c r="D5085" i="1"/>
  <c r="D5210" i="1"/>
  <c r="D5229" i="1"/>
  <c r="D5105" i="1"/>
  <c r="D5290" i="1"/>
  <c r="D5377" i="1"/>
  <c r="D4962" i="1"/>
  <c r="D5329" i="1"/>
  <c r="D5323" i="1"/>
  <c r="D5227" i="1"/>
  <c r="D5014" i="1"/>
  <c r="D5320" i="1"/>
  <c r="D5289" i="1"/>
  <c r="D5187" i="1"/>
  <c r="D5211" i="1"/>
  <c r="D5030" i="1"/>
  <c r="D5407" i="1"/>
  <c r="D5150" i="1"/>
  <c r="D5125" i="1"/>
  <c r="D5321" i="1"/>
  <c r="D5074" i="1"/>
  <c r="D4930" i="1"/>
  <c r="D4922" i="1"/>
  <c r="D4928" i="1"/>
  <c r="D4929" i="1"/>
  <c r="D4909" i="1"/>
  <c r="D4937" i="1"/>
  <c r="D4925" i="1"/>
  <c r="D4931" i="1"/>
  <c r="D4932" i="1"/>
  <c r="D4949" i="1"/>
  <c r="D4939" i="1"/>
  <c r="D4919" i="1"/>
  <c r="D4918" i="1"/>
  <c r="D4920" i="1"/>
  <c r="D4950" i="1"/>
  <c r="D4916" i="1"/>
  <c r="D4923" i="1"/>
  <c r="D4914" i="1"/>
  <c r="D4906" i="1"/>
  <c r="D4917" i="1"/>
  <c r="D4910" i="1"/>
  <c r="D4936" i="1"/>
  <c r="D4907" i="1"/>
  <c r="D4945" i="1"/>
  <c r="D4946" i="1"/>
  <c r="D4926" i="1"/>
  <c r="D4935" i="1"/>
  <c r="D4942" i="1"/>
  <c r="D4934" i="1"/>
  <c r="D4927" i="1"/>
  <c r="D4947" i="1"/>
  <c r="D4908" i="1"/>
  <c r="D4941" i="1"/>
  <c r="D4905" i="1"/>
  <c r="D4944" i="1"/>
  <c r="D4933" i="1"/>
  <c r="D4938" i="1"/>
  <c r="D4904" i="1"/>
  <c r="D4940" i="1"/>
  <c r="D4913" i="1"/>
  <c r="D4943" i="1"/>
  <c r="D4912" i="1"/>
  <c r="D4921" i="1"/>
  <c r="D5877" i="1"/>
  <c r="D5715" i="1"/>
  <c r="D5864" i="1"/>
  <c r="D5883" i="1"/>
  <c r="D5980" i="1"/>
  <c r="D5540" i="1"/>
  <c r="D5646" i="1"/>
  <c r="D5851" i="1"/>
  <c r="D5573" i="1"/>
  <c r="D5833" i="1"/>
  <c r="D5960" i="1"/>
  <c r="D5909" i="1"/>
  <c r="D5977" i="1"/>
  <c r="D5949" i="1"/>
  <c r="D5638" i="1"/>
  <c r="D5927" i="1"/>
  <c r="D5714" i="1"/>
  <c r="D5724" i="1"/>
  <c r="D5958" i="1"/>
  <c r="D5744" i="1"/>
  <c r="D5596" i="1"/>
  <c r="D5689" i="1"/>
  <c r="D5675" i="1"/>
  <c r="D6008" i="1"/>
  <c r="D5838" i="1"/>
  <c r="D5659" i="1"/>
  <c r="D5738" i="1"/>
  <c r="D6017" i="1"/>
  <c r="D5722" i="1"/>
  <c r="D5602" i="1"/>
  <c r="D5539" i="1"/>
  <c r="D5904" i="1"/>
  <c r="D6009" i="1"/>
  <c r="D5551" i="1"/>
  <c r="D5997" i="1"/>
  <c r="D5647" i="1"/>
  <c r="D6015" i="1"/>
  <c r="D5583" i="1"/>
  <c r="D5916" i="1"/>
  <c r="D5754" i="1"/>
  <c r="D5695" i="1"/>
  <c r="D5918" i="1"/>
  <c r="D5874" i="1"/>
  <c r="D5685" i="1"/>
  <c r="D5567" i="1"/>
  <c r="D5941" i="1"/>
  <c r="D5734" i="1"/>
  <c r="D5857" i="1"/>
  <c r="D5564" i="1"/>
  <c r="D5814" i="1"/>
  <c r="D5739" i="1"/>
  <c r="D5751" i="1"/>
  <c r="D5680" i="1"/>
  <c r="D5678" i="1"/>
  <c r="D5876" i="1"/>
  <c r="D5732" i="1"/>
  <c r="D5785" i="1"/>
  <c r="D5674" i="1"/>
  <c r="D5606" i="1"/>
  <c r="D5752" i="1"/>
  <c r="D5720" i="1"/>
  <c r="D5617" i="1"/>
  <c r="D5840" i="1"/>
  <c r="D5975" i="1"/>
  <c r="D5558" i="1"/>
  <c r="D5915" i="1"/>
  <c r="D5843" i="1"/>
  <c r="D5549" i="1"/>
  <c r="D6011" i="1"/>
  <c r="D5570" i="1"/>
  <c r="D5986" i="1"/>
  <c r="D5731" i="1"/>
  <c r="D5919" i="1"/>
  <c r="D5706" i="1"/>
  <c r="D5652" i="1"/>
  <c r="D5989" i="1"/>
  <c r="D5774" i="1"/>
  <c r="D5599" i="1"/>
  <c r="D5584" i="1"/>
  <c r="D6007" i="1"/>
  <c r="D5929" i="1"/>
  <c r="D5604" i="1"/>
  <c r="D5974" i="1"/>
  <c r="D5892" i="1"/>
  <c r="D5926" i="1"/>
  <c r="D5709" i="1"/>
  <c r="D5625" i="1"/>
  <c r="D5792" i="1"/>
  <c r="D5920" i="1"/>
  <c r="D5565" i="1"/>
  <c r="D5641" i="1"/>
  <c r="D5984" i="1"/>
  <c r="D5619" i="1"/>
  <c r="D5867" i="1"/>
  <c r="D5768" i="1"/>
  <c r="D5655" i="1"/>
  <c r="D5665" i="1"/>
  <c r="D5822" i="1"/>
  <c r="D6004" i="1"/>
  <c r="D5969" i="1"/>
  <c r="D5737" i="1"/>
  <c r="D5882" i="1"/>
  <c r="D5736" i="1"/>
  <c r="D5782" i="1"/>
  <c r="D5842" i="1"/>
  <c r="D5832" i="1"/>
  <c r="D5776" i="1"/>
  <c r="D5631" i="1"/>
  <c r="D6020" i="1"/>
  <c r="D5585" i="1"/>
  <c r="D5757" i="1"/>
  <c r="D5560" i="1"/>
  <c r="D5775" i="1"/>
  <c r="D5805" i="1"/>
  <c r="D5803" i="1"/>
  <c r="D5612" i="1"/>
  <c r="D5936" i="1"/>
  <c r="D5804" i="1"/>
  <c r="D5662" i="1"/>
  <c r="D5660" i="1"/>
  <c r="D5601" i="1"/>
  <c r="D5740" i="1"/>
  <c r="D5764" i="1"/>
  <c r="D5726" i="1"/>
  <c r="D5632" i="1"/>
  <c r="D5789" i="1"/>
  <c r="D5688" i="1"/>
  <c r="D5951" i="1"/>
  <c r="D5656" i="1"/>
  <c r="D5673" i="1"/>
  <c r="D5760" i="1"/>
  <c r="D5796" i="1"/>
  <c r="D5651" i="1"/>
  <c r="D5758" i="1"/>
  <c r="D5677" i="1"/>
  <c r="D5788" i="1"/>
  <c r="D5871" i="1"/>
  <c r="D5825" i="1"/>
  <c r="D5614" i="1"/>
  <c r="D5963" i="1"/>
  <c r="D5694" i="1"/>
  <c r="D5985" i="1"/>
  <c r="D5611" i="1"/>
  <c r="D5568" i="1"/>
  <c r="D5896" i="1"/>
  <c r="D5891" i="1"/>
  <c r="D5548" i="1"/>
  <c r="D5996" i="1"/>
  <c r="D5863" i="1"/>
  <c r="D5723" i="1"/>
  <c r="D5934" i="1"/>
  <c r="D5931" i="1"/>
  <c r="D5759" i="1"/>
  <c r="D5761" i="1"/>
  <c r="D5968" i="1"/>
  <c r="D5932" i="1"/>
  <c r="D5623" i="1"/>
  <c r="D5970" i="1"/>
  <c r="D5543" i="1"/>
  <c r="D5701" i="1"/>
  <c r="D5582" i="1"/>
  <c r="D5902" i="1"/>
  <c r="D5786" i="1"/>
  <c r="D5827" i="1"/>
  <c r="D6003" i="1"/>
  <c r="D5972" i="1"/>
  <c r="D5672" i="1"/>
  <c r="D5779" i="1"/>
  <c r="D5812" i="1"/>
  <c r="D5875" i="1"/>
  <c r="D5710" i="1"/>
  <c r="D5794" i="1"/>
  <c r="D5562" i="1"/>
  <c r="D5547" i="1"/>
  <c r="D5743" i="1"/>
  <c r="D5988" i="1"/>
  <c r="D5745" i="1"/>
  <c r="D5956" i="1"/>
  <c r="D5590" i="1"/>
  <c r="D5718" i="1"/>
  <c r="D5982" i="1"/>
  <c r="D5837" i="1"/>
  <c r="D5992" i="1"/>
  <c r="D5981" i="1"/>
  <c r="D5965" i="1"/>
  <c r="D5682" i="1"/>
  <c r="D5555" i="1"/>
  <c r="D5906" i="1"/>
  <c r="D5917" i="1"/>
  <c r="D5903" i="1"/>
  <c r="D5721" i="1"/>
  <c r="D5576" i="1"/>
  <c r="D5729" i="1"/>
  <c r="D6005" i="1"/>
  <c r="D5735" i="1"/>
  <c r="D5717" i="1"/>
  <c r="D5994" i="1"/>
  <c r="D5566" i="1"/>
  <c r="D5616" i="1"/>
  <c r="D5594" i="1"/>
  <c r="D5923" i="1"/>
  <c r="D5821" i="1"/>
  <c r="D5860" i="1"/>
  <c r="D5645" i="1"/>
  <c r="D5578" i="1"/>
  <c r="D5622" i="1"/>
  <c r="D5666" i="1"/>
  <c r="D5870" i="1"/>
  <c r="D5546" i="1"/>
  <c r="D5850" i="1"/>
  <c r="D5797" i="1"/>
  <c r="D5621" i="1"/>
  <c r="D5561" i="1"/>
  <c r="D5630" i="1"/>
  <c r="D5846" i="1"/>
  <c r="D5886" i="1"/>
  <c r="D5608" i="1"/>
  <c r="D5868" i="1"/>
  <c r="D5691" i="1"/>
  <c r="D5830" i="1"/>
  <c r="D5696" i="1"/>
  <c r="D5839" i="1"/>
  <c r="D5554" i="1"/>
  <c r="D5966" i="1"/>
  <c r="D5798" i="1"/>
  <c r="D5791" i="1"/>
  <c r="D5648" i="1"/>
  <c r="D5636" i="1"/>
  <c r="D5719" i="1"/>
  <c r="D5742" i="1"/>
  <c r="D5889" i="1"/>
  <c r="D5634" i="1"/>
  <c r="D5765" i="1"/>
  <c r="D5748" i="1"/>
  <c r="D5865" i="1"/>
  <c r="D5730" i="1"/>
  <c r="D5884" i="1"/>
  <c r="D5910" i="1"/>
  <c r="D5987" i="1"/>
  <c r="D5687" i="1"/>
  <c r="D5847" i="1"/>
  <c r="D5938" i="1"/>
  <c r="D5711" i="1"/>
  <c r="D5900" i="1"/>
  <c r="D5571" i="1"/>
  <c r="D5952" i="1"/>
  <c r="D5954" i="1"/>
  <c r="D5559" i="1"/>
  <c r="D5780" i="1"/>
  <c r="D5993" i="1"/>
  <c r="D5698" i="1"/>
  <c r="D5979" i="1"/>
  <c r="D5829" i="1"/>
  <c r="D5861" i="1"/>
  <c r="D5615" i="1"/>
  <c r="D5852" i="1"/>
  <c r="D5942" i="1"/>
  <c r="D5670" i="1"/>
  <c r="D5639" i="1"/>
  <c r="D5544" i="1"/>
  <c r="D5661" i="1"/>
  <c r="D5940" i="1"/>
  <c r="D5815" i="1"/>
  <c r="D5713" i="1"/>
  <c r="D5921" i="1"/>
  <c r="D6013" i="1"/>
  <c r="D5733" i="1"/>
  <c r="D5600" i="1"/>
  <c r="D5592" i="1"/>
  <c r="D5589" i="1"/>
  <c r="D5813" i="1"/>
  <c r="D5613" i="1"/>
  <c r="D5708" i="1"/>
  <c r="D5784" i="1"/>
  <c r="D5550" i="1"/>
  <c r="D5766" i="1"/>
  <c r="D5945" i="1"/>
  <c r="D5669" i="1"/>
  <c r="D5879" i="1"/>
  <c r="D5716" i="1"/>
  <c r="D5809" i="1"/>
  <c r="D5563" i="1"/>
  <c r="D5950" i="1"/>
  <c r="D5964" i="1"/>
  <c r="D5961" i="1"/>
  <c r="D5799" i="1"/>
  <c r="D5893" i="1"/>
  <c r="D5835" i="1"/>
  <c r="D5795" i="1"/>
  <c r="D6014" i="1"/>
  <c r="D5990" i="1"/>
  <c r="D5703" i="1"/>
  <c r="D5943" i="1"/>
  <c r="D5937" i="1"/>
  <c r="D5658" i="1"/>
  <c r="D5894" i="1"/>
  <c r="D5890" i="1"/>
  <c r="D5901" i="1"/>
  <c r="D5907" i="1"/>
  <c r="D5683" i="1"/>
  <c r="D5542" i="1"/>
  <c r="D5707" i="1"/>
  <c r="D5816" i="1"/>
  <c r="D5593" i="1"/>
  <c r="D5693" i="1"/>
  <c r="D5577" i="1"/>
  <c r="D5557" i="1"/>
  <c r="D5810" i="1"/>
  <c r="D5699" i="1"/>
  <c r="D5831" i="1"/>
  <c r="D5627" i="1"/>
  <c r="D5684" i="1"/>
  <c r="D5939" i="1"/>
  <c r="D5793" i="1"/>
  <c r="D5569" i="1"/>
  <c r="D5624" i="1"/>
  <c r="D5845" i="1"/>
  <c r="D5836" i="1"/>
  <c r="D5771" i="1"/>
  <c r="D5849" i="1"/>
  <c r="D5899" i="1"/>
  <c r="D5618" i="1"/>
  <c r="D5808" i="1"/>
  <c r="D5783" i="1"/>
  <c r="D5844" i="1"/>
  <c r="D5770" i="1"/>
  <c r="D5914" i="1"/>
  <c r="D5976" i="1"/>
  <c r="D5654" i="1"/>
  <c r="D5925" i="1"/>
  <c r="D5598" i="1"/>
  <c r="D5872" i="1"/>
  <c r="D5998" i="1"/>
  <c r="D5574" i="1"/>
  <c r="D5859" i="1"/>
  <c r="D5811" i="1"/>
  <c r="D5887" i="1"/>
  <c r="D5973" i="1"/>
  <c r="D5995" i="1"/>
  <c r="D5579" i="1"/>
  <c r="D5897" i="1"/>
  <c r="D5603" i="1"/>
  <c r="D5587" i="1"/>
  <c r="D5912" i="1"/>
  <c r="D5581" i="1"/>
  <c r="D5705" i="1"/>
  <c r="D5999" i="1"/>
  <c r="D5983" i="1"/>
  <c r="D5955" i="1"/>
  <c r="D5873" i="1"/>
  <c r="D5756" i="1"/>
  <c r="D6006" i="1"/>
  <c r="D5971" i="1"/>
  <c r="D5552" i="1"/>
  <c r="D5702" i="1"/>
  <c r="D5924" i="1"/>
  <c r="D5856" i="1"/>
  <c r="D5629" i="1"/>
  <c r="D5895" i="1"/>
  <c r="D5750" i="1"/>
  <c r="D5700" i="1"/>
  <c r="D5657" i="1"/>
  <c r="D5826" i="1"/>
  <c r="D6001" i="1"/>
  <c r="D5762" i="1"/>
  <c r="D5944" i="1"/>
  <c r="D5781" i="1"/>
  <c r="D5633" i="1"/>
  <c r="D5862" i="1"/>
  <c r="D5741" i="1"/>
  <c r="D5607" i="1"/>
  <c r="D5823" i="1"/>
  <c r="D5595" i="1"/>
  <c r="D5553" i="1"/>
  <c r="D5545" i="1"/>
  <c r="D5664" i="1"/>
  <c r="D5635" i="1"/>
  <c r="D5692" i="1"/>
  <c r="D5643" i="1"/>
  <c r="D5807" i="1"/>
  <c r="D5885" i="1"/>
  <c r="D5767" i="1"/>
  <c r="D5704" i="1"/>
  <c r="D5787" i="1"/>
  <c r="D5834" i="1"/>
  <c r="D5959" i="1"/>
  <c r="D5911" i="1"/>
  <c r="D5853" i="1"/>
  <c r="D5818" i="1"/>
  <c r="D5609" i="1"/>
  <c r="D5947" i="1"/>
  <c r="D5727" i="1"/>
  <c r="D5881" i="1"/>
  <c r="D5591" i="1"/>
  <c r="D6018" i="1"/>
  <c r="D5671" i="1"/>
  <c r="D5679" i="1"/>
  <c r="D5749" i="1"/>
  <c r="D5628" i="1"/>
  <c r="D5935" i="1"/>
  <c r="D5888" i="1"/>
  <c r="D5878" i="1"/>
  <c r="D5908" i="1"/>
  <c r="D5681" i="1"/>
  <c r="D5898" i="1"/>
  <c r="D5928" i="1"/>
  <c r="D5575" i="1"/>
  <c r="D5854" i="1"/>
  <c r="D5725" i="1"/>
  <c r="D5806" i="1"/>
  <c r="D5817" i="1"/>
  <c r="D6012" i="1"/>
  <c r="D5605" i="1"/>
  <c r="D5905" i="1"/>
  <c r="D5991" i="1"/>
  <c r="D5541" i="1"/>
  <c r="D5772" i="1"/>
  <c r="D5667" i="1"/>
  <c r="D5773" i="1"/>
  <c r="D5855" i="1"/>
  <c r="D5819" i="1"/>
  <c r="D5777" i="1"/>
  <c r="D5866" i="1"/>
  <c r="D5597" i="1"/>
  <c r="D5930" i="1"/>
  <c r="D5649" i="1"/>
  <c r="D5668" i="1"/>
  <c r="D5755" i="1"/>
  <c r="D5572" i="1"/>
  <c r="D5848" i="1"/>
  <c r="D5580" i="1"/>
  <c r="D5747" i="1"/>
  <c r="D5588" i="1"/>
  <c r="D5946" i="1"/>
  <c r="D5962" i="1"/>
  <c r="D5538" i="1"/>
  <c r="D5525" i="1"/>
  <c r="D5537" i="1"/>
  <c r="D5529" i="1"/>
  <c r="D5527" i="1"/>
  <c r="D5526" i="1"/>
  <c r="D5530" i="1"/>
  <c r="D5524" i="1"/>
  <c r="D5534" i="1"/>
  <c r="D5531" i="1"/>
  <c r="D5528" i="1"/>
  <c r="D5536" i="1"/>
  <c r="D5523" i="1"/>
  <c r="D5533" i="1"/>
  <c r="D5535" i="1"/>
  <c r="D27" i="1"/>
  <c r="E27" i="1" a="1"/>
  <c r="E27" i="1" s="1"/>
  <c r="L27" i="1" s="1"/>
  <c r="I27" i="1" s="1"/>
  <c r="E4958" i="1" a="1"/>
  <c r="E4958" i="1" s="1"/>
  <c r="M4958" i="1" s="1"/>
  <c r="E4960" i="1" a="1"/>
  <c r="E4960" i="1" s="1"/>
  <c r="M4960" i="1" s="1"/>
  <c r="E20" i="1" a="1"/>
  <c r="E20" i="1" s="1"/>
  <c r="L20" i="1" s="1"/>
  <c r="I20" i="1" s="1"/>
  <c r="E33" i="1" a="1"/>
  <c r="E33" i="1" s="1"/>
  <c r="L33" i="1" s="1"/>
  <c r="I33" i="1" s="1"/>
  <c r="E22" i="1" a="1"/>
  <c r="E22" i="1" s="1"/>
  <c r="L22" i="1" s="1"/>
  <c r="I22" i="1" s="1"/>
  <c r="E4955" i="1" a="1"/>
  <c r="E4955" i="1" s="1"/>
  <c r="M4955" i="1" s="1"/>
  <c r="E21" i="1" a="1"/>
  <c r="E21" i="1" s="1"/>
  <c r="L21" i="1" s="1"/>
  <c r="I21" i="1" s="1"/>
  <c r="E29" i="1" a="1"/>
  <c r="E29" i="1" s="1"/>
  <c r="L29" i="1" s="1"/>
  <c r="I29" i="1" s="1"/>
  <c r="E34" i="1" a="1"/>
  <c r="E34" i="1" s="1"/>
  <c r="L34" i="1" s="1"/>
  <c r="I34" i="1" s="1"/>
  <c r="E4953" i="1" a="1"/>
  <c r="E4953" i="1" s="1"/>
  <c r="M4953" i="1" s="1"/>
  <c r="E35" i="1" a="1"/>
  <c r="E35" i="1" s="1"/>
  <c r="L35" i="1" s="1"/>
  <c r="I35" i="1" s="1"/>
  <c r="E4956" i="1" a="1"/>
  <c r="E4956" i="1" s="1"/>
  <c r="M4956" i="1" s="1"/>
  <c r="E19" i="1" a="1"/>
  <c r="E19" i="1" s="1"/>
  <c r="L19" i="1" s="1"/>
  <c r="I19" i="1" s="1"/>
  <c r="E4951" i="1" a="1"/>
  <c r="E4951" i="1" s="1"/>
  <c r="E23" i="1" a="1"/>
  <c r="E23" i="1" s="1"/>
  <c r="L23" i="1" s="1"/>
  <c r="I23" i="1" s="1"/>
  <c r="E4957" i="1" a="1"/>
  <c r="E4957" i="1" s="1"/>
  <c r="M4957" i="1" s="1"/>
  <c r="E36" i="1" a="1"/>
  <c r="E36" i="1" s="1"/>
  <c r="L36" i="1" s="1"/>
  <c r="I36" i="1" s="1"/>
  <c r="E26" i="1" a="1"/>
  <c r="E26" i="1" s="1"/>
  <c r="L26" i="1" s="1"/>
  <c r="I26" i="1" s="1"/>
  <c r="E4954" i="1" a="1"/>
  <c r="E4954" i="1" s="1"/>
  <c r="M4954" i="1" s="1"/>
  <c r="E25" i="1" a="1"/>
  <c r="E25" i="1" s="1"/>
  <c r="L25" i="1" s="1"/>
  <c r="I25" i="1" s="1"/>
  <c r="E24" i="1" a="1"/>
  <c r="E24" i="1" s="1"/>
  <c r="L24" i="1" s="1"/>
  <c r="I24" i="1" s="1"/>
  <c r="E31" i="1" a="1"/>
  <c r="E31" i="1" s="1"/>
  <c r="L31" i="1" s="1"/>
  <c r="E4952" i="1" a="1"/>
  <c r="E4952" i="1" s="1"/>
  <c r="M4952" i="1" s="1"/>
  <c r="E28" i="1" a="1"/>
  <c r="E28" i="1" s="1"/>
  <c r="L28" i="1" s="1"/>
  <c r="E32" i="1" a="1"/>
  <c r="E32" i="1" s="1"/>
  <c r="L32" i="1" s="1"/>
  <c r="E1763" i="1" a="1"/>
  <c r="E1763" i="1" s="1"/>
  <c r="E1679" i="1" a="1"/>
  <c r="E1679" i="1" s="1"/>
  <c r="E1748" i="1" a="1"/>
  <c r="E1748" i="1" s="1"/>
  <c r="E1780" i="1" a="1"/>
  <c r="E1780" i="1" s="1"/>
  <c r="E1814" i="1" a="1"/>
  <c r="E1814" i="1" s="1"/>
  <c r="E1784" i="1" a="1"/>
  <c r="E1784" i="1" s="1"/>
  <c r="E1801" i="1" a="1"/>
  <c r="E1801" i="1" s="1"/>
  <c r="E1791" i="1" a="1"/>
  <c r="E1791" i="1" s="1"/>
  <c r="E1746" i="1" a="1"/>
  <c r="E1746" i="1" s="1"/>
  <c r="E1764" i="1" a="1"/>
  <c r="E1764" i="1" s="1"/>
  <c r="E1796" i="1" a="1"/>
  <c r="E1796" i="1" s="1"/>
  <c r="E1808" i="1" a="1"/>
  <c r="E1808" i="1" s="1"/>
  <c r="E1710" i="1" a="1"/>
  <c r="E1710" i="1" s="1"/>
  <c r="E1788" i="1" a="1"/>
  <c r="E1788" i="1" s="1"/>
  <c r="E1684" i="1" a="1"/>
  <c r="E1684" i="1" s="1"/>
  <c r="E1688" i="1" a="1"/>
  <c r="E1688" i="1" s="1"/>
  <c r="E1716" i="1" a="1"/>
  <c r="E1716" i="1" s="1"/>
  <c r="E1758" i="1" a="1"/>
  <c r="E1758" i="1" s="1"/>
  <c r="E1797" i="1" a="1"/>
  <c r="E1797" i="1" s="1"/>
  <c r="E1783" i="1" a="1"/>
  <c r="E1783" i="1" s="1"/>
  <c r="E1819" i="1" a="1"/>
  <c r="E1819" i="1" s="1"/>
  <c r="E1775" i="1" a="1"/>
  <c r="E1775" i="1" s="1"/>
  <c r="E1822" i="1" a="1"/>
  <c r="E1822" i="1" s="1"/>
  <c r="E1774" i="1" a="1"/>
  <c r="E1774" i="1" s="1"/>
  <c r="E1815" i="1" a="1"/>
  <c r="E1815" i="1" s="1"/>
  <c r="E1721" i="1" a="1"/>
  <c r="E1721" i="1" s="1"/>
  <c r="E1718" i="1" a="1"/>
  <c r="E1718" i="1" s="1"/>
  <c r="E1798" i="1" a="1"/>
  <c r="E1798" i="1" s="1"/>
  <c r="E1777" i="1" a="1"/>
  <c r="E1777" i="1" s="1"/>
  <c r="E1807" i="1" a="1"/>
  <c r="E1807" i="1" s="1"/>
  <c r="E1687" i="1" a="1"/>
  <c r="E1687" i="1" s="1"/>
  <c r="E1722" i="1" a="1"/>
  <c r="E1722" i="1" s="1"/>
  <c r="E1782" i="1" a="1"/>
  <c r="E1782" i="1" s="1"/>
  <c r="E1760" i="1" a="1"/>
  <c r="E1760" i="1" s="1"/>
  <c r="E1795" i="1" a="1"/>
  <c r="E1795" i="1" s="1"/>
  <c r="E1785" i="1" a="1"/>
  <c r="E1785" i="1" s="1"/>
  <c r="E1781" i="1" a="1"/>
  <c r="E1781" i="1" s="1"/>
  <c r="E1768" i="1" a="1"/>
  <c r="E1768" i="1" s="1"/>
  <c r="E1745" i="1" a="1"/>
  <c r="E1745" i="1" s="1"/>
  <c r="E1725" i="1" a="1"/>
  <c r="E1725" i="1" s="1"/>
  <c r="E1756" i="1" a="1"/>
  <c r="E1756" i="1" s="1"/>
  <c r="E1703" i="1" a="1"/>
  <c r="E1703" i="1" s="1"/>
  <c r="E1697" i="1" a="1"/>
  <c r="E1697" i="1" s="1"/>
  <c r="E1749" i="1" a="1"/>
  <c r="E1749" i="1" s="1"/>
  <c r="E1696" i="1" a="1"/>
  <c r="E1696" i="1" s="1"/>
  <c r="E1709" i="1" a="1"/>
  <c r="E1709" i="1" s="1"/>
  <c r="E1767" i="1" a="1"/>
  <c r="E1767" i="1" s="1"/>
  <c r="E1742" i="1" a="1"/>
  <c r="E1742" i="1" s="1"/>
  <c r="E1738" i="1" a="1"/>
  <c r="E1738" i="1" s="1"/>
  <c r="E1735" i="1" a="1"/>
  <c r="E1735" i="1" s="1"/>
  <c r="E1820" i="1" a="1"/>
  <c r="E1820" i="1" s="1"/>
  <c r="E1693" i="1" a="1"/>
  <c r="E1693" i="1" s="1"/>
  <c r="E1672" i="1" a="1"/>
  <c r="E1672" i="1" s="1"/>
  <c r="E1737" i="1" a="1"/>
  <c r="E1737" i="1" s="1"/>
  <c r="E1773" i="1" a="1"/>
  <c r="E1773" i="1" s="1"/>
  <c r="E2229" i="1" a="1"/>
  <c r="E2229" i="1" s="1"/>
  <c r="M2229" i="1" s="1"/>
  <c r="E1755" i="1" a="1"/>
  <c r="E1755" i="1" s="1"/>
  <c r="E1744" i="1" a="1"/>
  <c r="E1744" i="1" s="1"/>
  <c r="E1810" i="1" a="1"/>
  <c r="E1810" i="1" s="1"/>
  <c r="E1671" i="1" a="1"/>
  <c r="E1671" i="1" s="1"/>
  <c r="M1671" i="1" s="1"/>
  <c r="I1671" i="1" s="1"/>
  <c r="E1830" i="1" a="1"/>
  <c r="E1830" i="1" s="1"/>
  <c r="E2307" i="1" a="1"/>
  <c r="E2307" i="1" s="1"/>
  <c r="M2307" i="1" s="1"/>
  <c r="E1778" i="1" a="1"/>
  <c r="E1778" i="1" s="1"/>
  <c r="E1817" i="1" a="1"/>
  <c r="E1817" i="1" s="1"/>
  <c r="E1805" i="1" a="1"/>
  <c r="E1805" i="1" s="1"/>
  <c r="E1826" i="1" a="1"/>
  <c r="E1826" i="1" s="1"/>
  <c r="E1707" i="1" a="1"/>
  <c r="E1707" i="1" s="1"/>
  <c r="E1827" i="1" a="1"/>
  <c r="E1827" i="1" s="1"/>
  <c r="E1806" i="1" a="1"/>
  <c r="E1806" i="1" s="1"/>
  <c r="E1686" i="1" a="1"/>
  <c r="E1686" i="1" s="1"/>
  <c r="E1680" i="1" a="1"/>
  <c r="E1680" i="1" s="1"/>
  <c r="E1823" i="1" a="1"/>
  <c r="E1823" i="1" s="1"/>
  <c r="E1752" i="1" a="1"/>
  <c r="E1752" i="1" s="1"/>
  <c r="E1804" i="1" a="1"/>
  <c r="E1804" i="1" s="1"/>
  <c r="E1821" i="1" a="1"/>
  <c r="E1821" i="1" s="1"/>
  <c r="E1734" i="1" a="1"/>
  <c r="E1734" i="1" s="1"/>
  <c r="E1743" i="1" a="1"/>
  <c r="E1743" i="1" s="1"/>
  <c r="E1704" i="1" a="1"/>
  <c r="E1704" i="1" s="1"/>
  <c r="E1732" i="1" a="1"/>
  <c r="E1732" i="1" s="1"/>
  <c r="E1682" i="1" a="1"/>
  <c r="E1682" i="1" s="1"/>
  <c r="E1674" i="1" a="1"/>
  <c r="E1674" i="1" s="1"/>
  <c r="E1790" i="1" a="1"/>
  <c r="E1790" i="1" s="1"/>
  <c r="E1761" i="1" a="1"/>
  <c r="E1761" i="1" s="1"/>
  <c r="E1787" i="1" a="1"/>
  <c r="E1787" i="1" s="1"/>
  <c r="E1824" i="1" a="1"/>
  <c r="E1824" i="1" s="1"/>
  <c r="E1741" i="1" a="1"/>
  <c r="E1741" i="1" s="1"/>
  <c r="E1739" i="1" a="1"/>
  <c r="E1739" i="1" s="1"/>
  <c r="E2308" i="1" a="1"/>
  <c r="E2308" i="1" s="1"/>
  <c r="M2308" i="1" s="1"/>
  <c r="E1689" i="1" a="1"/>
  <c r="E1689" i="1" s="1"/>
  <c r="E1786" i="1" a="1"/>
  <c r="E1786" i="1" s="1"/>
  <c r="E1800" i="1" a="1"/>
  <c r="E1800" i="1" s="1"/>
  <c r="E1769" i="1" a="1"/>
  <c r="E1769" i="1" s="1"/>
  <c r="E1706" i="1" a="1"/>
  <c r="E1706" i="1" s="1"/>
  <c r="E1685" i="1" a="1"/>
  <c r="E1685" i="1" s="1"/>
  <c r="E1695" i="1" a="1"/>
  <c r="E1695" i="1" s="1"/>
  <c r="E1713" i="1" a="1"/>
  <c r="E1713" i="1" s="1"/>
  <c r="E1673" i="1" a="1"/>
  <c r="E1673" i="1" s="1"/>
  <c r="E1726" i="1" a="1"/>
  <c r="E1726" i="1" s="1"/>
  <c r="E1809" i="1" a="1"/>
  <c r="E1809" i="1" s="1"/>
  <c r="E1759" i="1" a="1"/>
  <c r="E1759" i="1" s="1"/>
  <c r="E1728" i="1" a="1"/>
  <c r="E1728" i="1" s="1"/>
  <c r="E1740" i="1" a="1"/>
  <c r="E1740" i="1" s="1"/>
  <c r="E1753" i="1" a="1"/>
  <c r="E1753" i="1" s="1"/>
  <c r="E1757" i="1" a="1"/>
  <c r="E1757" i="1" s="1"/>
  <c r="E1702" i="1" a="1"/>
  <c r="E1702" i="1" s="1"/>
  <c r="E1812" i="1" a="1"/>
  <c r="E1812" i="1" s="1"/>
  <c r="E1762" i="1" a="1"/>
  <c r="E1762" i="1" s="1"/>
  <c r="E1733" i="1" a="1"/>
  <c r="E1733" i="1" s="1"/>
  <c r="E1730" i="1" a="1"/>
  <c r="E1730" i="1" s="1"/>
  <c r="E1751" i="1" a="1"/>
  <c r="E1751" i="1" s="1"/>
  <c r="E1683" i="1" a="1"/>
  <c r="E1683" i="1" s="1"/>
  <c r="E1789" i="1" a="1"/>
  <c r="E1789" i="1" s="1"/>
  <c r="E1698" i="1" a="1"/>
  <c r="E1698" i="1" s="1"/>
  <c r="E1731" i="1" a="1"/>
  <c r="E1731" i="1" s="1"/>
  <c r="E1818" i="1" a="1"/>
  <c r="E1818" i="1" s="1"/>
  <c r="E1766" i="1" a="1"/>
  <c r="E1766" i="1" s="1"/>
  <c r="E1675" i="1" a="1"/>
  <c r="E1675" i="1" s="1"/>
  <c r="E1711" i="1" a="1"/>
  <c r="E1711" i="1" s="1"/>
  <c r="E1829" i="1" a="1"/>
  <c r="E1829" i="1" s="1"/>
  <c r="E1736" i="1" a="1"/>
  <c r="E1736" i="1" s="1"/>
  <c r="E1723" i="1" a="1"/>
  <c r="E1723" i="1" s="1"/>
  <c r="E1747" i="1" a="1"/>
  <c r="E1747" i="1" s="1"/>
  <c r="E1699" i="1" a="1"/>
  <c r="E1699" i="1" s="1"/>
  <c r="E1701" i="1" a="1"/>
  <c r="E1701" i="1" s="1"/>
  <c r="E1811" i="1" a="1"/>
  <c r="E1811" i="1" s="1"/>
  <c r="E1792" i="1" a="1"/>
  <c r="E1792" i="1" s="1"/>
  <c r="E1691" i="1" a="1"/>
  <c r="E1691" i="1" s="1"/>
  <c r="E1692" i="1" a="1"/>
  <c r="E1692" i="1" s="1"/>
  <c r="E2309" i="1" a="1"/>
  <c r="E2309" i="1" s="1"/>
  <c r="M2309" i="1" s="1"/>
  <c r="I2309" i="1" s="1"/>
  <c r="E1770" i="1" a="1"/>
  <c r="E1770" i="1" s="1"/>
  <c r="E1678" i="1" a="1"/>
  <c r="E1678" i="1" s="1"/>
  <c r="E1779" i="1" a="1"/>
  <c r="E1779" i="1" s="1"/>
  <c r="E1772" i="1" a="1"/>
  <c r="E1772" i="1" s="1"/>
  <c r="E1832" i="1" a="1"/>
  <c r="E1832" i="1" s="1"/>
  <c r="E1708" i="1" a="1"/>
  <c r="E1708" i="1" s="1"/>
  <c r="E1724" i="1" a="1"/>
  <c r="E1724" i="1" s="1"/>
  <c r="E2310" i="1" a="1"/>
  <c r="E2310" i="1" s="1"/>
  <c r="M2310" i="1" s="1"/>
  <c r="I2310" i="1" s="1"/>
  <c r="E1690" i="1" a="1"/>
  <c r="E1690" i="1" s="1"/>
  <c r="E1705" i="1" a="1"/>
  <c r="E1705" i="1" s="1"/>
  <c r="E1765" i="1" a="1"/>
  <c r="E1765" i="1" s="1"/>
  <c r="E1719" i="1" a="1"/>
  <c r="E1719" i="1" s="1"/>
  <c r="E1754" i="1" a="1"/>
  <c r="E1754" i="1" s="1"/>
  <c r="E1794" i="1" a="1"/>
  <c r="E1794" i="1" s="1"/>
  <c r="E1694" i="1" a="1"/>
  <c r="E1694" i="1" s="1"/>
  <c r="E1813" i="1" a="1"/>
  <c r="E1813" i="1" s="1"/>
  <c r="E1750" i="1" a="1"/>
  <c r="E1750" i="1" s="1"/>
  <c r="E1816" i="1" a="1"/>
  <c r="E1816" i="1" s="1"/>
  <c r="E1677" i="1" a="1"/>
  <c r="E1677" i="1" s="1"/>
  <c r="E1799" i="1" a="1"/>
  <c r="E1799" i="1" s="1"/>
  <c r="E1720" i="1" a="1"/>
  <c r="E1720" i="1" s="1"/>
  <c r="E1717" i="1" a="1"/>
  <c r="E1717" i="1" s="1"/>
  <c r="E1793" i="1" a="1"/>
  <c r="E1793" i="1" s="1"/>
  <c r="E1803" i="1" a="1"/>
  <c r="E1803" i="1" s="1"/>
  <c r="E1727" i="1" a="1"/>
  <c r="E1727" i="1" s="1"/>
  <c r="E1712" i="1" a="1"/>
  <c r="E1712" i="1" s="1"/>
  <c r="E1729" i="1" a="1"/>
  <c r="E1729" i="1" s="1"/>
  <c r="E1828" i="1" a="1"/>
  <c r="E1828" i="1" s="1"/>
  <c r="E1833" i="1" a="1"/>
  <c r="E1833" i="1" s="1"/>
  <c r="E2154" i="1" a="1"/>
  <c r="E2154" i="1" s="1"/>
  <c r="E2011" i="1" a="1"/>
  <c r="E2011" i="1" s="1"/>
  <c r="E2002" i="1" a="1"/>
  <c r="E2002" i="1" s="1"/>
  <c r="E1947" i="1" a="1"/>
  <c r="E1947" i="1" s="1"/>
  <c r="E1908" i="1" a="1"/>
  <c r="E1908" i="1" s="1"/>
  <c r="E2211" i="1" a="1"/>
  <c r="E2211" i="1" s="1"/>
  <c r="E2071" i="1" a="1"/>
  <c r="E2071" i="1" s="1"/>
  <c r="E2105" i="1" a="1"/>
  <c r="E2105" i="1" s="1"/>
  <c r="E1941" i="1" a="1"/>
  <c r="E1941" i="1" s="1"/>
  <c r="E1946" i="1" a="1"/>
  <c r="E1946" i="1" s="1"/>
  <c r="E2130" i="1" a="1"/>
  <c r="E2130" i="1" s="1"/>
  <c r="E2209" i="1" a="1"/>
  <c r="E2209" i="1" s="1"/>
  <c r="E1875" i="1" a="1"/>
  <c r="E1875" i="1" s="1"/>
  <c r="E2049" i="1" a="1"/>
  <c r="E2049" i="1" s="1"/>
  <c r="E1918" i="1" a="1"/>
  <c r="E1918" i="1" s="1"/>
  <c r="E1853" i="1" a="1"/>
  <c r="E1853" i="1" s="1"/>
  <c r="E2053" i="1" a="1"/>
  <c r="E2053" i="1" s="1"/>
  <c r="E2027" i="1" a="1"/>
  <c r="E2027" i="1" s="1"/>
  <c r="E2197" i="1" a="1"/>
  <c r="E2197" i="1" s="1"/>
  <c r="E1992" i="1" a="1"/>
  <c r="E1992" i="1" s="1"/>
  <c r="E2010" i="1" a="1"/>
  <c r="E2010" i="1" s="1"/>
  <c r="E2067" i="1" a="1"/>
  <c r="E2067" i="1" s="1"/>
  <c r="E1997" i="1" a="1"/>
  <c r="E1997" i="1" s="1"/>
  <c r="E1979" i="1" a="1"/>
  <c r="E1979" i="1" s="1"/>
  <c r="E1930" i="1" a="1"/>
  <c r="E1930" i="1" s="1"/>
  <c r="E2023" i="1" a="1"/>
  <c r="E2023" i="1" s="1"/>
  <c r="E2086" i="1" a="1"/>
  <c r="E2086" i="1" s="1"/>
  <c r="E2138" i="1" a="1"/>
  <c r="E2138" i="1" s="1"/>
  <c r="E2091" i="1" a="1"/>
  <c r="E2091" i="1" s="1"/>
  <c r="E2220" i="1" a="1"/>
  <c r="E2220" i="1" s="1"/>
  <c r="E1990" i="1" a="1"/>
  <c r="E1990" i="1" s="1"/>
  <c r="E1958" i="1" a="1"/>
  <c r="E1958" i="1" s="1"/>
  <c r="E1993" i="1" a="1"/>
  <c r="E1993" i="1" s="1"/>
  <c r="E2031" i="1" a="1"/>
  <c r="E2031" i="1" s="1"/>
  <c r="E1869" i="1" a="1"/>
  <c r="E1869" i="1" s="1"/>
  <c r="E1920" i="1" a="1"/>
  <c r="E1920" i="1" s="1"/>
  <c r="E2113" i="1" a="1"/>
  <c r="E2113" i="1" s="1"/>
  <c r="E2121" i="1" a="1"/>
  <c r="E2121" i="1" s="1"/>
  <c r="E1994" i="1" a="1"/>
  <c r="E1994" i="1" s="1"/>
  <c r="E1950" i="1" a="1"/>
  <c r="E1950" i="1" s="1"/>
  <c r="E1856" i="1" a="1"/>
  <c r="E1856" i="1" s="1"/>
  <c r="E1898" i="1" a="1"/>
  <c r="E1898" i="1" s="1"/>
  <c r="E1923" i="1" a="1"/>
  <c r="E1923" i="1" s="1"/>
  <c r="E2213" i="1" a="1"/>
  <c r="E2213" i="1" s="1"/>
  <c r="E2062" i="1" a="1"/>
  <c r="E2062" i="1" s="1"/>
  <c r="E2222" i="1" a="1"/>
  <c r="E2222" i="1" s="1"/>
  <c r="E2169" i="1" a="1"/>
  <c r="E2169" i="1" s="1"/>
  <c r="E2153" i="1" a="1"/>
  <c r="E2153" i="1" s="1"/>
  <c r="E1913" i="1" a="1"/>
  <c r="E1913" i="1" s="1"/>
  <c r="E2050" i="1" a="1"/>
  <c r="E2050" i="1" s="1"/>
  <c r="E1874" i="1" a="1"/>
  <c r="E1874" i="1" s="1"/>
  <c r="E2208" i="1" a="1"/>
  <c r="E2208" i="1" s="1"/>
  <c r="E1989" i="1" a="1"/>
  <c r="E1989" i="1" s="1"/>
  <c r="E1973" i="1" a="1"/>
  <c r="E1973" i="1" s="1"/>
  <c r="E1940" i="1" a="1"/>
  <c r="E1940" i="1" s="1"/>
  <c r="E2110" i="1" a="1"/>
  <c r="E2110" i="1" s="1"/>
  <c r="E2087" i="1" a="1"/>
  <c r="E2087" i="1" s="1"/>
  <c r="E2079" i="1" a="1"/>
  <c r="E2079" i="1" s="1"/>
  <c r="E2072" i="1" a="1"/>
  <c r="E2072" i="1" s="1"/>
  <c r="E1864" i="1" a="1"/>
  <c r="E1864" i="1" s="1"/>
  <c r="E2084" i="1" a="1"/>
  <c r="E2084" i="1" s="1"/>
  <c r="E2001" i="1" a="1"/>
  <c r="E2001" i="1" s="1"/>
  <c r="E2065" i="1" a="1"/>
  <c r="E2065" i="1" s="1"/>
  <c r="E1916" i="1" a="1"/>
  <c r="E1916" i="1" s="1"/>
  <c r="E1899" i="1" a="1"/>
  <c r="E1899" i="1" s="1"/>
  <c r="E2147" i="1" a="1"/>
  <c r="E2147" i="1" s="1"/>
  <c r="E2215" i="1" a="1"/>
  <c r="E2215" i="1" s="1"/>
  <c r="E2073" i="1" a="1"/>
  <c r="E2073" i="1" s="1"/>
  <c r="E1978" i="1" a="1"/>
  <c r="E1978" i="1" s="1"/>
  <c r="E2198" i="1" a="1"/>
  <c r="E2198" i="1" s="1"/>
  <c r="E2165" i="1" a="1"/>
  <c r="E2165" i="1" s="1"/>
  <c r="E1963" i="1" a="1"/>
  <c r="E1963" i="1" s="1"/>
  <c r="E2183" i="1" a="1"/>
  <c r="E2183" i="1" s="1"/>
  <c r="E1880" i="1" a="1"/>
  <c r="E1880" i="1" s="1"/>
  <c r="E2216" i="1" a="1"/>
  <c r="E2216" i="1" s="1"/>
  <c r="E2155" i="1" a="1"/>
  <c r="E2155" i="1" s="1"/>
  <c r="E2182" i="1" a="1"/>
  <c r="E2182" i="1" s="1"/>
  <c r="E2159" i="1" a="1"/>
  <c r="E2159" i="1" s="1"/>
  <c r="E2228" i="1" a="1"/>
  <c r="E2228" i="1" s="1"/>
  <c r="E2206" i="1" a="1"/>
  <c r="E2206" i="1" s="1"/>
  <c r="E1881" i="1" a="1"/>
  <c r="E1881" i="1" s="1"/>
  <c r="E1865" i="1" a="1"/>
  <c r="E1865" i="1" s="1"/>
  <c r="E1876" i="1" a="1"/>
  <c r="E1876" i="1" s="1"/>
  <c r="E2227" i="1" a="1"/>
  <c r="E2227" i="1" s="1"/>
  <c r="E2219" i="1" a="1"/>
  <c r="E2219" i="1" s="1"/>
  <c r="E1911" i="1" a="1"/>
  <c r="E1911" i="1" s="1"/>
  <c r="E1902" i="1" a="1"/>
  <c r="E1902" i="1" s="1"/>
  <c r="E1988" i="1" a="1"/>
  <c r="E1988" i="1" s="1"/>
  <c r="E2142" i="1" a="1"/>
  <c r="E2142" i="1" s="1"/>
  <c r="E2015" i="1" a="1"/>
  <c r="E2015" i="1" s="1"/>
  <c r="E2188" i="1" a="1"/>
  <c r="E2188" i="1" s="1"/>
  <c r="E1837" i="1" a="1"/>
  <c r="E1837" i="1" s="1"/>
  <c r="E2118" i="1" a="1"/>
  <c r="E2118" i="1" s="1"/>
  <c r="E1889" i="1" a="1"/>
  <c r="E1889" i="1" s="1"/>
  <c r="E2012" i="1" a="1"/>
  <c r="E2012" i="1" s="1"/>
  <c r="E1961" i="1" a="1"/>
  <c r="E1961" i="1" s="1"/>
  <c r="E1970" i="1" a="1"/>
  <c r="E1970" i="1" s="1"/>
  <c r="E1846" i="1" a="1"/>
  <c r="E1846" i="1" s="1"/>
  <c r="E1882" i="1" a="1"/>
  <c r="E1882" i="1" s="1"/>
  <c r="E2218" i="1" a="1"/>
  <c r="E2218" i="1" s="1"/>
  <c r="E2226" i="1" a="1"/>
  <c r="E2226" i="1" s="1"/>
  <c r="E2207" i="1" a="1"/>
  <c r="E2207" i="1" s="1"/>
  <c r="E2109" i="1" a="1"/>
  <c r="E2109" i="1" s="1"/>
  <c r="E1934" i="1" a="1"/>
  <c r="E1934" i="1" s="1"/>
  <c r="E1985" i="1" a="1"/>
  <c r="E1985" i="1" s="1"/>
  <c r="E2144" i="1" a="1"/>
  <c r="E2144" i="1" s="1"/>
  <c r="E2004" i="1" a="1"/>
  <c r="E2004" i="1" s="1"/>
  <c r="E1879" i="1" a="1"/>
  <c r="E1879" i="1" s="1"/>
  <c r="E1967" i="1" a="1"/>
  <c r="E1967" i="1" s="1"/>
  <c r="E2119" i="1" a="1"/>
  <c r="E2119" i="1" s="1"/>
  <c r="E2057" i="1" a="1"/>
  <c r="E2057" i="1" s="1"/>
  <c r="E1843" i="1" a="1"/>
  <c r="E1843" i="1" s="1"/>
  <c r="E2193" i="1" a="1"/>
  <c r="E2193" i="1" s="1"/>
  <c r="E2056" i="1" a="1"/>
  <c r="E2056" i="1" s="1"/>
  <c r="E2099" i="1" a="1"/>
  <c r="E2099" i="1" s="1"/>
  <c r="E2032" i="1" a="1"/>
  <c r="E2032" i="1" s="1"/>
  <c r="E2146" i="1" a="1"/>
  <c r="E2146" i="1" s="1"/>
  <c r="E2141" i="1" a="1"/>
  <c r="E2141" i="1" s="1"/>
  <c r="E2136" i="1" a="1"/>
  <c r="E2136" i="1" s="1"/>
  <c r="E1945" i="1" a="1"/>
  <c r="E1945" i="1" s="1"/>
  <c r="E2106" i="1" a="1"/>
  <c r="E2106" i="1" s="1"/>
  <c r="E2122" i="1" a="1"/>
  <c r="E2122" i="1" s="1"/>
  <c r="E1995" i="1" a="1"/>
  <c r="E1995" i="1" s="1"/>
  <c r="E2111" i="1" a="1"/>
  <c r="E2111" i="1" s="1"/>
  <c r="E1998" i="1" a="1"/>
  <c r="E1998" i="1" s="1"/>
  <c r="E2082" i="1" a="1"/>
  <c r="E2082" i="1" s="1"/>
  <c r="E1838" i="1" a="1"/>
  <c r="E1838" i="1" s="1"/>
  <c r="E1849" i="1" a="1"/>
  <c r="E1849" i="1" s="1"/>
  <c r="E2123" i="1" a="1"/>
  <c r="E2123" i="1" s="1"/>
  <c r="E2178" i="1" a="1"/>
  <c r="E2178" i="1" s="1"/>
  <c r="E1972" i="1" a="1"/>
  <c r="E1972" i="1" s="1"/>
  <c r="E2223" i="1" a="1"/>
  <c r="E2223" i="1" s="1"/>
  <c r="E1909" i="1" a="1"/>
  <c r="E1909" i="1" s="1"/>
  <c r="E1907" i="1" a="1"/>
  <c r="E1907" i="1" s="1"/>
  <c r="E1834" i="1" a="1"/>
  <c r="E1834" i="1" s="1"/>
  <c r="E2132" i="1" a="1"/>
  <c r="E2132" i="1" s="1"/>
  <c r="E2081" i="1" a="1"/>
  <c r="E2081" i="1" s="1"/>
  <c r="E1886" i="1" a="1"/>
  <c r="E1886" i="1" s="1"/>
  <c r="E1835" i="1" a="1"/>
  <c r="E1835" i="1" s="1"/>
  <c r="E2203" i="1" a="1"/>
  <c r="E2203" i="1" s="1"/>
  <c r="E2190" i="1" a="1"/>
  <c r="E2190" i="1" s="1"/>
  <c r="E2180" i="1" a="1"/>
  <c r="E2180" i="1" s="1"/>
  <c r="E2137" i="1" a="1"/>
  <c r="E2137" i="1" s="1"/>
  <c r="E2149" i="1" a="1"/>
  <c r="E2149" i="1" s="1"/>
  <c r="E1935" i="1" a="1"/>
  <c r="E1935" i="1" s="1"/>
  <c r="E2163" i="1" a="1"/>
  <c r="E2163" i="1" s="1"/>
  <c r="E1890" i="1" a="1"/>
  <c r="E1890" i="1" s="1"/>
  <c r="E2061" i="1" a="1"/>
  <c r="E2061" i="1" s="1"/>
  <c r="E1912" i="1" a="1"/>
  <c r="E1912" i="1" s="1"/>
  <c r="E2140" i="1" a="1"/>
  <c r="E2140" i="1" s="1"/>
  <c r="E1903" i="1" a="1"/>
  <c r="E1903" i="1" s="1"/>
  <c r="E1896" i="1" a="1"/>
  <c r="E1896" i="1" s="1"/>
  <c r="E2063" i="1" a="1"/>
  <c r="E2063" i="1" s="1"/>
  <c r="E2168" i="1" a="1"/>
  <c r="E2168" i="1" s="1"/>
  <c r="E2225" i="1" a="1"/>
  <c r="E2225" i="1" s="1"/>
  <c r="E1962" i="1" a="1"/>
  <c r="E1962" i="1" s="1"/>
  <c r="E2096" i="1" a="1"/>
  <c r="E2096" i="1" s="1"/>
  <c r="E2162" i="1" a="1"/>
  <c r="E2162" i="1" s="1"/>
  <c r="E1895" i="1" a="1"/>
  <c r="E1895" i="1" s="1"/>
  <c r="E2014" i="1" a="1"/>
  <c r="E2014" i="1" s="1"/>
  <c r="E2114" i="1" a="1"/>
  <c r="E2114" i="1" s="1"/>
  <c r="E2088" i="1" a="1"/>
  <c r="E2088" i="1" s="1"/>
  <c r="E1885" i="1" a="1"/>
  <c r="E1885" i="1" s="1"/>
  <c r="E2074" i="1" a="1"/>
  <c r="E2074" i="1" s="1"/>
  <c r="E2164" i="1" a="1"/>
  <c r="E2164" i="1" s="1"/>
  <c r="E1915" i="1" a="1"/>
  <c r="E1915" i="1" s="1"/>
  <c r="E2221" i="1" a="1"/>
  <c r="E2221" i="1" s="1"/>
  <c r="E1951" i="1" a="1"/>
  <c r="E1951" i="1" s="1"/>
  <c r="E2186" i="1" a="1"/>
  <c r="E2186" i="1" s="1"/>
  <c r="E2158" i="1" a="1"/>
  <c r="E2158" i="1" s="1"/>
  <c r="E2089" i="1" a="1"/>
  <c r="E2089" i="1" s="1"/>
  <c r="E2107" i="1" a="1"/>
  <c r="E2107" i="1" s="1"/>
  <c r="E2029" i="1" a="1"/>
  <c r="E2029" i="1" s="1"/>
  <c r="E1977" i="1" a="1"/>
  <c r="E1977" i="1" s="1"/>
  <c r="E1906" i="1" a="1"/>
  <c r="E1906" i="1" s="1"/>
  <c r="E2166" i="1" a="1"/>
  <c r="E2166" i="1" s="1"/>
  <c r="E2177" i="1" a="1"/>
  <c r="E2177" i="1" s="1"/>
  <c r="E2052" i="1" a="1"/>
  <c r="E2052" i="1" s="1"/>
  <c r="E2187" i="1" a="1"/>
  <c r="E2187" i="1" s="1"/>
  <c r="E1904" i="1" a="1"/>
  <c r="E1904" i="1" s="1"/>
  <c r="E1936" i="1" a="1"/>
  <c r="E1936" i="1" s="1"/>
  <c r="E2059" i="1" a="1"/>
  <c r="E2059" i="1" s="1"/>
  <c r="E1910" i="1" a="1"/>
  <c r="E1910" i="1" s="1"/>
  <c r="E1955" i="1" a="1"/>
  <c r="E1955" i="1" s="1"/>
  <c r="E1873" i="1" a="1"/>
  <c r="E1873" i="1" s="1"/>
  <c r="E2022" i="1" a="1"/>
  <c r="E2022" i="1" s="1"/>
  <c r="E2005" i="1" a="1"/>
  <c r="E2005" i="1" s="1"/>
  <c r="E2024" i="1" a="1"/>
  <c r="E2024" i="1" s="1"/>
  <c r="E1921" i="1" a="1"/>
  <c r="E1921" i="1" s="1"/>
  <c r="E2192" i="1" a="1"/>
  <c r="E2192" i="1" s="1"/>
  <c r="E2210" i="1" a="1"/>
  <c r="E2210" i="1" s="1"/>
  <c r="E1959" i="1" a="1"/>
  <c r="E1959" i="1" s="1"/>
  <c r="E2037" i="1" a="1"/>
  <c r="E2037" i="1" s="1"/>
  <c r="E2212" i="1" a="1"/>
  <c r="E2212" i="1" s="1"/>
  <c r="E2151" i="1" a="1"/>
  <c r="E2151" i="1" s="1"/>
  <c r="E1996" i="1" a="1"/>
  <c r="E1996" i="1" s="1"/>
  <c r="E1917" i="1" a="1"/>
  <c r="E1917" i="1" s="1"/>
  <c r="E2077" i="1" a="1"/>
  <c r="E2077" i="1" s="1"/>
  <c r="E1901" i="1" a="1"/>
  <c r="E1901" i="1" s="1"/>
  <c r="E1847" i="1" a="1"/>
  <c r="E1847" i="1" s="1"/>
  <c r="E2145" i="1" a="1"/>
  <c r="E2145" i="1" s="1"/>
  <c r="E2156" i="1" a="1"/>
  <c r="E2156" i="1" s="1"/>
  <c r="E1971" i="1" a="1"/>
  <c r="E1971" i="1" s="1"/>
  <c r="E2115" i="1" a="1"/>
  <c r="E2115" i="1" s="1"/>
  <c r="E2080" i="1" a="1"/>
  <c r="E2080" i="1" s="1"/>
  <c r="E2064" i="1" a="1"/>
  <c r="E2064" i="1" s="1"/>
  <c r="E2172" i="1" a="1"/>
  <c r="E2172" i="1" s="1"/>
  <c r="E1939" i="1" a="1"/>
  <c r="E1939" i="1" s="1"/>
  <c r="E1944" i="1" a="1"/>
  <c r="E1944" i="1" s="1"/>
  <c r="E2189" i="1" a="1"/>
  <c r="E2189" i="1" s="1"/>
  <c r="E2083" i="1" a="1"/>
  <c r="E2083" i="1" s="1"/>
  <c r="E1931" i="1" a="1"/>
  <c r="E1931" i="1" s="1"/>
  <c r="E1894" i="1" a="1"/>
  <c r="E1894" i="1" s="1"/>
  <c r="E1905" i="1" a="1"/>
  <c r="E1905" i="1" s="1"/>
  <c r="E2075" i="1" a="1"/>
  <c r="E2075" i="1" s="1"/>
  <c r="E2112" i="1" a="1"/>
  <c r="E2112" i="1" s="1"/>
  <c r="E2161" i="1" a="1"/>
  <c r="E2161" i="1" s="1"/>
  <c r="E1938" i="1" a="1"/>
  <c r="E1938" i="1" s="1"/>
  <c r="E2100" i="1" a="1"/>
  <c r="E2100" i="1" s="1"/>
  <c r="E1863" i="1" a="1"/>
  <c r="E1863" i="1" s="1"/>
  <c r="E2170" i="1" a="1"/>
  <c r="E2170" i="1" s="1"/>
  <c r="E1986" i="1" a="1"/>
  <c r="E1986" i="1" s="1"/>
  <c r="E1927" i="1" a="1"/>
  <c r="E1927" i="1" s="1"/>
  <c r="E2020" i="1" a="1"/>
  <c r="E2020" i="1" s="1"/>
  <c r="E2214" i="1" a="1"/>
  <c r="E2214" i="1" s="1"/>
  <c r="E1966" i="1" a="1"/>
  <c r="E1966" i="1" s="1"/>
  <c r="E1949" i="1" a="1"/>
  <c r="E1949" i="1" s="1"/>
  <c r="E2055" i="1" a="1"/>
  <c r="E2055" i="1" s="1"/>
  <c r="E1952" i="1" a="1"/>
  <c r="E1952" i="1" s="1"/>
  <c r="E1877" i="1" a="1"/>
  <c r="E1877" i="1" s="1"/>
  <c r="E1854" i="1" a="1"/>
  <c r="E1854" i="1" s="1"/>
  <c r="E2093" i="1" a="1"/>
  <c r="E2093" i="1" s="1"/>
  <c r="E1845" i="1" a="1"/>
  <c r="E1845" i="1" s="1"/>
  <c r="E1836" i="1" a="1"/>
  <c r="E1836" i="1" s="1"/>
  <c r="E1850" i="1" a="1"/>
  <c r="E1850" i="1" s="1"/>
  <c r="E2016" i="1" a="1"/>
  <c r="E2016" i="1" s="1"/>
  <c r="E1925" i="1" a="1"/>
  <c r="E1925" i="1" s="1"/>
  <c r="E2143" i="1" a="1"/>
  <c r="E2143" i="1" s="1"/>
  <c r="E2047" i="1" a="1"/>
  <c r="E2047" i="1" s="1"/>
  <c r="E1980" i="1" a="1"/>
  <c r="E1980" i="1" s="1"/>
  <c r="E2085" i="1" a="1"/>
  <c r="E2085" i="1" s="1"/>
  <c r="E2217" i="1" a="1"/>
  <c r="E2217" i="1" s="1"/>
  <c r="E1954" i="1" a="1"/>
  <c r="E1954" i="1" s="1"/>
  <c r="E2196" i="1" a="1"/>
  <c r="E2196" i="1" s="1"/>
  <c r="E2173" i="1" a="1"/>
  <c r="E2173" i="1" s="1"/>
  <c r="E2026" i="1" a="1"/>
  <c r="E2026" i="1" s="1"/>
  <c r="E1943" i="1" a="1"/>
  <c r="E1943" i="1" s="1"/>
  <c r="E1848" i="1" a="1"/>
  <c r="E1848" i="1" s="1"/>
  <c r="E2160" i="1" a="1"/>
  <c r="E2160" i="1" s="1"/>
  <c r="E2131" i="1" a="1"/>
  <c r="E2131" i="1" s="1"/>
  <c r="E2070" i="1" a="1"/>
  <c r="E2070" i="1" s="1"/>
  <c r="E1893" i="1" a="1"/>
  <c r="E1893" i="1" s="1"/>
  <c r="E1887" i="1" a="1"/>
  <c r="E1887" i="1" s="1"/>
  <c r="E2006" i="1" a="1"/>
  <c r="E2006" i="1" s="1"/>
  <c r="E2108" i="1" a="1"/>
  <c r="E2108" i="1" s="1"/>
  <c r="E2134" i="1" a="1"/>
  <c r="E2134" i="1" s="1"/>
  <c r="E1888" i="1" a="1"/>
  <c r="E1888" i="1" s="1"/>
  <c r="E1871" i="1" a="1"/>
  <c r="E1871" i="1" s="1"/>
  <c r="E1872" i="1" a="1"/>
  <c r="E1872" i="1" s="1"/>
  <c r="E2157" i="1" a="1"/>
  <c r="E2157" i="1" s="1"/>
  <c r="E1969" i="1" a="1"/>
  <c r="E1969" i="1" s="1"/>
  <c r="E2000" i="1" a="1"/>
  <c r="E2000" i="1" s="1"/>
  <c r="E1878" i="1" a="1"/>
  <c r="E1878" i="1" s="1"/>
  <c r="E2051" i="1" a="1"/>
  <c r="E2051" i="1" s="1"/>
  <c r="E1983" i="1" a="1"/>
  <c r="E1983" i="1" s="1"/>
  <c r="E1862" i="1" a="1"/>
  <c r="E1862" i="1" s="1"/>
  <c r="E1868" i="1" a="1"/>
  <c r="E1868" i="1" s="1"/>
  <c r="E1900" i="1" a="1"/>
  <c r="E1900" i="1" s="1"/>
  <c r="E2068" i="1" a="1"/>
  <c r="E2068" i="1" s="1"/>
  <c r="E2098" i="1" a="1"/>
  <c r="E2098" i="1" s="1"/>
  <c r="E2066" i="1" a="1"/>
  <c r="E2066" i="1" s="1"/>
  <c r="E2007" i="1" a="1"/>
  <c r="E2007" i="1" s="1"/>
  <c r="E2034" i="1" a="1"/>
  <c r="E2034" i="1" s="1"/>
  <c r="E1956" i="1" a="1"/>
  <c r="E1956" i="1" s="1"/>
  <c r="E2117" i="1" a="1"/>
  <c r="E2117" i="1" s="1"/>
  <c r="E1968" i="1" a="1"/>
  <c r="E1968" i="1" s="1"/>
  <c r="E1991" i="1" a="1"/>
  <c r="E1991" i="1" s="1"/>
  <c r="E1870" i="1" a="1"/>
  <c r="E1870" i="1" s="1"/>
  <c r="E2040" i="1" a="1"/>
  <c r="E2040" i="1" s="1"/>
  <c r="E2033" i="1" a="1"/>
  <c r="E2033" i="1" s="1"/>
  <c r="E1960" i="1" a="1"/>
  <c r="E1960" i="1" s="1"/>
  <c r="E1891" i="1" a="1"/>
  <c r="E1891" i="1" s="1"/>
  <c r="E1857" i="1" a="1"/>
  <c r="E1857" i="1" s="1"/>
  <c r="E2094" i="1" a="1"/>
  <c r="E2094" i="1" s="1"/>
  <c r="E1982" i="1" a="1"/>
  <c r="E1982" i="1" s="1"/>
  <c r="E1957" i="1" a="1"/>
  <c r="E1957" i="1" s="1"/>
  <c r="E2175" i="1" a="1"/>
  <c r="E2175" i="1" s="1"/>
  <c r="E2039" i="1" a="1"/>
  <c r="E2039" i="1" s="1"/>
  <c r="E2195" i="1" a="1"/>
  <c r="E2195" i="1" s="1"/>
  <c r="E1926" i="1" a="1"/>
  <c r="E1926" i="1" s="1"/>
  <c r="E2095" i="1" a="1"/>
  <c r="E2095" i="1" s="1"/>
  <c r="E2201" i="1" a="1"/>
  <c r="E2201" i="1" s="1"/>
  <c r="E2176" i="1" a="1"/>
  <c r="E2176" i="1" s="1"/>
  <c r="E1975" i="1" a="1"/>
  <c r="E1975" i="1" s="1"/>
  <c r="E2129" i="1" a="1"/>
  <c r="E2129" i="1" s="1"/>
  <c r="E2030" i="1" a="1"/>
  <c r="E2030" i="1" s="1"/>
  <c r="E2179" i="1" a="1"/>
  <c r="E2179" i="1" s="1"/>
  <c r="E2199" i="1" a="1"/>
  <c r="E2199" i="1" s="1"/>
  <c r="E1841" i="1" a="1"/>
  <c r="E1841" i="1" s="1"/>
  <c r="E2003" i="1" a="1"/>
  <c r="E2003" i="1" s="1"/>
  <c r="E1883" i="1" a="1"/>
  <c r="E1883" i="1" s="1"/>
  <c r="E1919" i="1" a="1"/>
  <c r="E1919" i="1" s="1"/>
  <c r="E1953" i="1" a="1"/>
  <c r="E1953" i="1" s="1"/>
  <c r="E1840" i="1" a="1"/>
  <c r="E1840" i="1" s="1"/>
  <c r="E2124" i="1" a="1"/>
  <c r="E2124" i="1" s="1"/>
  <c r="E2174" i="1" a="1"/>
  <c r="E2174" i="1" s="1"/>
  <c r="E1984" i="1" a="1"/>
  <c r="E1984" i="1" s="1"/>
  <c r="E2092" i="1" a="1"/>
  <c r="E2092" i="1" s="1"/>
  <c r="E1964" i="1" a="1"/>
  <c r="E1964" i="1" s="1"/>
  <c r="E2058" i="1" a="1"/>
  <c r="E2058" i="1" s="1"/>
  <c r="E2025" i="1" a="1"/>
  <c r="E2025" i="1" s="1"/>
  <c r="E1932" i="1" a="1"/>
  <c r="E1932" i="1" s="1"/>
  <c r="E2103" i="1" a="1"/>
  <c r="E2103" i="1" s="1"/>
  <c r="E2128" i="1" a="1"/>
  <c r="E2128" i="1" s="1"/>
  <c r="E1858" i="1" a="1"/>
  <c r="E1858" i="1" s="1"/>
  <c r="E2148" i="1" a="1"/>
  <c r="E2148" i="1" s="1"/>
  <c r="E1933" i="1" a="1"/>
  <c r="E1933" i="1" s="1"/>
  <c r="E2017" i="1" a="1"/>
  <c r="E2017" i="1" s="1"/>
  <c r="E2036" i="1" a="1"/>
  <c r="E2036" i="1" s="1"/>
  <c r="E1859" i="1" a="1"/>
  <c r="E1859" i="1" s="1"/>
  <c r="E1852" i="1" a="1"/>
  <c r="E1852" i="1" s="1"/>
  <c r="E2018" i="1" a="1"/>
  <c r="E2018" i="1" s="1"/>
  <c r="E1999" i="1" a="1"/>
  <c r="E1999" i="1" s="1"/>
  <c r="E2205" i="1" a="1"/>
  <c r="E2205" i="1" s="1"/>
  <c r="E1976" i="1" a="1"/>
  <c r="E1976" i="1" s="1"/>
  <c r="E2200" i="1" a="1"/>
  <c r="E2200" i="1" s="1"/>
  <c r="E1922" i="1" a="1"/>
  <c r="E1922" i="1" s="1"/>
  <c r="E2152" i="1" a="1"/>
  <c r="E2152" i="1" s="1"/>
  <c r="E1914" i="1" a="1"/>
  <c r="E1914" i="1" s="1"/>
  <c r="E1937" i="1" a="1"/>
  <c r="E1937" i="1" s="1"/>
  <c r="E2054" i="1" a="1"/>
  <c r="E2054" i="1" s="1"/>
  <c r="E2048" i="1" a="1"/>
  <c r="E2048" i="1" s="1"/>
  <c r="E2181" i="1" a="1"/>
  <c r="E2181" i="1" s="1"/>
  <c r="E2009" i="1" a="1"/>
  <c r="E2009" i="1" s="1"/>
  <c r="E1981" i="1" a="1"/>
  <c r="E1981" i="1" s="1"/>
  <c r="E1987" i="1" a="1"/>
  <c r="E1987" i="1" s="1"/>
  <c r="E2078" i="1" a="1"/>
  <c r="E2078" i="1" s="1"/>
  <c r="E2101" i="1" a="1"/>
  <c r="E2101" i="1" s="1"/>
  <c r="E2045" i="1" a="1"/>
  <c r="E2045" i="1" s="1"/>
  <c r="E2116" i="1" a="1"/>
  <c r="E2116" i="1" s="1"/>
  <c r="E2191" i="1" a="1"/>
  <c r="E2191" i="1" s="1"/>
  <c r="E2013" i="1" a="1"/>
  <c r="E2013" i="1" s="1"/>
  <c r="E2204" i="1" a="1"/>
  <c r="E2204" i="1" s="1"/>
  <c r="E2076" i="1" a="1"/>
  <c r="E2076" i="1" s="1"/>
  <c r="E2150" i="1" a="1"/>
  <c r="E2150" i="1" s="1"/>
  <c r="E2090" i="1" a="1"/>
  <c r="E2090" i="1" s="1"/>
  <c r="E1861" i="1" a="1"/>
  <c r="E1861" i="1" s="1"/>
  <c r="E2185" i="1" a="1"/>
  <c r="E2185" i="1" s="1"/>
  <c r="E1855" i="1" a="1"/>
  <c r="E1855" i="1" s="1"/>
  <c r="E2120" i="1" a="1"/>
  <c r="E2120" i="1" s="1"/>
  <c r="E1948" i="1" a="1"/>
  <c r="E1948" i="1" s="1"/>
  <c r="E2202" i="1" a="1"/>
  <c r="E2202" i="1" s="1"/>
  <c r="E1897" i="1" a="1"/>
  <c r="E1897" i="1" s="1"/>
  <c r="E2125" i="1" a="1"/>
  <c r="E2125" i="1" s="1"/>
  <c r="E1942" i="1" a="1"/>
  <c r="E1942" i="1" s="1"/>
  <c r="E1866" i="1" a="1"/>
  <c r="E1866" i="1" s="1"/>
  <c r="E1842" i="1" a="1"/>
  <c r="E1842" i="1" s="1"/>
  <c r="E2167" i="1" a="1"/>
  <c r="E2167" i="1" s="1"/>
  <c r="E1867" i="1" a="1"/>
  <c r="E1867" i="1" s="1"/>
  <c r="E2135" i="1" a="1"/>
  <c r="E2135" i="1" s="1"/>
  <c r="E2060" i="1" a="1"/>
  <c r="E2060" i="1" s="1"/>
  <c r="E1929" i="1" a="1"/>
  <c r="E1929" i="1" s="1"/>
  <c r="E1851" i="1" a="1"/>
  <c r="E1851" i="1" s="1"/>
  <c r="E2044" i="1" a="1"/>
  <c r="E2044" i="1" s="1"/>
  <c r="E2245" i="1" a="1"/>
  <c r="E2245" i="1" s="1"/>
  <c r="M2245" i="1" s="1"/>
  <c r="E2272" i="1" a="1"/>
  <c r="E2272" i="1" s="1"/>
  <c r="M2272" i="1" s="1"/>
  <c r="E2299" i="1" a="1"/>
  <c r="E2299" i="1" s="1"/>
  <c r="M2299" i="1" s="1"/>
  <c r="E2251" i="1" a="1"/>
  <c r="E2251" i="1" s="1"/>
  <c r="M2251" i="1" s="1"/>
  <c r="E2241" i="1" a="1"/>
  <c r="E2241" i="1" s="1"/>
  <c r="M2241" i="1" s="1"/>
  <c r="E2243" i="1" a="1"/>
  <c r="E2243" i="1" s="1"/>
  <c r="M2243" i="1" s="1"/>
  <c r="E2239" i="1" a="1"/>
  <c r="E2239" i="1" s="1"/>
  <c r="M2239" i="1" s="1"/>
  <c r="E2297" i="1" a="1"/>
  <c r="E2297" i="1" s="1"/>
  <c r="M2297" i="1" s="1"/>
  <c r="E2306" i="1" a="1"/>
  <c r="E2306" i="1" s="1"/>
  <c r="M2306" i="1" s="1"/>
  <c r="E2303" i="1" a="1"/>
  <c r="E2303" i="1" s="1"/>
  <c r="M2303" i="1" s="1"/>
  <c r="E2271" i="1" a="1"/>
  <c r="E2271" i="1" s="1"/>
  <c r="M2271" i="1" s="1"/>
  <c r="E2300" i="1" a="1"/>
  <c r="E2300" i="1" s="1"/>
  <c r="M2300" i="1" s="1"/>
  <c r="E2270" i="1" a="1"/>
  <c r="E2270" i="1" s="1"/>
  <c r="M2270" i="1" s="1"/>
  <c r="E2267" i="1" a="1"/>
  <c r="E2267" i="1" s="1"/>
  <c r="M2267" i="1" s="1"/>
  <c r="E2284" i="1" a="1"/>
  <c r="E2284" i="1" s="1"/>
  <c r="M2284" i="1" s="1"/>
  <c r="E2289" i="1" a="1"/>
  <c r="E2289" i="1" s="1"/>
  <c r="M2289" i="1" s="1"/>
  <c r="E2293" i="1" a="1"/>
  <c r="E2293" i="1" s="1"/>
  <c r="M2293" i="1" s="1"/>
  <c r="E2237" i="1" a="1"/>
  <c r="E2237" i="1" s="1"/>
  <c r="M2237" i="1" s="1"/>
  <c r="E2255" i="1" a="1"/>
  <c r="E2255" i="1" s="1"/>
  <c r="M2255" i="1" s="1"/>
  <c r="E2280" i="1" a="1"/>
  <c r="E2280" i="1" s="1"/>
  <c r="M2280" i="1" s="1"/>
  <c r="E2277" i="1" a="1"/>
  <c r="E2277" i="1" s="1"/>
  <c r="M2277" i="1" s="1"/>
  <c r="E2238" i="1" a="1"/>
  <c r="E2238" i="1" s="1"/>
  <c r="M2238" i="1" s="1"/>
  <c r="E2247" i="1" a="1"/>
  <c r="E2247" i="1" s="1"/>
  <c r="M2247" i="1" s="1"/>
  <c r="E2230" i="1" a="1"/>
  <c r="E2230" i="1" s="1"/>
  <c r="M2230" i="1" s="1"/>
  <c r="E2262" i="1" a="1"/>
  <c r="E2262" i="1" s="1"/>
  <c r="M2262" i="1" s="1"/>
  <c r="E2312" i="1" a="1"/>
  <c r="E2312" i="1" s="1"/>
  <c r="M2312" i="1" s="1"/>
  <c r="E2265" i="1" a="1"/>
  <c r="E2265" i="1" s="1"/>
  <c r="M2265" i="1" s="1"/>
  <c r="E2252" i="1" a="1"/>
  <c r="E2252" i="1" s="1"/>
  <c r="M2252" i="1" s="1"/>
  <c r="E2304" i="1" a="1"/>
  <c r="E2304" i="1" s="1"/>
  <c r="M2304" i="1" s="1"/>
  <c r="E2287" i="1" a="1"/>
  <c r="E2287" i="1" s="1"/>
  <c r="M2287" i="1" s="1"/>
  <c r="E2253" i="1" a="1"/>
  <c r="E2253" i="1" s="1"/>
  <c r="M2253" i="1" s="1"/>
  <c r="E2258" i="1" a="1"/>
  <c r="E2258" i="1" s="1"/>
  <c r="M2258" i="1" s="1"/>
  <c r="E2249" i="1" a="1"/>
  <c r="E2249" i="1" s="1"/>
  <c r="M2249" i="1" s="1"/>
  <c r="E2266" i="1" a="1"/>
  <c r="E2266" i="1" s="1"/>
  <c r="M2266" i="1" s="1"/>
  <c r="E2302" i="1" a="1"/>
  <c r="E2302" i="1" s="1"/>
  <c r="M2302" i="1" s="1"/>
  <c r="E2285" i="1" a="1"/>
  <c r="E2285" i="1" s="1"/>
  <c r="M2285" i="1" s="1"/>
  <c r="E2235" i="1" a="1"/>
  <c r="E2235" i="1" s="1"/>
  <c r="M2235" i="1" s="1"/>
  <c r="E2295" i="1" a="1"/>
  <c r="E2295" i="1" s="1"/>
  <c r="M2295" i="1" s="1"/>
  <c r="E2281" i="1" a="1"/>
  <c r="E2281" i="1" s="1"/>
  <c r="M2281" i="1" s="1"/>
  <c r="E2296" i="1" a="1"/>
  <c r="E2296" i="1" s="1"/>
  <c r="M2296" i="1" s="1"/>
  <c r="E2246" i="1" a="1"/>
  <c r="E2246" i="1" s="1"/>
  <c r="M2246" i="1" s="1"/>
  <c r="E2256" i="1" a="1"/>
  <c r="E2256" i="1" s="1"/>
  <c r="M2256" i="1" s="1"/>
  <c r="E2269" i="1" a="1"/>
  <c r="E2269" i="1" s="1"/>
  <c r="M2269" i="1" s="1"/>
  <c r="E2290" i="1" a="1"/>
  <c r="E2290" i="1" s="1"/>
  <c r="M2290" i="1" s="1"/>
  <c r="E2305" i="1" a="1"/>
  <c r="E2305" i="1" s="1"/>
  <c r="M2305" i="1" s="1"/>
  <c r="E2259" i="1" a="1"/>
  <c r="E2259" i="1" s="1"/>
  <c r="M2259" i="1" s="1"/>
  <c r="E2250" i="1" a="1"/>
  <c r="E2250" i="1" s="1"/>
  <c r="M2250" i="1" s="1"/>
  <c r="E2236" i="1" a="1"/>
  <c r="E2236" i="1" s="1"/>
  <c r="M2236" i="1" s="1"/>
  <c r="E2288" i="1" a="1"/>
  <c r="E2288" i="1" s="1"/>
  <c r="M2288" i="1" s="1"/>
  <c r="E2298" i="1" a="1"/>
  <c r="E2298" i="1" s="1"/>
  <c r="M2298" i="1" s="1"/>
  <c r="E2278" i="1" a="1"/>
  <c r="E2278" i="1" s="1"/>
  <c r="M2278" i="1" s="1"/>
  <c r="E2244" i="1" a="1"/>
  <c r="E2244" i="1" s="1"/>
  <c r="M2244" i="1" s="1"/>
  <c r="E2231" i="1" a="1"/>
  <c r="E2231" i="1" s="1"/>
  <c r="M2231" i="1" s="1"/>
  <c r="E2301" i="1" a="1"/>
  <c r="E2301" i="1" s="1"/>
  <c r="M2301" i="1" s="1"/>
  <c r="E2291" i="1" a="1"/>
  <c r="E2291" i="1" s="1"/>
  <c r="M2291" i="1" s="1"/>
  <c r="E2283" i="1" a="1"/>
  <c r="E2283" i="1" s="1"/>
  <c r="M2283" i="1" s="1"/>
  <c r="E2257" i="1" a="1"/>
  <c r="E2257" i="1" s="1"/>
  <c r="M2257" i="1" s="1"/>
  <c r="E2311" i="1" a="1"/>
  <c r="E2311" i="1" s="1"/>
  <c r="M2311" i="1" s="1"/>
  <c r="E2242" i="1" a="1"/>
  <c r="E2242" i="1" s="1"/>
  <c r="M2242" i="1" s="1"/>
  <c r="E2264" i="1" a="1"/>
  <c r="E2264" i="1" s="1"/>
  <c r="M2264" i="1" s="1"/>
  <c r="E2248" i="1" a="1"/>
  <c r="E2248" i="1" s="1"/>
  <c r="M2248" i="1" s="1"/>
  <c r="E2282" i="1" a="1"/>
  <c r="E2282" i="1" s="1"/>
  <c r="M2282" i="1" s="1"/>
  <c r="E2279" i="1" a="1"/>
  <c r="E2279" i="1" s="1"/>
  <c r="M2279" i="1" s="1"/>
  <c r="E2275" i="1" a="1"/>
  <c r="E2275" i="1" s="1"/>
  <c r="M2275" i="1" s="1"/>
  <c r="E2292" i="1" a="1"/>
  <c r="E2292" i="1" s="1"/>
  <c r="M2292" i="1" s="1"/>
  <c r="E2294" i="1" a="1"/>
  <c r="E2294" i="1" s="1"/>
  <c r="M2294" i="1" s="1"/>
  <c r="E2263" i="1" a="1"/>
  <c r="E2263" i="1" s="1"/>
  <c r="M2263" i="1" s="1"/>
  <c r="E2232" i="1" a="1"/>
  <c r="E2232" i="1" s="1"/>
  <c r="M2232" i="1" s="1"/>
  <c r="E2286" i="1" a="1"/>
  <c r="E2286" i="1" s="1"/>
  <c r="M2286" i="1" s="1"/>
  <c r="E2261" i="1" a="1"/>
  <c r="E2261" i="1" s="1"/>
  <c r="M2261" i="1" s="1"/>
  <c r="E2503" i="1" a="1"/>
  <c r="E2503" i="1" s="1"/>
  <c r="M2503" i="1" s="1"/>
  <c r="E2562" i="1" a="1"/>
  <c r="E2562" i="1" s="1"/>
  <c r="M2562" i="1" s="1"/>
  <c r="E2368" i="1" a="1"/>
  <c r="E2368" i="1" s="1"/>
  <c r="M2368" i="1" s="1"/>
  <c r="E2676" i="1" a="1"/>
  <c r="E2676" i="1" s="1"/>
  <c r="M2676" i="1" s="1"/>
  <c r="E2599" i="1" a="1"/>
  <c r="E2599" i="1" s="1"/>
  <c r="M2599" i="1" s="1"/>
  <c r="E2487" i="1" a="1"/>
  <c r="E2487" i="1" s="1"/>
  <c r="M2487" i="1" s="1"/>
  <c r="E2636" i="1" a="1"/>
  <c r="E2636" i="1" s="1"/>
  <c r="M2636" i="1" s="1"/>
  <c r="E2339" i="1" a="1"/>
  <c r="E2339" i="1" s="1"/>
  <c r="M2339" i="1" s="1"/>
  <c r="E2410" i="1" a="1"/>
  <c r="E2410" i="1" s="1"/>
  <c r="M2410" i="1" s="1"/>
  <c r="E2686" i="1" a="1"/>
  <c r="E2686" i="1" s="1"/>
  <c r="M2686" i="1" s="1"/>
  <c r="E2690" i="1" a="1"/>
  <c r="E2690" i="1" s="1"/>
  <c r="M2690" i="1" s="1"/>
  <c r="E2685" i="1" a="1"/>
  <c r="E2685" i="1" s="1"/>
  <c r="M2685" i="1" s="1"/>
  <c r="E2389" i="1" a="1"/>
  <c r="E2389" i="1" s="1"/>
  <c r="M2389" i="1" s="1"/>
  <c r="E2588" i="1" a="1"/>
  <c r="E2588" i="1" s="1"/>
  <c r="M2588" i="1" s="1"/>
  <c r="E2392" i="1" a="1"/>
  <c r="E2392" i="1" s="1"/>
  <c r="M2392" i="1" s="1"/>
  <c r="E2436" i="1" a="1"/>
  <c r="E2436" i="1" s="1"/>
  <c r="M2436" i="1" s="1"/>
  <c r="E2463" i="1" a="1"/>
  <c r="E2463" i="1" s="1"/>
  <c r="M2463" i="1" s="1"/>
  <c r="E2426" i="1" a="1"/>
  <c r="E2426" i="1" s="1"/>
  <c r="M2426" i="1" s="1"/>
  <c r="E2352" i="1" a="1"/>
  <c r="E2352" i="1" s="1"/>
  <c r="M2352" i="1" s="1"/>
  <c r="E2480" i="1" a="1"/>
  <c r="E2480" i="1" s="1"/>
  <c r="M2480" i="1" s="1"/>
  <c r="E2469" i="1" a="1"/>
  <c r="E2469" i="1" s="1"/>
  <c r="M2469" i="1" s="1"/>
  <c r="E2437" i="1" a="1"/>
  <c r="E2437" i="1" s="1"/>
  <c r="M2437" i="1" s="1"/>
  <c r="E2668" i="1" a="1"/>
  <c r="E2668" i="1" s="1"/>
  <c r="M2668" i="1" s="1"/>
  <c r="E2582" i="1" a="1"/>
  <c r="E2582" i="1" s="1"/>
  <c r="M2582" i="1" s="1"/>
  <c r="E2491" i="1" a="1"/>
  <c r="E2491" i="1" s="1"/>
  <c r="M2491" i="1" s="1"/>
  <c r="E2507" i="1" a="1"/>
  <c r="E2507" i="1" s="1"/>
  <c r="M2507" i="1" s="1"/>
  <c r="E2409" i="1" a="1"/>
  <c r="E2409" i="1" s="1"/>
  <c r="M2409" i="1" s="1"/>
  <c r="E2372" i="1" a="1"/>
  <c r="E2372" i="1" s="1"/>
  <c r="M2372" i="1" s="1"/>
  <c r="E2415" i="1" a="1"/>
  <c r="E2415" i="1" s="1"/>
  <c r="M2415" i="1" s="1"/>
  <c r="E2557" i="1" a="1"/>
  <c r="E2557" i="1" s="1"/>
  <c r="M2557" i="1" s="1"/>
  <c r="E2475" i="1" a="1"/>
  <c r="E2475" i="1" s="1"/>
  <c r="M2475" i="1" s="1"/>
  <c r="E2489" i="1" a="1"/>
  <c r="E2489" i="1" s="1"/>
  <c r="M2489" i="1" s="1"/>
  <c r="E2402" i="1" a="1"/>
  <c r="E2402" i="1" s="1"/>
  <c r="M2402" i="1" s="1"/>
  <c r="E2646" i="1" a="1"/>
  <c r="E2646" i="1" s="1"/>
  <c r="M2646" i="1" s="1"/>
  <c r="E2523" i="1" a="1"/>
  <c r="E2523" i="1" s="1"/>
  <c r="M2523" i="1" s="1"/>
  <c r="E2622" i="1" a="1"/>
  <c r="E2622" i="1" s="1"/>
  <c r="M2622" i="1" s="1"/>
  <c r="E2594" i="1" a="1"/>
  <c r="E2594" i="1" s="1"/>
  <c r="M2594" i="1" s="1"/>
  <c r="E2687" i="1" a="1"/>
  <c r="E2687" i="1" s="1"/>
  <c r="M2687" i="1" s="1"/>
  <c r="E2656" i="1" a="1"/>
  <c r="E2656" i="1" s="1"/>
  <c r="M2656" i="1" s="1"/>
  <c r="E2669" i="1" a="1"/>
  <c r="E2669" i="1" s="1"/>
  <c r="M2669" i="1" s="1"/>
  <c r="E2680" i="1" a="1"/>
  <c r="E2680" i="1" s="1"/>
  <c r="M2680" i="1" s="1"/>
  <c r="E2396" i="1" a="1"/>
  <c r="E2396" i="1" s="1"/>
  <c r="M2396" i="1" s="1"/>
  <c r="E2492" i="1" a="1"/>
  <c r="E2492" i="1" s="1"/>
  <c r="M2492" i="1" s="1"/>
  <c r="E2348" i="1" a="1"/>
  <c r="E2348" i="1" s="1"/>
  <c r="M2348" i="1" s="1"/>
  <c r="E2647" i="1" a="1"/>
  <c r="E2647" i="1" s="1"/>
  <c r="M2647" i="1" s="1"/>
  <c r="E2592" i="1" a="1"/>
  <c r="E2592" i="1" s="1"/>
  <c r="M2592" i="1" s="1"/>
  <c r="E2602" i="1" a="1"/>
  <c r="E2602" i="1" s="1"/>
  <c r="M2602" i="1" s="1"/>
  <c r="E2639" i="1" a="1"/>
  <c r="E2639" i="1" s="1"/>
  <c r="M2639" i="1" s="1"/>
  <c r="E2570" i="1" a="1"/>
  <c r="E2570" i="1" s="1"/>
  <c r="M2570" i="1" s="1"/>
  <c r="E2623" i="1" a="1"/>
  <c r="E2623" i="1" s="1"/>
  <c r="M2623" i="1" s="1"/>
  <c r="E2374" i="1" a="1"/>
  <c r="E2374" i="1" s="1"/>
  <c r="M2374" i="1" s="1"/>
  <c r="E2476" i="1" a="1"/>
  <c r="E2476" i="1" s="1"/>
  <c r="M2476" i="1" s="1"/>
  <c r="E2634" i="1" a="1"/>
  <c r="E2634" i="1" s="1"/>
  <c r="M2634" i="1" s="1"/>
  <c r="E2350" i="1" a="1"/>
  <c r="E2350" i="1" s="1"/>
  <c r="M2350" i="1" s="1"/>
  <c r="E2358" i="1" a="1"/>
  <c r="E2358" i="1" s="1"/>
  <c r="M2358" i="1" s="1"/>
  <c r="E2631" i="1" a="1"/>
  <c r="E2631" i="1" s="1"/>
  <c r="M2631" i="1" s="1"/>
  <c r="E2617" i="1" a="1"/>
  <c r="E2617" i="1" s="1"/>
  <c r="M2617" i="1" s="1"/>
  <c r="E2373" i="1" a="1"/>
  <c r="E2373" i="1" s="1"/>
  <c r="M2373" i="1" s="1"/>
  <c r="E2315" i="1" a="1"/>
  <c r="E2315" i="1" s="1"/>
  <c r="M2315" i="1" s="1"/>
  <c r="E2473" i="1" a="1"/>
  <c r="E2473" i="1" s="1"/>
  <c r="M2473" i="1" s="1"/>
  <c r="E2568" i="1" a="1"/>
  <c r="E2568" i="1" s="1"/>
  <c r="M2568" i="1" s="1"/>
  <c r="E2619" i="1" a="1"/>
  <c r="E2619" i="1" s="1"/>
  <c r="M2619" i="1" s="1"/>
  <c r="E2318" i="1" a="1"/>
  <c r="E2318" i="1" s="1"/>
  <c r="M2318" i="1" s="1"/>
  <c r="E2335" i="1" a="1"/>
  <c r="E2335" i="1" s="1"/>
  <c r="M2335" i="1" s="1"/>
  <c r="E2448" i="1" a="1"/>
  <c r="E2448" i="1" s="1"/>
  <c r="M2448" i="1" s="1"/>
  <c r="E2604" i="1" a="1"/>
  <c r="E2604" i="1" s="1"/>
  <c r="M2604" i="1" s="1"/>
  <c r="E2370" i="1" a="1"/>
  <c r="E2370" i="1" s="1"/>
  <c r="M2370" i="1" s="1"/>
  <c r="E2635" i="1" a="1"/>
  <c r="E2635" i="1" s="1"/>
  <c r="M2635" i="1" s="1"/>
  <c r="E2569" i="1" a="1"/>
  <c r="E2569" i="1" s="1"/>
  <c r="M2569" i="1" s="1"/>
  <c r="E2440" i="1" a="1"/>
  <c r="E2440" i="1" s="1"/>
  <c r="M2440" i="1" s="1"/>
  <c r="E2341" i="1" a="1"/>
  <c r="E2341" i="1" s="1"/>
  <c r="M2341" i="1" s="1"/>
  <c r="E2434" i="1" a="1"/>
  <c r="E2434" i="1" s="1"/>
  <c r="M2434" i="1" s="1"/>
  <c r="E2406" i="1" a="1"/>
  <c r="E2406" i="1" s="1"/>
  <c r="M2406" i="1" s="1"/>
  <c r="E2342" i="1" a="1"/>
  <c r="E2342" i="1" s="1"/>
  <c r="M2342" i="1" s="1"/>
  <c r="E2320" i="1" a="1"/>
  <c r="E2320" i="1" s="1"/>
  <c r="M2320" i="1" s="1"/>
  <c r="E2478" i="1" a="1"/>
  <c r="E2478" i="1" s="1"/>
  <c r="M2478" i="1" s="1"/>
  <c r="E2574" i="1" a="1"/>
  <c r="E2574" i="1" s="1"/>
  <c r="M2574" i="1" s="1"/>
  <c r="E2573" i="1" a="1"/>
  <c r="E2573" i="1" s="1"/>
  <c r="M2573" i="1" s="1"/>
  <c r="E2377" i="1" a="1"/>
  <c r="E2377" i="1" s="1"/>
  <c r="M2377" i="1" s="1"/>
  <c r="E2611" i="1" a="1"/>
  <c r="E2611" i="1" s="1"/>
  <c r="M2611" i="1" s="1"/>
  <c r="E2397" i="1" a="1"/>
  <c r="E2397" i="1" s="1"/>
  <c r="M2397" i="1" s="1"/>
  <c r="E2671" i="1" a="1"/>
  <c r="E2671" i="1" s="1"/>
  <c r="M2671" i="1" s="1"/>
  <c r="E2403" i="1" a="1"/>
  <c r="E2403" i="1" s="1"/>
  <c r="M2403" i="1" s="1"/>
  <c r="E2386" i="1" a="1"/>
  <c r="E2386" i="1" s="1"/>
  <c r="M2386" i="1" s="1"/>
  <c r="E2323" i="1" a="1"/>
  <c r="E2323" i="1" s="1"/>
  <c r="M2323" i="1" s="1"/>
  <c r="E2384" i="1" a="1"/>
  <c r="E2384" i="1" s="1"/>
  <c r="M2384" i="1" s="1"/>
  <c r="E2672" i="1" a="1"/>
  <c r="E2672" i="1" s="1"/>
  <c r="M2672" i="1" s="1"/>
  <c r="E2601" i="1" a="1"/>
  <c r="E2601" i="1" s="1"/>
  <c r="M2601" i="1" s="1"/>
  <c r="E2324" i="1" a="1"/>
  <c r="E2324" i="1" s="1"/>
  <c r="M2324" i="1" s="1"/>
  <c r="E2430" i="1" a="1"/>
  <c r="E2430" i="1" s="1"/>
  <c r="M2430" i="1" s="1"/>
  <c r="E2416" i="1" a="1"/>
  <c r="E2416" i="1" s="1"/>
  <c r="M2416" i="1" s="1"/>
  <c r="E2597" i="1" a="1"/>
  <c r="E2597" i="1" s="1"/>
  <c r="M2597" i="1" s="1"/>
  <c r="E2665" i="1" a="1"/>
  <c r="E2665" i="1" s="1"/>
  <c r="M2665" i="1" s="1"/>
  <c r="E2371" i="1" a="1"/>
  <c r="E2371" i="1" s="1"/>
  <c r="M2371" i="1" s="1"/>
  <c r="E2461" i="1" a="1"/>
  <c r="E2461" i="1" s="1"/>
  <c r="M2461" i="1" s="1"/>
  <c r="E2351" i="1" a="1"/>
  <c r="E2351" i="1" s="1"/>
  <c r="M2351" i="1" s="1"/>
  <c r="E2435" i="1" a="1"/>
  <c r="E2435" i="1" s="1"/>
  <c r="M2435" i="1" s="1"/>
  <c r="E2514" i="1" a="1"/>
  <c r="E2514" i="1" s="1"/>
  <c r="M2514" i="1" s="1"/>
  <c r="E2666" i="1" a="1"/>
  <c r="E2666" i="1" s="1"/>
  <c r="M2666" i="1" s="1"/>
  <c r="E2578" i="1" a="1"/>
  <c r="E2578" i="1" s="1"/>
  <c r="M2578" i="1" s="1"/>
  <c r="E2650" i="1" a="1"/>
  <c r="E2650" i="1" s="1"/>
  <c r="M2650" i="1" s="1"/>
  <c r="E2449" i="1" a="1"/>
  <c r="E2449" i="1" s="1"/>
  <c r="M2449" i="1" s="1"/>
  <c r="E2692" i="1" a="1"/>
  <c r="E2692" i="1" s="1"/>
  <c r="M2692" i="1" s="1"/>
  <c r="E2462" i="1" a="1"/>
  <c r="E2462" i="1" s="1"/>
  <c r="M2462" i="1" s="1"/>
  <c r="E2338" i="1" a="1"/>
  <c r="E2338" i="1" s="1"/>
  <c r="M2338" i="1" s="1"/>
  <c r="E2519" i="1" a="1"/>
  <c r="E2519" i="1" s="1"/>
  <c r="M2519" i="1" s="1"/>
  <c r="E2614" i="1" a="1"/>
  <c r="E2614" i="1" s="1"/>
  <c r="M2614" i="1" s="1"/>
  <c r="E2606" i="1" a="1"/>
  <c r="E2606" i="1" s="1"/>
  <c r="M2606" i="1" s="1"/>
  <c r="E2505" i="1" a="1"/>
  <c r="E2505" i="1" s="1"/>
  <c r="M2505" i="1" s="1"/>
  <c r="E2486" i="1" a="1"/>
  <c r="E2486" i="1" s="1"/>
  <c r="M2486" i="1" s="1"/>
  <c r="E2678" i="1" a="1"/>
  <c r="E2678" i="1" s="1"/>
  <c r="M2678" i="1" s="1"/>
  <c r="E2493" i="1" a="1"/>
  <c r="E2493" i="1" s="1"/>
  <c r="M2493" i="1" s="1"/>
  <c r="E2693" i="1" a="1"/>
  <c r="E2693" i="1" s="1"/>
  <c r="M2693" i="1" s="1"/>
  <c r="E2424" i="1" a="1"/>
  <c r="E2424" i="1" s="1"/>
  <c r="M2424" i="1" s="1"/>
  <c r="E2576" i="1" a="1"/>
  <c r="E2576" i="1" s="1"/>
  <c r="M2576" i="1" s="1"/>
  <c r="E2470" i="1" a="1"/>
  <c r="E2470" i="1" s="1"/>
  <c r="M2470" i="1" s="1"/>
  <c r="E2681" i="1" a="1"/>
  <c r="E2681" i="1" s="1"/>
  <c r="M2681" i="1" s="1"/>
  <c r="E2700" i="1" a="1"/>
  <c r="E2700" i="1" s="1"/>
  <c r="M2700" i="1" s="1"/>
  <c r="E2484" i="1" a="1"/>
  <c r="E2484" i="1" s="1"/>
  <c r="M2484" i="1" s="1"/>
  <c r="E2472" i="1" a="1"/>
  <c r="E2472" i="1" s="1"/>
  <c r="M2472" i="1" s="1"/>
  <c r="E2651" i="1" a="1"/>
  <c r="E2651" i="1" s="1"/>
  <c r="M2651" i="1" s="1"/>
  <c r="E2679" i="1" a="1"/>
  <c r="E2679" i="1" s="1"/>
  <c r="M2679" i="1" s="1"/>
  <c r="E2670" i="1" a="1"/>
  <c r="E2670" i="1" s="1"/>
  <c r="M2670" i="1" s="1"/>
  <c r="E2579" i="1" a="1"/>
  <c r="E2579" i="1" s="1"/>
  <c r="M2579" i="1" s="1"/>
  <c r="E2500" i="1" a="1"/>
  <c r="E2500" i="1" s="1"/>
  <c r="M2500" i="1" s="1"/>
  <c r="E2673" i="1" a="1"/>
  <c r="E2673" i="1" s="1"/>
  <c r="M2673" i="1" s="1"/>
  <c r="E2603" i="1" a="1"/>
  <c r="E2603" i="1" s="1"/>
  <c r="M2603" i="1" s="1"/>
  <c r="E2336" i="1" a="1"/>
  <c r="E2336" i="1" s="1"/>
  <c r="M2336" i="1" s="1"/>
  <c r="E2637" i="1" a="1"/>
  <c r="E2637" i="1" s="1"/>
  <c r="M2637" i="1" s="1"/>
  <c r="E2553" i="1" a="1"/>
  <c r="E2553" i="1" s="1"/>
  <c r="M2553" i="1" s="1"/>
  <c r="E2654" i="1" a="1"/>
  <c r="E2654" i="1" s="1"/>
  <c r="M2654" i="1" s="1"/>
  <c r="E2699" i="1" a="1"/>
  <c r="E2699" i="1" s="1"/>
  <c r="M2699" i="1" s="1"/>
  <c r="E2378" i="1" a="1"/>
  <c r="E2378" i="1" s="1"/>
  <c r="M2378" i="1" s="1"/>
  <c r="E2483" i="1" a="1"/>
  <c r="E2483" i="1" s="1"/>
  <c r="M2483" i="1" s="1"/>
  <c r="E2591" i="1" a="1"/>
  <c r="E2591" i="1" s="1"/>
  <c r="M2591" i="1" s="1"/>
  <c r="E2413" i="1" a="1"/>
  <c r="E2413" i="1" s="1"/>
  <c r="M2413" i="1" s="1"/>
  <c r="E2530" i="1" a="1"/>
  <c r="E2530" i="1" s="1"/>
  <c r="M2530" i="1" s="1"/>
  <c r="E2400" i="1" a="1"/>
  <c r="E2400" i="1" s="1"/>
  <c r="M2400" i="1" s="1"/>
  <c r="E2369" i="1" a="1"/>
  <c r="E2369" i="1" s="1"/>
  <c r="M2369" i="1" s="1"/>
  <c r="E2645" i="1" a="1"/>
  <c r="E2645" i="1" s="1"/>
  <c r="M2645" i="1" s="1"/>
  <c r="E2479" i="1" a="1"/>
  <c r="E2479" i="1" s="1"/>
  <c r="M2479" i="1" s="1"/>
  <c r="E2546" i="1" a="1"/>
  <c r="E2546" i="1" s="1"/>
  <c r="M2546" i="1" s="1"/>
  <c r="E2418" i="1" a="1"/>
  <c r="E2418" i="1" s="1"/>
  <c r="M2418" i="1" s="1"/>
  <c r="E2551" i="1" a="1"/>
  <c r="E2551" i="1" s="1"/>
  <c r="M2551" i="1" s="1"/>
  <c r="E2537" i="1" a="1"/>
  <c r="E2537" i="1" s="1"/>
  <c r="M2537" i="1" s="1"/>
  <c r="E2359" i="1" a="1"/>
  <c r="E2359" i="1" s="1"/>
  <c r="M2359" i="1" s="1"/>
  <c r="E2536" i="1" a="1"/>
  <c r="E2536" i="1" s="1"/>
  <c r="M2536" i="1" s="1"/>
  <c r="E2677" i="1" a="1"/>
  <c r="E2677" i="1" s="1"/>
  <c r="M2677" i="1" s="1"/>
  <c r="E2468" i="1" a="1"/>
  <c r="E2468" i="1" s="1"/>
  <c r="M2468" i="1" s="1"/>
  <c r="E2340" i="1" a="1"/>
  <c r="E2340" i="1" s="1"/>
  <c r="M2340" i="1" s="1"/>
  <c r="E2346" i="1" a="1"/>
  <c r="E2346" i="1" s="1"/>
  <c r="M2346" i="1" s="1"/>
  <c r="E2607" i="1" a="1"/>
  <c r="E2607" i="1" s="1"/>
  <c r="M2607" i="1" s="1"/>
  <c r="E2382" i="1" a="1"/>
  <c r="E2382" i="1" s="1"/>
  <c r="M2382" i="1" s="1"/>
  <c r="E2618" i="1" a="1"/>
  <c r="E2618" i="1" s="1"/>
  <c r="M2618" i="1" s="1"/>
  <c r="E2412" i="1" a="1"/>
  <c r="E2412" i="1" s="1"/>
  <c r="M2412" i="1" s="1"/>
  <c r="E2657" i="1" a="1"/>
  <c r="E2657" i="1" s="1"/>
  <c r="M2657" i="1" s="1"/>
  <c r="E2510" i="1" a="1"/>
  <c r="E2510" i="1" s="1"/>
  <c r="M2510" i="1" s="1"/>
  <c r="E2616" i="1" a="1"/>
  <c r="E2616" i="1" s="1"/>
  <c r="M2616" i="1" s="1"/>
  <c r="E2538" i="1" a="1"/>
  <c r="E2538" i="1" s="1"/>
  <c r="M2538" i="1" s="1"/>
  <c r="E2444" i="1" a="1"/>
  <c r="E2444" i="1" s="1"/>
  <c r="M2444" i="1" s="1"/>
  <c r="E2596" i="1" a="1"/>
  <c r="E2596" i="1" s="1"/>
  <c r="M2596" i="1" s="1"/>
  <c r="E2698" i="1" a="1"/>
  <c r="E2698" i="1" s="1"/>
  <c r="M2698" i="1" s="1"/>
  <c r="E2564" i="1" a="1"/>
  <c r="E2564" i="1" s="1"/>
  <c r="M2564" i="1" s="1"/>
  <c r="E2633" i="1" a="1"/>
  <c r="E2633" i="1" s="1"/>
  <c r="M2633" i="1" s="1"/>
  <c r="E2497" i="1" a="1"/>
  <c r="E2497" i="1" s="1"/>
  <c r="M2497" i="1" s="1"/>
  <c r="E2466" i="1" a="1"/>
  <c r="E2466" i="1" s="1"/>
  <c r="M2466" i="1" s="1"/>
  <c r="E2417" i="1" a="1"/>
  <c r="E2417" i="1" s="1"/>
  <c r="M2417" i="1" s="1"/>
  <c r="E2615" i="1" a="1"/>
  <c r="E2615" i="1" s="1"/>
  <c r="M2615" i="1" s="1"/>
  <c r="E2508" i="1" a="1"/>
  <c r="E2508" i="1" s="1"/>
  <c r="M2508" i="1" s="1"/>
  <c r="E2542" i="1" a="1"/>
  <c r="E2542" i="1" s="1"/>
  <c r="M2542" i="1" s="1"/>
  <c r="E2697" i="1" a="1"/>
  <c r="E2697" i="1" s="1"/>
  <c r="M2697" i="1" s="1"/>
  <c r="E2376" i="1" a="1"/>
  <c r="E2376" i="1" s="1"/>
  <c r="M2376" i="1" s="1"/>
  <c r="E2641" i="1" a="1"/>
  <c r="E2641" i="1" s="1"/>
  <c r="M2641" i="1" s="1"/>
  <c r="E2593" i="1" a="1"/>
  <c r="E2593" i="1" s="1"/>
  <c r="M2593" i="1" s="1"/>
  <c r="E2549" i="1" a="1"/>
  <c r="E2549" i="1" s="1"/>
  <c r="M2549" i="1" s="1"/>
  <c r="E2590" i="1" a="1"/>
  <c r="E2590" i="1" s="1"/>
  <c r="M2590" i="1" s="1"/>
  <c r="E2322" i="1" a="1"/>
  <c r="E2322" i="1" s="1"/>
  <c r="M2322" i="1" s="1"/>
  <c r="E2482" i="1" a="1"/>
  <c r="E2482" i="1" s="1"/>
  <c r="M2482" i="1" s="1"/>
  <c r="E2683" i="1" a="1"/>
  <c r="E2683" i="1" s="1"/>
  <c r="M2683" i="1" s="1"/>
  <c r="E2501" i="1" a="1"/>
  <c r="E2501" i="1" s="1"/>
  <c r="M2501" i="1" s="1"/>
  <c r="E2453" i="1" a="1"/>
  <c r="E2453" i="1" s="1"/>
  <c r="M2453" i="1" s="1"/>
  <c r="E2337" i="1" a="1"/>
  <c r="E2337" i="1" s="1"/>
  <c r="M2337" i="1" s="1"/>
  <c r="E2695" i="1" a="1"/>
  <c r="E2695" i="1" s="1"/>
  <c r="M2695" i="1" s="1"/>
  <c r="E2477" i="1" a="1"/>
  <c r="E2477" i="1" s="1"/>
  <c r="M2477" i="1" s="1"/>
  <c r="E2533" i="1" a="1"/>
  <c r="E2533" i="1" s="1"/>
  <c r="M2533" i="1" s="1"/>
  <c r="E2555" i="1" a="1"/>
  <c r="E2555" i="1" s="1"/>
  <c r="M2555" i="1" s="1"/>
  <c r="E2518" i="1" a="1"/>
  <c r="E2518" i="1" s="1"/>
  <c r="M2518" i="1" s="1"/>
  <c r="E2467" i="1" a="1"/>
  <c r="E2467" i="1" s="1"/>
  <c r="M2467" i="1" s="1"/>
  <c r="E2407" i="1" a="1"/>
  <c r="E2407" i="1" s="1"/>
  <c r="M2407" i="1" s="1"/>
  <c r="E2404" i="1" a="1"/>
  <c r="E2404" i="1" s="1"/>
  <c r="M2404" i="1" s="1"/>
  <c r="E2625" i="1" a="1"/>
  <c r="E2625" i="1" s="1"/>
  <c r="M2625" i="1" s="1"/>
  <c r="E2512" i="1" a="1"/>
  <c r="E2512" i="1" s="1"/>
  <c r="M2512" i="1" s="1"/>
  <c r="E2343" i="1" a="1"/>
  <c r="E2343" i="1" s="1"/>
  <c r="M2343" i="1" s="1"/>
  <c r="E2667" i="1" a="1"/>
  <c r="E2667" i="1" s="1"/>
  <c r="M2667" i="1" s="1"/>
  <c r="E2547" i="1" a="1"/>
  <c r="E2547" i="1" s="1"/>
  <c r="M2547" i="1" s="1"/>
  <c r="E2428" i="1" a="1"/>
  <c r="E2428" i="1" s="1"/>
  <c r="M2428" i="1" s="1"/>
  <c r="E2361" i="1" a="1"/>
  <c r="E2361" i="1" s="1"/>
  <c r="M2361" i="1" s="1"/>
  <c r="E2589" i="1" a="1"/>
  <c r="E2589" i="1" s="1"/>
  <c r="M2589" i="1" s="1"/>
  <c r="E2495" i="1" a="1"/>
  <c r="E2495" i="1" s="1"/>
  <c r="M2495" i="1" s="1"/>
  <c r="E2464" i="1" a="1"/>
  <c r="E2464" i="1" s="1"/>
  <c r="M2464" i="1" s="1"/>
  <c r="E2445" i="1" a="1"/>
  <c r="E2445" i="1" s="1"/>
  <c r="M2445" i="1" s="1"/>
  <c r="E2364" i="1" a="1"/>
  <c r="E2364" i="1" s="1"/>
  <c r="M2364" i="1" s="1"/>
  <c r="E2411" i="1" a="1"/>
  <c r="E2411" i="1" s="1"/>
  <c r="M2411" i="1" s="1"/>
  <c r="E2610" i="1" a="1"/>
  <c r="E2610" i="1" s="1"/>
  <c r="M2610" i="1" s="1"/>
  <c r="E2356" i="1" a="1"/>
  <c r="E2356" i="1" s="1"/>
  <c r="M2356" i="1" s="1"/>
  <c r="E2438" i="1" a="1"/>
  <c r="E2438" i="1" s="1"/>
  <c r="M2438" i="1" s="1"/>
  <c r="E2580" i="1" a="1"/>
  <c r="E2580" i="1" s="1"/>
  <c r="M2580" i="1" s="1"/>
  <c r="E2450" i="1" a="1"/>
  <c r="E2450" i="1" s="1"/>
  <c r="M2450" i="1" s="1"/>
  <c r="E2655" i="1" a="1"/>
  <c r="E2655" i="1" s="1"/>
  <c r="M2655" i="1" s="1"/>
  <c r="E2442" i="1" a="1"/>
  <c r="E2442" i="1" s="1"/>
  <c r="M2442" i="1" s="1"/>
  <c r="E2399" i="1" a="1"/>
  <c r="E2399" i="1" s="1"/>
  <c r="M2399" i="1" s="1"/>
  <c r="E2363" i="1" a="1"/>
  <c r="E2363" i="1" s="1"/>
  <c r="M2363" i="1" s="1"/>
  <c r="E2446" i="1" a="1"/>
  <c r="E2446" i="1" s="1"/>
  <c r="M2446" i="1" s="1"/>
  <c r="E2375" i="1" a="1"/>
  <c r="E2375" i="1" s="1"/>
  <c r="M2375" i="1" s="1"/>
  <c r="E2632" i="1" a="1"/>
  <c r="E2632" i="1" s="1"/>
  <c r="M2632" i="1" s="1"/>
  <c r="E2419" i="1" a="1"/>
  <c r="E2419" i="1" s="1"/>
  <c r="M2419" i="1" s="1"/>
  <c r="E2517" i="1" a="1"/>
  <c r="E2517" i="1" s="1"/>
  <c r="M2517" i="1" s="1"/>
  <c r="E2394" i="1" a="1"/>
  <c r="E2394" i="1" s="1"/>
  <c r="M2394" i="1" s="1"/>
  <c r="E2390" i="1" a="1"/>
  <c r="E2390" i="1" s="1"/>
  <c r="M2390" i="1" s="1"/>
  <c r="E2357" i="1" a="1"/>
  <c r="E2357" i="1" s="1"/>
  <c r="M2357" i="1" s="1"/>
  <c r="E2526" i="1" a="1"/>
  <c r="E2526" i="1" s="1"/>
  <c r="M2526" i="1" s="1"/>
  <c r="E2550" i="1" a="1"/>
  <c r="E2550" i="1" s="1"/>
  <c r="M2550" i="1" s="1"/>
  <c r="E2535" i="1" a="1"/>
  <c r="E2535" i="1" s="1"/>
  <c r="M2535" i="1" s="1"/>
  <c r="E2459" i="1" a="1"/>
  <c r="E2459" i="1" s="1"/>
  <c r="M2459" i="1" s="1"/>
  <c r="E2638" i="1" a="1"/>
  <c r="E2638" i="1" s="1"/>
  <c r="M2638" i="1" s="1"/>
  <c r="E2447" i="1" a="1"/>
  <c r="E2447" i="1" s="1"/>
  <c r="M2447" i="1" s="1"/>
  <c r="E2455" i="1" a="1"/>
  <c r="E2455" i="1" s="1"/>
  <c r="M2455" i="1" s="1"/>
  <c r="E2420" i="1" a="1"/>
  <c r="E2420" i="1" s="1"/>
  <c r="M2420" i="1" s="1"/>
  <c r="E2563" i="1" a="1"/>
  <c r="E2563" i="1" s="1"/>
  <c r="M2563" i="1" s="1"/>
  <c r="E2441" i="1" a="1"/>
  <c r="E2441" i="1" s="1"/>
  <c r="M2441" i="1" s="1"/>
  <c r="E2456" i="1" a="1"/>
  <c r="E2456" i="1" s="1"/>
  <c r="M2456" i="1" s="1"/>
  <c r="E2609" i="1" a="1"/>
  <c r="E2609" i="1" s="1"/>
  <c r="M2609" i="1" s="1"/>
  <c r="E2313" i="1" a="1"/>
  <c r="E2313" i="1" s="1"/>
  <c r="M2313" i="1" s="1"/>
  <c r="E2540" i="1" a="1"/>
  <c r="E2540" i="1" s="1"/>
  <c r="M2540" i="1" s="1"/>
  <c r="E2626" i="1" a="1"/>
  <c r="E2626" i="1" s="1"/>
  <c r="M2626" i="1" s="1"/>
  <c r="E2560" i="1" a="1"/>
  <c r="E2560" i="1" s="1"/>
  <c r="M2560" i="1" s="1"/>
  <c r="E2325" i="1" a="1"/>
  <c r="E2325" i="1" s="1"/>
  <c r="M2325" i="1" s="1"/>
  <c r="E2629" i="1" a="1"/>
  <c r="E2629" i="1" s="1"/>
  <c r="M2629" i="1" s="1"/>
  <c r="E2432" i="1" a="1"/>
  <c r="E2432" i="1" s="1"/>
  <c r="M2432" i="1" s="1"/>
  <c r="E2334" i="1" a="1"/>
  <c r="E2334" i="1" s="1"/>
  <c r="M2334" i="1" s="1"/>
  <c r="E2395" i="1" a="1"/>
  <c r="E2395" i="1" s="1"/>
  <c r="M2395" i="1" s="1"/>
  <c r="E2694" i="1" a="1"/>
  <c r="E2694" i="1" s="1"/>
  <c r="M2694" i="1" s="1"/>
  <c r="E2401" i="1" a="1"/>
  <c r="E2401" i="1" s="1"/>
  <c r="M2401" i="1" s="1"/>
  <c r="E2366" i="1" a="1"/>
  <c r="E2366" i="1" s="1"/>
  <c r="M2366" i="1" s="1"/>
  <c r="E2613" i="1" a="1"/>
  <c r="E2613" i="1" s="1"/>
  <c r="M2613" i="1" s="1"/>
  <c r="E2511" i="1" a="1"/>
  <c r="E2511" i="1" s="1"/>
  <c r="M2511" i="1" s="1"/>
  <c r="E2541" i="1" a="1"/>
  <c r="E2541" i="1" s="1"/>
  <c r="M2541" i="1" s="1"/>
  <c r="E2347" i="1" a="1"/>
  <c r="E2347" i="1" s="1"/>
  <c r="M2347" i="1" s="1"/>
  <c r="E2662" i="1" a="1"/>
  <c r="E2662" i="1" s="1"/>
  <c r="M2662" i="1" s="1"/>
  <c r="E2509" i="1" a="1"/>
  <c r="E2509" i="1" s="1"/>
  <c r="M2509" i="1" s="1"/>
  <c r="E2498" i="1" a="1"/>
  <c r="E2498" i="1" s="1"/>
  <c r="M2498" i="1" s="1"/>
  <c r="E2664" i="1" a="1"/>
  <c r="E2664" i="1" s="1"/>
  <c r="M2664" i="1" s="1"/>
  <c r="E2595" i="1" a="1"/>
  <c r="E2595" i="1" s="1"/>
  <c r="M2595" i="1" s="1"/>
  <c r="E2554" i="1" a="1"/>
  <c r="E2554" i="1" s="1"/>
  <c r="M2554" i="1" s="1"/>
  <c r="E2414" i="1" a="1"/>
  <c r="E2414" i="1" s="1"/>
  <c r="M2414" i="1" s="1"/>
  <c r="E2457" i="1" a="1"/>
  <c r="E2457" i="1" s="1"/>
  <c r="M2457" i="1" s="1"/>
  <c r="E2379" i="1" a="1"/>
  <c r="E2379" i="1" s="1"/>
  <c r="M2379" i="1" s="1"/>
  <c r="E2332" i="1" a="1"/>
  <c r="E2332" i="1" s="1"/>
  <c r="M2332" i="1" s="1"/>
  <c r="E2393" i="1" a="1"/>
  <c r="E2393" i="1" s="1"/>
  <c r="M2393" i="1" s="1"/>
  <c r="E2552" i="1" a="1"/>
  <c r="E2552" i="1" s="1"/>
  <c r="M2552" i="1" s="1"/>
  <c r="E2628" i="1" a="1"/>
  <c r="E2628" i="1" s="1"/>
  <c r="M2628" i="1" s="1"/>
  <c r="E2532" i="1" a="1"/>
  <c r="E2532" i="1" s="1"/>
  <c r="M2532" i="1" s="1"/>
  <c r="E2360" i="1" a="1"/>
  <c r="E2360" i="1" s="1"/>
  <c r="M2360" i="1" s="1"/>
  <c r="E2605" i="1" a="1"/>
  <c r="E2605" i="1" s="1"/>
  <c r="M2605" i="1" s="1"/>
  <c r="E2471" i="1" a="1"/>
  <c r="E2471" i="1" s="1"/>
  <c r="M2471" i="1" s="1"/>
  <c r="E2581" i="1" a="1"/>
  <c r="E2581" i="1" s="1"/>
  <c r="M2581" i="1" s="1"/>
  <c r="E2691" i="1" a="1"/>
  <c r="E2691" i="1" s="1"/>
  <c r="M2691" i="1" s="1"/>
  <c r="E2674" i="1" a="1"/>
  <c r="E2674" i="1" s="1"/>
  <c r="M2674" i="1" s="1"/>
  <c r="E2653" i="1" a="1"/>
  <c r="E2653" i="1" s="1"/>
  <c r="M2653" i="1" s="1"/>
  <c r="E2383" i="1" a="1"/>
  <c r="E2383" i="1" s="1"/>
  <c r="M2383" i="1" s="1"/>
  <c r="E2499" i="1" a="1"/>
  <c r="E2499" i="1" s="1"/>
  <c r="M2499" i="1" s="1"/>
  <c r="E2408" i="1" a="1"/>
  <c r="E2408" i="1" s="1"/>
  <c r="M2408" i="1" s="1"/>
  <c r="E2504" i="1" a="1"/>
  <c r="E2504" i="1" s="1"/>
  <c r="M2504" i="1" s="1"/>
  <c r="E2567" i="1" a="1"/>
  <c r="E2567" i="1" s="1"/>
  <c r="M2567" i="1" s="1"/>
  <c r="E2317" i="1" a="1"/>
  <c r="E2317" i="1" s="1"/>
  <c r="M2317" i="1" s="1"/>
  <c r="E2642" i="1" a="1"/>
  <c r="E2642" i="1" s="1"/>
  <c r="M2642" i="1" s="1"/>
  <c r="E2539" i="1" a="1"/>
  <c r="E2539" i="1" s="1"/>
  <c r="M2539" i="1" s="1"/>
  <c r="E2494" i="1" a="1"/>
  <c r="E2494" i="1" s="1"/>
  <c r="M2494" i="1" s="1"/>
  <c r="E2380" i="1" a="1"/>
  <c r="E2380" i="1" s="1"/>
  <c r="M2380" i="1" s="1"/>
  <c r="E2621" i="1" a="1"/>
  <c r="E2621" i="1" s="1"/>
  <c r="M2621" i="1" s="1"/>
  <c r="E2649" i="1" a="1"/>
  <c r="E2649" i="1" s="1"/>
  <c r="M2649" i="1" s="1"/>
  <c r="E2439" i="1" a="1"/>
  <c r="E2439" i="1" s="1"/>
  <c r="M2439" i="1" s="1"/>
  <c r="E2388" i="1" a="1"/>
  <c r="E2388" i="1" s="1"/>
  <c r="M2388" i="1" s="1"/>
  <c r="E2661" i="1" a="1"/>
  <c r="E2661" i="1" s="1"/>
  <c r="M2661" i="1" s="1"/>
  <c r="E2327" i="1" a="1"/>
  <c r="E2327" i="1" s="1"/>
  <c r="M2327" i="1" s="1"/>
  <c r="E2675" i="1" a="1"/>
  <c r="E2675" i="1" s="1"/>
  <c r="M2675" i="1" s="1"/>
  <c r="E2422" i="1" a="1"/>
  <c r="E2422" i="1" s="1"/>
  <c r="M2422" i="1" s="1"/>
  <c r="E2460" i="1" a="1"/>
  <c r="E2460" i="1" s="1"/>
  <c r="M2460" i="1" s="1"/>
  <c r="E2696" i="1" a="1"/>
  <c r="E2696" i="1" s="1"/>
  <c r="M2696" i="1" s="1"/>
  <c r="E2663" i="1" a="1"/>
  <c r="E2663" i="1" s="1"/>
  <c r="M2663" i="1" s="1"/>
  <c r="E2640" i="1" a="1"/>
  <c r="E2640" i="1" s="1"/>
  <c r="M2640" i="1" s="1"/>
  <c r="E2431" i="1" a="1"/>
  <c r="E2431" i="1" s="1"/>
  <c r="M2431" i="1" s="1"/>
  <c r="E2344" i="1" a="1"/>
  <c r="E2344" i="1" s="1"/>
  <c r="M2344" i="1" s="1"/>
  <c r="E2627" i="1" a="1"/>
  <c r="E2627" i="1" s="1"/>
  <c r="M2627" i="1" s="1"/>
  <c r="E2561" i="1" a="1"/>
  <c r="E2561" i="1" s="1"/>
  <c r="M2561" i="1" s="1"/>
  <c r="E2531" i="1" a="1"/>
  <c r="E2531" i="1" s="1"/>
  <c r="M2531" i="1" s="1"/>
  <c r="E2525" i="1" a="1"/>
  <c r="E2525" i="1" s="1"/>
  <c r="M2525" i="1" s="1"/>
  <c r="E2652" i="1" a="1"/>
  <c r="E2652" i="1" s="1"/>
  <c r="M2652" i="1" s="1"/>
  <c r="E2644" i="1" a="1"/>
  <c r="E2644" i="1" s="1"/>
  <c r="M2644" i="1" s="1"/>
  <c r="E2451" i="1" a="1"/>
  <c r="E2451" i="1" s="1"/>
  <c r="M2451" i="1" s="1"/>
  <c r="E2521" i="1" a="1"/>
  <c r="E2521" i="1" s="1"/>
  <c r="M2521" i="1" s="1"/>
  <c r="E2572" i="1" a="1"/>
  <c r="E2572" i="1" s="1"/>
  <c r="M2572" i="1" s="1"/>
  <c r="E2387" i="1" a="1"/>
  <c r="E2387" i="1" s="1"/>
  <c r="M2387" i="1" s="1"/>
  <c r="E2326" i="1" a="1"/>
  <c r="E2326" i="1" s="1"/>
  <c r="M2326" i="1" s="1"/>
  <c r="E2458" i="1" a="1"/>
  <c r="E2458" i="1" s="1"/>
  <c r="M2458" i="1" s="1"/>
  <c r="E2658" i="1" a="1"/>
  <c r="E2658" i="1" s="1"/>
  <c r="M2658" i="1" s="1"/>
  <c r="E2586" i="1" a="1"/>
  <c r="E2586" i="1" s="1"/>
  <c r="M2586" i="1" s="1"/>
  <c r="E2329" i="1" a="1"/>
  <c r="E2329" i="1" s="1"/>
  <c r="M2329" i="1" s="1"/>
  <c r="E2522" i="1" a="1"/>
  <c r="E2522" i="1" s="1"/>
  <c r="M2522" i="1" s="1"/>
  <c r="E2349" i="1" a="1"/>
  <c r="E2349" i="1" s="1"/>
  <c r="M2349" i="1" s="1"/>
  <c r="E2427" i="1" a="1"/>
  <c r="E2427" i="1" s="1"/>
  <c r="M2427" i="1" s="1"/>
  <c r="E2529" i="1" a="1"/>
  <c r="E2529" i="1" s="1"/>
  <c r="M2529" i="1" s="1"/>
  <c r="E2319" i="1" a="1"/>
  <c r="E2319" i="1" s="1"/>
  <c r="M2319" i="1" s="1"/>
  <c r="E2565" i="1" a="1"/>
  <c r="E2565" i="1" s="1"/>
  <c r="M2565" i="1" s="1"/>
  <c r="E2528" i="1" a="1"/>
  <c r="E2528" i="1" s="1"/>
  <c r="M2528" i="1" s="1"/>
  <c r="E2328" i="1" a="1"/>
  <c r="E2328" i="1" s="1"/>
  <c r="M2328" i="1" s="1"/>
  <c r="E2502" i="1" a="1"/>
  <c r="E2502" i="1" s="1"/>
  <c r="M2502" i="1" s="1"/>
  <c r="E2660" i="1" a="1"/>
  <c r="E2660" i="1" s="1"/>
  <c r="M2660" i="1" s="1"/>
  <c r="E2577" i="1" a="1"/>
  <c r="E2577" i="1" s="1"/>
  <c r="M2577" i="1" s="1"/>
  <c r="E2544" i="1" a="1"/>
  <c r="E2544" i="1" s="1"/>
  <c r="M2544" i="1" s="1"/>
  <c r="E2429" i="1" a="1"/>
  <c r="E2429" i="1" s="1"/>
  <c r="M2429" i="1" s="1"/>
  <c r="E2425" i="1" a="1"/>
  <c r="E2425" i="1" s="1"/>
  <c r="M2425" i="1" s="1"/>
  <c r="E2612" i="1" a="1"/>
  <c r="E2612" i="1" s="1"/>
  <c r="M2612" i="1" s="1"/>
  <c r="E2556" i="1" a="1"/>
  <c r="E2556" i="1" s="1"/>
  <c r="M2556" i="1" s="1"/>
  <c r="E2566" i="1" a="1"/>
  <c r="E2566" i="1" s="1"/>
  <c r="M2566" i="1" s="1"/>
  <c r="E2545" i="1" a="1"/>
  <c r="E2545" i="1" s="1"/>
  <c r="M2545" i="1" s="1"/>
  <c r="E2688" i="1" a="1"/>
  <c r="E2688" i="1" s="1"/>
  <c r="M2688" i="1" s="1"/>
  <c r="E2701" i="1" a="1"/>
  <c r="E2701" i="1" s="1"/>
  <c r="M2701" i="1" s="1"/>
  <c r="E2543" i="1" a="1"/>
  <c r="E2543" i="1" s="1"/>
  <c r="M2543" i="1" s="1"/>
  <c r="E2330" i="1" a="1"/>
  <c r="E2330" i="1" s="1"/>
  <c r="M2330" i="1" s="1"/>
  <c r="E2321" i="1" a="1"/>
  <c r="E2321" i="1" s="1"/>
  <c r="M2321" i="1" s="1"/>
  <c r="E2365" i="1" a="1"/>
  <c r="E2365" i="1" s="1"/>
  <c r="M2365" i="1" s="1"/>
  <c r="E2520" i="1" a="1"/>
  <c r="E2520" i="1" s="1"/>
  <c r="M2520" i="1" s="1"/>
  <c r="E2333" i="1" a="1"/>
  <c r="E2333" i="1" s="1"/>
  <c r="M2333" i="1" s="1"/>
  <c r="E2474" i="1" a="1"/>
  <c r="E2474" i="1" s="1"/>
  <c r="M2474" i="1" s="1"/>
  <c r="E2454" i="1" a="1"/>
  <c r="E2454" i="1" s="1"/>
  <c r="M2454" i="1" s="1"/>
  <c r="E2362" i="1" a="1"/>
  <c r="E2362" i="1" s="1"/>
  <c r="M2362" i="1" s="1"/>
  <c r="E2398" i="1" a="1"/>
  <c r="E2398" i="1" s="1"/>
  <c r="M2398" i="1" s="1"/>
  <c r="E2587" i="1" a="1"/>
  <c r="E2587" i="1" s="1"/>
  <c r="M2587" i="1" s="1"/>
  <c r="E2513" i="1" a="1"/>
  <c r="E2513" i="1" s="1"/>
  <c r="M2513" i="1" s="1"/>
  <c r="E2558" i="1" a="1"/>
  <c r="E2558" i="1" s="1"/>
  <c r="M2558" i="1" s="1"/>
  <c r="E2385" i="1" a="1"/>
  <c r="E2385" i="1" s="1"/>
  <c r="M2385" i="1" s="1"/>
  <c r="E2682" i="1" a="1"/>
  <c r="E2682" i="1" s="1"/>
  <c r="M2682" i="1" s="1"/>
  <c r="E2421" i="1" a="1"/>
  <c r="E2421" i="1" s="1"/>
  <c r="M2421" i="1" s="1"/>
  <c r="E2367" i="1" a="1"/>
  <c r="E2367" i="1" s="1"/>
  <c r="M2367" i="1" s="1"/>
  <c r="E2488" i="1" a="1"/>
  <c r="E2488" i="1" s="1"/>
  <c r="M2488" i="1" s="1"/>
  <c r="E2381" i="1" a="1"/>
  <c r="E2381" i="1" s="1"/>
  <c r="M2381" i="1" s="1"/>
  <c r="E2608" i="1" a="1"/>
  <c r="E2608" i="1" s="1"/>
  <c r="M2608" i="1" s="1"/>
  <c r="E2534" i="1" a="1"/>
  <c r="E2534" i="1" s="1"/>
  <c r="M2534" i="1" s="1"/>
  <c r="E2516" i="1" a="1"/>
  <c r="E2516" i="1" s="1"/>
  <c r="M2516" i="1" s="1"/>
  <c r="E2703" i="1" a="1"/>
  <c r="E2703" i="1" s="1"/>
  <c r="M2703" i="1" s="1"/>
  <c r="E2738" i="1" a="1"/>
  <c r="E2738" i="1" s="1"/>
  <c r="M2738" i="1" s="1"/>
  <c r="I2738" i="1" s="1"/>
  <c r="E2721" i="1" a="1"/>
  <c r="E2721" i="1" s="1"/>
  <c r="M2721" i="1" s="1"/>
  <c r="E2757" i="1" a="1"/>
  <c r="E2757" i="1" s="1"/>
  <c r="M2757" i="1" s="1"/>
  <c r="E2739" i="1" a="1"/>
  <c r="E2739" i="1" s="1"/>
  <c r="M2739" i="1" s="1"/>
  <c r="I2739" i="1" s="1"/>
  <c r="E2997" i="1" a="1"/>
  <c r="E2997" i="1" s="1"/>
  <c r="M2997" i="1" s="1"/>
  <c r="E2788" i="1" a="1"/>
  <c r="E2788" i="1" s="1"/>
  <c r="M2788" i="1" s="1"/>
  <c r="E2899" i="1" a="1"/>
  <c r="E2899" i="1" s="1"/>
  <c r="M2899" i="1" s="1"/>
  <c r="I2899" i="1" s="1"/>
  <c r="E2829" i="1" a="1"/>
  <c r="E2829" i="1" s="1"/>
  <c r="M2829" i="1" s="1"/>
  <c r="E2957" i="1" a="1"/>
  <c r="E2957" i="1" s="1"/>
  <c r="M2957" i="1" s="1"/>
  <c r="E2905" i="1" a="1"/>
  <c r="E2905" i="1" s="1"/>
  <c r="M2905" i="1" s="1"/>
  <c r="E2749" i="1" a="1"/>
  <c r="E2749" i="1" s="1"/>
  <c r="M2749" i="1" s="1"/>
  <c r="E2748" i="1" a="1"/>
  <c r="E2748" i="1" s="1"/>
  <c r="M2748" i="1" s="1"/>
  <c r="E2875" i="1" a="1"/>
  <c r="E2875" i="1" s="1"/>
  <c r="M2875" i="1" s="1"/>
  <c r="E2722" i="1" a="1"/>
  <c r="E2722" i="1" s="1"/>
  <c r="M2722" i="1" s="1"/>
  <c r="I2722" i="1" s="1"/>
  <c r="E2727" i="1" a="1"/>
  <c r="E2727" i="1" s="1"/>
  <c r="M2727" i="1" s="1"/>
  <c r="E2953" i="1" a="1"/>
  <c r="E2953" i="1" s="1"/>
  <c r="M2953" i="1" s="1"/>
  <c r="E2979" i="1" a="1"/>
  <c r="E2979" i="1" s="1"/>
  <c r="M2979" i="1" s="1"/>
  <c r="I2979" i="1" s="1"/>
  <c r="E2708" i="1" a="1"/>
  <c r="E2708" i="1" s="1"/>
  <c r="M2708" i="1" s="1"/>
  <c r="I2708" i="1" s="1"/>
  <c r="E2870" i="1" a="1"/>
  <c r="E2870" i="1" s="1"/>
  <c r="M2870" i="1" s="1"/>
  <c r="E2912" i="1" a="1"/>
  <c r="E2912" i="1" s="1"/>
  <c r="M2912" i="1" s="1"/>
  <c r="E2866" i="1" a="1"/>
  <c r="E2866" i="1" s="1"/>
  <c r="M2866" i="1" s="1"/>
  <c r="I2866" i="1" s="1"/>
  <c r="E2984" i="1" a="1"/>
  <c r="E2984" i="1" s="1"/>
  <c r="M2984" i="1" s="1"/>
  <c r="E2854" i="1" a="1"/>
  <c r="E2854" i="1" s="1"/>
  <c r="M2854" i="1" s="1"/>
  <c r="E2943" i="1" a="1"/>
  <c r="E2943" i="1" s="1"/>
  <c r="M2943" i="1" s="1"/>
  <c r="E2903" i="1" a="1"/>
  <c r="E2903" i="1" s="1"/>
  <c r="M2903" i="1" s="1"/>
  <c r="E2765" i="1" a="1"/>
  <c r="E2765" i="1" s="1"/>
  <c r="M2765" i="1" s="1"/>
  <c r="E2782" i="1" a="1"/>
  <c r="E2782" i="1" s="1"/>
  <c r="M2782" i="1" s="1"/>
  <c r="E2702" i="1" a="1"/>
  <c r="E2702" i="1" s="1"/>
  <c r="M2702" i="1" s="1"/>
  <c r="E2849" i="1" a="1"/>
  <c r="E2849" i="1" s="1"/>
  <c r="M2849" i="1" s="1"/>
  <c r="I2849" i="1" s="1"/>
  <c r="E2996" i="1" a="1"/>
  <c r="E2996" i="1" s="1"/>
  <c r="M2996" i="1" s="1"/>
  <c r="I2996" i="1" s="1"/>
  <c r="E2763" i="1" a="1"/>
  <c r="E2763" i="1" s="1"/>
  <c r="M2763" i="1" s="1"/>
  <c r="E2915" i="1" a="1"/>
  <c r="E2915" i="1" s="1"/>
  <c r="M2915" i="1" s="1"/>
  <c r="I2915" i="1" s="1"/>
  <c r="E2823" i="1" a="1"/>
  <c r="E2823" i="1" s="1"/>
  <c r="E2781" i="1" a="1"/>
  <c r="E2781" i="1" s="1"/>
  <c r="M2781" i="1" s="1"/>
  <c r="E2910" i="1" a="1"/>
  <c r="E2910" i="1" s="1"/>
  <c r="M2910" i="1" s="1"/>
  <c r="E2780" i="1" a="1"/>
  <c r="E2780" i="1" s="1"/>
  <c r="M2780" i="1" s="1"/>
  <c r="E2817" i="1" a="1"/>
  <c r="E2817" i="1" s="1"/>
  <c r="M2817" i="1" s="1"/>
  <c r="E2834" i="1" a="1"/>
  <c r="E2834" i="1" s="1"/>
  <c r="M2834" i="1" s="1"/>
  <c r="I2834" i="1" s="1"/>
  <c r="E2917" i="1" a="1"/>
  <c r="E2917" i="1" s="1"/>
  <c r="M2917" i="1" s="1"/>
  <c r="E2949" i="1" a="1"/>
  <c r="E2949" i="1" s="1"/>
  <c r="M2949" i="1" s="1"/>
  <c r="E2787" i="1" a="1"/>
  <c r="E2787" i="1" s="1"/>
  <c r="M2787" i="1" s="1"/>
  <c r="I2787" i="1" s="1"/>
  <c r="E2847" i="1" a="1"/>
  <c r="E2847" i="1" s="1"/>
  <c r="M2847" i="1" s="1"/>
  <c r="E2921" i="1" a="1"/>
  <c r="E2921" i="1" s="1"/>
  <c r="M2921" i="1" s="1"/>
  <c r="E2981" i="1" a="1"/>
  <c r="E2981" i="1" s="1"/>
  <c r="M2981" i="1" s="1"/>
  <c r="E2716" i="1" a="1"/>
  <c r="E2716" i="1" s="1"/>
  <c r="M2716" i="1" s="1"/>
  <c r="E2744" i="1" a="1"/>
  <c r="E2744" i="1" s="1"/>
  <c r="E2838" i="1" a="1"/>
  <c r="E2838" i="1" s="1"/>
  <c r="M2838" i="1" s="1"/>
  <c r="E2904" i="1" a="1"/>
  <c r="E2904" i="1" s="1"/>
  <c r="M2904" i="1" s="1"/>
  <c r="E2993" i="1" a="1"/>
  <c r="E2993" i="1" s="1"/>
  <c r="M2993" i="1" s="1"/>
  <c r="E2839" i="1" a="1"/>
  <c r="E2839" i="1" s="1"/>
  <c r="M2839" i="1" s="1"/>
  <c r="E2800" i="1" a="1"/>
  <c r="E2800" i="1" s="1"/>
  <c r="M2800" i="1" s="1"/>
  <c r="E2842" i="1" a="1"/>
  <c r="E2842" i="1" s="1"/>
  <c r="M2842" i="1" s="1"/>
  <c r="E2857" i="1" a="1"/>
  <c r="E2857" i="1" s="1"/>
  <c r="M2857" i="1" s="1"/>
  <c r="E2737" i="1" a="1"/>
  <c r="E2737" i="1" s="1"/>
  <c r="M2737" i="1" s="1"/>
  <c r="E2965" i="1" a="1"/>
  <c r="E2965" i="1" s="1"/>
  <c r="M2965" i="1" s="1"/>
  <c r="E2946" i="1" a="1"/>
  <c r="E2946" i="1" s="1"/>
  <c r="M2946" i="1" s="1"/>
  <c r="I2946" i="1" s="1"/>
  <c r="E2798" i="1" a="1"/>
  <c r="E2798" i="1" s="1"/>
  <c r="M2798" i="1" s="1"/>
  <c r="E2733" i="1" a="1"/>
  <c r="E2733" i="1" s="1"/>
  <c r="M2733" i="1" s="1"/>
  <c r="E2892" i="1" a="1"/>
  <c r="E2892" i="1" s="1"/>
  <c r="M2892" i="1" s="1"/>
  <c r="E2774" i="1" a="1"/>
  <c r="E2774" i="1" s="1"/>
  <c r="M2774" i="1" s="1"/>
  <c r="E2972" i="1" a="1"/>
  <c r="E2972" i="1" s="1"/>
  <c r="M2972" i="1" s="1"/>
  <c r="E2901" i="1" a="1"/>
  <c r="E2901" i="1" s="1"/>
  <c r="E2976" i="1" a="1"/>
  <c r="E2976" i="1" s="1"/>
  <c r="M2976" i="1" s="1"/>
  <c r="E2876" i="1" a="1"/>
  <c r="E2876" i="1" s="1"/>
  <c r="M2876" i="1" s="1"/>
  <c r="E2786" i="1" a="1"/>
  <c r="E2786" i="1" s="1"/>
  <c r="E2913" i="1" a="1"/>
  <c r="E2913" i="1" s="1"/>
  <c r="M2913" i="1" s="1"/>
  <c r="I2913" i="1" s="1"/>
  <c r="E2956" i="1" a="1"/>
  <c r="E2956" i="1" s="1"/>
  <c r="M2956" i="1" s="1"/>
  <c r="E2982" i="1" a="1"/>
  <c r="E2982" i="1" s="1"/>
  <c r="M2982" i="1" s="1"/>
  <c r="E2710" i="1" a="1"/>
  <c r="E2710" i="1" s="1"/>
  <c r="M2710" i="1" s="1"/>
  <c r="E2779" i="1" a="1"/>
  <c r="E2779" i="1" s="1"/>
  <c r="M2779" i="1" s="1"/>
  <c r="E2752" i="1" a="1"/>
  <c r="E2752" i="1" s="1"/>
  <c r="M2752" i="1" s="1"/>
  <c r="E2773" i="1" a="1"/>
  <c r="E2773" i="1" s="1"/>
  <c r="M2773" i="1" s="1"/>
  <c r="E2890" i="1" a="1"/>
  <c r="E2890" i="1" s="1"/>
  <c r="M2890" i="1" s="1"/>
  <c r="E2880" i="1" a="1"/>
  <c r="E2880" i="1" s="1"/>
  <c r="M2880" i="1" s="1"/>
  <c r="E2898" i="1" a="1"/>
  <c r="E2898" i="1" s="1"/>
  <c r="M2898" i="1" s="1"/>
  <c r="I2898" i="1" s="1"/>
  <c r="E2865" i="1" a="1"/>
  <c r="E2865" i="1" s="1"/>
  <c r="M2865" i="1" s="1"/>
  <c r="E2918" i="1" a="1"/>
  <c r="E2918" i="1" s="1"/>
  <c r="M2918" i="1" s="1"/>
  <c r="E2863" i="1" a="1"/>
  <c r="E2863" i="1" s="1"/>
  <c r="M2863" i="1" s="1"/>
  <c r="E2877" i="1" a="1"/>
  <c r="E2877" i="1" s="1"/>
  <c r="M2877" i="1" s="1"/>
  <c r="E2878" i="1" a="1"/>
  <c r="E2878" i="1" s="1"/>
  <c r="M2878" i="1" s="1"/>
  <c r="E2931" i="1" a="1"/>
  <c r="E2931" i="1" s="1"/>
  <c r="M2931" i="1" s="1"/>
  <c r="I2931" i="1" s="1"/>
  <c r="E2841" i="1" a="1"/>
  <c r="E2841" i="1" s="1"/>
  <c r="M2841" i="1" s="1"/>
  <c r="E2991" i="1" a="1"/>
  <c r="E2991" i="1" s="1"/>
  <c r="M2991" i="1" s="1"/>
  <c r="E2803" i="1" a="1"/>
  <c r="E2803" i="1" s="1"/>
  <c r="M2803" i="1" s="1"/>
  <c r="I2803" i="1" s="1"/>
  <c r="E2831" i="1" a="1"/>
  <c r="E2831" i="1" s="1"/>
  <c r="M2831" i="1" s="1"/>
  <c r="E2930" i="1" a="1"/>
  <c r="E2930" i="1" s="1"/>
  <c r="M2930" i="1" s="1"/>
  <c r="I2930" i="1" s="1"/>
  <c r="E2906" i="1" a="1"/>
  <c r="E2906" i="1" s="1"/>
  <c r="M2906" i="1" s="1"/>
  <c r="E2819" i="1" a="1"/>
  <c r="E2819" i="1" s="1"/>
  <c r="M2819" i="1" s="1"/>
  <c r="I2819" i="1" s="1"/>
  <c r="E2888" i="1" a="1"/>
  <c r="E2888" i="1" s="1"/>
  <c r="M2888" i="1" s="1"/>
  <c r="E2952" i="1" a="1"/>
  <c r="E2952" i="1" s="1"/>
  <c r="M2952" i="1" s="1"/>
  <c r="E2998" i="1" a="1"/>
  <c r="E2998" i="1" s="1"/>
  <c r="E2853" i="1" a="1"/>
  <c r="E2853" i="1" s="1"/>
  <c r="E2745" i="1" a="1"/>
  <c r="E2745" i="1" s="1"/>
  <c r="M2745" i="1" s="1"/>
  <c r="E2987" i="1" a="1"/>
  <c r="E2987" i="1" s="1"/>
  <c r="M2987" i="1" s="1"/>
  <c r="E2897" i="1" a="1"/>
  <c r="E2897" i="1" s="1"/>
  <c r="M2897" i="1" s="1"/>
  <c r="E2816" i="1" a="1"/>
  <c r="E2816" i="1" s="1"/>
  <c r="M2816" i="1" s="1"/>
  <c r="E2988" i="1" a="1"/>
  <c r="E2988" i="1" s="1"/>
  <c r="M2988" i="1" s="1"/>
  <c r="E2725" i="1" a="1"/>
  <c r="E2725" i="1" s="1"/>
  <c r="M2725" i="1" s="1"/>
  <c r="E2934" i="1" a="1"/>
  <c r="E2934" i="1" s="1"/>
  <c r="M2934" i="1" s="1"/>
  <c r="E2969" i="1" a="1"/>
  <c r="E2969" i="1" s="1"/>
  <c r="M2969" i="1" s="1"/>
  <c r="E2927" i="1" a="1"/>
  <c r="E2927" i="1" s="1"/>
  <c r="M2927" i="1" s="1"/>
  <c r="E2920" i="1" a="1"/>
  <c r="E2920" i="1" s="1"/>
  <c r="M2920" i="1" s="1"/>
  <c r="E2882" i="1" a="1"/>
  <c r="E2882" i="1" s="1"/>
  <c r="M2882" i="1" s="1"/>
  <c r="I2882" i="1" s="1"/>
  <c r="E2989" i="1" a="1"/>
  <c r="E2989" i="1" s="1"/>
  <c r="M2989" i="1" s="1"/>
  <c r="E2859" i="1" a="1"/>
  <c r="E2859" i="1" s="1"/>
  <c r="M2859" i="1" s="1"/>
  <c r="E2846" i="1" a="1"/>
  <c r="E2846" i="1" s="1"/>
  <c r="M2846" i="1" s="1"/>
  <c r="E2914" i="1" a="1"/>
  <c r="E2914" i="1" s="1"/>
  <c r="M2914" i="1" s="1"/>
  <c r="I2914" i="1" s="1"/>
  <c r="E2785" i="1" a="1"/>
  <c r="E2785" i="1" s="1"/>
  <c r="M2785" i="1" s="1"/>
  <c r="E2922" i="1" a="1"/>
  <c r="E2922" i="1" s="1"/>
  <c r="M2922" i="1" s="1"/>
  <c r="E2775" i="1" a="1"/>
  <c r="E2775" i="1" s="1"/>
  <c r="M2775" i="1" s="1"/>
  <c r="E2879" i="1" a="1"/>
  <c r="E2879" i="1" s="1"/>
  <c r="M2879" i="1" s="1"/>
  <c r="E2728" i="1" a="1"/>
  <c r="E2728" i="1" s="1"/>
  <c r="M2728" i="1" s="1"/>
  <c r="E2735" i="1" a="1"/>
  <c r="E2735" i="1" s="1"/>
  <c r="M2735" i="1" s="1"/>
  <c r="E2911" i="1" a="1"/>
  <c r="E2911" i="1" s="1"/>
  <c r="M2911" i="1" s="1"/>
  <c r="E2871" i="1" a="1"/>
  <c r="E2871" i="1" s="1"/>
  <c r="M2871" i="1" s="1"/>
  <c r="E2973" i="1" a="1"/>
  <c r="E2973" i="1" s="1"/>
  <c r="M2973" i="1" s="1"/>
  <c r="E2950" i="1" a="1"/>
  <c r="E2950" i="1" s="1"/>
  <c r="M2950" i="1" s="1"/>
  <c r="E2902" i="1" a="1"/>
  <c r="E2902" i="1" s="1"/>
  <c r="M2902" i="1" s="1"/>
  <c r="E2753" i="1" a="1"/>
  <c r="E2753" i="1" s="1"/>
  <c r="M2753" i="1" s="1"/>
  <c r="I2753" i="1" s="1"/>
  <c r="E2827" i="1" a="1"/>
  <c r="E2827" i="1" s="1"/>
  <c r="E2761" i="1" a="1"/>
  <c r="E2761" i="1" s="1"/>
  <c r="M2761" i="1" s="1"/>
  <c r="E2762" i="1" a="1"/>
  <c r="E2762" i="1" s="1"/>
  <c r="M2762" i="1" s="1"/>
  <c r="E2772" i="1" a="1"/>
  <c r="E2772" i="1" s="1"/>
  <c r="M2772" i="1" s="1"/>
  <c r="E2944" i="1" a="1"/>
  <c r="E2944" i="1" s="1"/>
  <c r="M2944" i="1" s="1"/>
  <c r="E2767" i="1" a="1"/>
  <c r="E2767" i="1" s="1"/>
  <c r="M2767" i="1" s="1"/>
  <c r="E2858" i="1" a="1"/>
  <c r="E2858" i="1" s="1"/>
  <c r="E2862" i="1" a="1"/>
  <c r="E2862" i="1" s="1"/>
  <c r="M2862" i="1" s="1"/>
  <c r="E2820" i="1" a="1"/>
  <c r="E2820" i="1" s="1"/>
  <c r="M2820" i="1" s="1"/>
  <c r="I2820" i="1" s="1"/>
  <c r="E2895" i="1" a="1"/>
  <c r="E2895" i="1" s="1"/>
  <c r="M2895" i="1" s="1"/>
  <c r="E2704" i="1" a="1"/>
  <c r="E2704" i="1" s="1"/>
  <c r="M2704" i="1" s="1"/>
  <c r="E2799" i="1" a="1"/>
  <c r="E2799" i="1" s="1"/>
  <c r="M2799" i="1" s="1"/>
  <c r="E2868" i="1" a="1"/>
  <c r="E2868" i="1" s="1"/>
  <c r="M2868" i="1" s="1"/>
  <c r="I2868" i="1" s="1"/>
  <c r="E2711" i="1" a="1"/>
  <c r="E2711" i="1" s="1"/>
  <c r="M2711" i="1" s="1"/>
  <c r="E2939" i="1" a="1"/>
  <c r="E2939" i="1" s="1"/>
  <c r="M2939" i="1" s="1"/>
  <c r="E2740" i="1" a="1"/>
  <c r="E2740" i="1" s="1"/>
  <c r="M2740" i="1" s="1"/>
  <c r="I2740" i="1" s="1"/>
  <c r="E2747" i="1" a="1"/>
  <c r="E2747" i="1" s="1"/>
  <c r="M2747" i="1" s="1"/>
  <c r="E2715" i="1" a="1"/>
  <c r="E2715" i="1" s="1"/>
  <c r="E2770" i="1" a="1"/>
  <c r="E2770" i="1" s="1"/>
  <c r="M2770" i="1" s="1"/>
  <c r="I2770" i="1" s="1"/>
  <c r="E2959" i="1" a="1"/>
  <c r="E2959" i="1" s="1"/>
  <c r="M2959" i="1" s="1"/>
  <c r="E2975" i="1" a="1"/>
  <c r="E2975" i="1" s="1"/>
  <c r="M2975" i="1" s="1"/>
  <c r="E2990" i="1" a="1"/>
  <c r="E2990" i="1" s="1"/>
  <c r="M2990" i="1" s="1"/>
  <c r="E2843" i="1" a="1"/>
  <c r="E2843" i="1" s="1"/>
  <c r="M2843" i="1" s="1"/>
  <c r="E2837" i="1" a="1"/>
  <c r="E2837" i="1" s="1"/>
  <c r="M2837" i="1" s="1"/>
  <c r="E2966" i="1" a="1"/>
  <c r="E2966" i="1" s="1"/>
  <c r="M2966" i="1" s="1"/>
  <c r="E2941" i="1" a="1"/>
  <c r="E2941" i="1" s="1"/>
  <c r="M2941" i="1" s="1"/>
  <c r="E2967" i="1" a="1"/>
  <c r="E2967" i="1" s="1"/>
  <c r="M2967" i="1" s="1"/>
  <c r="E2932" i="1" a="1"/>
  <c r="E2932" i="1" s="1"/>
  <c r="E2872" i="1" a="1"/>
  <c r="E2872" i="1" s="1"/>
  <c r="M2872" i="1" s="1"/>
  <c r="E2885" i="1" a="1"/>
  <c r="E2885" i="1" s="1"/>
  <c r="M2885" i="1" s="1"/>
  <c r="E2830" i="1" a="1"/>
  <c r="E2830" i="1" s="1"/>
  <c r="M2830" i="1" s="1"/>
  <c r="E2719" i="1" a="1"/>
  <c r="E2719" i="1" s="1"/>
  <c r="M2719" i="1" s="1"/>
  <c r="E2726" i="1" a="1"/>
  <c r="E2726" i="1" s="1"/>
  <c r="M2726" i="1" s="1"/>
  <c r="E2978" i="1" a="1"/>
  <c r="E2978" i="1" s="1"/>
  <c r="M2978" i="1" s="1"/>
  <c r="I2978" i="1" s="1"/>
  <c r="E2968" i="1" a="1"/>
  <c r="E2968" i="1" s="1"/>
  <c r="M2968" i="1" s="1"/>
  <c r="E2864" i="1" a="1"/>
  <c r="E2864" i="1" s="1"/>
  <c r="M2864" i="1" s="1"/>
  <c r="E2961" i="1" a="1"/>
  <c r="E2961" i="1" s="1"/>
  <c r="M2961" i="1" s="1"/>
  <c r="I2961" i="1" s="1"/>
  <c r="E2755" i="1" a="1"/>
  <c r="E2755" i="1" s="1"/>
  <c r="M2755" i="1" s="1"/>
  <c r="I2755" i="1" s="1"/>
  <c r="E2948" i="1" a="1"/>
  <c r="E2948" i="1" s="1"/>
  <c r="M2948" i="1" s="1"/>
  <c r="E2766" i="1" a="1"/>
  <c r="E2766" i="1" s="1"/>
  <c r="M2766" i="1" s="1"/>
  <c r="E2873" i="1" a="1"/>
  <c r="E2873" i="1" s="1"/>
  <c r="M2873" i="1" s="1"/>
  <c r="E2741" i="1" a="1"/>
  <c r="E2741" i="1" s="1"/>
  <c r="M2741" i="1" s="1"/>
  <c r="E2742" i="1" a="1"/>
  <c r="E2742" i="1" s="1"/>
  <c r="M2742" i="1" s="1"/>
  <c r="E2818" i="1" a="1"/>
  <c r="E2818" i="1" s="1"/>
  <c r="M2818" i="1" s="1"/>
  <c r="I2818" i="1" s="1"/>
  <c r="E2962" i="1" a="1"/>
  <c r="E2962" i="1" s="1"/>
  <c r="M2962" i="1" s="1"/>
  <c r="I2962" i="1" s="1"/>
  <c r="E2861" i="1" a="1"/>
  <c r="E2861" i="1" s="1"/>
  <c r="M2861" i="1" s="1"/>
  <c r="E2805" i="1" a="1"/>
  <c r="E2805" i="1" s="1"/>
  <c r="M2805" i="1" s="1"/>
  <c r="E2771" i="1" a="1"/>
  <c r="E2771" i="1" s="1"/>
  <c r="M2771" i="1" s="1"/>
  <c r="I2771" i="1" s="1"/>
  <c r="E2835" i="1" a="1"/>
  <c r="E2835" i="1" s="1"/>
  <c r="M2835" i="1" s="1"/>
  <c r="I2835" i="1" s="1"/>
  <c r="E2916" i="1" a="1"/>
  <c r="E2916" i="1" s="1"/>
  <c r="M2916" i="1" s="1"/>
  <c r="I2916" i="1" s="1"/>
  <c r="E2821" i="1" a="1"/>
  <c r="E2821" i="1" s="1"/>
  <c r="M2821" i="1" s="1"/>
  <c r="E2797" i="1" a="1"/>
  <c r="E2797" i="1" s="1"/>
  <c r="M2797" i="1" s="1"/>
  <c r="E2705" i="1" a="1"/>
  <c r="E2705" i="1" s="1"/>
  <c r="M2705" i="1" s="1"/>
  <c r="E2713" i="1" a="1"/>
  <c r="E2713" i="1" s="1"/>
  <c r="E2856" i="1" a="1"/>
  <c r="E2856" i="1" s="1"/>
  <c r="E2792" i="1" a="1"/>
  <c r="E2792" i="1" s="1"/>
  <c r="M2792" i="1" s="1"/>
  <c r="E2729" i="1" a="1"/>
  <c r="E2729" i="1" s="1"/>
  <c r="M2729" i="1" s="1"/>
  <c r="E2850" i="1" a="1"/>
  <c r="E2850" i="1" s="1"/>
  <c r="M2850" i="1" s="1"/>
  <c r="I2850" i="1" s="1"/>
  <c r="E2889" i="1" a="1"/>
  <c r="E2889" i="1" s="1"/>
  <c r="M2889" i="1" s="1"/>
  <c r="E2724" i="1" a="1"/>
  <c r="E2724" i="1" s="1"/>
  <c r="M2724" i="1" s="1"/>
  <c r="E2867" i="1" a="1"/>
  <c r="E2867" i="1" s="1"/>
  <c r="M2867" i="1" s="1"/>
  <c r="I2867" i="1" s="1"/>
  <c r="E2734" i="1" a="1"/>
  <c r="E2734" i="1" s="1"/>
  <c r="M2734" i="1" s="1"/>
  <c r="E2826" i="1" a="1"/>
  <c r="E2826" i="1" s="1"/>
  <c r="M2826" i="1" s="1"/>
  <c r="E2778" i="1" a="1"/>
  <c r="E2778" i="1" s="1"/>
  <c r="M2778" i="1" s="1"/>
  <c r="E2929" i="1" a="1"/>
  <c r="E2929" i="1" s="1"/>
  <c r="M2929" i="1" s="1"/>
  <c r="E2790" i="1" a="1"/>
  <c r="E2790" i="1" s="1"/>
  <c r="M2790" i="1" s="1"/>
  <c r="E2706" i="1" a="1"/>
  <c r="E2706" i="1" s="1"/>
  <c r="M2706" i="1" s="1"/>
  <c r="E2942" i="1" a="1"/>
  <c r="E2942" i="1" s="1"/>
  <c r="M2942" i="1" s="1"/>
  <c r="E2791" i="1" a="1"/>
  <c r="E2791" i="1" s="1"/>
  <c r="M2791" i="1" s="1"/>
  <c r="E2776" i="1" a="1"/>
  <c r="E2776" i="1" s="1"/>
  <c r="M2776" i="1" s="1"/>
  <c r="E2985" i="1" a="1"/>
  <c r="E2985" i="1" s="1"/>
  <c r="M2985" i="1" s="1"/>
  <c r="E2933" i="1" a="1"/>
  <c r="E2933" i="1" s="1"/>
  <c r="E2718" i="1" a="1"/>
  <c r="E2718" i="1" s="1"/>
  <c r="M2718" i="1" s="1"/>
  <c r="E2833" i="1" a="1"/>
  <c r="E2833" i="1" s="1"/>
  <c r="M2833" i="1" s="1"/>
  <c r="E2874" i="1" a="1"/>
  <c r="E2874" i="1" s="1"/>
  <c r="M2874" i="1" s="1"/>
  <c r="E2947" i="1" a="1"/>
  <c r="E2947" i="1" s="1"/>
  <c r="M2947" i="1" s="1"/>
  <c r="I2947" i="1" s="1"/>
  <c r="E2909" i="1" a="1"/>
  <c r="E2909" i="1" s="1"/>
  <c r="M2909" i="1" s="1"/>
  <c r="E2822" i="1" a="1"/>
  <c r="E2822" i="1" s="1"/>
  <c r="M2822" i="1" s="1"/>
  <c r="E2926" i="1" a="1"/>
  <c r="E2926" i="1" s="1"/>
  <c r="M2926" i="1" s="1"/>
  <c r="E2707" i="1" a="1"/>
  <c r="E2707" i="1" s="1"/>
  <c r="M2707" i="1" s="1"/>
  <c r="I2707" i="1" s="1"/>
  <c r="E2832" i="1" a="1"/>
  <c r="E2832" i="1" s="1"/>
  <c r="M2832" i="1" s="1"/>
  <c r="E2743" i="1" a="1"/>
  <c r="E2743" i="1" s="1"/>
  <c r="E2709" i="1" a="1"/>
  <c r="E2709" i="1" s="1"/>
  <c r="M2709" i="1" s="1"/>
  <c r="E2836" i="1" a="1"/>
  <c r="E2836" i="1" s="1"/>
  <c r="M2836" i="1" s="1"/>
  <c r="E2971" i="1" a="1"/>
  <c r="E2971" i="1" s="1"/>
  <c r="M2971" i="1" s="1"/>
  <c r="E2980" i="1" a="1"/>
  <c r="E2980" i="1" s="1"/>
  <c r="M2980" i="1" s="1"/>
  <c r="E2983" i="1" a="1"/>
  <c r="E2983" i="1" s="1"/>
  <c r="M2983" i="1" s="1"/>
  <c r="E2963" i="1" a="1"/>
  <c r="E2963" i="1" s="1"/>
  <c r="M2963" i="1" s="1"/>
  <c r="I2963" i="1" s="1"/>
  <c r="E2883" i="1" a="1"/>
  <c r="E2883" i="1" s="1"/>
  <c r="M2883" i="1" s="1"/>
  <c r="I2883" i="1" s="1"/>
  <c r="E2783" i="1" a="1"/>
  <c r="E2783" i="1" s="1"/>
  <c r="M2783" i="1" s="1"/>
  <c r="E2860" i="1" a="1"/>
  <c r="E2860" i="1" s="1"/>
  <c r="E2936" i="1" a="1"/>
  <c r="E2936" i="1" s="1"/>
  <c r="M2936" i="1" s="1"/>
  <c r="E2844" i="1" a="1"/>
  <c r="E2844" i="1" s="1"/>
  <c r="M2844" i="1" s="1"/>
  <c r="E2970" i="1" a="1"/>
  <c r="E2970" i="1" s="1"/>
  <c r="M2970" i="1" s="1"/>
  <c r="E2992" i="1" a="1"/>
  <c r="E2992" i="1" s="1"/>
  <c r="M2992" i="1" s="1"/>
  <c r="E2712" i="1" a="1"/>
  <c r="E2712" i="1" s="1"/>
  <c r="M2712" i="1" s="1"/>
  <c r="E2768" i="1" a="1"/>
  <c r="E2768" i="1" s="1"/>
  <c r="M2768" i="1" s="1"/>
  <c r="E2764" i="1" a="1"/>
  <c r="E2764" i="1" s="1"/>
  <c r="M2764" i="1" s="1"/>
  <c r="E2813" i="1" a="1"/>
  <c r="E2813" i="1" s="1"/>
  <c r="M2813" i="1" s="1"/>
  <c r="E2784" i="1" a="1"/>
  <c r="E2784" i="1" s="1"/>
  <c r="M2784" i="1" s="1"/>
  <c r="E2908" i="1" a="1"/>
  <c r="E2908" i="1" s="1"/>
  <c r="M2908" i="1" s="1"/>
  <c r="E2793" i="1" a="1"/>
  <c r="E2793" i="1" s="1"/>
  <c r="M2793" i="1" s="1"/>
  <c r="E2811" i="1" a="1"/>
  <c r="E2811" i="1" s="1"/>
  <c r="E2731" i="1" a="1"/>
  <c r="E2731" i="1" s="1"/>
  <c r="M2731" i="1" s="1"/>
  <c r="E2937" i="1" a="1"/>
  <c r="E2937" i="1" s="1"/>
  <c r="M2937" i="1" s="1"/>
  <c r="E2960" i="1" a="1"/>
  <c r="E2960" i="1" s="1"/>
  <c r="M2960" i="1" s="1"/>
  <c r="E2924" i="1" a="1"/>
  <c r="E2924" i="1" s="1"/>
  <c r="M2924" i="1" s="1"/>
  <c r="E2845" i="1" a="1"/>
  <c r="E2845" i="1" s="1"/>
  <c r="M2845" i="1" s="1"/>
  <c r="E2714" i="1" a="1"/>
  <c r="E2714" i="1" s="1"/>
  <c r="E2824" i="1" a="1"/>
  <c r="E2824" i="1" s="1"/>
  <c r="M2824" i="1" s="1"/>
  <c r="E2777" i="1" a="1"/>
  <c r="E2777" i="1" s="1"/>
  <c r="M2777" i="1" s="1"/>
  <c r="E2720" i="1" a="1"/>
  <c r="E2720" i="1" s="1"/>
  <c r="M2720" i="1" s="1"/>
  <c r="E2717" i="1" a="1"/>
  <c r="E2717" i="1" s="1"/>
  <c r="M2717" i="1" s="1"/>
  <c r="E2907" i="1" a="1"/>
  <c r="E2907" i="1" s="1"/>
  <c r="M2907" i="1" s="1"/>
  <c r="E2938" i="1" a="1"/>
  <c r="E2938" i="1" s="1"/>
  <c r="E2886" i="1" a="1"/>
  <c r="E2886" i="1" s="1"/>
  <c r="E2919" i="1" a="1"/>
  <c r="E2919" i="1" s="1"/>
  <c r="M2919" i="1" s="1"/>
  <c r="E2808" i="1" a="1"/>
  <c r="E2808" i="1" s="1"/>
  <c r="M2808" i="1" s="1"/>
  <c r="E2789" i="1" a="1"/>
  <c r="E2789" i="1" s="1"/>
  <c r="E2852" i="1" a="1"/>
  <c r="E2852" i="1" s="1"/>
  <c r="M2852" i="1" s="1"/>
  <c r="E2796" i="1" a="1"/>
  <c r="E2796" i="1" s="1"/>
  <c r="M2796" i="1" s="1"/>
  <c r="E2964" i="1" a="1"/>
  <c r="E2964" i="1" s="1"/>
  <c r="M2964" i="1" s="1"/>
  <c r="E2928" i="1" a="1"/>
  <c r="E2928" i="1" s="1"/>
  <c r="M2928" i="1" s="1"/>
  <c r="E2806" i="1" a="1"/>
  <c r="E2806" i="1" s="1"/>
  <c r="M2806" i="1" s="1"/>
  <c r="E2802" i="1" a="1"/>
  <c r="E2802" i="1" s="1"/>
  <c r="M2802" i="1" s="1"/>
  <c r="I2802" i="1" s="1"/>
  <c r="E2900" i="1" a="1"/>
  <c r="E2900" i="1" s="1"/>
  <c r="M2900" i="1" s="1"/>
  <c r="E2887" i="1" a="1"/>
  <c r="E2887" i="1" s="1"/>
  <c r="M2887" i="1" s="1"/>
  <c r="E2951" i="1" a="1"/>
  <c r="E2951" i="1" s="1"/>
  <c r="M2951" i="1" s="1"/>
  <c r="E2986" i="1" a="1"/>
  <c r="E2986" i="1" s="1"/>
  <c r="M2986" i="1" s="1"/>
  <c r="E2994" i="1" a="1"/>
  <c r="E2994" i="1" s="1"/>
  <c r="M2994" i="1" s="1"/>
  <c r="I2994" i="1" s="1"/>
  <c r="E2840" i="1" a="1"/>
  <c r="E2840" i="1" s="1"/>
  <c r="M2840" i="1" s="1"/>
  <c r="E2828" i="1" a="1"/>
  <c r="E2828" i="1" s="1"/>
  <c r="E2814" i="1" a="1"/>
  <c r="E2814" i="1" s="1"/>
  <c r="M2814" i="1" s="1"/>
  <c r="E2954" i="1" a="1"/>
  <c r="E2954" i="1" s="1"/>
  <c r="M2954" i="1" s="1"/>
  <c r="E2884" i="1" a="1"/>
  <c r="E2884" i="1" s="1"/>
  <c r="M2884" i="1" s="1"/>
  <c r="E2896" i="1" a="1"/>
  <c r="E2896" i="1" s="1"/>
  <c r="M2896" i="1" s="1"/>
  <c r="E2801" i="1" a="1"/>
  <c r="E2801" i="1" s="1"/>
  <c r="M2801" i="1" s="1"/>
  <c r="E2815" i="1" a="1"/>
  <c r="E2815" i="1" s="1"/>
  <c r="M2815" i="1" s="1"/>
  <c r="E2769" i="1" a="1"/>
  <c r="E2769" i="1" s="1"/>
  <c r="M2769" i="1" s="1"/>
  <c r="E2935" i="1" a="1"/>
  <c r="E2935" i="1" s="1"/>
  <c r="M2935" i="1" s="1"/>
  <c r="E2736" i="1" a="1"/>
  <c r="E2736" i="1" s="1"/>
  <c r="M2736" i="1" s="1"/>
  <c r="E2894" i="1" a="1"/>
  <c r="E2894" i="1" s="1"/>
  <c r="M2894" i="1" s="1"/>
  <c r="E2855" i="1" a="1"/>
  <c r="E2855" i="1" s="1"/>
  <c r="M2855" i="1" s="1"/>
  <c r="E2809" i="1" a="1"/>
  <c r="E2809" i="1" s="1"/>
  <c r="M2809" i="1" s="1"/>
  <c r="E2869" i="1" a="1"/>
  <c r="E2869" i="1" s="1"/>
  <c r="M2869" i="1" s="1"/>
  <c r="E2893" i="1" a="1"/>
  <c r="E2893" i="1" s="1"/>
  <c r="M2893" i="1" s="1"/>
  <c r="E2923" i="1" a="1"/>
  <c r="E2923" i="1" s="1"/>
  <c r="M2923" i="1" s="1"/>
  <c r="E3259" i="1" a="1"/>
  <c r="E3259" i="1" s="1"/>
  <c r="M3259" i="1" s="1"/>
  <c r="E3343" i="1" a="1"/>
  <c r="E3343" i="1" s="1"/>
  <c r="M3343" i="1" s="1"/>
  <c r="E3443" i="1" a="1"/>
  <c r="E3443" i="1" s="1"/>
  <c r="M3443" i="1" s="1"/>
  <c r="E3108" i="1" a="1"/>
  <c r="E3108" i="1" s="1"/>
  <c r="M3108" i="1" s="1"/>
  <c r="E3017" i="1" a="1"/>
  <c r="E3017" i="1" s="1"/>
  <c r="M3017" i="1" s="1"/>
  <c r="I3017" i="1" s="1"/>
  <c r="E3055" i="1" a="1"/>
  <c r="E3055" i="1" s="1"/>
  <c r="M3055" i="1" s="1"/>
  <c r="E3062" i="1" a="1"/>
  <c r="E3062" i="1" s="1"/>
  <c r="M3062" i="1" s="1"/>
  <c r="E3151" i="1" a="1"/>
  <c r="E3151" i="1" s="1"/>
  <c r="M3151" i="1" s="1"/>
  <c r="E3358" i="1" a="1"/>
  <c r="E3358" i="1" s="1"/>
  <c r="M3358" i="1" s="1"/>
  <c r="E3251" i="1" a="1"/>
  <c r="E3251" i="1" s="1"/>
  <c r="M3251" i="1" s="1"/>
  <c r="E3332" i="1" a="1"/>
  <c r="E3332" i="1" s="1"/>
  <c r="M3332" i="1" s="1"/>
  <c r="E3425" i="1" a="1"/>
  <c r="E3425" i="1" s="1"/>
  <c r="M3425" i="1" s="1"/>
  <c r="E3336" i="1" a="1"/>
  <c r="E3336" i="1" s="1"/>
  <c r="M3336" i="1" s="1"/>
  <c r="E3176" i="1" a="1"/>
  <c r="E3176" i="1" s="1"/>
  <c r="M3176" i="1" s="1"/>
  <c r="E3022" i="1" a="1"/>
  <c r="E3022" i="1" s="1"/>
  <c r="M3022" i="1" s="1"/>
  <c r="E3240" i="1" a="1"/>
  <c r="E3240" i="1" s="1"/>
  <c r="M3240" i="1" s="1"/>
  <c r="I3240" i="1" s="1"/>
  <c r="E3246" i="1" a="1"/>
  <c r="E3246" i="1" s="1"/>
  <c r="M3246" i="1" s="1"/>
  <c r="E3258" i="1" a="1"/>
  <c r="E3258" i="1" s="1"/>
  <c r="M3258" i="1" s="1"/>
  <c r="E3424" i="1" a="1"/>
  <c r="E3424" i="1" s="1"/>
  <c r="M3424" i="1" s="1"/>
  <c r="E3135" i="1" a="1"/>
  <c r="E3135" i="1" s="1"/>
  <c r="M3135" i="1" s="1"/>
  <c r="E3056" i="1" a="1"/>
  <c r="E3056" i="1" s="1"/>
  <c r="M3056" i="1" s="1"/>
  <c r="E3001" i="1" a="1"/>
  <c r="E3001" i="1" s="1"/>
  <c r="M3001" i="1" s="1"/>
  <c r="I3001" i="1" s="1"/>
  <c r="E3180" i="1" a="1"/>
  <c r="E3180" i="1" s="1"/>
  <c r="M3180" i="1" s="1"/>
  <c r="E3313" i="1" a="1"/>
  <c r="E3313" i="1" s="1"/>
  <c r="M3313" i="1" s="1"/>
  <c r="E3141" i="1" a="1"/>
  <c r="E3141" i="1" s="1"/>
  <c r="M3141" i="1" s="1"/>
  <c r="E3283" i="1" a="1"/>
  <c r="E3283" i="1" s="1"/>
  <c r="M3283" i="1" s="1"/>
  <c r="E3326" i="1" a="1"/>
  <c r="E3326" i="1" s="1"/>
  <c r="M3326" i="1" s="1"/>
  <c r="E3345" i="1" a="1"/>
  <c r="E3345" i="1" s="1"/>
  <c r="M3345" i="1" s="1"/>
  <c r="E3297" i="1" a="1"/>
  <c r="E3297" i="1" s="1"/>
  <c r="M3297" i="1" s="1"/>
  <c r="E3238" i="1" a="1"/>
  <c r="E3238" i="1" s="1"/>
  <c r="M3238" i="1" s="1"/>
  <c r="E3361" i="1" a="1"/>
  <c r="E3361" i="1" s="1"/>
  <c r="M3361" i="1" s="1"/>
  <c r="E3408" i="1" a="1"/>
  <c r="E3408" i="1" s="1"/>
  <c r="M3408" i="1" s="1"/>
  <c r="E3459" i="1" a="1"/>
  <c r="E3459" i="1" s="1"/>
  <c r="M3459" i="1" s="1"/>
  <c r="E3364" i="1" a="1"/>
  <c r="E3364" i="1" s="1"/>
  <c r="M3364" i="1" s="1"/>
  <c r="E3080" i="1" a="1"/>
  <c r="E3080" i="1" s="1"/>
  <c r="M3080" i="1" s="1"/>
  <c r="E3506" i="1" a="1"/>
  <c r="E3506" i="1" s="1"/>
  <c r="M3506" i="1" s="1"/>
  <c r="E3075" i="1" a="1"/>
  <c r="E3075" i="1" s="1"/>
  <c r="M3075" i="1" s="1"/>
  <c r="E3419" i="1" a="1"/>
  <c r="E3419" i="1" s="1"/>
  <c r="M3419" i="1" s="1"/>
  <c r="E3316" i="1" a="1"/>
  <c r="E3316" i="1" s="1"/>
  <c r="M3316" i="1" s="1"/>
  <c r="E3502" i="1" a="1"/>
  <c r="E3502" i="1" s="1"/>
  <c r="M3502" i="1" s="1"/>
  <c r="E3335" i="1" a="1"/>
  <c r="E3335" i="1" s="1"/>
  <c r="M3335" i="1" s="1"/>
  <c r="E3394" i="1" a="1"/>
  <c r="E3394" i="1" s="1"/>
  <c r="M3394" i="1" s="1"/>
  <c r="E3214" i="1" a="1"/>
  <c r="E3214" i="1" s="1"/>
  <c r="M3214" i="1" s="1"/>
  <c r="E3152" i="1" a="1"/>
  <c r="E3152" i="1" s="1"/>
  <c r="M3152" i="1" s="1"/>
  <c r="E3422" i="1" a="1"/>
  <c r="E3422" i="1" s="1"/>
  <c r="M3422" i="1" s="1"/>
  <c r="E3293" i="1" a="1"/>
  <c r="E3293" i="1" s="1"/>
  <c r="M3293" i="1" s="1"/>
  <c r="E3032" i="1" a="1"/>
  <c r="E3032" i="1" s="1"/>
  <c r="M3032" i="1" s="1"/>
  <c r="E3495" i="1" a="1"/>
  <c r="E3495" i="1" s="1"/>
  <c r="M3495" i="1" s="1"/>
  <c r="E3340" i="1" a="1"/>
  <c r="E3340" i="1" s="1"/>
  <c r="M3340" i="1" s="1"/>
  <c r="E3219" i="1" a="1"/>
  <c r="E3219" i="1" s="1"/>
  <c r="M3219" i="1" s="1"/>
  <c r="E3254" i="1" a="1"/>
  <c r="E3254" i="1" s="1"/>
  <c r="M3254" i="1" s="1"/>
  <c r="E3465" i="1" a="1"/>
  <c r="E3465" i="1" s="1"/>
  <c r="M3465" i="1" s="1"/>
  <c r="E3395" i="1" a="1"/>
  <c r="E3395" i="1" s="1"/>
  <c r="M3395" i="1" s="1"/>
  <c r="E3067" i="1" a="1"/>
  <c r="E3067" i="1" s="1"/>
  <c r="M3067" i="1" s="1"/>
  <c r="E3029" i="1" a="1"/>
  <c r="E3029" i="1" s="1"/>
  <c r="M3029" i="1" s="1"/>
  <c r="E3028" i="1" a="1"/>
  <c r="E3028" i="1" s="1"/>
  <c r="M3028" i="1" s="1"/>
  <c r="E3442" i="1" a="1"/>
  <c r="E3442" i="1" s="1"/>
  <c r="M3442" i="1" s="1"/>
  <c r="E3349" i="1" a="1"/>
  <c r="E3349" i="1" s="1"/>
  <c r="M3349" i="1" s="1"/>
  <c r="E3384" i="1" a="1"/>
  <c r="E3384" i="1" s="1"/>
  <c r="M3384" i="1" s="1"/>
  <c r="I3384" i="1" s="1"/>
  <c r="E3374" i="1" a="1"/>
  <c r="E3374" i="1" s="1"/>
  <c r="M3374" i="1" s="1"/>
  <c r="E3387" i="1" a="1"/>
  <c r="E3387" i="1" s="1"/>
  <c r="M3387" i="1" s="1"/>
  <c r="E3468" i="1" a="1"/>
  <c r="E3468" i="1" s="1"/>
  <c r="M3468" i="1" s="1"/>
  <c r="E3037" i="1" a="1"/>
  <c r="E3037" i="1" s="1"/>
  <c r="M3037" i="1" s="1"/>
  <c r="E3485" i="1" a="1"/>
  <c r="E3485" i="1" s="1"/>
  <c r="M3485" i="1" s="1"/>
  <c r="E3473" i="1" a="1"/>
  <c r="E3473" i="1" s="1"/>
  <c r="M3473" i="1" s="1"/>
  <c r="E3441" i="1" a="1"/>
  <c r="E3441" i="1" s="1"/>
  <c r="M3441" i="1" s="1"/>
  <c r="E3147" i="1" a="1"/>
  <c r="E3147" i="1" s="1"/>
  <c r="M3147" i="1" s="1"/>
  <c r="E3211" i="1" a="1"/>
  <c r="E3211" i="1" s="1"/>
  <c r="M3211" i="1" s="1"/>
  <c r="E3318" i="1" a="1"/>
  <c r="E3318" i="1" s="1"/>
  <c r="M3318" i="1" s="1"/>
  <c r="E3225" i="1" a="1"/>
  <c r="E3225" i="1" s="1"/>
  <c r="M3225" i="1" s="1"/>
  <c r="I3225" i="1" s="1"/>
  <c r="E3270" i="1" a="1"/>
  <c r="E3270" i="1" s="1"/>
  <c r="M3270" i="1" s="1"/>
  <c r="E3272" i="1" a="1"/>
  <c r="E3272" i="1" s="1"/>
  <c r="M3272" i="1" s="1"/>
  <c r="I3272" i="1" s="1"/>
  <c r="E3282" i="1" a="1"/>
  <c r="E3282" i="1" s="1"/>
  <c r="M3282" i="1" s="1"/>
  <c r="E3469" i="1" a="1"/>
  <c r="E3469" i="1" s="1"/>
  <c r="M3469" i="1" s="1"/>
  <c r="E3393" i="1" a="1"/>
  <c r="E3393" i="1" s="1"/>
  <c r="M3393" i="1" s="1"/>
  <c r="E3116" i="1" a="1"/>
  <c r="E3116" i="1" s="1"/>
  <c r="M3116" i="1" s="1"/>
  <c r="E3155" i="1" a="1"/>
  <c r="E3155" i="1" s="1"/>
  <c r="M3155" i="1" s="1"/>
  <c r="E3089" i="1" a="1"/>
  <c r="E3089" i="1" s="1"/>
  <c r="M3089" i="1" s="1"/>
  <c r="E3228" i="1" a="1"/>
  <c r="E3228" i="1" s="1"/>
  <c r="M3228" i="1" s="1"/>
  <c r="E3285" i="1" a="1"/>
  <c r="E3285" i="1" s="1"/>
  <c r="M3285" i="1" s="1"/>
  <c r="E3015" i="1" a="1"/>
  <c r="E3015" i="1" s="1"/>
  <c r="M3015" i="1" s="1"/>
  <c r="E3128" i="1" a="1"/>
  <c r="E3128" i="1" s="1"/>
  <c r="M3128" i="1" s="1"/>
  <c r="E3324" i="1" a="1"/>
  <c r="E3324" i="1" s="1"/>
  <c r="M3324" i="1" s="1"/>
  <c r="E3262" i="1" a="1"/>
  <c r="E3262" i="1" s="1"/>
  <c r="M3262" i="1" s="1"/>
  <c r="E3279" i="1" a="1"/>
  <c r="E3279" i="1" s="1"/>
  <c r="M3279" i="1" s="1"/>
  <c r="E3006" i="1" a="1"/>
  <c r="E3006" i="1" s="1"/>
  <c r="M3006" i="1" s="1"/>
  <c r="E3451" i="1" a="1"/>
  <c r="E3451" i="1" s="1"/>
  <c r="M3451" i="1" s="1"/>
  <c r="E3478" i="1" a="1"/>
  <c r="E3478" i="1" s="1"/>
  <c r="M3478" i="1" s="1"/>
  <c r="E3252" i="1" a="1"/>
  <c r="E3252" i="1" s="1"/>
  <c r="M3252" i="1" s="1"/>
  <c r="E3204" i="1" a="1"/>
  <c r="E3204" i="1" s="1"/>
  <c r="M3204" i="1" s="1"/>
  <c r="E3255" i="1" a="1"/>
  <c r="E3255" i="1" s="1"/>
  <c r="M3255" i="1" s="1"/>
  <c r="E3011" i="1" a="1"/>
  <c r="E3011" i="1" s="1"/>
  <c r="M3011" i="1" s="1"/>
  <c r="E3133" i="1" a="1"/>
  <c r="E3133" i="1" s="1"/>
  <c r="M3133" i="1" s="1"/>
  <c r="E3330" i="1" a="1"/>
  <c r="E3330" i="1" s="1"/>
  <c r="M3330" i="1" s="1"/>
  <c r="E3300" i="1" a="1"/>
  <c r="E3300" i="1" s="1"/>
  <c r="M3300" i="1" s="1"/>
  <c r="E3369" i="1" a="1"/>
  <c r="E3369" i="1" s="1"/>
  <c r="M3369" i="1" s="1"/>
  <c r="I3369" i="1" s="1"/>
  <c r="E3280" i="1" a="1"/>
  <c r="E3280" i="1" s="1"/>
  <c r="M3280" i="1" s="1"/>
  <c r="E3261" i="1" a="1"/>
  <c r="E3261" i="1" s="1"/>
  <c r="M3261" i="1" s="1"/>
  <c r="E3188" i="1" a="1"/>
  <c r="E3188" i="1" s="1"/>
  <c r="M3188" i="1" s="1"/>
  <c r="E3213" i="1" a="1"/>
  <c r="E3213" i="1" s="1"/>
  <c r="M3213" i="1" s="1"/>
  <c r="E3413" i="1" a="1"/>
  <c r="E3413" i="1" s="1"/>
  <c r="M3413" i="1" s="1"/>
  <c r="E3134" i="1" a="1"/>
  <c r="E3134" i="1" s="1"/>
  <c r="M3134" i="1" s="1"/>
  <c r="E3386" i="1" a="1"/>
  <c r="E3386" i="1" s="1"/>
  <c r="M3386" i="1" s="1"/>
  <c r="E3296" i="1" a="1"/>
  <c r="E3296" i="1" s="1"/>
  <c r="M3296" i="1" s="1"/>
  <c r="E3373" i="1" a="1"/>
  <c r="E3373" i="1" s="1"/>
  <c r="M3373" i="1" s="1"/>
  <c r="E3363" i="1" a="1"/>
  <c r="E3363" i="1" s="1"/>
  <c r="M3363" i="1" s="1"/>
  <c r="E3458" i="1" a="1"/>
  <c r="E3458" i="1" s="1"/>
  <c r="M3458" i="1" s="1"/>
  <c r="E3274" i="1" a="1"/>
  <c r="E3274" i="1" s="1"/>
  <c r="M3274" i="1" s="1"/>
  <c r="E3126" i="1" a="1"/>
  <c r="E3126" i="1" s="1"/>
  <c r="M3126" i="1" s="1"/>
  <c r="E3149" i="1" a="1"/>
  <c r="E3149" i="1" s="1"/>
  <c r="M3149" i="1" s="1"/>
  <c r="E3093" i="1" a="1"/>
  <c r="E3093" i="1" s="1"/>
  <c r="M3093" i="1" s="1"/>
  <c r="E3111" i="1" a="1"/>
  <c r="E3111" i="1" s="1"/>
  <c r="M3111" i="1" s="1"/>
  <c r="E3365" i="1" a="1"/>
  <c r="E3365" i="1" s="1"/>
  <c r="M3365" i="1" s="1"/>
  <c r="E3479" i="1" a="1"/>
  <c r="E3479" i="1" s="1"/>
  <c r="M3479" i="1" s="1"/>
  <c r="E3390" i="1" a="1"/>
  <c r="E3390" i="1" s="1"/>
  <c r="M3390" i="1" s="1"/>
  <c r="E3179" i="1" a="1"/>
  <c r="E3179" i="1" s="1"/>
  <c r="M3179" i="1" s="1"/>
  <c r="E3079" i="1" a="1"/>
  <c r="E3079" i="1" s="1"/>
  <c r="M3079" i="1" s="1"/>
  <c r="E3094" i="1" a="1"/>
  <c r="E3094" i="1" s="1"/>
  <c r="M3094" i="1" s="1"/>
  <c r="E3440" i="1" a="1"/>
  <c r="E3440" i="1" s="1"/>
  <c r="M3440" i="1" s="1"/>
  <c r="E3020" i="1" a="1"/>
  <c r="E3020" i="1" s="1"/>
  <c r="M3020" i="1" s="1"/>
  <c r="E3359" i="1" a="1"/>
  <c r="E3359" i="1" s="1"/>
  <c r="M3359" i="1" s="1"/>
  <c r="E3417" i="1" a="1"/>
  <c r="E3417" i="1" s="1"/>
  <c r="M3417" i="1" s="1"/>
  <c r="I3417" i="1" s="1"/>
  <c r="E3136" i="1" a="1"/>
  <c r="E3136" i="1" s="1"/>
  <c r="M3136" i="1" s="1"/>
  <c r="E3464" i="1" a="1"/>
  <c r="E3464" i="1" s="1"/>
  <c r="M3464" i="1" s="1"/>
  <c r="E3065" i="1" a="1"/>
  <c r="E3065" i="1" s="1"/>
  <c r="M3065" i="1" s="1"/>
  <c r="I3065" i="1" s="1"/>
  <c r="E3142" i="1" a="1"/>
  <c r="E3142" i="1" s="1"/>
  <c r="M3142" i="1" s="1"/>
  <c r="E3427" i="1" a="1"/>
  <c r="E3427" i="1" s="1"/>
  <c r="M3427" i="1" s="1"/>
  <c r="E3026" i="1" a="1"/>
  <c r="E3026" i="1" s="1"/>
  <c r="M3026" i="1" s="1"/>
  <c r="E3185" i="1" a="1"/>
  <c r="E3185" i="1" s="1"/>
  <c r="M3185" i="1" s="1"/>
  <c r="E3233" i="1" a="1"/>
  <c r="E3233" i="1" s="1"/>
  <c r="M3233" i="1" s="1"/>
  <c r="E3474" i="1" a="1"/>
  <c r="E3474" i="1" s="1"/>
  <c r="M3474" i="1" s="1"/>
  <c r="E3288" i="1" a="1"/>
  <c r="E3288" i="1" s="1"/>
  <c r="M3288" i="1" s="1"/>
  <c r="E3115" i="1" a="1"/>
  <c r="E3115" i="1" s="1"/>
  <c r="M3115" i="1" s="1"/>
  <c r="E3271" i="1" a="1"/>
  <c r="E3271" i="1" s="1"/>
  <c r="M3271" i="1" s="1"/>
  <c r="E3268" i="1" a="1"/>
  <c r="E3268" i="1" s="1"/>
  <c r="M3268" i="1" s="1"/>
  <c r="E3481" i="1" a="1"/>
  <c r="E3481" i="1" s="1"/>
  <c r="M3481" i="1" s="1"/>
  <c r="I3481" i="1" s="1"/>
  <c r="E3159" i="1" a="1"/>
  <c r="E3159" i="1" s="1"/>
  <c r="M3159" i="1" s="1"/>
  <c r="E3206" i="1" a="1"/>
  <c r="E3206" i="1" s="1"/>
  <c r="M3206" i="1" s="1"/>
  <c r="E3466" i="1" a="1"/>
  <c r="E3466" i="1" s="1"/>
  <c r="M3466" i="1" s="1"/>
  <c r="I3466" i="1" s="1"/>
  <c r="E3163" i="1" a="1"/>
  <c r="E3163" i="1" s="1"/>
  <c r="M3163" i="1" s="1"/>
  <c r="E3158" i="1" a="1"/>
  <c r="E3158" i="1" s="1"/>
  <c r="M3158" i="1" s="1"/>
  <c r="E3412" i="1" a="1"/>
  <c r="E3412" i="1" s="1"/>
  <c r="M3412" i="1" s="1"/>
  <c r="E3265" i="1" a="1"/>
  <c r="E3265" i="1" s="1"/>
  <c r="M3265" i="1" s="1"/>
  <c r="E3309" i="1" a="1"/>
  <c r="E3309" i="1" s="1"/>
  <c r="M3309" i="1" s="1"/>
  <c r="E3074" i="1" a="1"/>
  <c r="E3074" i="1" s="1"/>
  <c r="M3074" i="1" s="1"/>
  <c r="E3209" i="1" a="1"/>
  <c r="E3209" i="1" s="1"/>
  <c r="M3209" i="1" s="1"/>
  <c r="I3209" i="1" s="1"/>
  <c r="E3038" i="1" a="1"/>
  <c r="E3038" i="1" s="1"/>
  <c r="M3038" i="1" s="1"/>
  <c r="E3276" i="1" a="1"/>
  <c r="E3276" i="1" s="1"/>
  <c r="M3276" i="1" s="1"/>
  <c r="E3446" i="1" a="1"/>
  <c r="E3446" i="1" s="1"/>
  <c r="M3446" i="1" s="1"/>
  <c r="E3264" i="1" a="1"/>
  <c r="E3264" i="1" s="1"/>
  <c r="M3264" i="1" s="1"/>
  <c r="E3317" i="1" a="1"/>
  <c r="E3317" i="1" s="1"/>
  <c r="M3317" i="1" s="1"/>
  <c r="E3307" i="1" a="1"/>
  <c r="E3307" i="1" s="1"/>
  <c r="M3307" i="1" s="1"/>
  <c r="E3169" i="1" a="1"/>
  <c r="E3169" i="1" s="1"/>
  <c r="M3169" i="1" s="1"/>
  <c r="E3273" i="1" a="1"/>
  <c r="E3273" i="1" s="1"/>
  <c r="M3273" i="1" s="1"/>
  <c r="I3273" i="1" s="1"/>
  <c r="E3385" i="1" a="1"/>
  <c r="E3385" i="1" s="1"/>
  <c r="M3385" i="1" s="1"/>
  <c r="I3385" i="1" s="1"/>
  <c r="E3452" i="1" a="1"/>
  <c r="E3452" i="1" s="1"/>
  <c r="M3452" i="1" s="1"/>
  <c r="E3294" i="1" a="1"/>
  <c r="E3294" i="1" s="1"/>
  <c r="M3294" i="1" s="1"/>
  <c r="E3460" i="1" a="1"/>
  <c r="E3460" i="1" s="1"/>
  <c r="M3460" i="1" s="1"/>
  <c r="E3181" i="1" a="1"/>
  <c r="E3181" i="1" s="1"/>
  <c r="M3181" i="1" s="1"/>
  <c r="E3281" i="1" a="1"/>
  <c r="E3281" i="1" s="1"/>
  <c r="M3281" i="1" s="1"/>
  <c r="E3091" i="1" a="1"/>
  <c r="E3091" i="1" s="1"/>
  <c r="M3091" i="1" s="1"/>
  <c r="E3144" i="1" a="1"/>
  <c r="E3144" i="1" s="1"/>
  <c r="M3144" i="1" s="1"/>
  <c r="E3140" i="1" a="1"/>
  <c r="E3140" i="1" s="1"/>
  <c r="M3140" i="1" s="1"/>
  <c r="E3392" i="1" a="1"/>
  <c r="E3392" i="1" s="1"/>
  <c r="M3392" i="1" s="1"/>
  <c r="E3331" i="1" a="1"/>
  <c r="E3331" i="1" s="1"/>
  <c r="M3331" i="1" s="1"/>
  <c r="E3024" i="1" a="1"/>
  <c r="E3024" i="1" s="1"/>
  <c r="M3024" i="1" s="1"/>
  <c r="E3132" i="1" a="1"/>
  <c r="E3132" i="1" s="1"/>
  <c r="M3132" i="1" s="1"/>
  <c r="E3243" i="1" a="1"/>
  <c r="E3243" i="1" s="1"/>
  <c r="M3243" i="1" s="1"/>
  <c r="E3433" i="1" a="1"/>
  <c r="E3433" i="1" s="1"/>
  <c r="M3433" i="1" s="1"/>
  <c r="I3433" i="1" s="1"/>
  <c r="E3357" i="1" a="1"/>
  <c r="E3357" i="1" s="1"/>
  <c r="M3357" i="1" s="1"/>
  <c r="E3218" i="1" a="1"/>
  <c r="E3218" i="1" s="1"/>
  <c r="M3218" i="1" s="1"/>
  <c r="E3312" i="1" a="1"/>
  <c r="E3312" i="1" s="1"/>
  <c r="M3312" i="1" s="1"/>
  <c r="E3250" i="1" a="1"/>
  <c r="E3250" i="1" s="1"/>
  <c r="M3250" i="1" s="1"/>
  <c r="E3097" i="1" a="1"/>
  <c r="E3097" i="1" s="1"/>
  <c r="M3097" i="1" s="1"/>
  <c r="E3105" i="1" a="1"/>
  <c r="E3105" i="1" s="1"/>
  <c r="M3105" i="1" s="1"/>
  <c r="E3043" i="1" a="1"/>
  <c r="E3043" i="1" s="1"/>
  <c r="M3043" i="1" s="1"/>
  <c r="E3247" i="1" a="1"/>
  <c r="E3247" i="1" s="1"/>
  <c r="M3247" i="1" s="1"/>
  <c r="E3012" i="1" a="1"/>
  <c r="E3012" i="1" s="1"/>
  <c r="M3012" i="1" s="1"/>
  <c r="E3439" i="1" a="1"/>
  <c r="E3439" i="1" s="1"/>
  <c r="M3439" i="1" s="1"/>
  <c r="E3073" i="1" a="1"/>
  <c r="E3073" i="1" s="1"/>
  <c r="M3073" i="1" s="1"/>
  <c r="E3289" i="1" a="1"/>
  <c r="E3289" i="1" s="1"/>
  <c r="M3289" i="1" s="1"/>
  <c r="E3477" i="1" a="1"/>
  <c r="E3477" i="1" s="1"/>
  <c r="M3477" i="1" s="1"/>
  <c r="E3099" i="1" a="1"/>
  <c r="E3099" i="1" s="1"/>
  <c r="M3099" i="1" s="1"/>
  <c r="E3222" i="1" a="1"/>
  <c r="E3222" i="1" s="1"/>
  <c r="M3222" i="1" s="1"/>
  <c r="E3431" i="1" a="1"/>
  <c r="E3431" i="1" s="1"/>
  <c r="M3431" i="1" s="1"/>
  <c r="E3191" i="1" a="1"/>
  <c r="E3191" i="1" s="1"/>
  <c r="M3191" i="1" s="1"/>
  <c r="E3167" i="1" a="1"/>
  <c r="E3167" i="1" s="1"/>
  <c r="M3167" i="1" s="1"/>
  <c r="E3396" i="1" a="1"/>
  <c r="E3396" i="1" s="1"/>
  <c r="M3396" i="1" s="1"/>
  <c r="E3143" i="1" a="1"/>
  <c r="E3143" i="1" s="1"/>
  <c r="M3143" i="1" s="1"/>
  <c r="E3267" i="1" a="1"/>
  <c r="E3267" i="1" s="1"/>
  <c r="M3267" i="1" s="1"/>
  <c r="E3299" i="1" a="1"/>
  <c r="E3299" i="1" s="1"/>
  <c r="M3299" i="1" s="1"/>
  <c r="E3329" i="1" a="1"/>
  <c r="E3329" i="1" s="1"/>
  <c r="M3329" i="1" s="1"/>
  <c r="E3040" i="1" a="1"/>
  <c r="E3040" i="1" s="1"/>
  <c r="M3040" i="1" s="1"/>
  <c r="E3013" i="1" a="1"/>
  <c r="E3013" i="1" s="1"/>
  <c r="M3013" i="1" s="1"/>
  <c r="E3401" i="1" a="1"/>
  <c r="E3401" i="1" s="1"/>
  <c r="M3401" i="1" s="1"/>
  <c r="I3401" i="1" s="1"/>
  <c r="E3362" i="1" a="1"/>
  <c r="E3362" i="1" s="1"/>
  <c r="M3362" i="1" s="1"/>
  <c r="E3244" i="1" a="1"/>
  <c r="E3244" i="1" s="1"/>
  <c r="M3244" i="1" s="1"/>
  <c r="E3193" i="1" a="1"/>
  <c r="E3193" i="1" s="1"/>
  <c r="M3193" i="1" s="1"/>
  <c r="I3193" i="1" s="1"/>
  <c r="E3320" i="1" a="1"/>
  <c r="E3320" i="1" s="1"/>
  <c r="M3320" i="1" s="1"/>
  <c r="E3082" i="1" a="1"/>
  <c r="E3082" i="1" s="1"/>
  <c r="M3082" i="1" s="1"/>
  <c r="E3486" i="1" a="1"/>
  <c r="E3486" i="1" s="1"/>
  <c r="M3486" i="1" s="1"/>
  <c r="E3215" i="1" a="1"/>
  <c r="E3215" i="1" s="1"/>
  <c r="M3215" i="1" s="1"/>
  <c r="E3380" i="1" a="1"/>
  <c r="E3380" i="1" s="1"/>
  <c r="M3380" i="1" s="1"/>
  <c r="E3356" i="1" a="1"/>
  <c r="E3356" i="1" s="1"/>
  <c r="M3356" i="1" s="1"/>
  <c r="E3009" i="1" a="1"/>
  <c r="E3009" i="1" s="1"/>
  <c r="M3009" i="1" s="1"/>
  <c r="E3177" i="1" a="1"/>
  <c r="E3177" i="1" s="1"/>
  <c r="M3177" i="1" s="1"/>
  <c r="I3177" i="1" s="1"/>
  <c r="E3182" i="1" a="1"/>
  <c r="E3182" i="1" s="1"/>
  <c r="M3182" i="1" s="1"/>
  <c r="E3041" i="1" a="1"/>
  <c r="E3041" i="1" s="1"/>
  <c r="M3041" i="1" s="1"/>
  <c r="E3200" i="1" a="1"/>
  <c r="E3200" i="1" s="1"/>
  <c r="M3200" i="1" s="1"/>
  <c r="E3154" i="1" a="1"/>
  <c r="E3154" i="1" s="1"/>
  <c r="M3154" i="1" s="1"/>
  <c r="E3277" i="1" a="1"/>
  <c r="E3277" i="1" s="1"/>
  <c r="M3277" i="1" s="1"/>
  <c r="E3210" i="1" a="1"/>
  <c r="E3210" i="1" s="1"/>
  <c r="M3210" i="1" s="1"/>
  <c r="E3292" i="1" a="1"/>
  <c r="E3292" i="1" s="1"/>
  <c r="M3292" i="1" s="1"/>
  <c r="E3035" i="1" a="1"/>
  <c r="E3035" i="1" s="1"/>
  <c r="M3035" i="1" s="1"/>
  <c r="E3355" i="1" a="1"/>
  <c r="E3355" i="1" s="1"/>
  <c r="M3355" i="1" s="1"/>
  <c r="E3119" i="1" a="1"/>
  <c r="E3119" i="1" s="1"/>
  <c r="M3119" i="1" s="1"/>
  <c r="E3327" i="1" a="1"/>
  <c r="E3327" i="1" s="1"/>
  <c r="M3327" i="1" s="1"/>
  <c r="E3171" i="1" a="1"/>
  <c r="E3171" i="1" s="1"/>
  <c r="M3171" i="1" s="1"/>
  <c r="E3457" i="1" a="1"/>
  <c r="E3457" i="1" s="1"/>
  <c r="M3457" i="1" s="1"/>
  <c r="E3121" i="1" a="1"/>
  <c r="E3121" i="1" s="1"/>
  <c r="M3121" i="1" s="1"/>
  <c r="E3058" i="1" a="1"/>
  <c r="E3058" i="1" s="1"/>
  <c r="M3058" i="1" s="1"/>
  <c r="E3004" i="1" a="1"/>
  <c r="E3004" i="1" s="1"/>
  <c r="M3004" i="1" s="1"/>
  <c r="E3076" i="1" a="1"/>
  <c r="E3076" i="1" s="1"/>
  <c r="M3076" i="1" s="1"/>
  <c r="E3269" i="1" a="1"/>
  <c r="E3269" i="1" s="1"/>
  <c r="M3269" i="1" s="1"/>
  <c r="E3061" i="1" a="1"/>
  <c r="E3061" i="1" s="1"/>
  <c r="M3061" i="1" s="1"/>
  <c r="E3153" i="1" a="1"/>
  <c r="E3153" i="1" s="1"/>
  <c r="M3153" i="1" s="1"/>
  <c r="E3150" i="1" a="1"/>
  <c r="E3150" i="1" s="1"/>
  <c r="M3150" i="1" s="1"/>
  <c r="E3207" i="1" a="1"/>
  <c r="E3207" i="1" s="1"/>
  <c r="M3207" i="1" s="1"/>
  <c r="E3449" i="1" a="1"/>
  <c r="E3449" i="1" s="1"/>
  <c r="M3449" i="1" s="1"/>
  <c r="E3049" i="1" a="1"/>
  <c r="E3049" i="1" s="1"/>
  <c r="M3049" i="1" s="1"/>
  <c r="I3049" i="1" s="1"/>
  <c r="E3370" i="1" a="1"/>
  <c r="E3370" i="1" s="1"/>
  <c r="M3370" i="1" s="1"/>
  <c r="E3499" i="1" a="1"/>
  <c r="E3499" i="1" s="1"/>
  <c r="M3499" i="1" s="1"/>
  <c r="E3476" i="1" a="1"/>
  <c r="E3476" i="1" s="1"/>
  <c r="M3476" i="1" s="1"/>
  <c r="E3405" i="1" a="1"/>
  <c r="E3405" i="1" s="1"/>
  <c r="M3405" i="1" s="1"/>
  <c r="E3234" i="1" a="1"/>
  <c r="E3234" i="1" s="1"/>
  <c r="M3234" i="1" s="1"/>
  <c r="E3367" i="1" a="1"/>
  <c r="E3367" i="1" s="1"/>
  <c r="M3367" i="1" s="1"/>
  <c r="E3005" i="1" a="1"/>
  <c r="E3005" i="1" s="1"/>
  <c r="M3005" i="1" s="1"/>
  <c r="E3196" i="1" a="1"/>
  <c r="E3196" i="1" s="1"/>
  <c r="M3196" i="1" s="1"/>
  <c r="E3455" i="1" a="1"/>
  <c r="E3455" i="1" s="1"/>
  <c r="M3455" i="1" s="1"/>
  <c r="E3217" i="1" a="1"/>
  <c r="E3217" i="1" s="1"/>
  <c r="M3217" i="1" s="1"/>
  <c r="E3347" i="1" a="1"/>
  <c r="E3347" i="1" s="1"/>
  <c r="M3347" i="1" s="1"/>
  <c r="E3016" i="1" a="1"/>
  <c r="E3016" i="1" s="1"/>
  <c r="M3016" i="1" s="1"/>
  <c r="E3456" i="1" a="1"/>
  <c r="E3456" i="1" s="1"/>
  <c r="M3456" i="1" s="1"/>
  <c r="E3504" i="1" a="1"/>
  <c r="E3504" i="1" s="1"/>
  <c r="M3504" i="1" s="1"/>
  <c r="E3404" i="1" a="1"/>
  <c r="E3404" i="1" s="1"/>
  <c r="M3404" i="1" s="1"/>
  <c r="E3090" i="1" a="1"/>
  <c r="E3090" i="1" s="1"/>
  <c r="M3090" i="1" s="1"/>
  <c r="E3341" i="1" a="1"/>
  <c r="E3341" i="1" s="1"/>
  <c r="M3341" i="1" s="1"/>
  <c r="E3432" i="1" a="1"/>
  <c r="E3432" i="1" s="1"/>
  <c r="M3432" i="1" s="1"/>
  <c r="I3432" i="1" s="1"/>
  <c r="E3494" i="1" a="1"/>
  <c r="E3494" i="1" s="1"/>
  <c r="M3494" i="1" s="1"/>
  <c r="E3002" i="1" a="1"/>
  <c r="E3002" i="1" s="1"/>
  <c r="M3002" i="1" s="1"/>
  <c r="E3354" i="1" a="1"/>
  <c r="E3354" i="1" s="1"/>
  <c r="M3354" i="1" s="1"/>
  <c r="I3354" i="1" s="1"/>
  <c r="E3145" i="1" a="1"/>
  <c r="E3145" i="1" s="1"/>
  <c r="M3145" i="1" s="1"/>
  <c r="I3145" i="1" s="1"/>
  <c r="E3360" i="1" a="1"/>
  <c r="E3360" i="1" s="1"/>
  <c r="M3360" i="1" s="1"/>
  <c r="E3175" i="1" a="1"/>
  <c r="E3175" i="1" s="1"/>
  <c r="M3175" i="1" s="1"/>
  <c r="E3305" i="1" a="1"/>
  <c r="E3305" i="1" s="1"/>
  <c r="M3305" i="1" s="1"/>
  <c r="E3306" i="1" a="1"/>
  <c r="E3306" i="1" s="1"/>
  <c r="M3306" i="1" s="1"/>
  <c r="I3306" i="1" s="1"/>
  <c r="E3389" i="1" a="1"/>
  <c r="E3389" i="1" s="1"/>
  <c r="M3389" i="1" s="1"/>
  <c r="E3429" i="1" a="1"/>
  <c r="E3429" i="1" s="1"/>
  <c r="M3429" i="1" s="1"/>
  <c r="E3383" i="1" a="1"/>
  <c r="E3383" i="1" s="1"/>
  <c r="M3383" i="1" s="1"/>
  <c r="E3295" i="1" a="1"/>
  <c r="E3295" i="1" s="1"/>
  <c r="M3295" i="1" s="1"/>
  <c r="E3197" i="1" a="1"/>
  <c r="E3197" i="1" s="1"/>
  <c r="M3197" i="1" s="1"/>
  <c r="E3366" i="1" a="1"/>
  <c r="E3366" i="1" s="1"/>
  <c r="M3366" i="1" s="1"/>
  <c r="E3470" i="1" a="1"/>
  <c r="E3470" i="1" s="1"/>
  <c r="M3470" i="1" s="1"/>
  <c r="E3453" i="1" a="1"/>
  <c r="E3453" i="1" s="1"/>
  <c r="M3453" i="1" s="1"/>
  <c r="E3391" i="1" a="1"/>
  <c r="E3391" i="1" s="1"/>
  <c r="M3391" i="1" s="1"/>
  <c r="E3021" i="1" a="1"/>
  <c r="E3021" i="1" s="1"/>
  <c r="M3021" i="1" s="1"/>
  <c r="E3407" i="1" a="1"/>
  <c r="E3407" i="1" s="1"/>
  <c r="M3407" i="1" s="1"/>
  <c r="E3138" i="1" a="1"/>
  <c r="E3138" i="1" s="1"/>
  <c r="M3138" i="1" s="1"/>
  <c r="E3497" i="1" a="1"/>
  <c r="E3497" i="1" s="1"/>
  <c r="M3497" i="1" s="1"/>
  <c r="I3497" i="1" s="1"/>
  <c r="E3337" i="1" a="1"/>
  <c r="E3337" i="1" s="1"/>
  <c r="M3337" i="1" s="1"/>
  <c r="I3337" i="1" s="1"/>
  <c r="E3131" i="1" a="1"/>
  <c r="E3131" i="1" s="1"/>
  <c r="M3131" i="1" s="1"/>
  <c r="E3096" i="1" a="1"/>
  <c r="E3096" i="1" s="1"/>
  <c r="M3096" i="1" s="1"/>
  <c r="I3096" i="1" s="1"/>
  <c r="E3053" i="1" a="1"/>
  <c r="E3053" i="1" s="1"/>
  <c r="M3053" i="1" s="1"/>
  <c r="E3078" i="1" a="1"/>
  <c r="E3078" i="1" s="1"/>
  <c r="M3078" i="1" s="1"/>
  <c r="E3402" i="1" a="1"/>
  <c r="E3402" i="1" s="1"/>
  <c r="M3402" i="1" s="1"/>
  <c r="E3410" i="1" a="1"/>
  <c r="E3410" i="1" s="1"/>
  <c r="M3410" i="1" s="1"/>
  <c r="E3098" i="1" a="1"/>
  <c r="E3098" i="1" s="1"/>
  <c r="M3098" i="1" s="1"/>
  <c r="E3187" i="1" a="1"/>
  <c r="E3187" i="1" s="1"/>
  <c r="M3187" i="1" s="1"/>
  <c r="E3104" i="1" a="1"/>
  <c r="E3104" i="1" s="1"/>
  <c r="M3104" i="1" s="1"/>
  <c r="E3436" i="1" a="1"/>
  <c r="E3436" i="1" s="1"/>
  <c r="M3436" i="1" s="1"/>
  <c r="E3236" i="1" a="1"/>
  <c r="E3236" i="1" s="1"/>
  <c r="M3236" i="1" s="1"/>
  <c r="E3447" i="1" a="1"/>
  <c r="E3447" i="1" s="1"/>
  <c r="M3447" i="1" s="1"/>
  <c r="E3059" i="1" a="1"/>
  <c r="E3059" i="1" s="1"/>
  <c r="M3059" i="1" s="1"/>
  <c r="E3232" i="1" a="1"/>
  <c r="E3232" i="1" s="1"/>
  <c r="M3232" i="1" s="1"/>
  <c r="E3287" i="1" a="1"/>
  <c r="E3287" i="1" s="1"/>
  <c r="M3287" i="1" s="1"/>
  <c r="E3063" i="1" a="1"/>
  <c r="E3063" i="1" s="1"/>
  <c r="M3063" i="1" s="1"/>
  <c r="E3109" i="1" a="1"/>
  <c r="E3109" i="1" s="1"/>
  <c r="M3109" i="1" s="1"/>
  <c r="E3069" i="1" a="1"/>
  <c r="E3069" i="1" s="1"/>
  <c r="M3069" i="1" s="1"/>
  <c r="E3400" i="1" a="1"/>
  <c r="E3400" i="1" s="1"/>
  <c r="M3400" i="1" s="1"/>
  <c r="E3122" i="1" a="1"/>
  <c r="E3122" i="1" s="1"/>
  <c r="M3122" i="1" s="1"/>
  <c r="E3241" i="1" a="1"/>
  <c r="E3241" i="1" s="1"/>
  <c r="M3241" i="1" s="1"/>
  <c r="I3241" i="1" s="1"/>
  <c r="E3448" i="1" a="1"/>
  <c r="E3448" i="1" s="1"/>
  <c r="M3448" i="1" s="1"/>
  <c r="E3052" i="1" a="1"/>
  <c r="E3052" i="1" s="1"/>
  <c r="M3052" i="1" s="1"/>
  <c r="E3334" i="1" a="1"/>
  <c r="E3334" i="1" s="1"/>
  <c r="M3334" i="1" s="1"/>
  <c r="E3072" i="1" a="1"/>
  <c r="E3072" i="1" s="1"/>
  <c r="M3072" i="1" s="1"/>
  <c r="E3148" i="1" a="1"/>
  <c r="E3148" i="1" s="1"/>
  <c r="M3148" i="1" s="1"/>
  <c r="E3199" i="1" a="1"/>
  <c r="E3199" i="1" s="1"/>
  <c r="M3199" i="1" s="1"/>
  <c r="E3103" i="1" a="1"/>
  <c r="E3103" i="1" s="1"/>
  <c r="M3103" i="1" s="1"/>
  <c r="E3348" i="1" a="1"/>
  <c r="E3348" i="1" s="1"/>
  <c r="M3348" i="1" s="1"/>
  <c r="E3275" i="1" a="1"/>
  <c r="E3275" i="1" s="1"/>
  <c r="M3275" i="1" s="1"/>
  <c r="E3231" i="1" a="1"/>
  <c r="E3231" i="1" s="1"/>
  <c r="M3231" i="1" s="1"/>
  <c r="E3003" i="1" a="1"/>
  <c r="E3003" i="1" s="1"/>
  <c r="M3003" i="1" s="1"/>
  <c r="E3227" i="1" a="1"/>
  <c r="E3227" i="1" s="1"/>
  <c r="M3227" i="1" s="1"/>
  <c r="E3397" i="1" a="1"/>
  <c r="E3397" i="1" s="1"/>
  <c r="M3397" i="1" s="1"/>
  <c r="E3184" i="1" a="1"/>
  <c r="E3184" i="1" s="1"/>
  <c r="M3184" i="1" s="1"/>
  <c r="E3172" i="1" a="1"/>
  <c r="E3172" i="1" s="1"/>
  <c r="M3172" i="1" s="1"/>
  <c r="E3438" i="1" a="1"/>
  <c r="E3438" i="1" s="1"/>
  <c r="M3438" i="1" s="1"/>
  <c r="E3256" i="1" a="1"/>
  <c r="E3256" i="1" s="1"/>
  <c r="M3256" i="1" s="1"/>
  <c r="E3248" i="1" a="1"/>
  <c r="E3248" i="1" s="1"/>
  <c r="M3248" i="1" s="1"/>
  <c r="E3482" i="1" a="1"/>
  <c r="E3482" i="1" s="1"/>
  <c r="M3482" i="1" s="1"/>
  <c r="E3205" i="1" a="1"/>
  <c r="E3205" i="1" s="1"/>
  <c r="M3205" i="1" s="1"/>
  <c r="E3237" i="1" a="1"/>
  <c r="E3237" i="1" s="1"/>
  <c r="M3237" i="1" s="1"/>
  <c r="E3321" i="1" a="1"/>
  <c r="E3321" i="1" s="1"/>
  <c r="M3321" i="1" s="1"/>
  <c r="I3321" i="1" s="1"/>
  <c r="E3423" i="1" a="1"/>
  <c r="E3423" i="1" s="1"/>
  <c r="M3423" i="1" s="1"/>
  <c r="E3161" i="1" a="1"/>
  <c r="E3161" i="1" s="1"/>
  <c r="M3161" i="1" s="1"/>
  <c r="I3161" i="1" s="1"/>
  <c r="E3216" i="1" a="1"/>
  <c r="E3216" i="1" s="1"/>
  <c r="M3216" i="1" s="1"/>
  <c r="E3263" i="1" a="1"/>
  <c r="E3263" i="1" s="1"/>
  <c r="M3263" i="1" s="1"/>
  <c r="E3083" i="1" a="1"/>
  <c r="E3083" i="1" s="1"/>
  <c r="M3083" i="1" s="1"/>
  <c r="E3437" i="1" a="1"/>
  <c r="E3437" i="1" s="1"/>
  <c r="M3437" i="1" s="1"/>
  <c r="E3046" i="1" a="1"/>
  <c r="E3046" i="1" s="1"/>
  <c r="M3046" i="1" s="1"/>
  <c r="E3120" i="1" a="1"/>
  <c r="E3120" i="1" s="1"/>
  <c r="M3120" i="1" s="1"/>
  <c r="E3500" i="1" a="1"/>
  <c r="E3500" i="1" s="1"/>
  <c r="M3500" i="1" s="1"/>
  <c r="E3314" i="1" a="1"/>
  <c r="E3314" i="1" s="1"/>
  <c r="M3314" i="1" s="1"/>
  <c r="E3461" i="1" a="1"/>
  <c r="E3461" i="1" s="1"/>
  <c r="M3461" i="1" s="1"/>
  <c r="E3130" i="1" a="1"/>
  <c r="E3130" i="1" s="1"/>
  <c r="M3130" i="1" s="1"/>
  <c r="E3496" i="1" a="1"/>
  <c r="E3496" i="1" s="1"/>
  <c r="M3496" i="1" s="1"/>
  <c r="E3302" i="1" a="1"/>
  <c r="E3302" i="1" s="1"/>
  <c r="M3302" i="1" s="1"/>
  <c r="E3050" i="1" a="1"/>
  <c r="E3050" i="1" s="1"/>
  <c r="M3050" i="1" s="1"/>
  <c r="E3350" i="1" a="1"/>
  <c r="E3350" i="1" s="1"/>
  <c r="M3350" i="1" s="1"/>
  <c r="E3487" i="1" a="1"/>
  <c r="E3487" i="1" s="1"/>
  <c r="M3487" i="1" s="1"/>
  <c r="E3501" i="1" a="1"/>
  <c r="E3501" i="1" s="1"/>
  <c r="M3501" i="1" s="1"/>
  <c r="E3203" i="1" a="1"/>
  <c r="E3203" i="1" s="1"/>
  <c r="M3203" i="1" s="1"/>
  <c r="E3186" i="1" a="1"/>
  <c r="E3186" i="1" s="1"/>
  <c r="M3186" i="1" s="1"/>
  <c r="E3060" i="1" a="1"/>
  <c r="E3060" i="1" s="1"/>
  <c r="M3060" i="1" s="1"/>
  <c r="E3014" i="1" a="1"/>
  <c r="E3014" i="1" s="1"/>
  <c r="M3014" i="1" s="1"/>
  <c r="E3239" i="1" a="1"/>
  <c r="E3239" i="1" s="1"/>
  <c r="M3239" i="1" s="1"/>
  <c r="E3173" i="1" a="1"/>
  <c r="E3173" i="1" s="1"/>
  <c r="M3173" i="1" s="1"/>
  <c r="E3000" i="1" a="1"/>
  <c r="E3000" i="1" s="1"/>
  <c r="M3000" i="1" s="1"/>
  <c r="E3257" i="1" a="1"/>
  <c r="E3257" i="1" s="1"/>
  <c r="M3257" i="1" s="1"/>
  <c r="I3257" i="1" s="1"/>
  <c r="E3403" i="1" a="1"/>
  <c r="E3403" i="1" s="1"/>
  <c r="M3403" i="1" s="1"/>
  <c r="E3198" i="1" a="1"/>
  <c r="E3198" i="1" s="1"/>
  <c r="M3198" i="1" s="1"/>
  <c r="E3224" i="1" a="1"/>
  <c r="E3224" i="1" s="1"/>
  <c r="M3224" i="1" s="1"/>
  <c r="E3454" i="1" a="1"/>
  <c r="E3454" i="1" s="1"/>
  <c r="M3454" i="1" s="1"/>
  <c r="E3051" i="1" a="1"/>
  <c r="E3051" i="1" s="1"/>
  <c r="M3051" i="1" s="1"/>
  <c r="E3018" i="1" a="1"/>
  <c r="E3018" i="1" s="1"/>
  <c r="M3018" i="1" s="1"/>
  <c r="E3290" i="1" a="1"/>
  <c r="E3290" i="1" s="1"/>
  <c r="M3290" i="1" s="1"/>
  <c r="E3346" i="1" a="1"/>
  <c r="E3346" i="1" s="1"/>
  <c r="M3346" i="1" s="1"/>
  <c r="E3475" i="1" a="1"/>
  <c r="E3475" i="1" s="1"/>
  <c r="M3475" i="1" s="1"/>
  <c r="E3230" i="1" a="1"/>
  <c r="E3230" i="1" s="1"/>
  <c r="M3230" i="1" s="1"/>
  <c r="E3123" i="1" a="1"/>
  <c r="E3123" i="1" s="1"/>
  <c r="M3123" i="1" s="1"/>
  <c r="E3174" i="1" a="1"/>
  <c r="E3174" i="1" s="1"/>
  <c r="M3174" i="1" s="1"/>
  <c r="E3030" i="1" a="1"/>
  <c r="E3030" i="1" s="1"/>
  <c r="M3030" i="1" s="1"/>
  <c r="E3406" i="1" a="1"/>
  <c r="E3406" i="1" s="1"/>
  <c r="M3406" i="1" s="1"/>
  <c r="E3498" i="1" a="1"/>
  <c r="E3498" i="1" s="1"/>
  <c r="M3498" i="1" s="1"/>
  <c r="E3031" i="1" a="1"/>
  <c r="E3031" i="1" s="1"/>
  <c r="M3031" i="1" s="1"/>
  <c r="E3467" i="1" a="1"/>
  <c r="E3467" i="1" s="1"/>
  <c r="M3467" i="1" s="1"/>
  <c r="E3286" i="1" a="1"/>
  <c r="E3286" i="1" s="1"/>
  <c r="M3286" i="1" s="1"/>
  <c r="E3127" i="1" a="1"/>
  <c r="E3127" i="1" s="1"/>
  <c r="M3127" i="1" s="1"/>
  <c r="E3435" i="1" a="1"/>
  <c r="E3435" i="1" s="1"/>
  <c r="M3435" i="1" s="1"/>
  <c r="E3488" i="1" a="1"/>
  <c r="E3488" i="1" s="1"/>
  <c r="M3488" i="1" s="1"/>
  <c r="E3156" i="1" a="1"/>
  <c r="E3156" i="1" s="1"/>
  <c r="M3156" i="1" s="1"/>
  <c r="E3164" i="1" a="1"/>
  <c r="E3164" i="1" s="1"/>
  <c r="M3164" i="1" s="1"/>
  <c r="E3484" i="1" a="1"/>
  <c r="E3484" i="1" s="1"/>
  <c r="M3484" i="1" s="1"/>
  <c r="E3010" i="1" a="1"/>
  <c r="E3010" i="1" s="1"/>
  <c r="M3010" i="1" s="1"/>
  <c r="E3034" i="1" a="1"/>
  <c r="E3034" i="1" s="1"/>
  <c r="M3034" i="1" s="1"/>
  <c r="E3221" i="1" a="1"/>
  <c r="E3221" i="1" s="1"/>
  <c r="M3221" i="1" s="1"/>
  <c r="E3445" i="1" a="1"/>
  <c r="E3445" i="1" s="1"/>
  <c r="M3445" i="1" s="1"/>
  <c r="E3301" i="1" a="1"/>
  <c r="E3301" i="1" s="1"/>
  <c r="M3301" i="1" s="1"/>
  <c r="E3146" i="1" a="1"/>
  <c r="E3146" i="1" s="1"/>
  <c r="M3146" i="1" s="1"/>
  <c r="E3157" i="1" a="1"/>
  <c r="E3157" i="1" s="1"/>
  <c r="M3157" i="1" s="1"/>
  <c r="E3057" i="1" a="1"/>
  <c r="E3057" i="1" s="1"/>
  <c r="M3057" i="1" s="1"/>
  <c r="E3428" i="1" a="1"/>
  <c r="E3428" i="1" s="1"/>
  <c r="M3428" i="1" s="1"/>
  <c r="E3430" i="1" a="1"/>
  <c r="E3430" i="1" s="1"/>
  <c r="M3430" i="1" s="1"/>
  <c r="E3489" i="1" a="1"/>
  <c r="E3489" i="1" s="1"/>
  <c r="M3489" i="1" s="1"/>
  <c r="E3160" i="1" a="1"/>
  <c r="E3160" i="1" s="1"/>
  <c r="M3160" i="1" s="1"/>
  <c r="E3382" i="1" a="1"/>
  <c r="E3382" i="1" s="1"/>
  <c r="M3382" i="1" s="1"/>
  <c r="E3426" i="1" a="1"/>
  <c r="E3426" i="1" s="1"/>
  <c r="M3426" i="1" s="1"/>
  <c r="E3245" i="1" a="1"/>
  <c r="E3245" i="1" s="1"/>
  <c r="M3245" i="1" s="1"/>
  <c r="E3137" i="1" a="1"/>
  <c r="E3137" i="1" s="1"/>
  <c r="M3137" i="1" s="1"/>
  <c r="E3070" i="1" a="1"/>
  <c r="E3070" i="1" s="1"/>
  <c r="M3070" i="1" s="1"/>
  <c r="E3352" i="1" a="1"/>
  <c r="E3352" i="1" s="1"/>
  <c r="M3352" i="1" s="1"/>
  <c r="E3092" i="1" a="1"/>
  <c r="E3092" i="1" s="1"/>
  <c r="M3092" i="1" s="1"/>
  <c r="E3048" i="1" a="1"/>
  <c r="E3048" i="1" s="1"/>
  <c r="M3048" i="1" s="1"/>
  <c r="E3315" i="1" a="1"/>
  <c r="E3315" i="1" s="1"/>
  <c r="M3315" i="1" s="1"/>
  <c r="E3042" i="1" a="1"/>
  <c r="E3042" i="1" s="1"/>
  <c r="M3042" i="1" s="1"/>
  <c r="E3310" i="1" a="1"/>
  <c r="E3310" i="1" s="1"/>
  <c r="M3310" i="1" s="1"/>
  <c r="E3039" i="1" a="1"/>
  <c r="E3039" i="1" s="1"/>
  <c r="M3039" i="1" s="1"/>
  <c r="E3418" i="1" a="1"/>
  <c r="E3418" i="1" s="1"/>
  <c r="M3418" i="1" s="1"/>
  <c r="E3086" i="1" a="1"/>
  <c r="E3086" i="1" s="1"/>
  <c r="M3086" i="1" s="1"/>
  <c r="E3106" i="1" a="1"/>
  <c r="E3106" i="1" s="1"/>
  <c r="M3106" i="1" s="1"/>
  <c r="E3378" i="1" a="1"/>
  <c r="E3378" i="1" s="1"/>
  <c r="M3378" i="1" s="1"/>
  <c r="E3066" i="1" a="1"/>
  <c r="E3066" i="1" s="1"/>
  <c r="M3066" i="1" s="1"/>
  <c r="E3253" i="1" a="1"/>
  <c r="E3253" i="1" s="1"/>
  <c r="M3253" i="1" s="1"/>
  <c r="E3226" i="1" a="1"/>
  <c r="E3226" i="1" s="1"/>
  <c r="M3226" i="1" s="1"/>
  <c r="E3371" i="1" a="1"/>
  <c r="E3371" i="1" s="1"/>
  <c r="M3371" i="1" s="1"/>
  <c r="E3339" i="1" a="1"/>
  <c r="E3339" i="1" s="1"/>
  <c r="M3339" i="1" s="1"/>
  <c r="E3047" i="1" a="1"/>
  <c r="E3047" i="1" s="1"/>
  <c r="M3047" i="1" s="1"/>
  <c r="E3117" i="1" a="1"/>
  <c r="E3117" i="1" s="1"/>
  <c r="M3117" i="1" s="1"/>
  <c r="E3342" i="1" a="1"/>
  <c r="E3342" i="1" s="1"/>
  <c r="M3342" i="1" s="1"/>
  <c r="E3165" i="1" a="1"/>
  <c r="E3165" i="1" s="1"/>
  <c r="M3165" i="1" s="1"/>
  <c r="E3503" i="1" a="1"/>
  <c r="E3503" i="1" s="1"/>
  <c r="M3503" i="1" s="1"/>
  <c r="E3068" i="1" a="1"/>
  <c r="E3068" i="1" s="1"/>
  <c r="M3068" i="1" s="1"/>
  <c r="E3311" i="1" a="1"/>
  <c r="E3311" i="1" s="1"/>
  <c r="M3311" i="1" s="1"/>
  <c r="E3170" i="1" a="1"/>
  <c r="E3170" i="1" s="1"/>
  <c r="M3170" i="1" s="1"/>
  <c r="E3064" i="1" a="1"/>
  <c r="E3064" i="1" s="1"/>
  <c r="M3064" i="1" s="1"/>
  <c r="E3291" i="1" a="1"/>
  <c r="E3291" i="1" s="1"/>
  <c r="M3291" i="1" s="1"/>
  <c r="E3088" i="1" a="1"/>
  <c r="E3088" i="1" s="1"/>
  <c r="M3088" i="1" s="1"/>
  <c r="E3192" i="1" a="1"/>
  <c r="E3192" i="1" s="1"/>
  <c r="M3192" i="1" s="1"/>
  <c r="I3192" i="1" s="1"/>
  <c r="E3471" i="1" a="1"/>
  <c r="E3471" i="1" s="1"/>
  <c r="M3471" i="1" s="1"/>
  <c r="E3023" i="1" a="1"/>
  <c r="E3023" i="1" s="1"/>
  <c r="M3023" i="1" s="1"/>
  <c r="E3483" i="1" a="1"/>
  <c r="E3483" i="1" s="1"/>
  <c r="M3483" i="1" s="1"/>
  <c r="E3114" i="1" a="1"/>
  <c r="E3114" i="1" s="1"/>
  <c r="M3114" i="1" s="1"/>
  <c r="E3102" i="1" a="1"/>
  <c r="E3102" i="1" s="1"/>
  <c r="M3102" i="1" s="1"/>
  <c r="E3303" i="1" a="1"/>
  <c r="E3303" i="1" s="1"/>
  <c r="M3303" i="1" s="1"/>
  <c r="E3081" i="1" a="1"/>
  <c r="E3081" i="1" s="1"/>
  <c r="M3081" i="1" s="1"/>
  <c r="I3081" i="1" s="1"/>
  <c r="E3201" i="1" a="1"/>
  <c r="E3201" i="1" s="1"/>
  <c r="M3201" i="1" s="1"/>
  <c r="E3505" i="1" a="1"/>
  <c r="E3505" i="1" s="1"/>
  <c r="M3505" i="1" s="1"/>
  <c r="E3044" i="1" a="1"/>
  <c r="E3044" i="1" s="1"/>
  <c r="M3044" i="1" s="1"/>
  <c r="E3235" i="1" a="1"/>
  <c r="E3235" i="1" s="1"/>
  <c r="M3235" i="1" s="1"/>
  <c r="E3398" i="1" a="1"/>
  <c r="E3398" i="1" s="1"/>
  <c r="M3398" i="1" s="1"/>
  <c r="E3490" i="1" a="1"/>
  <c r="E3490" i="1" s="1"/>
  <c r="M3490" i="1" s="1"/>
  <c r="E3480" i="1" a="1"/>
  <c r="E3480" i="1" s="1"/>
  <c r="M3480" i="1" s="1"/>
  <c r="E3323" i="1" a="1"/>
  <c r="E3323" i="1" s="1"/>
  <c r="M3323" i="1" s="1"/>
  <c r="E3113" i="1" a="1"/>
  <c r="E3113" i="1" s="1"/>
  <c r="M3113" i="1" s="1"/>
  <c r="I3113" i="1" s="1"/>
  <c r="E3381" i="1" a="1"/>
  <c r="E3381" i="1" s="1"/>
  <c r="M3381" i="1" s="1"/>
  <c r="E3463" i="1" a="1"/>
  <c r="E3463" i="1" s="1"/>
  <c r="M3463" i="1" s="1"/>
  <c r="E3450" i="1" a="1"/>
  <c r="E3450" i="1" s="1"/>
  <c r="M3450" i="1" s="1"/>
  <c r="I3450" i="1" s="1"/>
  <c r="E3166" i="1" a="1"/>
  <c r="E3166" i="1" s="1"/>
  <c r="M3166" i="1" s="1"/>
  <c r="E3376" i="1" a="1"/>
  <c r="E3376" i="1" s="1"/>
  <c r="M3376" i="1" s="1"/>
  <c r="E3338" i="1" a="1"/>
  <c r="E3338" i="1" s="1"/>
  <c r="M3338" i="1" s="1"/>
  <c r="E3414" i="1" a="1"/>
  <c r="E3414" i="1" s="1"/>
  <c r="M3414" i="1" s="1"/>
  <c r="E3112" i="1" a="1"/>
  <c r="E3112" i="1" s="1"/>
  <c r="M3112" i="1" s="1"/>
  <c r="I3112" i="1" s="1"/>
  <c r="E3084" i="1" a="1"/>
  <c r="E3084" i="1" s="1"/>
  <c r="M3084" i="1" s="1"/>
  <c r="E3260" i="1" a="1"/>
  <c r="E3260" i="1" s="1"/>
  <c r="M3260" i="1" s="1"/>
  <c r="E3298" i="1" a="1"/>
  <c r="E3298" i="1" s="1"/>
  <c r="M3298" i="1" s="1"/>
  <c r="E3492" i="1" a="1"/>
  <c r="E3492" i="1" s="1"/>
  <c r="M3492" i="1" s="1"/>
  <c r="E3242" i="1" a="1"/>
  <c r="E3242" i="1" s="1"/>
  <c r="M3242" i="1" s="1"/>
  <c r="E3493" i="1" a="1"/>
  <c r="E3493" i="1" s="1"/>
  <c r="M3493" i="1" s="1"/>
  <c r="E3077" i="1" a="1"/>
  <c r="E3077" i="1" s="1"/>
  <c r="M3077" i="1" s="1"/>
  <c r="E3202" i="1" a="1"/>
  <c r="E3202" i="1" s="1"/>
  <c r="M3202" i="1" s="1"/>
  <c r="E3183" i="1" a="1"/>
  <c r="E3183" i="1" s="1"/>
  <c r="M3183" i="1" s="1"/>
  <c r="E3472" i="1" a="1"/>
  <c r="E3472" i="1" s="1"/>
  <c r="M3472" i="1" s="1"/>
  <c r="E3421" i="1" a="1"/>
  <c r="E3421" i="1" s="1"/>
  <c r="M3421" i="1" s="1"/>
  <c r="E3229" i="1" a="1"/>
  <c r="E3229" i="1" s="1"/>
  <c r="M3229" i="1" s="1"/>
  <c r="E3125" i="1" a="1"/>
  <c r="E3125" i="1" s="1"/>
  <c r="M3125" i="1" s="1"/>
  <c r="E3411" i="1" a="1"/>
  <c r="E3411" i="1" s="1"/>
  <c r="M3411" i="1" s="1"/>
  <c r="E3129" i="1" a="1"/>
  <c r="E3129" i="1" s="1"/>
  <c r="M3129" i="1" s="1"/>
  <c r="I3129" i="1" s="1"/>
  <c r="E3110" i="1" a="1"/>
  <c r="E3110" i="1" s="1"/>
  <c r="M3110" i="1" s="1"/>
  <c r="E3008" i="1" a="1"/>
  <c r="E3008" i="1" s="1"/>
  <c r="M3008" i="1" s="1"/>
  <c r="E3045" i="1" a="1"/>
  <c r="E3045" i="1" s="1"/>
  <c r="M3045" i="1" s="1"/>
  <c r="E3095" i="1" a="1"/>
  <c r="E3095" i="1" s="1"/>
  <c r="M3095" i="1" s="1"/>
  <c r="E3007" i="1" a="1"/>
  <c r="E3007" i="1" s="1"/>
  <c r="M3007" i="1" s="1"/>
  <c r="E3033" i="1" a="1"/>
  <c r="E3033" i="1" s="1"/>
  <c r="M3033" i="1" s="1"/>
  <c r="E3194" i="1" a="1"/>
  <c r="E3194" i="1" s="1"/>
  <c r="M3194" i="1" s="1"/>
  <c r="E3100" i="1" a="1"/>
  <c r="E3100" i="1" s="1"/>
  <c r="M3100" i="1" s="1"/>
  <c r="E3085" i="1" a="1"/>
  <c r="E3085" i="1" s="1"/>
  <c r="M3085" i="1" s="1"/>
  <c r="E3027" i="1" a="1"/>
  <c r="E3027" i="1" s="1"/>
  <c r="M3027" i="1" s="1"/>
  <c r="E3107" i="1" a="1"/>
  <c r="E3107" i="1" s="1"/>
  <c r="M3107" i="1" s="1"/>
  <c r="E3025" i="1" a="1"/>
  <c r="E3025" i="1" s="1"/>
  <c r="M3025" i="1" s="1"/>
  <c r="E3462" i="1" a="1"/>
  <c r="E3462" i="1" s="1"/>
  <c r="M3462" i="1" s="1"/>
  <c r="E3333" i="1" a="1"/>
  <c r="E3333" i="1" s="1"/>
  <c r="M3333" i="1" s="1"/>
  <c r="E3195" i="1" a="1"/>
  <c r="E3195" i="1" s="1"/>
  <c r="M3195" i="1" s="1"/>
  <c r="E3266" i="1" a="1"/>
  <c r="E3266" i="1" s="1"/>
  <c r="M3266" i="1" s="1"/>
  <c r="E3684" i="1" a="1"/>
  <c r="E3684" i="1" s="1"/>
  <c r="M3684" i="1" s="1"/>
  <c r="I3684" i="1" s="1"/>
  <c r="E3622" i="1" a="1"/>
  <c r="E3622" i="1" s="1"/>
  <c r="M3622" i="1" s="1"/>
  <c r="I3622" i="1" s="1"/>
  <c r="E3822" i="1" a="1"/>
  <c r="E3822" i="1" s="1"/>
  <c r="M3822" i="1" s="1"/>
  <c r="E3767" i="1" a="1"/>
  <c r="E3767" i="1" s="1"/>
  <c r="M3767" i="1" s="1"/>
  <c r="E3679" i="1" a="1"/>
  <c r="E3679" i="1" s="1"/>
  <c r="M3679" i="1" s="1"/>
  <c r="E3838" i="1" a="1"/>
  <c r="E3838" i="1" s="1"/>
  <c r="M3838" i="1" s="1"/>
  <c r="E3836" i="1" a="1"/>
  <c r="E3836" i="1" s="1"/>
  <c r="M3836" i="1" s="1"/>
  <c r="E3736" i="1" a="1"/>
  <c r="E3736" i="1" s="1"/>
  <c r="M3736" i="1" s="1"/>
  <c r="E3507" i="1" a="1"/>
  <c r="E3507" i="1" s="1"/>
  <c r="M3507" i="1" s="1"/>
  <c r="E3835" i="1" a="1"/>
  <c r="E3835" i="1" s="1"/>
  <c r="M3835" i="1" s="1"/>
  <c r="E3633" i="1" a="1"/>
  <c r="E3633" i="1" s="1"/>
  <c r="E3565" i="1" a="1"/>
  <c r="E3565" i="1" s="1"/>
  <c r="M3565" i="1" s="1"/>
  <c r="E3543" i="1" a="1"/>
  <c r="E3543" i="1" s="1"/>
  <c r="M3543" i="1" s="1"/>
  <c r="I3543" i="1" s="1"/>
  <c r="E3821" i="1" a="1"/>
  <c r="E3821" i="1" s="1"/>
  <c r="M3821" i="1" s="1"/>
  <c r="E3611" i="1" a="1"/>
  <c r="E3611" i="1" s="1"/>
  <c r="M3611" i="1" s="1"/>
  <c r="E3812" i="1" a="1"/>
  <c r="E3812" i="1" s="1"/>
  <c r="M3812" i="1" s="1"/>
  <c r="I3812" i="1" s="1"/>
  <c r="E3617" i="1" a="1"/>
  <c r="E3617" i="1" s="1"/>
  <c r="M3617" i="1" s="1"/>
  <c r="E3839" i="1" a="1"/>
  <c r="E3839" i="1" s="1"/>
  <c r="M3839" i="1" s="1"/>
  <c r="E3561" i="1" a="1"/>
  <c r="E3561" i="1" s="1"/>
  <c r="M3561" i="1" s="1"/>
  <c r="E3712" i="1" a="1"/>
  <c r="E3712" i="1" s="1"/>
  <c r="M3712" i="1" s="1"/>
  <c r="E3773" i="1" a="1"/>
  <c r="E3773" i="1" s="1"/>
  <c r="M3773" i="1" s="1"/>
  <c r="E3607" i="1" a="1"/>
  <c r="E3607" i="1" s="1"/>
  <c r="M3607" i="1" s="1"/>
  <c r="I3607" i="1" s="1"/>
  <c r="E3672" i="1" a="1"/>
  <c r="E3672" i="1" s="1"/>
  <c r="M3672" i="1" s="1"/>
  <c r="E3659" i="1" a="1"/>
  <c r="E3659" i="1" s="1"/>
  <c r="M3659" i="1" s="1"/>
  <c r="E3648" i="1" a="1"/>
  <c r="E3648" i="1" s="1"/>
  <c r="M3648" i="1" s="1"/>
  <c r="E3787" i="1" a="1"/>
  <c r="E3787" i="1" s="1"/>
  <c r="M3787" i="1" s="1"/>
  <c r="E3768" i="1" a="1"/>
  <c r="E3768" i="1" s="1"/>
  <c r="M3768" i="1" s="1"/>
  <c r="E3819" i="1" a="1"/>
  <c r="E3819" i="1" s="1"/>
  <c r="M3819" i="1" s="1"/>
  <c r="E3638" i="1" a="1"/>
  <c r="E3638" i="1" s="1"/>
  <c r="M3638" i="1" s="1"/>
  <c r="I3638" i="1" s="1"/>
  <c r="E3729" i="1" a="1"/>
  <c r="E3729" i="1" s="1"/>
  <c r="M3729" i="1" s="1"/>
  <c r="E3686" i="1" a="1"/>
  <c r="E3686" i="1" s="1"/>
  <c r="M3686" i="1" s="1"/>
  <c r="I3686" i="1" s="1"/>
  <c r="E3520" i="1" a="1"/>
  <c r="E3520" i="1" s="1"/>
  <c r="M3520" i="1" s="1"/>
  <c r="E3720" i="1" a="1"/>
  <c r="E3720" i="1" s="1"/>
  <c r="M3720" i="1" s="1"/>
  <c r="I3720" i="1" s="1"/>
  <c r="E3630" i="1" a="1"/>
  <c r="E3630" i="1" s="1"/>
  <c r="M3630" i="1" s="1"/>
  <c r="E3536" i="1" a="1"/>
  <c r="E3536" i="1" s="1"/>
  <c r="M3536" i="1" s="1"/>
  <c r="E3550" i="1" a="1"/>
  <c r="E3550" i="1" s="1"/>
  <c r="M3550" i="1" s="1"/>
  <c r="E3755" i="1" a="1"/>
  <c r="E3755" i="1" s="1"/>
  <c r="M3755" i="1" s="1"/>
  <c r="E3523" i="1" a="1"/>
  <c r="E3523" i="1" s="1"/>
  <c r="M3523" i="1" s="1"/>
  <c r="E3828" i="1" a="1"/>
  <c r="E3828" i="1" s="1"/>
  <c r="M3828" i="1" s="1"/>
  <c r="E3820" i="1" a="1"/>
  <c r="E3820" i="1" s="1"/>
  <c r="M3820" i="1" s="1"/>
  <c r="E3791" i="1" a="1"/>
  <c r="E3791" i="1" s="1"/>
  <c r="M3791" i="1" s="1"/>
  <c r="E3785" i="1" a="1"/>
  <c r="E3785" i="1" s="1"/>
  <c r="M3785" i="1" s="1"/>
  <c r="E3605" i="1" a="1"/>
  <c r="E3605" i="1" s="1"/>
  <c r="M3605" i="1" s="1"/>
  <c r="I3605" i="1" s="1"/>
  <c r="E3653" i="1" a="1"/>
  <c r="E3653" i="1" s="1"/>
  <c r="M3653" i="1" s="1"/>
  <c r="I3653" i="1" s="1"/>
  <c r="E3823" i="1" a="1"/>
  <c r="E3823" i="1" s="1"/>
  <c r="M3823" i="1" s="1"/>
  <c r="E3837" i="1" a="1"/>
  <c r="E3837" i="1" s="1"/>
  <c r="M3837" i="1" s="1"/>
  <c r="E3594" i="1" a="1"/>
  <c r="E3594" i="1" s="1"/>
  <c r="E3598" i="1" a="1"/>
  <c r="E3598" i="1" s="1"/>
  <c r="M3598" i="1" s="1"/>
  <c r="E3747" i="1" a="1"/>
  <c r="E3747" i="1" s="1"/>
  <c r="M3747" i="1" s="1"/>
  <c r="E3571" i="1" a="1"/>
  <c r="E3571" i="1" s="1"/>
  <c r="M3571" i="1" s="1"/>
  <c r="E3761" i="1" a="1"/>
  <c r="E3761" i="1" s="1"/>
  <c r="M3761" i="1" s="1"/>
  <c r="E3703" i="1" a="1"/>
  <c r="E3703" i="1" s="1"/>
  <c r="M3703" i="1" s="1"/>
  <c r="I3703" i="1" s="1"/>
  <c r="E3631" i="1" a="1"/>
  <c r="E3631" i="1" s="1"/>
  <c r="E3841" i="1" a="1"/>
  <c r="E3841" i="1" s="1"/>
  <c r="M3841" i="1" s="1"/>
  <c r="E3604" i="1" a="1"/>
  <c r="E3604" i="1" s="1"/>
  <c r="M3604" i="1" s="1"/>
  <c r="I3604" i="1" s="1"/>
  <c r="E3811" i="1" a="1"/>
  <c r="E3811" i="1" s="1"/>
  <c r="M3811" i="1" s="1"/>
  <c r="E3745" i="1" a="1"/>
  <c r="E3745" i="1" s="1"/>
  <c r="M3745" i="1" s="1"/>
  <c r="E3559" i="1" a="1"/>
  <c r="E3559" i="1" s="1"/>
  <c r="M3559" i="1" s="1"/>
  <c r="I3559" i="1" s="1"/>
  <c r="E3623" i="1" a="1"/>
  <c r="E3623" i="1" s="1"/>
  <c r="M3623" i="1" s="1"/>
  <c r="I3623" i="1" s="1"/>
  <c r="E3698" i="1" a="1"/>
  <c r="E3698" i="1" s="1"/>
  <c r="M3698" i="1" s="1"/>
  <c r="E3538" i="1" a="1"/>
  <c r="E3538" i="1" s="1"/>
  <c r="M3538" i="1" s="1"/>
  <c r="E3602" i="1" a="1"/>
  <c r="E3602" i="1" s="1"/>
  <c r="M3602" i="1" s="1"/>
  <c r="E3735" i="1" a="1"/>
  <c r="E3735" i="1" s="1"/>
  <c r="E3563" i="1" a="1"/>
  <c r="E3563" i="1" s="1"/>
  <c r="M3563" i="1" s="1"/>
  <c r="E3799" i="1" a="1"/>
  <c r="E3799" i="1" s="1"/>
  <c r="M3799" i="1" s="1"/>
  <c r="I3799" i="1" s="1"/>
  <c r="E3706" i="1" a="1"/>
  <c r="E3706" i="1" s="1"/>
  <c r="M3706" i="1" s="1"/>
  <c r="E3749" i="1" a="1"/>
  <c r="E3749" i="1" s="1"/>
  <c r="M3749" i="1" s="1"/>
  <c r="I3749" i="1" s="1"/>
  <c r="E3765" i="1" a="1"/>
  <c r="E3765" i="1" s="1"/>
  <c r="E3589" i="1" a="1"/>
  <c r="E3589" i="1" s="1"/>
  <c r="M3589" i="1" s="1"/>
  <c r="I3589" i="1" s="1"/>
  <c r="E3813" i="1" a="1"/>
  <c r="E3813" i="1" s="1"/>
  <c r="M3813" i="1" s="1"/>
  <c r="I3813" i="1" s="1"/>
  <c r="E3724" i="1" a="1"/>
  <c r="E3724" i="1" s="1"/>
  <c r="M3724" i="1" s="1"/>
  <c r="E3597" i="1" a="1"/>
  <c r="E3597" i="1" s="1"/>
  <c r="M3597" i="1" s="1"/>
  <c r="E3512" i="1" a="1"/>
  <c r="E3512" i="1" s="1"/>
  <c r="M3512" i="1" s="1"/>
  <c r="I3512" i="1" s="1"/>
  <c r="E3568" i="1" a="1"/>
  <c r="E3568" i="1" s="1"/>
  <c r="M3568" i="1" s="1"/>
  <c r="E3794" i="1" a="1"/>
  <c r="E3794" i="1" s="1"/>
  <c r="M3794" i="1" s="1"/>
  <c r="E3544" i="1" a="1"/>
  <c r="E3544" i="1" s="1"/>
  <c r="M3544" i="1" s="1"/>
  <c r="I3544" i="1" s="1"/>
  <c r="E3627" i="1" a="1"/>
  <c r="E3627" i="1" s="1"/>
  <c r="M3627" i="1" s="1"/>
  <c r="E3515" i="1" a="1"/>
  <c r="E3515" i="1" s="1"/>
  <c r="M3515" i="1" s="1"/>
  <c r="E3534" i="1" a="1"/>
  <c r="E3534" i="1" s="1"/>
  <c r="M3534" i="1" s="1"/>
  <c r="E3637" i="1" a="1"/>
  <c r="E3637" i="1" s="1"/>
  <c r="M3637" i="1" s="1"/>
  <c r="I3637" i="1" s="1"/>
  <c r="E3662" i="1" a="1"/>
  <c r="E3662" i="1" s="1"/>
  <c r="M3662" i="1" s="1"/>
  <c r="E3625" i="1" a="1"/>
  <c r="E3625" i="1" s="1"/>
  <c r="M3625" i="1" s="1"/>
  <c r="E3510" i="1" a="1"/>
  <c r="E3510" i="1" s="1"/>
  <c r="M3510" i="1" s="1"/>
  <c r="I3510" i="1" s="1"/>
  <c r="E3581" i="1" a="1"/>
  <c r="E3581" i="1" s="1"/>
  <c r="M3581" i="1" s="1"/>
  <c r="E3588" i="1" a="1"/>
  <c r="E3588" i="1" s="1"/>
  <c r="M3588" i="1" s="1"/>
  <c r="E3783" i="1" a="1"/>
  <c r="E3783" i="1" s="1"/>
  <c r="M3783" i="1" s="1"/>
  <c r="I3783" i="1" s="1"/>
  <c r="E3842" i="1" a="1"/>
  <c r="E3842" i="1" s="1"/>
  <c r="M3842" i="1" s="1"/>
  <c r="E3692" i="1" a="1"/>
  <c r="E3692" i="1" s="1"/>
  <c r="M3692" i="1" s="1"/>
  <c r="E3827" i="1" a="1"/>
  <c r="E3827" i="1" s="1"/>
  <c r="M3827" i="1" s="1"/>
  <c r="E3521" i="1" a="1"/>
  <c r="E3521" i="1" s="1"/>
  <c r="M3521" i="1" s="1"/>
  <c r="E3707" i="1" a="1"/>
  <c r="E3707" i="1" s="1"/>
  <c r="M3707" i="1" s="1"/>
  <c r="E3695" i="1" a="1"/>
  <c r="E3695" i="1" s="1"/>
  <c r="M3695" i="1" s="1"/>
  <c r="E3818" i="1" a="1"/>
  <c r="E3818" i="1" s="1"/>
  <c r="M3818" i="1" s="1"/>
  <c r="E3513" i="1" a="1"/>
  <c r="E3513" i="1" s="1"/>
  <c r="M3513" i="1" s="1"/>
  <c r="E3693" i="1" a="1"/>
  <c r="E3693" i="1" s="1"/>
  <c r="M3693" i="1" s="1"/>
  <c r="E3815" i="1" a="1"/>
  <c r="E3815" i="1" s="1"/>
  <c r="E3601" i="1" a="1"/>
  <c r="E3601" i="1" s="1"/>
  <c r="M3601" i="1" s="1"/>
  <c r="E3832" i="1" a="1"/>
  <c r="E3832" i="1" s="1"/>
  <c r="M3832" i="1" s="1"/>
  <c r="E3645" i="1" a="1"/>
  <c r="E3645" i="1" s="1"/>
  <c r="M3645" i="1" s="1"/>
  <c r="E3753" i="1" a="1"/>
  <c r="E3753" i="1" s="1"/>
  <c r="M3753" i="1" s="1"/>
  <c r="E3690" i="1" a="1"/>
  <c r="E3690" i="1" s="1"/>
  <c r="M3690" i="1" s="1"/>
  <c r="E3643" i="1" a="1"/>
  <c r="E3643" i="1" s="1"/>
  <c r="M3643" i="1" s="1"/>
  <c r="E3582" i="1" a="1"/>
  <c r="E3582" i="1" s="1"/>
  <c r="E3722" i="1" a="1"/>
  <c r="E3722" i="1" s="1"/>
  <c r="M3722" i="1" s="1"/>
  <c r="E3734" i="1" a="1"/>
  <c r="E3734" i="1" s="1"/>
  <c r="M3734" i="1" s="1"/>
  <c r="I3734" i="1" s="1"/>
  <c r="E3527" i="1" a="1"/>
  <c r="E3527" i="1" s="1"/>
  <c r="M3527" i="1" s="1"/>
  <c r="I3527" i="1" s="1"/>
  <c r="E3541" i="1" a="1"/>
  <c r="E3541" i="1" s="1"/>
  <c r="M3541" i="1" s="1"/>
  <c r="I3541" i="1" s="1"/>
  <c r="E3792" i="1" a="1"/>
  <c r="E3792" i="1" s="1"/>
  <c r="M3792" i="1" s="1"/>
  <c r="E3553" i="1" a="1"/>
  <c r="E3553" i="1" s="1"/>
  <c r="M3553" i="1" s="1"/>
  <c r="E3675" i="1" a="1"/>
  <c r="E3675" i="1" s="1"/>
  <c r="M3675" i="1" s="1"/>
  <c r="E3793" i="1" a="1"/>
  <c r="E3793" i="1" s="1"/>
  <c r="M3793" i="1" s="1"/>
  <c r="E3535" i="1" a="1"/>
  <c r="E3535" i="1" s="1"/>
  <c r="M3535" i="1" s="1"/>
  <c r="E3593" i="1" a="1"/>
  <c r="E3593" i="1" s="1"/>
  <c r="M3593" i="1" s="1"/>
  <c r="E3612" i="1" a="1"/>
  <c r="E3612" i="1" s="1"/>
  <c r="M3612" i="1" s="1"/>
  <c r="E3775" i="1" a="1"/>
  <c r="E3775" i="1" s="1"/>
  <c r="M3775" i="1" s="1"/>
  <c r="E3615" i="1" a="1"/>
  <c r="E3615" i="1" s="1"/>
  <c r="M3615" i="1" s="1"/>
  <c r="E3737" i="1" a="1"/>
  <c r="E3737" i="1" s="1"/>
  <c r="M3737" i="1" s="1"/>
  <c r="E3784" i="1" a="1"/>
  <c r="E3784" i="1" s="1"/>
  <c r="M3784" i="1" s="1"/>
  <c r="E3668" i="1" a="1"/>
  <c r="E3668" i="1" s="1"/>
  <c r="M3668" i="1" s="1"/>
  <c r="E3719" i="1" a="1"/>
  <c r="E3719" i="1" s="1"/>
  <c r="M3719" i="1" s="1"/>
  <c r="I3719" i="1" s="1"/>
  <c r="E3687" i="1" a="1"/>
  <c r="E3687" i="1" s="1"/>
  <c r="M3687" i="1" s="1"/>
  <c r="I3687" i="1" s="1"/>
  <c r="E3618" i="1" a="1"/>
  <c r="E3618" i="1" s="1"/>
  <c r="M3618" i="1" s="1"/>
  <c r="E3591" i="1" a="1"/>
  <c r="E3591" i="1" s="1"/>
  <c r="M3591" i="1" s="1"/>
  <c r="I3591" i="1" s="1"/>
  <c r="E3721" i="1" a="1"/>
  <c r="E3721" i="1" s="1"/>
  <c r="M3721" i="1" s="1"/>
  <c r="E3671" i="1" a="1"/>
  <c r="E3671" i="1" s="1"/>
  <c r="M3671" i="1" s="1"/>
  <c r="I3671" i="1" s="1"/>
  <c r="E3809" i="1" a="1"/>
  <c r="E3809" i="1" s="1"/>
  <c r="M3809" i="1" s="1"/>
  <c r="E3670" i="1" a="1"/>
  <c r="E3670" i="1" s="1"/>
  <c r="M3670" i="1" s="1"/>
  <c r="I3670" i="1" s="1"/>
  <c r="E3585" i="1" a="1"/>
  <c r="E3585" i="1" s="1"/>
  <c r="M3585" i="1" s="1"/>
  <c r="E3547" i="1" a="1"/>
  <c r="E3547" i="1" s="1"/>
  <c r="M3547" i="1" s="1"/>
  <c r="E3546" i="1" a="1"/>
  <c r="E3546" i="1" s="1"/>
  <c r="M3546" i="1" s="1"/>
  <c r="E3777" i="1" a="1"/>
  <c r="E3777" i="1" s="1"/>
  <c r="M3777" i="1" s="1"/>
  <c r="E3673" i="1" a="1"/>
  <c r="E3673" i="1" s="1"/>
  <c r="M3673" i="1" s="1"/>
  <c r="E3748" i="1" a="1"/>
  <c r="E3748" i="1" s="1"/>
  <c r="M3748" i="1" s="1"/>
  <c r="E3669" i="1" a="1"/>
  <c r="E3669" i="1" s="1"/>
  <c r="M3669" i="1" s="1"/>
  <c r="I3669" i="1" s="1"/>
  <c r="E3727" i="1" a="1"/>
  <c r="E3727" i="1" s="1"/>
  <c r="E3756" i="1" a="1"/>
  <c r="E3756" i="1" s="1"/>
  <c r="M3756" i="1" s="1"/>
  <c r="E3661" i="1" a="1"/>
  <c r="E3661" i="1" s="1"/>
  <c r="M3661" i="1" s="1"/>
  <c r="E3603" i="1" a="1"/>
  <c r="E3603" i="1" s="1"/>
  <c r="M3603" i="1" s="1"/>
  <c r="E3595" i="1" a="1"/>
  <c r="E3595" i="1" s="1"/>
  <c r="E3680" i="1" a="1"/>
  <c r="E3680" i="1" s="1"/>
  <c r="M3680" i="1" s="1"/>
  <c r="E3650" i="1" a="1"/>
  <c r="E3650" i="1" s="1"/>
  <c r="M3650" i="1" s="1"/>
  <c r="E3795" i="1" a="1"/>
  <c r="E3795" i="1" s="1"/>
  <c r="M3795" i="1" s="1"/>
  <c r="E3647" i="1" a="1"/>
  <c r="E3647" i="1" s="1"/>
  <c r="M3647" i="1" s="1"/>
  <c r="E3566" i="1" a="1"/>
  <c r="E3566" i="1" s="1"/>
  <c r="M3566" i="1" s="1"/>
  <c r="E3552" i="1" a="1"/>
  <c r="E3552" i="1" s="1"/>
  <c r="M3552" i="1" s="1"/>
  <c r="E3586" i="1" a="1"/>
  <c r="E3586" i="1" s="1"/>
  <c r="M3586" i="1" s="1"/>
  <c r="E3682" i="1" a="1"/>
  <c r="E3682" i="1" s="1"/>
  <c r="M3682" i="1" s="1"/>
  <c r="E3524" i="1" a="1"/>
  <c r="E3524" i="1" s="1"/>
  <c r="M3524" i="1" s="1"/>
  <c r="I3524" i="1" s="1"/>
  <c r="E3644" i="1" a="1"/>
  <c r="E3644" i="1" s="1"/>
  <c r="M3644" i="1" s="1"/>
  <c r="E3549" i="1" a="1"/>
  <c r="E3549" i="1" s="1"/>
  <c r="M3549" i="1" s="1"/>
  <c r="E3583" i="1" a="1"/>
  <c r="E3583" i="1" s="1"/>
  <c r="M3583" i="1" s="1"/>
  <c r="E3744" i="1" a="1"/>
  <c r="E3744" i="1" s="1"/>
  <c r="M3744" i="1" s="1"/>
  <c r="E3677" i="1" a="1"/>
  <c r="E3677" i="1" s="1"/>
  <c r="M3677" i="1" s="1"/>
  <c r="E3743" i="1" a="1"/>
  <c r="E3743" i="1" s="1"/>
  <c r="M3743" i="1" s="1"/>
  <c r="E3642" i="1" a="1"/>
  <c r="E3642" i="1" s="1"/>
  <c r="M3642" i="1" s="1"/>
  <c r="E3542" i="1" a="1"/>
  <c r="E3542" i="1" s="1"/>
  <c r="M3542" i="1" s="1"/>
  <c r="I3542" i="1" s="1"/>
  <c r="E3674" i="1" a="1"/>
  <c r="E3674" i="1" s="1"/>
  <c r="M3674" i="1" s="1"/>
  <c r="E3726" i="1" a="1"/>
  <c r="E3726" i="1" s="1"/>
  <c r="M3726" i="1" s="1"/>
  <c r="E3576" i="1" a="1"/>
  <c r="E3576" i="1" s="1"/>
  <c r="E3702" i="1" a="1"/>
  <c r="E3702" i="1" s="1"/>
  <c r="M3702" i="1" s="1"/>
  <c r="I3702" i="1" s="1"/>
  <c r="E3728" i="1" a="1"/>
  <c r="E3728" i="1" s="1"/>
  <c r="M3728" i="1" s="1"/>
  <c r="E3741" i="1" a="1"/>
  <c r="E3741" i="1" s="1"/>
  <c r="M3741" i="1" s="1"/>
  <c r="E3757" i="1" a="1"/>
  <c r="E3757" i="1" s="1"/>
  <c r="M3757" i="1" s="1"/>
  <c r="E3774" i="1" a="1"/>
  <c r="E3774" i="1" s="1"/>
  <c r="M3774" i="1" s="1"/>
  <c r="E3599" i="1" a="1"/>
  <c r="E3599" i="1" s="1"/>
  <c r="M3599" i="1" s="1"/>
  <c r="E3781" i="1" a="1"/>
  <c r="E3781" i="1" s="1"/>
  <c r="M3781" i="1" s="1"/>
  <c r="I3781" i="1" s="1"/>
  <c r="E3531" i="1" a="1"/>
  <c r="E3531" i="1" s="1"/>
  <c r="M3531" i="1" s="1"/>
  <c r="E3620" i="1" a="1"/>
  <c r="E3620" i="1" s="1"/>
  <c r="M3620" i="1" s="1"/>
  <c r="E3579" i="1" a="1"/>
  <c r="E3579" i="1" s="1"/>
  <c r="M3579" i="1" s="1"/>
  <c r="E3771" i="1" a="1"/>
  <c r="E3771" i="1" s="1"/>
  <c r="M3771" i="1" s="1"/>
  <c r="E3525" i="1" a="1"/>
  <c r="E3525" i="1" s="1"/>
  <c r="M3525" i="1" s="1"/>
  <c r="I3525" i="1" s="1"/>
  <c r="E3533" i="1" a="1"/>
  <c r="E3533" i="1" s="1"/>
  <c r="M3533" i="1" s="1"/>
  <c r="E3657" i="1" a="1"/>
  <c r="E3657" i="1" s="1"/>
  <c r="M3657" i="1" s="1"/>
  <c r="E3660" i="1" a="1"/>
  <c r="E3660" i="1" s="1"/>
  <c r="M3660" i="1" s="1"/>
  <c r="E3574" i="1" a="1"/>
  <c r="E3574" i="1" s="1"/>
  <c r="M3574" i="1" s="1"/>
  <c r="I3574" i="1" s="1"/>
  <c r="E3763" i="1" a="1"/>
  <c r="E3763" i="1" s="1"/>
  <c r="M3763" i="1" s="1"/>
  <c r="E3730" i="1" a="1"/>
  <c r="E3730" i="1" s="1"/>
  <c r="M3730" i="1" s="1"/>
  <c r="E3681" i="1" a="1"/>
  <c r="E3681" i="1" s="1"/>
  <c r="M3681" i="1" s="1"/>
  <c r="E3557" i="1" a="1"/>
  <c r="E3557" i="1" s="1"/>
  <c r="M3557" i="1" s="1"/>
  <c r="I3557" i="1" s="1"/>
  <c r="E3634" i="1" a="1"/>
  <c r="E3634" i="1" s="1"/>
  <c r="E3514" i="1" a="1"/>
  <c r="E3514" i="1" s="1"/>
  <c r="M3514" i="1" s="1"/>
  <c r="E3834" i="1" a="1"/>
  <c r="E3834" i="1" s="1"/>
  <c r="M3834" i="1" s="1"/>
  <c r="E3798" i="1" a="1"/>
  <c r="E3798" i="1" s="1"/>
  <c r="M3798" i="1" s="1"/>
  <c r="I3798" i="1" s="1"/>
  <c r="E3652" i="1" a="1"/>
  <c r="E3652" i="1" s="1"/>
  <c r="M3652" i="1" s="1"/>
  <c r="I3652" i="1" s="1"/>
  <c r="E3587" i="1" a="1"/>
  <c r="E3587" i="1" s="1"/>
  <c r="M3587" i="1" s="1"/>
  <c r="E3522" i="1" a="1"/>
  <c r="E3522" i="1" s="1"/>
  <c r="M3522" i="1" s="1"/>
  <c r="E3778" i="1" a="1"/>
  <c r="E3778" i="1" s="1"/>
  <c r="M3778" i="1" s="1"/>
  <c r="E3575" i="1" a="1"/>
  <c r="E3575" i="1" s="1"/>
  <c r="M3575" i="1" s="1"/>
  <c r="I3575" i="1" s="1"/>
  <c r="E3685" i="1" a="1"/>
  <c r="E3685" i="1" s="1"/>
  <c r="M3685" i="1" s="1"/>
  <c r="I3685" i="1" s="1"/>
  <c r="E3537" i="1" a="1"/>
  <c r="E3537" i="1" s="1"/>
  <c r="M3537" i="1" s="1"/>
  <c r="E3590" i="1" a="1"/>
  <c r="E3590" i="1" s="1"/>
  <c r="M3590" i="1" s="1"/>
  <c r="I3590" i="1" s="1"/>
  <c r="E3509" i="1" a="1"/>
  <c r="E3509" i="1" s="1"/>
  <c r="M3509" i="1" s="1"/>
  <c r="I3509" i="1" s="1"/>
  <c r="E3752" i="1" a="1"/>
  <c r="E3752" i="1" s="1"/>
  <c r="M3752" i="1" s="1"/>
  <c r="I3752" i="1" s="1"/>
  <c r="E3570" i="1" a="1"/>
  <c r="E3570" i="1" s="1"/>
  <c r="M3570" i="1" s="1"/>
  <c r="E3714" i="1" a="1"/>
  <c r="E3714" i="1" s="1"/>
  <c r="M3714" i="1" s="1"/>
  <c r="E3526" i="1" a="1"/>
  <c r="E3526" i="1" s="1"/>
  <c r="M3526" i="1" s="1"/>
  <c r="I3526" i="1" s="1"/>
  <c r="E3764" i="1" a="1"/>
  <c r="E3764" i="1" s="1"/>
  <c r="M3764" i="1" s="1"/>
  <c r="E3801" i="1" a="1"/>
  <c r="E3801" i="1" s="1"/>
  <c r="M3801" i="1" s="1"/>
  <c r="E3518" i="1" a="1"/>
  <c r="E3518" i="1" s="1"/>
  <c r="M3518" i="1" s="1"/>
  <c r="E3616" i="1" a="1"/>
  <c r="E3616" i="1" s="1"/>
  <c r="M3616" i="1" s="1"/>
  <c r="E3760" i="1" a="1"/>
  <c r="E3760" i="1" s="1"/>
  <c r="M3760" i="1" s="1"/>
  <c r="E3600" i="1" a="1"/>
  <c r="E3600" i="1" s="1"/>
  <c r="M3600" i="1" s="1"/>
  <c r="E3640" i="1" a="1"/>
  <c r="E3640" i="1" s="1"/>
  <c r="M3640" i="1" s="1"/>
  <c r="E3786" i="1" a="1"/>
  <c r="E3786" i="1" s="1"/>
  <c r="M3786" i="1" s="1"/>
  <c r="I3786" i="1" s="1"/>
  <c r="E3654" i="1" a="1"/>
  <c r="E3654" i="1" s="1"/>
  <c r="M3654" i="1" s="1"/>
  <c r="I3654" i="1" s="1"/>
  <c r="E3517" i="1" a="1"/>
  <c r="E3517" i="1" s="1"/>
  <c r="M3517" i="1" s="1"/>
  <c r="E3569" i="1" a="1"/>
  <c r="E3569" i="1" s="1"/>
  <c r="M3569" i="1" s="1"/>
  <c r="E3540" i="1" a="1"/>
  <c r="E3540" i="1" s="1"/>
  <c r="M3540" i="1" s="1"/>
  <c r="E3810" i="1" a="1"/>
  <c r="E3810" i="1" s="1"/>
  <c r="M3810" i="1" s="1"/>
  <c r="E3666" i="1" a="1"/>
  <c r="E3666" i="1" s="1"/>
  <c r="M3666" i="1" s="1"/>
  <c r="E3772" i="1" a="1"/>
  <c r="E3772" i="1" s="1"/>
  <c r="M3772" i="1" s="1"/>
  <c r="E3814" i="1" a="1"/>
  <c r="E3814" i="1" s="1"/>
  <c r="M3814" i="1" s="1"/>
  <c r="I3814" i="1" s="1"/>
  <c r="E3562" i="1" a="1"/>
  <c r="E3562" i="1" s="1"/>
  <c r="M3562" i="1" s="1"/>
  <c r="E3658" i="1" a="1"/>
  <c r="E3658" i="1" s="1"/>
  <c r="M3658" i="1" s="1"/>
  <c r="E3651" i="1" a="1"/>
  <c r="E3651" i="1" s="1"/>
  <c r="M3651" i="1" s="1"/>
  <c r="E3592" i="1" a="1"/>
  <c r="E3592" i="1" s="1"/>
  <c r="M3592" i="1" s="1"/>
  <c r="E3667" i="1" a="1"/>
  <c r="E3667" i="1" s="1"/>
  <c r="M3667" i="1" s="1"/>
  <c r="E3560" i="1" a="1"/>
  <c r="E3560" i="1" s="1"/>
  <c r="M3560" i="1" s="1"/>
  <c r="E3564" i="1" a="1"/>
  <c r="E3564" i="1" s="1"/>
  <c r="M3564" i="1" s="1"/>
  <c r="E3754" i="1" a="1"/>
  <c r="E3754" i="1" s="1"/>
  <c r="M3754" i="1" s="1"/>
  <c r="I3754" i="1" s="1"/>
  <c r="E3718" i="1" a="1"/>
  <c r="E3718" i="1" s="1"/>
  <c r="M3718" i="1" s="1"/>
  <c r="I3718" i="1" s="1"/>
  <c r="E3697" i="1" a="1"/>
  <c r="E3697" i="1" s="1"/>
  <c r="M3697" i="1" s="1"/>
  <c r="E3532" i="1" a="1"/>
  <c r="E3532" i="1" s="1"/>
  <c r="M3532" i="1" s="1"/>
  <c r="E3789" i="1" a="1"/>
  <c r="E3789" i="1" s="1"/>
  <c r="M3789" i="1" s="1"/>
  <c r="E3578" i="1" a="1"/>
  <c r="E3578" i="1" s="1"/>
  <c r="M3578" i="1" s="1"/>
  <c r="I3578" i="1" s="1"/>
  <c r="E3830" i="1" a="1"/>
  <c r="E3830" i="1" s="1"/>
  <c r="M3830" i="1" s="1"/>
  <c r="I3830" i="1" s="1"/>
  <c r="E3700" i="1" a="1"/>
  <c r="E3700" i="1" s="1"/>
  <c r="M3700" i="1" s="1"/>
  <c r="E3694" i="1" a="1"/>
  <c r="E3694" i="1" s="1"/>
  <c r="M3694" i="1" s="1"/>
  <c r="E3805" i="1" a="1"/>
  <c r="E3805" i="1" s="1"/>
  <c r="M3805" i="1" s="1"/>
  <c r="E3825" i="1" a="1"/>
  <c r="E3825" i="1" s="1"/>
  <c r="E3608" i="1" a="1"/>
  <c r="E3608" i="1" s="1"/>
  <c r="M3608" i="1" s="1"/>
  <c r="E3619" i="1" a="1"/>
  <c r="E3619" i="1" s="1"/>
  <c r="M3619" i="1" s="1"/>
  <c r="E3511" i="1" a="1"/>
  <c r="E3511" i="1" s="1"/>
  <c r="M3511" i="1" s="1"/>
  <c r="I3511" i="1" s="1"/>
  <c r="E3676" i="1" a="1"/>
  <c r="E3676" i="1" s="1"/>
  <c r="M3676" i="1" s="1"/>
  <c r="E3731" i="1" a="1"/>
  <c r="E3731" i="1" s="1"/>
  <c r="M3731" i="1" s="1"/>
  <c r="E3803" i="1" a="1"/>
  <c r="E3803" i="1" s="1"/>
  <c r="M3803" i="1" s="1"/>
  <c r="E3655" i="1" a="1"/>
  <c r="E3655" i="1" s="1"/>
  <c r="M3655" i="1" s="1"/>
  <c r="I3655" i="1" s="1"/>
  <c r="E3689" i="1" a="1"/>
  <c r="E3689" i="1" s="1"/>
  <c r="M3689" i="1" s="1"/>
  <c r="E3758" i="1" a="1"/>
  <c r="E3758" i="1" s="1"/>
  <c r="M3758" i="1" s="1"/>
  <c r="E3716" i="1" a="1"/>
  <c r="E3716" i="1" s="1"/>
  <c r="M3716" i="1" s="1"/>
  <c r="I3716" i="1" s="1"/>
  <c r="E3551" i="1" a="1"/>
  <c r="E3551" i="1" s="1"/>
  <c r="M3551" i="1" s="1"/>
  <c r="E3770" i="1" a="1"/>
  <c r="E3770" i="1" s="1"/>
  <c r="M3770" i="1" s="1"/>
  <c r="E3629" i="1" a="1"/>
  <c r="E3629" i="1" s="1"/>
  <c r="M3629" i="1" s="1"/>
  <c r="E3567" i="1" a="1"/>
  <c r="E3567" i="1" s="1"/>
  <c r="M3567" i="1" s="1"/>
  <c r="E3614" i="1" a="1"/>
  <c r="E3614" i="1" s="1"/>
  <c r="M3614" i="1" s="1"/>
  <c r="E3709" i="1" a="1"/>
  <c r="E3709" i="1" s="1"/>
  <c r="M3709" i="1" s="1"/>
  <c r="E3641" i="1" a="1"/>
  <c r="E3641" i="1" s="1"/>
  <c r="M3641" i="1" s="1"/>
  <c r="E3519" i="1" a="1"/>
  <c r="E3519" i="1" s="1"/>
  <c r="M3519" i="1" s="1"/>
  <c r="E3705" i="1" a="1"/>
  <c r="E3705" i="1" s="1"/>
  <c r="M3705" i="1" s="1"/>
  <c r="E3609" i="1" a="1"/>
  <c r="E3609" i="1" s="1"/>
  <c r="M3609" i="1" s="1"/>
  <c r="E3626" i="1" a="1"/>
  <c r="E3626" i="1" s="1"/>
  <c r="M3626" i="1" s="1"/>
  <c r="E3577" i="1" a="1"/>
  <c r="E3577" i="1" s="1"/>
  <c r="M3577" i="1" s="1"/>
  <c r="E3816" i="1" a="1"/>
  <c r="E3816" i="1" s="1"/>
  <c r="M3816" i="1" s="1"/>
  <c r="E3797" i="1" a="1"/>
  <c r="E3797" i="1" s="1"/>
  <c r="M3797" i="1" s="1"/>
  <c r="I3797" i="1" s="1"/>
  <c r="E3691" i="1" a="1"/>
  <c r="E3691" i="1" s="1"/>
  <c r="M3691" i="1" s="1"/>
  <c r="E3621" i="1" a="1"/>
  <c r="E3621" i="1" s="1"/>
  <c r="M3621" i="1" s="1"/>
  <c r="I3621" i="1" s="1"/>
  <c r="E3833" i="1" a="1"/>
  <c r="E3833" i="1" s="1"/>
  <c r="M3833" i="1" s="1"/>
  <c r="E3711" i="1" a="1"/>
  <c r="E3711" i="1" s="1"/>
  <c r="M3711" i="1" s="1"/>
  <c r="E3796" i="1" a="1"/>
  <c r="E3796" i="1" s="1"/>
  <c r="M3796" i="1" s="1"/>
  <c r="E3708" i="1" a="1"/>
  <c r="E3708" i="1" s="1"/>
  <c r="M3708" i="1" s="1"/>
  <c r="E3710" i="1" a="1"/>
  <c r="E3710" i="1" s="1"/>
  <c r="M3710" i="1" s="1"/>
  <c r="E3584" i="1" a="1"/>
  <c r="E3584" i="1" s="1"/>
  <c r="M3584" i="1" s="1"/>
  <c r="E3516" i="1" a="1"/>
  <c r="E3516" i="1" s="1"/>
  <c r="M3516" i="1" s="1"/>
  <c r="E3790" i="1" a="1"/>
  <c r="E3790" i="1" s="1"/>
  <c r="M3790" i="1" s="1"/>
  <c r="E3701" i="1" a="1"/>
  <c r="E3701" i="1" s="1"/>
  <c r="M3701" i="1" s="1"/>
  <c r="I3701" i="1" s="1"/>
  <c r="E3769" i="1" a="1"/>
  <c r="E3769" i="1" s="1"/>
  <c r="M3769" i="1" s="1"/>
  <c r="E3572" i="1" a="1"/>
  <c r="E3572" i="1" s="1"/>
  <c r="M3572" i="1" s="1"/>
  <c r="I3572" i="1" s="1"/>
  <c r="E3688" i="1" a="1"/>
  <c r="E3688" i="1" s="1"/>
  <c r="M3688" i="1" s="1"/>
  <c r="I3688" i="1" s="1"/>
  <c r="E3831" i="1" a="1"/>
  <c r="E3831" i="1" s="1"/>
  <c r="M3831" i="1" s="1"/>
  <c r="I3831" i="1" s="1"/>
  <c r="E3678" i="1" a="1"/>
  <c r="E3678" i="1" s="1"/>
  <c r="M3678" i="1" s="1"/>
  <c r="E3596" i="1" a="1"/>
  <c r="E3596" i="1" s="1"/>
  <c r="M3596" i="1" s="1"/>
  <c r="E3713" i="1" a="1"/>
  <c r="E3713" i="1" s="1"/>
  <c r="M3713" i="1" s="1"/>
  <c r="E3696" i="1" a="1"/>
  <c r="E3696" i="1" s="1"/>
  <c r="M3696" i="1" s="1"/>
  <c r="E3808" i="1" a="1"/>
  <c r="E3808" i="1" s="1"/>
  <c r="M3808" i="1" s="1"/>
  <c r="E3529" i="1" a="1"/>
  <c r="E3529" i="1" s="1"/>
  <c r="E3573" i="1" a="1"/>
  <c r="E3573" i="1" s="1"/>
  <c r="M3573" i="1" s="1"/>
  <c r="I3573" i="1" s="1"/>
  <c r="E3829" i="1" a="1"/>
  <c r="E3829" i="1" s="1"/>
  <c r="M3829" i="1" s="1"/>
  <c r="I3829" i="1" s="1"/>
  <c r="E3766" i="1" a="1"/>
  <c r="E3766" i="1" s="1"/>
  <c r="E3556" i="1" a="1"/>
  <c r="E3556" i="1" s="1"/>
  <c r="M3556" i="1" s="1"/>
  <c r="I3556" i="1" s="1"/>
  <c r="E3580" i="1" a="1"/>
  <c r="E3580" i="1" s="1"/>
  <c r="M3580" i="1" s="1"/>
  <c r="E3742" i="1" a="1"/>
  <c r="E3742" i="1" s="1"/>
  <c r="M3742" i="1" s="1"/>
  <c r="E3699" i="1" a="1"/>
  <c r="E3699" i="1" s="1"/>
  <c r="M3699" i="1" s="1"/>
  <c r="E3554" i="1" a="1"/>
  <c r="E3554" i="1" s="1"/>
  <c r="M3554" i="1" s="1"/>
  <c r="E3759" i="1" a="1"/>
  <c r="E3759" i="1" s="1"/>
  <c r="M3759" i="1" s="1"/>
  <c r="E3683" i="1" a="1"/>
  <c r="E3683" i="1" s="1"/>
  <c r="M3683" i="1" s="1"/>
  <c r="E3733" i="1" a="1"/>
  <c r="E3733" i="1" s="1"/>
  <c r="M3733" i="1" s="1"/>
  <c r="I3733" i="1" s="1"/>
  <c r="E3804" i="1" a="1"/>
  <c r="E3804" i="1" s="1"/>
  <c r="M3804" i="1" s="1"/>
  <c r="E3610" i="1" a="1"/>
  <c r="E3610" i="1" s="1"/>
  <c r="M3610" i="1" s="1"/>
  <c r="E3717" i="1" a="1"/>
  <c r="E3717" i="1" s="1"/>
  <c r="M3717" i="1" s="1"/>
  <c r="I3717" i="1" s="1"/>
  <c r="E3548" i="1" a="1"/>
  <c r="E3548" i="1" s="1"/>
  <c r="M3548" i="1" s="1"/>
  <c r="E3656" i="1" a="1"/>
  <c r="E3656" i="1" s="1"/>
  <c r="M3656" i="1" s="1"/>
  <c r="E3628" i="1" a="1"/>
  <c r="E3628" i="1" s="1"/>
  <c r="M3628" i="1" s="1"/>
  <c r="E3665" i="1" a="1"/>
  <c r="E3665" i="1" s="1"/>
  <c r="E3723" i="1" a="1"/>
  <c r="E3723" i="1" s="1"/>
  <c r="M3723" i="1" s="1"/>
  <c r="E3826" i="1" a="1"/>
  <c r="E3826" i="1" s="1"/>
  <c r="M3826" i="1" s="1"/>
  <c r="E3776" i="1" a="1"/>
  <c r="E3776" i="1" s="1"/>
  <c r="M3776" i="1" s="1"/>
  <c r="E3639" i="1" a="1"/>
  <c r="E3639" i="1" s="1"/>
  <c r="M3639" i="1" s="1"/>
  <c r="I3639" i="1" s="1"/>
  <c r="E3802" i="1" a="1"/>
  <c r="E3802" i="1" s="1"/>
  <c r="M3802" i="1" s="1"/>
  <c r="E3788" i="1" a="1"/>
  <c r="E3788" i="1" s="1"/>
  <c r="M3788" i="1" s="1"/>
  <c r="E3646" i="1" a="1"/>
  <c r="E3646" i="1" s="1"/>
  <c r="M3646" i="1" s="1"/>
  <c r="E3807" i="1" a="1"/>
  <c r="E3807" i="1" s="1"/>
  <c r="M3807" i="1" s="1"/>
  <c r="E3817" i="1" a="1"/>
  <c r="E3817" i="1" s="1"/>
  <c r="M3817" i="1" s="1"/>
  <c r="E3746" i="1" a="1"/>
  <c r="E3746" i="1" s="1"/>
  <c r="M3746" i="1" s="1"/>
  <c r="E3840" i="1" a="1"/>
  <c r="E3840" i="1" s="1"/>
  <c r="M3840" i="1" s="1"/>
  <c r="E3738" i="1" a="1"/>
  <c r="E3738" i="1" s="1"/>
  <c r="M3738" i="1" s="1"/>
  <c r="I3738" i="1" s="1"/>
  <c r="E3635" i="1" a="1"/>
  <c r="E3635" i="1" s="1"/>
  <c r="M3635" i="1" s="1"/>
  <c r="E3704" i="1" a="1"/>
  <c r="E3704" i="1" s="1"/>
  <c r="M3704" i="1" s="1"/>
  <c r="E3624" i="1" a="1"/>
  <c r="E3624" i="1" s="1"/>
  <c r="M3624" i="1" s="1"/>
  <c r="E3782" i="1" a="1"/>
  <c r="E3782" i="1" s="1"/>
  <c r="M3782" i="1" s="1"/>
  <c r="I3782" i="1" s="1"/>
  <c r="E3751" i="1" a="1"/>
  <c r="E3751" i="1" s="1"/>
  <c r="M3751" i="1" s="1"/>
  <c r="I3751" i="1" s="1"/>
  <c r="E3779" i="1" a="1"/>
  <c r="E3779" i="1" s="1"/>
  <c r="M3779" i="1" s="1"/>
  <c r="E3539" i="1" a="1"/>
  <c r="E3539" i="1" s="1"/>
  <c r="M3539" i="1" s="1"/>
  <c r="E3632" i="1" a="1"/>
  <c r="E3632" i="1" s="1"/>
  <c r="M3632" i="1" s="1"/>
  <c r="E3750" i="1" a="1"/>
  <c r="E3750" i="1" s="1"/>
  <c r="M3750" i="1" s="1"/>
  <c r="I3750" i="1" s="1"/>
  <c r="E3780" i="1" a="1"/>
  <c r="E3780" i="1" s="1"/>
  <c r="M3780" i="1" s="1"/>
  <c r="E4404" i="1" a="1"/>
  <c r="E4404" i="1" s="1"/>
  <c r="M4404" i="1" s="1"/>
  <c r="E4257" i="1" a="1"/>
  <c r="E4257" i="1" s="1"/>
  <c r="M4257" i="1" s="1"/>
  <c r="E3984" i="1" a="1"/>
  <c r="E3984" i="1" s="1"/>
  <c r="M3984" i="1" s="1"/>
  <c r="E3951" i="1" a="1"/>
  <c r="E3951" i="1" s="1"/>
  <c r="M3951" i="1" s="1"/>
  <c r="E4238" i="1" a="1"/>
  <c r="E4238" i="1" s="1"/>
  <c r="M4238" i="1" s="1"/>
  <c r="E4017" i="1" a="1"/>
  <c r="E4017" i="1" s="1"/>
  <c r="M4017" i="1" s="1"/>
  <c r="E4147" i="1" a="1"/>
  <c r="E4147" i="1" s="1"/>
  <c r="M4147" i="1" s="1"/>
  <c r="E4086" i="1" a="1"/>
  <c r="E4086" i="1" s="1"/>
  <c r="E3899" i="1" a="1"/>
  <c r="E3899" i="1" s="1"/>
  <c r="M3899" i="1" s="1"/>
  <c r="E4008" i="1" a="1"/>
  <c r="E4008" i="1" s="1"/>
  <c r="M4008" i="1" s="1"/>
  <c r="E4349" i="1" a="1"/>
  <c r="E4349" i="1" s="1"/>
  <c r="M4349" i="1" s="1"/>
  <c r="E4081" i="1" a="1"/>
  <c r="E4081" i="1" s="1"/>
  <c r="M4081" i="1" s="1"/>
  <c r="E4311" i="1" a="1"/>
  <c r="E4311" i="1" s="1"/>
  <c r="M4311" i="1" s="1"/>
  <c r="I4311" i="1" s="1"/>
  <c r="E4097" i="1" a="1"/>
  <c r="E4097" i="1" s="1"/>
  <c r="M4097" i="1" s="1"/>
  <c r="I4097" i="1" s="1"/>
  <c r="E3983" i="1" a="1"/>
  <c r="E3983" i="1" s="1"/>
  <c r="E3890" i="1" a="1"/>
  <c r="E3890" i="1" s="1"/>
  <c r="M3890" i="1" s="1"/>
  <c r="I3890" i="1" s="1"/>
  <c r="E4078" i="1" a="1"/>
  <c r="E4078" i="1" s="1"/>
  <c r="M4078" i="1" s="1"/>
  <c r="E3960" i="1" a="1"/>
  <c r="E3960" i="1" s="1"/>
  <c r="M3960" i="1" s="1"/>
  <c r="E4026" i="1" a="1"/>
  <c r="E4026" i="1" s="1"/>
  <c r="M4026" i="1" s="1"/>
  <c r="E4435" i="1" a="1"/>
  <c r="E4435" i="1" s="1"/>
  <c r="M4435" i="1" s="1"/>
  <c r="E4128" i="1" a="1"/>
  <c r="E4128" i="1" s="1"/>
  <c r="M4128" i="1" s="1"/>
  <c r="E4276" i="1" a="1"/>
  <c r="E4276" i="1" s="1"/>
  <c r="M4276" i="1" s="1"/>
  <c r="E4338" i="1" a="1"/>
  <c r="E4338" i="1" s="1"/>
  <c r="M4338" i="1" s="1"/>
  <c r="I4338" i="1" s="1"/>
  <c r="E3883" i="1" a="1"/>
  <c r="E3883" i="1" s="1"/>
  <c r="M3883" i="1" s="1"/>
  <c r="E3971" i="1" a="1"/>
  <c r="E3971" i="1" s="1"/>
  <c r="M3971" i="1" s="1"/>
  <c r="E4099" i="1" a="1"/>
  <c r="E4099" i="1" s="1"/>
  <c r="M4099" i="1" s="1"/>
  <c r="E4314" i="1" a="1"/>
  <c r="E4314" i="1" s="1"/>
  <c r="M4314" i="1" s="1"/>
  <c r="E4143" i="1" a="1"/>
  <c r="E4143" i="1" s="1"/>
  <c r="M4143" i="1" s="1"/>
  <c r="E4202" i="1" a="1"/>
  <c r="E4202" i="1" s="1"/>
  <c r="M4202" i="1" s="1"/>
  <c r="E4104" i="1" a="1"/>
  <c r="E4104" i="1" s="1"/>
  <c r="M4104" i="1" s="1"/>
  <c r="I4104" i="1" s="1"/>
  <c r="E4089" i="1" a="1"/>
  <c r="E4089" i="1" s="1"/>
  <c r="M4089" i="1" s="1"/>
  <c r="E3861" i="1" a="1"/>
  <c r="E3861" i="1" s="1"/>
  <c r="M3861" i="1" s="1"/>
  <c r="I3861" i="1" s="1"/>
  <c r="E4145" i="1" a="1"/>
  <c r="E4145" i="1" s="1"/>
  <c r="M4145" i="1" s="1"/>
  <c r="E4176" i="1" a="1"/>
  <c r="E4176" i="1" s="1"/>
  <c r="M4176" i="1" s="1"/>
  <c r="E4481" i="1" a="1"/>
  <c r="E4481" i="1" s="1"/>
  <c r="M4481" i="1" s="1"/>
  <c r="I4481" i="1" s="1"/>
  <c r="E4432" i="1" a="1"/>
  <c r="E4432" i="1" s="1"/>
  <c r="M4432" i="1" s="1"/>
  <c r="E3979" i="1" a="1"/>
  <c r="E3979" i="1" s="1"/>
  <c r="M3979" i="1" s="1"/>
  <c r="E4429" i="1" a="1"/>
  <c r="E4429" i="1" s="1"/>
  <c r="M4429" i="1" s="1"/>
  <c r="E4454" i="1" a="1"/>
  <c r="E4454" i="1" s="1"/>
  <c r="M4454" i="1" s="1"/>
  <c r="E4386" i="1" a="1"/>
  <c r="E4386" i="1" s="1"/>
  <c r="M4386" i="1" s="1"/>
  <c r="I4386" i="1" s="1"/>
  <c r="E3906" i="1" a="1"/>
  <c r="E3906" i="1" s="1"/>
  <c r="M3906" i="1" s="1"/>
  <c r="I3906" i="1" s="1"/>
  <c r="E4212" i="1" a="1"/>
  <c r="E4212" i="1" s="1"/>
  <c r="M4212" i="1" s="1"/>
  <c r="E3967" i="1" a="1"/>
  <c r="E3967" i="1" s="1"/>
  <c r="M3967" i="1" s="1"/>
  <c r="E3887" i="1" a="1"/>
  <c r="E3887" i="1" s="1"/>
  <c r="M3887" i="1" s="1"/>
  <c r="E4186" i="1" a="1"/>
  <c r="E4186" i="1" s="1"/>
  <c r="M4186" i="1" s="1"/>
  <c r="E4218" i="1" a="1"/>
  <c r="E4218" i="1" s="1"/>
  <c r="M4218" i="1" s="1"/>
  <c r="E4334" i="1" a="1"/>
  <c r="E4334" i="1" s="1"/>
  <c r="M4334" i="1" s="1"/>
  <c r="E4231" i="1" a="1"/>
  <c r="E4231" i="1" s="1"/>
  <c r="M4231" i="1" s="1"/>
  <c r="I4231" i="1" s="1"/>
  <c r="E3947" i="1" a="1"/>
  <c r="E3947" i="1" s="1"/>
  <c r="M3947" i="1" s="1"/>
  <c r="E4022" i="1" a="1"/>
  <c r="E4022" i="1" s="1"/>
  <c r="M4022" i="1" s="1"/>
  <c r="I4022" i="1" s="1"/>
  <c r="E4106" i="1" a="1"/>
  <c r="E4106" i="1" s="1"/>
  <c r="M4106" i="1" s="1"/>
  <c r="E4132" i="1" a="1"/>
  <c r="E4132" i="1" s="1"/>
  <c r="M4132" i="1" s="1"/>
  <c r="E4344" i="1" a="1"/>
  <c r="E4344" i="1" s="1"/>
  <c r="M4344" i="1" s="1"/>
  <c r="E4380" i="1" a="1"/>
  <c r="E4380" i="1" s="1"/>
  <c r="M4380" i="1" s="1"/>
  <c r="E3869" i="1" a="1"/>
  <c r="E3869" i="1" s="1"/>
  <c r="M3869" i="1" s="1"/>
  <c r="E4141" i="1" a="1"/>
  <c r="E4141" i="1" s="1"/>
  <c r="M4141" i="1" s="1"/>
  <c r="E4096" i="1" a="1"/>
  <c r="E4096" i="1" s="1"/>
  <c r="M4096" i="1" s="1"/>
  <c r="E4456" i="1" a="1"/>
  <c r="E4456" i="1" s="1"/>
  <c r="M4456" i="1" s="1"/>
  <c r="E4069" i="1" a="1"/>
  <c r="E4069" i="1" s="1"/>
  <c r="M4069" i="1" s="1"/>
  <c r="E4317" i="1" a="1"/>
  <c r="E4317" i="1" s="1"/>
  <c r="M4317" i="1" s="1"/>
  <c r="E4287" i="1" a="1"/>
  <c r="E4287" i="1" s="1"/>
  <c r="M4287" i="1" s="1"/>
  <c r="E4415" i="1" a="1"/>
  <c r="E4415" i="1" s="1"/>
  <c r="M4415" i="1" s="1"/>
  <c r="E3874" i="1" a="1"/>
  <c r="E3874" i="1" s="1"/>
  <c r="M3874" i="1" s="1"/>
  <c r="I3874" i="1" s="1"/>
  <c r="E4352" i="1" a="1"/>
  <c r="E4352" i="1" s="1"/>
  <c r="M4352" i="1" s="1"/>
  <c r="E3974" i="1" a="1"/>
  <c r="E3974" i="1" s="1"/>
  <c r="M3974" i="1" s="1"/>
  <c r="E4119" i="1" a="1"/>
  <c r="E4119" i="1" s="1"/>
  <c r="M4119" i="1" s="1"/>
  <c r="I4119" i="1" s="1"/>
  <c r="E4313" i="1" a="1"/>
  <c r="E4313" i="1" s="1"/>
  <c r="M4313" i="1" s="1"/>
  <c r="I4313" i="1" s="1"/>
  <c r="E4049" i="1" a="1"/>
  <c r="E4049" i="1" s="1"/>
  <c r="M4049" i="1" s="1"/>
  <c r="E4242" i="1" a="1"/>
  <c r="E4242" i="1" s="1"/>
  <c r="M4242" i="1" s="1"/>
  <c r="I4242" i="1" s="1"/>
  <c r="E4060" i="1" a="1"/>
  <c r="E4060" i="1" s="1"/>
  <c r="M4060" i="1" s="1"/>
  <c r="E4377" i="1" a="1"/>
  <c r="E4377" i="1" s="1"/>
  <c r="M4377" i="1" s="1"/>
  <c r="E4281" i="1" a="1"/>
  <c r="E4281" i="1" s="1"/>
  <c r="M4281" i="1" s="1"/>
  <c r="I4281" i="1" s="1"/>
  <c r="E3903" i="1" a="1"/>
  <c r="E3903" i="1" s="1"/>
  <c r="M3903" i="1" s="1"/>
  <c r="E4388" i="1" a="1"/>
  <c r="E4388" i="1" s="1"/>
  <c r="M4388" i="1" s="1"/>
  <c r="E4130" i="1" a="1"/>
  <c r="E4130" i="1" s="1"/>
  <c r="M4130" i="1" s="1"/>
  <c r="I4130" i="1" s="1"/>
  <c r="E3889" i="1" a="1"/>
  <c r="E3889" i="1" s="1"/>
  <c r="M3889" i="1" s="1"/>
  <c r="I3889" i="1" s="1"/>
  <c r="E3905" i="1" a="1"/>
  <c r="E3905" i="1" s="1"/>
  <c r="M3905" i="1" s="1"/>
  <c r="I3905" i="1" s="1"/>
  <c r="E4064" i="1" a="1"/>
  <c r="E4064" i="1" s="1"/>
  <c r="M4064" i="1" s="1"/>
  <c r="E4348" i="1" a="1"/>
  <c r="E4348" i="1" s="1"/>
  <c r="M4348" i="1" s="1"/>
  <c r="E4482" i="1" a="1"/>
  <c r="E4482" i="1" s="1"/>
  <c r="M4482" i="1" s="1"/>
  <c r="I4482" i="1" s="1"/>
  <c r="E4210" i="1" a="1"/>
  <c r="E4210" i="1" s="1"/>
  <c r="M4210" i="1" s="1"/>
  <c r="I4210" i="1" s="1"/>
  <c r="E4131" i="1" a="1"/>
  <c r="E4131" i="1" s="1"/>
  <c r="M4131" i="1" s="1"/>
  <c r="E3935" i="1" a="1"/>
  <c r="E3935" i="1" s="1"/>
  <c r="M3935" i="1" s="1"/>
  <c r="E4331" i="1" a="1"/>
  <c r="E4331" i="1" s="1"/>
  <c r="M4331" i="1" s="1"/>
  <c r="E4053" i="1" a="1"/>
  <c r="E4053" i="1" s="1"/>
  <c r="M4053" i="1" s="1"/>
  <c r="E4161" i="1" a="1"/>
  <c r="E4161" i="1" s="1"/>
  <c r="M4161" i="1" s="1"/>
  <c r="I4161" i="1" s="1"/>
  <c r="E4057" i="1" a="1"/>
  <c r="E4057" i="1" s="1"/>
  <c r="M4057" i="1" s="1"/>
  <c r="I4057" i="1" s="1"/>
  <c r="E3858" i="1" a="1"/>
  <c r="E3858" i="1" s="1"/>
  <c r="M3858" i="1" s="1"/>
  <c r="I3858" i="1" s="1"/>
  <c r="E4453" i="1" a="1"/>
  <c r="E4453" i="1" s="1"/>
  <c r="M4453" i="1" s="1"/>
  <c r="I4453" i="1" s="1"/>
  <c r="E3932" i="1" a="1"/>
  <c r="E3932" i="1" s="1"/>
  <c r="M3932" i="1" s="1"/>
  <c r="E4289" i="1" a="1"/>
  <c r="E4289" i="1" s="1"/>
  <c r="M4289" i="1" s="1"/>
  <c r="I4289" i="1" s="1"/>
  <c r="E4364" i="1" a="1"/>
  <c r="E4364" i="1" s="1"/>
  <c r="M4364" i="1" s="1"/>
  <c r="E4372" i="1" a="1"/>
  <c r="E4372" i="1" s="1"/>
  <c r="M4372" i="1" s="1"/>
  <c r="E3968" i="1" a="1"/>
  <c r="E3968" i="1" s="1"/>
  <c r="M3968" i="1" s="1"/>
  <c r="E4411" i="1" a="1"/>
  <c r="E4411" i="1" s="1"/>
  <c r="E4463" i="1" a="1"/>
  <c r="E4463" i="1" s="1"/>
  <c r="M4463" i="1" s="1"/>
  <c r="E3937" i="1" a="1"/>
  <c r="E3937" i="1" s="1"/>
  <c r="M3937" i="1" s="1"/>
  <c r="E4012" i="1" a="1"/>
  <c r="E4012" i="1" s="1"/>
  <c r="M4012" i="1" s="1"/>
  <c r="E3912" i="1" a="1"/>
  <c r="E3912" i="1" s="1"/>
  <c r="M3912" i="1" s="1"/>
  <c r="E4320" i="1" a="1"/>
  <c r="E4320" i="1" s="1"/>
  <c r="M4320" i="1" s="1"/>
  <c r="E4310" i="1" a="1"/>
  <c r="E4310" i="1" s="1"/>
  <c r="M4310" i="1" s="1"/>
  <c r="I4310" i="1" s="1"/>
  <c r="E4474" i="1" a="1"/>
  <c r="E4474" i="1" s="1"/>
  <c r="M4474" i="1" s="1"/>
  <c r="E3846" i="1" a="1"/>
  <c r="E3846" i="1" s="1"/>
  <c r="M3846" i="1" s="1"/>
  <c r="I3846" i="1" s="1"/>
  <c r="E4305" i="1" a="1"/>
  <c r="E4305" i="1" s="1"/>
  <c r="M4305" i="1" s="1"/>
  <c r="E4299" i="1" a="1"/>
  <c r="E4299" i="1" s="1"/>
  <c r="M4299" i="1" s="1"/>
  <c r="E4423" i="1" a="1"/>
  <c r="E4423" i="1" s="1"/>
  <c r="M4423" i="1" s="1"/>
  <c r="I4423" i="1" s="1"/>
  <c r="E4355" i="1" a="1"/>
  <c r="E4355" i="1" s="1"/>
  <c r="E4115" i="1" a="1"/>
  <c r="E4115" i="1" s="1"/>
  <c r="M4115" i="1" s="1"/>
  <c r="E4001" i="1" a="1"/>
  <c r="E4001" i="1" s="1"/>
  <c r="M4001" i="1" s="1"/>
  <c r="E4370" i="1" a="1"/>
  <c r="E4370" i="1" s="1"/>
  <c r="M4370" i="1" s="1"/>
  <c r="I4370" i="1" s="1"/>
  <c r="E3973" i="1" a="1"/>
  <c r="E3973" i="1" s="1"/>
  <c r="M3973" i="1" s="1"/>
  <c r="I3973" i="1" s="1"/>
  <c r="E4340" i="1" a="1"/>
  <c r="E4340" i="1" s="1"/>
  <c r="M4340" i="1" s="1"/>
  <c r="E3900" i="1" a="1"/>
  <c r="E3900" i="1" s="1"/>
  <c r="M3900" i="1" s="1"/>
  <c r="E4003" i="1" a="1"/>
  <c r="E4003" i="1" s="1"/>
  <c r="M4003" i="1" s="1"/>
  <c r="E4256" i="1" a="1"/>
  <c r="E4256" i="1" s="1"/>
  <c r="M4256" i="1" s="1"/>
  <c r="E3952" i="1" a="1"/>
  <c r="E3952" i="1" s="1"/>
  <c r="M3952" i="1" s="1"/>
  <c r="E4113" i="1" a="1"/>
  <c r="E4113" i="1" s="1"/>
  <c r="M4113" i="1" s="1"/>
  <c r="E3916" i="1" a="1"/>
  <c r="E3916" i="1" s="1"/>
  <c r="M3916" i="1" s="1"/>
  <c r="E4151" i="1" a="1"/>
  <c r="E4151" i="1" s="1"/>
  <c r="M4151" i="1" s="1"/>
  <c r="E3933" i="1" a="1"/>
  <c r="E3933" i="1" s="1"/>
  <c r="M3933" i="1" s="1"/>
  <c r="E4244" i="1" a="1"/>
  <c r="E4244" i="1" s="1"/>
  <c r="M4244" i="1" s="1"/>
  <c r="E3931" i="1" a="1"/>
  <c r="E3931" i="1" s="1"/>
  <c r="M3931" i="1" s="1"/>
  <c r="E3911" i="1" a="1"/>
  <c r="E3911" i="1" s="1"/>
  <c r="M3911" i="1" s="1"/>
  <c r="I3911" i="1" s="1"/>
  <c r="E3964" i="1" a="1"/>
  <c r="E3964" i="1" s="1"/>
  <c r="M3964" i="1" s="1"/>
  <c r="E4341" i="1" a="1"/>
  <c r="E4341" i="1" s="1"/>
  <c r="M4341" i="1" s="1"/>
  <c r="I4341" i="1" s="1"/>
  <c r="E4117" i="1" a="1"/>
  <c r="E4117" i="1" s="1"/>
  <c r="M4117" i="1" s="1"/>
  <c r="I4117" i="1" s="1"/>
  <c r="E3896" i="1" a="1"/>
  <c r="E3896" i="1" s="1"/>
  <c r="M3896" i="1" s="1"/>
  <c r="E3992" i="1" a="1"/>
  <c r="E3992" i="1" s="1"/>
  <c r="M3992" i="1" s="1"/>
  <c r="E4083" i="1" a="1"/>
  <c r="E4083" i="1" s="1"/>
  <c r="M4083" i="1" s="1"/>
  <c r="E4258" i="1" a="1"/>
  <c r="E4258" i="1" s="1"/>
  <c r="M4258" i="1" s="1"/>
  <c r="I4258" i="1" s="1"/>
  <c r="E3909" i="1" a="1"/>
  <c r="E3909" i="1" s="1"/>
  <c r="M3909" i="1" s="1"/>
  <c r="E4473" i="1" a="1"/>
  <c r="E4473" i="1" s="1"/>
  <c r="M4473" i="1" s="1"/>
  <c r="E4201" i="1" a="1"/>
  <c r="E4201" i="1" s="1"/>
  <c r="M4201" i="1" s="1"/>
  <c r="I4201" i="1" s="1"/>
  <c r="E4158" i="1" a="1"/>
  <c r="E4158" i="1" s="1"/>
  <c r="M4158" i="1" s="1"/>
  <c r="E4419" i="1" a="1"/>
  <c r="E4419" i="1" s="1"/>
  <c r="M4419" i="1" s="1"/>
  <c r="E4246" i="1" a="1"/>
  <c r="E4246" i="1" s="1"/>
  <c r="M4246" i="1" s="1"/>
  <c r="I4246" i="1" s="1"/>
  <c r="E4225" i="1" a="1"/>
  <c r="E4225" i="1" s="1"/>
  <c r="M4225" i="1" s="1"/>
  <c r="E3945" i="1" a="1"/>
  <c r="E3945" i="1" s="1"/>
  <c r="M3945" i="1" s="1"/>
  <c r="I3945" i="1" s="1"/>
  <c r="E4032" i="1" a="1"/>
  <c r="E4032" i="1" s="1"/>
  <c r="M4032" i="1" s="1"/>
  <c r="E4127" i="1" a="1"/>
  <c r="E4127" i="1" s="1"/>
  <c r="M4127" i="1" s="1"/>
  <c r="E4483" i="1" a="1"/>
  <c r="E4483" i="1" s="1"/>
  <c r="M4483" i="1" s="1"/>
  <c r="E4112" i="1" a="1"/>
  <c r="E4112" i="1" s="1"/>
  <c r="M4112" i="1" s="1"/>
  <c r="E4084" i="1" a="1"/>
  <c r="E4084" i="1" s="1"/>
  <c r="M4084" i="1" s="1"/>
  <c r="E3990" i="1" a="1"/>
  <c r="E3990" i="1" s="1"/>
  <c r="M3990" i="1" s="1"/>
  <c r="I3990" i="1" s="1"/>
  <c r="E3919" i="1" a="1"/>
  <c r="E3919" i="1" s="1"/>
  <c r="M3919" i="1" s="1"/>
  <c r="E4336" i="1" a="1"/>
  <c r="E4336" i="1" s="1"/>
  <c r="M4336" i="1" s="1"/>
  <c r="E3873" i="1" a="1"/>
  <c r="E3873" i="1" s="1"/>
  <c r="M3873" i="1" s="1"/>
  <c r="E4191" i="1" a="1"/>
  <c r="E4191" i="1" s="1"/>
  <c r="M4191" i="1" s="1"/>
  <c r="E4009" i="1" a="1"/>
  <c r="E4009" i="1" s="1"/>
  <c r="M4009" i="1" s="1"/>
  <c r="E3921" i="1" a="1"/>
  <c r="E3921" i="1" s="1"/>
  <c r="M3921" i="1" s="1"/>
  <c r="I3921" i="1" s="1"/>
  <c r="E4024" i="1" a="1"/>
  <c r="E4024" i="1" s="1"/>
  <c r="M4024" i="1" s="1"/>
  <c r="E4134" i="1" a="1"/>
  <c r="E4134" i="1" s="1"/>
  <c r="M4134" i="1" s="1"/>
  <c r="E4254" i="1" a="1"/>
  <c r="E4254" i="1" s="1"/>
  <c r="M4254" i="1" s="1"/>
  <c r="E4140" i="1" a="1"/>
  <c r="E4140" i="1" s="1"/>
  <c r="E4471" i="1" a="1"/>
  <c r="E4471" i="1" s="1"/>
  <c r="M4471" i="1" s="1"/>
  <c r="I4471" i="1" s="1"/>
  <c r="E3913" i="1" a="1"/>
  <c r="E3913" i="1" s="1"/>
  <c r="M3913" i="1" s="1"/>
  <c r="E3880" i="1" a="1"/>
  <c r="E3880" i="1" s="1"/>
  <c r="M3880" i="1" s="1"/>
  <c r="E4228" i="1" a="1"/>
  <c r="E4228" i="1" s="1"/>
  <c r="M4228" i="1" s="1"/>
  <c r="E3946" i="1" a="1"/>
  <c r="E3946" i="1" s="1"/>
  <c r="M3946" i="1" s="1"/>
  <c r="E3987" i="1" a="1"/>
  <c r="E3987" i="1" s="1"/>
  <c r="M3987" i="1" s="1"/>
  <c r="E4248" i="1" a="1"/>
  <c r="E4248" i="1" s="1"/>
  <c r="M4248" i="1" s="1"/>
  <c r="E3914" i="1" a="1"/>
  <c r="E3914" i="1" s="1"/>
  <c r="M3914" i="1" s="1"/>
  <c r="E4371" i="1" a="1"/>
  <c r="E4371" i="1" s="1"/>
  <c r="M4371" i="1" s="1"/>
  <c r="E4197" i="1" a="1"/>
  <c r="E4197" i="1" s="1"/>
  <c r="M4197" i="1" s="1"/>
  <c r="I4197" i="1" s="1"/>
  <c r="E3924" i="1" a="1"/>
  <c r="E3924" i="1" s="1"/>
  <c r="M3924" i="1" s="1"/>
  <c r="E4385" i="1" a="1"/>
  <c r="E4385" i="1" s="1"/>
  <c r="M4385" i="1" s="1"/>
  <c r="I4385" i="1" s="1"/>
  <c r="E4107" i="1" a="1"/>
  <c r="E4107" i="1" s="1"/>
  <c r="M4107" i="1" s="1"/>
  <c r="E4466" i="1" a="1"/>
  <c r="E4466" i="1" s="1"/>
  <c r="M4466" i="1" s="1"/>
  <c r="I4466" i="1" s="1"/>
  <c r="E4376" i="1" a="1"/>
  <c r="E4376" i="1" s="1"/>
  <c r="M4376" i="1" s="1"/>
  <c r="E4350" i="1" a="1"/>
  <c r="E4350" i="1" s="1"/>
  <c r="M4350" i="1" s="1"/>
  <c r="E3993" i="1" a="1"/>
  <c r="E3993" i="1" s="1"/>
  <c r="M3993" i="1" s="1"/>
  <c r="E4401" i="1" a="1"/>
  <c r="E4401" i="1" s="1"/>
  <c r="M4401" i="1" s="1"/>
  <c r="E4199" i="1" a="1"/>
  <c r="E4199" i="1" s="1"/>
  <c r="M4199" i="1" s="1"/>
  <c r="I4199" i="1" s="1"/>
  <c r="E4307" i="1" a="1"/>
  <c r="E4307" i="1" s="1"/>
  <c r="M4307" i="1" s="1"/>
  <c r="E4170" i="1" a="1"/>
  <c r="E4170" i="1" s="1"/>
  <c r="M4170" i="1" s="1"/>
  <c r="E4070" i="1" a="1"/>
  <c r="E4070" i="1" s="1"/>
  <c r="M4070" i="1" s="1"/>
  <c r="E4252" i="1" a="1"/>
  <c r="E4252" i="1" s="1"/>
  <c r="M4252" i="1" s="1"/>
  <c r="E3845" i="1" a="1"/>
  <c r="E3845" i="1" s="1"/>
  <c r="M3845" i="1" s="1"/>
  <c r="I3845" i="1" s="1"/>
  <c r="E4315" i="1" a="1"/>
  <c r="E4315" i="1" s="1"/>
  <c r="M4315" i="1" s="1"/>
  <c r="E4445" i="1" a="1"/>
  <c r="E4445" i="1" s="1"/>
  <c r="M4445" i="1" s="1"/>
  <c r="E4121" i="1" a="1"/>
  <c r="E4121" i="1" s="1"/>
  <c r="M4121" i="1" s="1"/>
  <c r="E4421" i="1" a="1"/>
  <c r="E4421" i="1" s="1"/>
  <c r="M4421" i="1" s="1"/>
  <c r="I4421" i="1" s="1"/>
  <c r="E4389" i="1" a="1"/>
  <c r="E4389" i="1" s="1"/>
  <c r="M4389" i="1" s="1"/>
  <c r="I4389" i="1" s="1"/>
  <c r="E3957" i="1" a="1"/>
  <c r="E3957" i="1" s="1"/>
  <c r="M3957" i="1" s="1"/>
  <c r="E4273" i="1" a="1"/>
  <c r="E4273" i="1" s="1"/>
  <c r="M4273" i="1" s="1"/>
  <c r="I4273" i="1" s="1"/>
  <c r="E4368" i="1" a="1"/>
  <c r="E4368" i="1" s="1"/>
  <c r="M4368" i="1" s="1"/>
  <c r="E3868" i="1" a="1"/>
  <c r="E3868" i="1" s="1"/>
  <c r="M3868" i="1" s="1"/>
  <c r="E4262" i="1" a="1"/>
  <c r="E4262" i="1" s="1"/>
  <c r="M4262" i="1" s="1"/>
  <c r="I4262" i="1" s="1"/>
  <c r="E4358" i="1" a="1"/>
  <c r="E4358" i="1" s="1"/>
  <c r="M4358" i="1" s="1"/>
  <c r="I4358" i="1" s="1"/>
  <c r="E4462" i="1" a="1"/>
  <c r="E4462" i="1" s="1"/>
  <c r="M4462" i="1" s="1"/>
  <c r="E4286" i="1" a="1"/>
  <c r="E4286" i="1" s="1"/>
  <c r="M4286" i="1" s="1"/>
  <c r="E4010" i="1" a="1"/>
  <c r="E4010" i="1" s="1"/>
  <c r="M4010" i="1" s="1"/>
  <c r="E4088" i="1" a="1"/>
  <c r="E4088" i="1" s="1"/>
  <c r="M4088" i="1" s="1"/>
  <c r="E4431" i="1" a="1"/>
  <c r="E4431" i="1" s="1"/>
  <c r="M4431" i="1" s="1"/>
  <c r="E3848" i="1" a="1"/>
  <c r="E3848" i="1" s="1"/>
  <c r="M3848" i="1" s="1"/>
  <c r="E4309" i="1" a="1"/>
  <c r="E4309" i="1" s="1"/>
  <c r="E4264" i="1" a="1"/>
  <c r="E4264" i="1" s="1"/>
  <c r="M4264" i="1" s="1"/>
  <c r="E4138" i="1" a="1"/>
  <c r="E4138" i="1" s="1"/>
  <c r="E4193" i="1" a="1"/>
  <c r="E4193" i="1" s="1"/>
  <c r="M4193" i="1" s="1"/>
  <c r="E3923" i="1" a="1"/>
  <c r="E3923" i="1" s="1"/>
  <c r="M3923" i="1" s="1"/>
  <c r="E3878" i="1" a="1"/>
  <c r="E3878" i="1" s="1"/>
  <c r="M3878" i="1" s="1"/>
  <c r="I3878" i="1" s="1"/>
  <c r="E3847" i="1" a="1"/>
  <c r="E3847" i="1" s="1"/>
  <c r="E4270" i="1" a="1"/>
  <c r="E4270" i="1" s="1"/>
  <c r="M4270" i="1" s="1"/>
  <c r="E3922" i="1" a="1"/>
  <c r="E3922" i="1" s="1"/>
  <c r="M3922" i="1" s="1"/>
  <c r="I3922" i="1" s="1"/>
  <c r="E4035" i="1" a="1"/>
  <c r="E4035" i="1" s="1"/>
  <c r="M4035" i="1" s="1"/>
  <c r="E4059" i="1" a="1"/>
  <c r="E4059" i="1" s="1"/>
  <c r="M4059" i="1" s="1"/>
  <c r="E4449" i="1" a="1"/>
  <c r="E4449" i="1" s="1"/>
  <c r="M4449" i="1" s="1"/>
  <c r="E3917" i="1" a="1"/>
  <c r="E3917" i="1" s="1"/>
  <c r="M3917" i="1" s="1"/>
  <c r="E3907" i="1" a="1"/>
  <c r="E3907" i="1" s="1"/>
  <c r="M3907" i="1" s="1"/>
  <c r="E4279" i="1" a="1"/>
  <c r="E4279" i="1" s="1"/>
  <c r="M4279" i="1" s="1"/>
  <c r="I4279" i="1" s="1"/>
  <c r="E3853" i="1" a="1"/>
  <c r="E3853" i="1" s="1"/>
  <c r="M3853" i="1" s="1"/>
  <c r="E4413" i="1" a="1"/>
  <c r="E4413" i="1" s="1"/>
  <c r="M4413" i="1" s="1"/>
  <c r="E4241" i="1" a="1"/>
  <c r="E4241" i="1" s="1"/>
  <c r="M4241" i="1" s="1"/>
  <c r="I4241" i="1" s="1"/>
  <c r="E3970" i="1" a="1"/>
  <c r="E3970" i="1" s="1"/>
  <c r="M3970" i="1" s="1"/>
  <c r="I3970" i="1" s="1"/>
  <c r="E3994" i="1" a="1"/>
  <c r="E3994" i="1" s="1"/>
  <c r="M3994" i="1" s="1"/>
  <c r="E3898" i="1" a="1"/>
  <c r="E3898" i="1" s="1"/>
  <c r="M3898" i="1" s="1"/>
  <c r="E3996" i="1" a="1"/>
  <c r="E3996" i="1" s="1"/>
  <c r="M3996" i="1" s="1"/>
  <c r="E4400" i="1" a="1"/>
  <c r="E4400" i="1" s="1"/>
  <c r="M4400" i="1" s="1"/>
  <c r="E3939" i="1" a="1"/>
  <c r="E3939" i="1" s="1"/>
  <c r="M3939" i="1" s="1"/>
  <c r="E4436" i="1" a="1"/>
  <c r="E4436" i="1" s="1"/>
  <c r="M4436" i="1" s="1"/>
  <c r="E4067" i="1" a="1"/>
  <c r="E4067" i="1" s="1"/>
  <c r="M4067" i="1" s="1"/>
  <c r="E3893" i="1" a="1"/>
  <c r="E3893" i="1" s="1"/>
  <c r="M3893" i="1" s="1"/>
  <c r="I3893" i="1" s="1"/>
  <c r="E4234" i="1" a="1"/>
  <c r="E4234" i="1" s="1"/>
  <c r="M4234" i="1" s="1"/>
  <c r="E4183" i="1" a="1"/>
  <c r="E4183" i="1" s="1"/>
  <c r="M4183" i="1" s="1"/>
  <c r="I4183" i="1" s="1"/>
  <c r="E4031" i="1" a="1"/>
  <c r="E4031" i="1" s="1"/>
  <c r="M4031" i="1" s="1"/>
  <c r="E4065" i="1" a="1"/>
  <c r="E4065" i="1" s="1"/>
  <c r="M4065" i="1" s="1"/>
  <c r="I4065" i="1" s="1"/>
  <c r="E4365" i="1" a="1"/>
  <c r="E4365" i="1" s="1"/>
  <c r="M4365" i="1" s="1"/>
  <c r="E4359" i="1" a="1"/>
  <c r="E4359" i="1" s="1"/>
  <c r="M4359" i="1" s="1"/>
  <c r="I4359" i="1" s="1"/>
  <c r="E4438" i="1" a="1"/>
  <c r="E4438" i="1" s="1"/>
  <c r="M4438" i="1" s="1"/>
  <c r="I4438" i="1" s="1"/>
  <c r="E3877" i="1" a="1"/>
  <c r="E3877" i="1" s="1"/>
  <c r="M3877" i="1" s="1"/>
  <c r="E4214" i="1" a="1"/>
  <c r="E4214" i="1" s="1"/>
  <c r="M4214" i="1" s="1"/>
  <c r="E4326" i="1" a="1"/>
  <c r="E4326" i="1" s="1"/>
  <c r="M4326" i="1" s="1"/>
  <c r="I4326" i="1" s="1"/>
  <c r="E4159" i="1" a="1"/>
  <c r="E4159" i="1" s="1"/>
  <c r="M4159" i="1" s="1"/>
  <c r="E4062" i="1" a="1"/>
  <c r="E4062" i="1" s="1"/>
  <c r="M4062" i="1" s="1"/>
  <c r="E4282" i="1" a="1"/>
  <c r="E4282" i="1" s="1"/>
  <c r="M4282" i="1" s="1"/>
  <c r="E4200" i="1" a="1"/>
  <c r="E4200" i="1" s="1"/>
  <c r="M4200" i="1" s="1"/>
  <c r="E3989" i="1" a="1"/>
  <c r="E3989" i="1" s="1"/>
  <c r="M3989" i="1" s="1"/>
  <c r="I3989" i="1" s="1"/>
  <c r="E4137" i="1" a="1"/>
  <c r="E4137" i="1" s="1"/>
  <c r="E3954" i="1" a="1"/>
  <c r="E3954" i="1" s="1"/>
  <c r="M3954" i="1" s="1"/>
  <c r="I3954" i="1" s="1"/>
  <c r="E4079" i="1" a="1"/>
  <c r="E4079" i="1" s="1"/>
  <c r="M4079" i="1" s="1"/>
  <c r="E4407" i="1" a="1"/>
  <c r="E4407" i="1" s="1"/>
  <c r="M4407" i="1" s="1"/>
  <c r="I4407" i="1" s="1"/>
  <c r="E3958" i="1" a="1"/>
  <c r="E3958" i="1" s="1"/>
  <c r="M3958" i="1" s="1"/>
  <c r="E4298" i="1" a="1"/>
  <c r="E4298" i="1" s="1"/>
  <c r="M4298" i="1" s="1"/>
  <c r="E4175" i="1" a="1"/>
  <c r="E4175" i="1" s="1"/>
  <c r="E4424" i="1" a="1"/>
  <c r="E4424" i="1" s="1"/>
  <c r="M4424" i="1" s="1"/>
  <c r="E4316" i="1" a="1"/>
  <c r="E4316" i="1" s="1"/>
  <c r="M4316" i="1" s="1"/>
  <c r="E4402" i="1" a="1"/>
  <c r="E4402" i="1" s="1"/>
  <c r="M4402" i="1" s="1"/>
  <c r="I4402" i="1" s="1"/>
  <c r="E4322" i="1" a="1"/>
  <c r="E4322" i="1" s="1"/>
  <c r="M4322" i="1" s="1"/>
  <c r="I4322" i="1" s="1"/>
  <c r="E3884" i="1" a="1"/>
  <c r="E3884" i="1" s="1"/>
  <c r="M3884" i="1" s="1"/>
  <c r="E4184" i="1" a="1"/>
  <c r="E4184" i="1" s="1"/>
  <c r="M4184" i="1" s="1"/>
  <c r="E4227" i="1" a="1"/>
  <c r="E4227" i="1" s="1"/>
  <c r="M4227" i="1" s="1"/>
  <c r="E3956" i="1" a="1"/>
  <c r="E3956" i="1" s="1"/>
  <c r="M3956" i="1" s="1"/>
  <c r="E4020" i="1" a="1"/>
  <c r="E4020" i="1" s="1"/>
  <c r="M4020" i="1" s="1"/>
  <c r="E3871" i="1" a="1"/>
  <c r="E3871" i="1" s="1"/>
  <c r="M3871" i="1" s="1"/>
  <c r="E4177" i="1" a="1"/>
  <c r="E4177" i="1" s="1"/>
  <c r="M4177" i="1" s="1"/>
  <c r="I4177" i="1" s="1"/>
  <c r="E3980" i="1" a="1"/>
  <c r="E3980" i="1" s="1"/>
  <c r="E4420" i="1" a="1"/>
  <c r="E4420" i="1" s="1"/>
  <c r="M4420" i="1" s="1"/>
  <c r="E4181" i="1" a="1"/>
  <c r="E4181" i="1" s="1"/>
  <c r="M4181" i="1" s="1"/>
  <c r="E4109" i="1" a="1"/>
  <c r="E4109" i="1" s="1"/>
  <c r="M4109" i="1" s="1"/>
  <c r="E4367" i="1" a="1"/>
  <c r="E4367" i="1" s="1"/>
  <c r="M4367" i="1" s="1"/>
  <c r="E4211" i="1" a="1"/>
  <c r="E4211" i="1" s="1"/>
  <c r="M4211" i="1" s="1"/>
  <c r="E4102" i="1" a="1"/>
  <c r="E4102" i="1" s="1"/>
  <c r="M4102" i="1" s="1"/>
  <c r="I4102" i="1" s="1"/>
  <c r="E3985" i="1" a="1"/>
  <c r="E3985" i="1" s="1"/>
  <c r="M3985" i="1" s="1"/>
  <c r="E4133" i="1" a="1"/>
  <c r="E4133" i="1" s="1"/>
  <c r="M4133" i="1" s="1"/>
  <c r="E4250" i="1" a="1"/>
  <c r="E4250" i="1" s="1"/>
  <c r="M4250" i="1" s="1"/>
  <c r="E4382" i="1" a="1"/>
  <c r="E4382" i="1" s="1"/>
  <c r="M4382" i="1" s="1"/>
  <c r="E4129" i="1" a="1"/>
  <c r="E4129" i="1" s="1"/>
  <c r="M4129" i="1" s="1"/>
  <c r="E4465" i="1" a="1"/>
  <c r="E4465" i="1" s="1"/>
  <c r="M4465" i="1" s="1"/>
  <c r="I4465" i="1" s="1"/>
  <c r="E4190" i="1" a="1"/>
  <c r="E4190" i="1" s="1"/>
  <c r="M4190" i="1" s="1"/>
  <c r="E3885" i="1" a="1"/>
  <c r="E3885" i="1" s="1"/>
  <c r="M3885" i="1" s="1"/>
  <c r="E4163" i="1" a="1"/>
  <c r="E4163" i="1" s="1"/>
  <c r="M4163" i="1" s="1"/>
  <c r="E4029" i="1" a="1"/>
  <c r="E4029" i="1" s="1"/>
  <c r="M4029" i="1" s="1"/>
  <c r="E4391" i="1" a="1"/>
  <c r="E4391" i="1" s="1"/>
  <c r="M4391" i="1" s="1"/>
  <c r="I4391" i="1" s="1"/>
  <c r="E3969" i="1" a="1"/>
  <c r="E3969" i="1" s="1"/>
  <c r="M3969" i="1" s="1"/>
  <c r="I3969" i="1" s="1"/>
  <c r="E4430" i="1" a="1"/>
  <c r="E4430" i="1" s="1"/>
  <c r="M4430" i="1" s="1"/>
  <c r="E3888" i="1" a="1"/>
  <c r="E3888" i="1" s="1"/>
  <c r="M3888" i="1" s="1"/>
  <c r="E4300" i="1" a="1"/>
  <c r="E4300" i="1" s="1"/>
  <c r="M4300" i="1" s="1"/>
  <c r="E4422" i="1" a="1"/>
  <c r="E4422" i="1" s="1"/>
  <c r="M4422" i="1" s="1"/>
  <c r="I4422" i="1" s="1"/>
  <c r="E3891" i="1" a="1"/>
  <c r="E3891" i="1" s="1"/>
  <c r="M3891" i="1" s="1"/>
  <c r="E4217" i="1" a="1"/>
  <c r="E4217" i="1" s="1"/>
  <c r="M4217" i="1" s="1"/>
  <c r="I4217" i="1" s="1"/>
  <c r="E3854" i="1" a="1"/>
  <c r="E3854" i="1" s="1"/>
  <c r="M3854" i="1" s="1"/>
  <c r="E4266" i="1" a="1"/>
  <c r="E4266" i="1" s="1"/>
  <c r="M4266" i="1" s="1"/>
  <c r="E3849" i="1" a="1"/>
  <c r="E3849" i="1" s="1"/>
  <c r="M3849" i="1" s="1"/>
  <c r="E4043" i="1" a="1"/>
  <c r="E4043" i="1" s="1"/>
  <c r="M4043" i="1" s="1"/>
  <c r="E4460" i="1" a="1"/>
  <c r="E4460" i="1" s="1"/>
  <c r="M4460" i="1" s="1"/>
  <c r="E4362" i="1" a="1"/>
  <c r="E4362" i="1" s="1"/>
  <c r="M4362" i="1" s="1"/>
  <c r="E4259" i="1" a="1"/>
  <c r="E4259" i="1" s="1"/>
  <c r="M4259" i="1" s="1"/>
  <c r="E4455" i="1" a="1"/>
  <c r="E4455" i="1" s="1"/>
  <c r="M4455" i="1" s="1"/>
  <c r="I4455" i="1" s="1"/>
  <c r="E3975" i="1" a="1"/>
  <c r="E3975" i="1" s="1"/>
  <c r="M3975" i="1" s="1"/>
  <c r="I3975" i="1" s="1"/>
  <c r="E4093" i="1" a="1"/>
  <c r="E4093" i="1" s="1"/>
  <c r="M4093" i="1" s="1"/>
  <c r="E4366" i="1" a="1"/>
  <c r="E4366" i="1" s="1"/>
  <c r="M4366" i="1" s="1"/>
  <c r="E4036" i="1" a="1"/>
  <c r="E4036" i="1" s="1"/>
  <c r="E4378" i="1" a="1"/>
  <c r="E4378" i="1" s="1"/>
  <c r="M4378" i="1" s="1"/>
  <c r="E4232" i="1" a="1"/>
  <c r="E4232" i="1" s="1"/>
  <c r="M4232" i="1" s="1"/>
  <c r="I4232" i="1" s="1"/>
  <c r="E4426" i="1" a="1"/>
  <c r="E4426" i="1" s="1"/>
  <c r="M4426" i="1" s="1"/>
  <c r="E4335" i="1" a="1"/>
  <c r="E4335" i="1" s="1"/>
  <c r="M4335" i="1" s="1"/>
  <c r="E3991" i="1" a="1"/>
  <c r="E3991" i="1" s="1"/>
  <c r="M3991" i="1" s="1"/>
  <c r="E4475" i="1" a="1"/>
  <c r="E4475" i="1" s="1"/>
  <c r="M4475" i="1" s="1"/>
  <c r="E4369" i="1" a="1"/>
  <c r="E4369" i="1" s="1"/>
  <c r="M4369" i="1" s="1"/>
  <c r="I4369" i="1" s="1"/>
  <c r="E4363" i="1" a="1"/>
  <c r="E4363" i="1" s="1"/>
  <c r="M4363" i="1" s="1"/>
  <c r="E4464" i="1" a="1"/>
  <c r="E4464" i="1" s="1"/>
  <c r="M4464" i="1" s="1"/>
  <c r="E4268" i="1" a="1"/>
  <c r="E4268" i="1" s="1"/>
  <c r="M4268" i="1" s="1"/>
  <c r="E4240" i="1" a="1"/>
  <c r="E4240" i="1" s="1"/>
  <c r="M4240" i="1" s="1"/>
  <c r="E4459" i="1" a="1"/>
  <c r="E4459" i="1" s="1"/>
  <c r="M4459" i="1" s="1"/>
  <c r="E4103" i="1" a="1"/>
  <c r="E4103" i="1" s="1"/>
  <c r="M4103" i="1" s="1"/>
  <c r="I4103" i="1" s="1"/>
  <c r="E3852" i="1" a="1"/>
  <c r="E3852" i="1" s="1"/>
  <c r="M3852" i="1" s="1"/>
  <c r="E4188" i="1" a="1"/>
  <c r="E4188" i="1" s="1"/>
  <c r="M4188" i="1" s="1"/>
  <c r="E4275" i="1" a="1"/>
  <c r="E4275" i="1" s="1"/>
  <c r="M4275" i="1" s="1"/>
  <c r="E4295" i="1" a="1"/>
  <c r="E4295" i="1" s="1"/>
  <c r="E4019" i="1" a="1"/>
  <c r="E4019" i="1" s="1"/>
  <c r="M4019" i="1" s="1"/>
  <c r="E4139" i="1" a="1"/>
  <c r="E4139" i="1" s="1"/>
  <c r="E4339" i="1" a="1"/>
  <c r="E4339" i="1" s="1"/>
  <c r="M4339" i="1" s="1"/>
  <c r="E4393" i="1" a="1"/>
  <c r="E4393" i="1" s="1"/>
  <c r="M4393" i="1" s="1"/>
  <c r="E3920" i="1" a="1"/>
  <c r="E3920" i="1" s="1"/>
  <c r="E4150" i="1" a="1"/>
  <c r="E4150" i="1" s="1"/>
  <c r="M4150" i="1" s="1"/>
  <c r="I4150" i="1" s="1"/>
  <c r="E4325" i="1" a="1"/>
  <c r="E4325" i="1" s="1"/>
  <c r="M4325" i="1" s="1"/>
  <c r="I4325" i="1" s="1"/>
  <c r="E4052" i="1" a="1"/>
  <c r="E4052" i="1" s="1"/>
  <c r="M4052" i="1" s="1"/>
  <c r="E4396" i="1" a="1"/>
  <c r="E4396" i="1" s="1"/>
  <c r="M4396" i="1" s="1"/>
  <c r="E4125" i="1" a="1"/>
  <c r="E4125" i="1" s="1"/>
  <c r="M4125" i="1" s="1"/>
  <c r="E4353" i="1" a="1"/>
  <c r="E4353" i="1" s="1"/>
  <c r="M4353" i="1" s="1"/>
  <c r="E4452" i="1" a="1"/>
  <c r="E4452" i="1" s="1"/>
  <c r="M4452" i="1" s="1"/>
  <c r="E4461" i="1" a="1"/>
  <c r="E4461" i="1" s="1"/>
  <c r="M4461" i="1" s="1"/>
  <c r="E4164" i="1" a="1"/>
  <c r="E4164" i="1" s="1"/>
  <c r="M4164" i="1" s="1"/>
  <c r="E4082" i="1" a="1"/>
  <c r="E4082" i="1" s="1"/>
  <c r="M4082" i="1" s="1"/>
  <c r="I4082" i="1" s="1"/>
  <c r="E4416" i="1" a="1"/>
  <c r="E4416" i="1" s="1"/>
  <c r="M4416" i="1" s="1"/>
  <c r="E4296" i="1" a="1"/>
  <c r="E4296" i="1" s="1"/>
  <c r="M4296" i="1" s="1"/>
  <c r="E4021" i="1" a="1"/>
  <c r="E4021" i="1" s="1"/>
  <c r="E4280" i="1" a="1"/>
  <c r="E4280" i="1" s="1"/>
  <c r="M4280" i="1" s="1"/>
  <c r="E4448" i="1" a="1"/>
  <c r="E4448" i="1" s="1"/>
  <c r="M4448" i="1" s="1"/>
  <c r="E4301" i="1" a="1"/>
  <c r="E4301" i="1" s="1"/>
  <c r="M4301" i="1" s="1"/>
  <c r="E4343" i="1" a="1"/>
  <c r="E4343" i="1" s="1"/>
  <c r="M4343" i="1" s="1"/>
  <c r="E4179" i="1" a="1"/>
  <c r="E4179" i="1" s="1"/>
  <c r="M4179" i="1" s="1"/>
  <c r="E4374" i="1" a="1"/>
  <c r="E4374" i="1" s="1"/>
  <c r="M4374" i="1" s="1"/>
  <c r="I4374" i="1" s="1"/>
  <c r="E4061" i="1" a="1"/>
  <c r="E4061" i="1" s="1"/>
  <c r="M4061" i="1" s="1"/>
  <c r="E4054" i="1" a="1"/>
  <c r="E4054" i="1" s="1"/>
  <c r="M4054" i="1" s="1"/>
  <c r="I4054" i="1" s="1"/>
  <c r="E4361" i="1" a="1"/>
  <c r="E4361" i="1" s="1"/>
  <c r="M4361" i="1" s="1"/>
  <c r="E4392" i="1" a="1"/>
  <c r="E4392" i="1" s="1"/>
  <c r="M4392" i="1" s="1"/>
  <c r="I4392" i="1" s="1"/>
  <c r="E4444" i="1" a="1"/>
  <c r="E4444" i="1" s="1"/>
  <c r="M4444" i="1" s="1"/>
  <c r="E4007" i="1" a="1"/>
  <c r="E4007" i="1" s="1"/>
  <c r="M4007" i="1" s="1"/>
  <c r="I4007" i="1" s="1"/>
  <c r="E4450" i="1" a="1"/>
  <c r="E4450" i="1" s="1"/>
  <c r="M4450" i="1" s="1"/>
  <c r="I4450" i="1" s="1"/>
  <c r="E4114" i="1" a="1"/>
  <c r="E4114" i="1" s="1"/>
  <c r="M4114" i="1" s="1"/>
  <c r="I4114" i="1" s="1"/>
  <c r="E4373" i="1" a="1"/>
  <c r="E4373" i="1" s="1"/>
  <c r="M4373" i="1" s="1"/>
  <c r="E3855" i="1" a="1"/>
  <c r="E3855" i="1" s="1"/>
  <c r="M3855" i="1" s="1"/>
  <c r="E4105" i="1" a="1"/>
  <c r="E4105" i="1" s="1"/>
  <c r="M4105" i="1" s="1"/>
  <c r="I4105" i="1" s="1"/>
  <c r="E4162" i="1" a="1"/>
  <c r="E4162" i="1" s="1"/>
  <c r="M4162" i="1" s="1"/>
  <c r="I4162" i="1" s="1"/>
  <c r="E4249" i="1" a="1"/>
  <c r="E4249" i="1" s="1"/>
  <c r="M4249" i="1" s="1"/>
  <c r="E4467" i="1" a="1"/>
  <c r="E4467" i="1" s="1"/>
  <c r="M4467" i="1" s="1"/>
  <c r="E3943" i="1" a="1"/>
  <c r="E3943" i="1" s="1"/>
  <c r="M3943" i="1" s="1"/>
  <c r="I3943" i="1" s="1"/>
  <c r="E4395" i="1" a="1"/>
  <c r="E4395" i="1" s="1"/>
  <c r="M4395" i="1" s="1"/>
  <c r="E4169" i="1" a="1"/>
  <c r="E4169" i="1" s="1"/>
  <c r="M4169" i="1" s="1"/>
  <c r="I4169" i="1" s="1"/>
  <c r="E4178" i="1" a="1"/>
  <c r="E4178" i="1" s="1"/>
  <c r="M4178" i="1" s="1"/>
  <c r="I4178" i="1" s="1"/>
  <c r="E3876" i="1" a="1"/>
  <c r="E3876" i="1" s="1"/>
  <c r="M3876" i="1" s="1"/>
  <c r="E3857" i="1" a="1"/>
  <c r="E3857" i="1" s="1"/>
  <c r="M3857" i="1" s="1"/>
  <c r="E4235" i="1" a="1"/>
  <c r="E4235" i="1" s="1"/>
  <c r="M4235" i="1" s="1"/>
  <c r="E4044" i="1" a="1"/>
  <c r="E4044" i="1" s="1"/>
  <c r="M4044" i="1" s="1"/>
  <c r="E3894" i="1" a="1"/>
  <c r="E3894" i="1" s="1"/>
  <c r="M3894" i="1" s="1"/>
  <c r="I3894" i="1" s="1"/>
  <c r="E4292" i="1" a="1"/>
  <c r="E4292" i="1" s="1"/>
  <c r="E4442" i="1" a="1"/>
  <c r="E4442" i="1" s="1"/>
  <c r="M4442" i="1" s="1"/>
  <c r="I4442" i="1" s="1"/>
  <c r="E3949" i="1" a="1"/>
  <c r="E3949" i="1" s="1"/>
  <c r="M3949" i="1" s="1"/>
  <c r="E4074" i="1" a="1"/>
  <c r="E4074" i="1" s="1"/>
  <c r="M4074" i="1" s="1"/>
  <c r="E4076" i="1" a="1"/>
  <c r="E4076" i="1" s="1"/>
  <c r="M4076" i="1" s="1"/>
  <c r="E4073" i="1" a="1"/>
  <c r="E4073" i="1" s="1"/>
  <c r="M4073" i="1" s="1"/>
  <c r="I4073" i="1" s="1"/>
  <c r="E4185" i="1" a="1"/>
  <c r="E4185" i="1" s="1"/>
  <c r="M4185" i="1" s="1"/>
  <c r="I4185" i="1" s="1"/>
  <c r="E4038" i="1" a="1"/>
  <c r="E4038" i="1" s="1"/>
  <c r="M4038" i="1" s="1"/>
  <c r="I4038" i="1" s="1"/>
  <c r="E4425" i="1" a="1"/>
  <c r="E4425" i="1" s="1"/>
  <c r="M4425" i="1" s="1"/>
  <c r="E4346" i="1" a="1"/>
  <c r="E4346" i="1" s="1"/>
  <c r="M4346" i="1" s="1"/>
  <c r="E4039" i="1" a="1"/>
  <c r="E4039" i="1" s="1"/>
  <c r="M4039" i="1" s="1"/>
  <c r="E3929" i="1" a="1"/>
  <c r="E3929" i="1" s="1"/>
  <c r="M3929" i="1" s="1"/>
  <c r="E3925" i="1" a="1"/>
  <c r="E3925" i="1" s="1"/>
  <c r="M3925" i="1" s="1"/>
  <c r="I3925" i="1" s="1"/>
  <c r="E4180" i="1" a="1"/>
  <c r="E4180" i="1" s="1"/>
  <c r="M4180" i="1" s="1"/>
  <c r="E4476" i="1" a="1"/>
  <c r="E4476" i="1" s="1"/>
  <c r="M4476" i="1" s="1"/>
  <c r="E4472" i="1" a="1"/>
  <c r="E4472" i="1" s="1"/>
  <c r="M4472" i="1" s="1"/>
  <c r="E4194" i="1" a="1"/>
  <c r="E4194" i="1" s="1"/>
  <c r="M4194" i="1" s="1"/>
  <c r="I4194" i="1" s="1"/>
  <c r="E4124" i="1" a="1"/>
  <c r="E4124" i="1" s="1"/>
  <c r="E3864" i="1" a="1"/>
  <c r="E3864" i="1" s="1"/>
  <c r="M3864" i="1" s="1"/>
  <c r="E3988" i="1" a="1"/>
  <c r="E3988" i="1" s="1"/>
  <c r="M3988" i="1" s="1"/>
  <c r="E3863" i="1" a="1"/>
  <c r="E3863" i="1" s="1"/>
  <c r="M3863" i="1" s="1"/>
  <c r="E4433" i="1" a="1"/>
  <c r="E4433" i="1" s="1"/>
  <c r="M4433" i="1" s="1"/>
  <c r="E4303" i="1" a="1"/>
  <c r="E4303" i="1" s="1"/>
  <c r="E4034" i="1" a="1"/>
  <c r="E4034" i="1" s="1"/>
  <c r="M4034" i="1" s="1"/>
  <c r="I4034" i="1" s="1"/>
  <c r="E4414" i="1" a="1"/>
  <c r="E4414" i="1" s="1"/>
  <c r="M4414" i="1" s="1"/>
  <c r="E4144" i="1" a="1"/>
  <c r="E4144" i="1" s="1"/>
  <c r="M4144" i="1" s="1"/>
  <c r="E4195" i="1" a="1"/>
  <c r="E4195" i="1" s="1"/>
  <c r="M4195" i="1" s="1"/>
  <c r="E4204" i="1" a="1"/>
  <c r="E4204" i="1" s="1"/>
  <c r="M4204" i="1" s="1"/>
  <c r="E4297" i="1" a="1"/>
  <c r="E4297" i="1" s="1"/>
  <c r="M4297" i="1" s="1"/>
  <c r="I4297" i="1" s="1"/>
  <c r="E4221" i="1" a="1"/>
  <c r="E4221" i="1" s="1"/>
  <c r="M4221" i="1" s="1"/>
  <c r="E4458" i="1" a="1"/>
  <c r="E4458" i="1" s="1"/>
  <c r="M4458" i="1" s="1"/>
  <c r="E4216" i="1" a="1"/>
  <c r="E4216" i="1" s="1"/>
  <c r="M4216" i="1" s="1"/>
  <c r="E4148" i="1" a="1"/>
  <c r="E4148" i="1" s="1"/>
  <c r="M4148" i="1" s="1"/>
  <c r="E4005" i="1" a="1"/>
  <c r="E4005" i="1" s="1"/>
  <c r="M4005" i="1" s="1"/>
  <c r="I4005" i="1" s="1"/>
  <c r="E3870" i="1" a="1"/>
  <c r="E3870" i="1" s="1"/>
  <c r="M3870" i="1" s="1"/>
  <c r="E4230" i="1" a="1"/>
  <c r="E4230" i="1" s="1"/>
  <c r="M4230" i="1" s="1"/>
  <c r="E4023" i="1" a="1"/>
  <c r="E4023" i="1" s="1"/>
  <c r="M4023" i="1" s="1"/>
  <c r="E3962" i="1" a="1"/>
  <c r="E3962" i="1" s="1"/>
  <c r="E4041" i="1" a="1"/>
  <c r="E4041" i="1" s="1"/>
  <c r="M4041" i="1" s="1"/>
  <c r="I4041" i="1" s="1"/>
  <c r="E4408" i="1" a="1"/>
  <c r="E4408" i="1" s="1"/>
  <c r="M4408" i="1" s="1"/>
  <c r="E4090" i="1" a="1"/>
  <c r="E4090" i="1" s="1"/>
  <c r="M4090" i="1" s="1"/>
  <c r="E4337" i="1" a="1"/>
  <c r="E4337" i="1" s="1"/>
  <c r="M4337" i="1" s="1"/>
  <c r="E3948" i="1" a="1"/>
  <c r="E3948" i="1" s="1"/>
  <c r="M3948" i="1" s="1"/>
  <c r="E4040" i="1" a="1"/>
  <c r="E4040" i="1" s="1"/>
  <c r="M4040" i="1" s="1"/>
  <c r="E4077" i="1" a="1"/>
  <c r="E4077" i="1" s="1"/>
  <c r="M4077" i="1" s="1"/>
  <c r="E4155" i="1" a="1"/>
  <c r="E4155" i="1" s="1"/>
  <c r="M4155" i="1" s="1"/>
  <c r="E4439" i="1" a="1"/>
  <c r="E4439" i="1" s="1"/>
  <c r="M4439" i="1" s="1"/>
  <c r="I4439" i="1" s="1"/>
  <c r="E3867" i="1" a="1"/>
  <c r="E3867" i="1" s="1"/>
  <c r="M3867" i="1" s="1"/>
  <c r="E4330" i="1" a="1"/>
  <c r="E4330" i="1" s="1"/>
  <c r="M4330" i="1" s="1"/>
  <c r="E4403" i="1" a="1"/>
  <c r="E4403" i="1" s="1"/>
  <c r="M4403" i="1" s="1"/>
  <c r="E4153" i="1" a="1"/>
  <c r="E4153" i="1" s="1"/>
  <c r="M4153" i="1" s="1"/>
  <c r="I4153" i="1" s="1"/>
  <c r="E4016" i="1" a="1"/>
  <c r="E4016" i="1" s="1"/>
  <c r="M4016" i="1" s="1"/>
  <c r="E4157" i="1" a="1"/>
  <c r="E4157" i="1" s="1"/>
  <c r="M4157" i="1" s="1"/>
  <c r="E4405" i="1" a="1"/>
  <c r="E4405" i="1" s="1"/>
  <c r="M4405" i="1" s="1"/>
  <c r="I4405" i="1" s="1"/>
  <c r="E4443" i="1" a="1"/>
  <c r="E4443" i="1" s="1"/>
  <c r="M4443" i="1" s="1"/>
  <c r="E4390" i="1" a="1"/>
  <c r="E4390" i="1" s="1"/>
  <c r="M4390" i="1" s="1"/>
  <c r="E4233" i="1" a="1"/>
  <c r="E4233" i="1" s="1"/>
  <c r="M4233" i="1" s="1"/>
  <c r="E4412" i="1" a="1"/>
  <c r="E4412" i="1" s="1"/>
  <c r="M4412" i="1" s="1"/>
  <c r="E3953" i="1" a="1"/>
  <c r="E3953" i="1" s="1"/>
  <c r="M3953" i="1" s="1"/>
  <c r="E4291" i="1" a="1"/>
  <c r="E4291" i="1" s="1"/>
  <c r="M4291" i="1" s="1"/>
  <c r="E3928" i="1" a="1"/>
  <c r="E3928" i="1" s="1"/>
  <c r="M3928" i="1" s="1"/>
  <c r="I3928" i="1" s="1"/>
  <c r="E3892" i="1" a="1"/>
  <c r="E3892" i="1" s="1"/>
  <c r="M3892" i="1" s="1"/>
  <c r="E3961" i="1" a="1"/>
  <c r="E3961" i="1" s="1"/>
  <c r="M3961" i="1" s="1"/>
  <c r="I3961" i="1" s="1"/>
  <c r="E4207" i="1" a="1"/>
  <c r="E4207" i="1" s="1"/>
  <c r="M4207" i="1" s="1"/>
  <c r="E4484" i="1" a="1"/>
  <c r="E4484" i="1" s="1"/>
  <c r="M4484" i="1" s="1"/>
  <c r="E3972" i="1" a="1"/>
  <c r="E3972" i="1" s="1"/>
  <c r="M3972" i="1" s="1"/>
  <c r="E3915" i="1" a="1"/>
  <c r="E3915" i="1" s="1"/>
  <c r="M3915" i="1" s="1"/>
  <c r="E4033" i="1" a="1"/>
  <c r="E4033" i="1" s="1"/>
  <c r="M4033" i="1" s="1"/>
  <c r="I4033" i="1" s="1"/>
  <c r="E3999" i="1" a="1"/>
  <c r="E3999" i="1" s="1"/>
  <c r="M3999" i="1" s="1"/>
  <c r="E3908" i="1" a="1"/>
  <c r="E3908" i="1" s="1"/>
  <c r="M3908" i="1" s="1"/>
  <c r="E4149" i="1" a="1"/>
  <c r="E4149" i="1" s="1"/>
  <c r="M4149" i="1" s="1"/>
  <c r="I4149" i="1" s="1"/>
  <c r="E3859" i="1" a="1"/>
  <c r="E3859" i="1" s="1"/>
  <c r="M3859" i="1" s="1"/>
  <c r="E4055" i="1" a="1"/>
  <c r="E4055" i="1" s="1"/>
  <c r="M4055" i="1" s="1"/>
  <c r="I4055" i="1" s="1"/>
  <c r="E4152" i="1" a="1"/>
  <c r="E4152" i="1" s="1"/>
  <c r="M4152" i="1" s="1"/>
  <c r="I4152" i="1" s="1"/>
  <c r="E4037" i="1" a="1"/>
  <c r="E4037" i="1" s="1"/>
  <c r="M4037" i="1" s="1"/>
  <c r="E4285" i="1" a="1"/>
  <c r="E4285" i="1" s="1"/>
  <c r="M4285" i="1" s="1"/>
  <c r="E3897" i="1" a="1"/>
  <c r="E3897" i="1" s="1"/>
  <c r="M3897" i="1" s="1"/>
  <c r="I3897" i="1" s="1"/>
  <c r="E3950" i="1" a="1"/>
  <c r="E3950" i="1" s="1"/>
  <c r="M3950" i="1" s="1"/>
  <c r="E4351" i="1" a="1"/>
  <c r="E4351" i="1" s="1"/>
  <c r="M4351" i="1" s="1"/>
  <c r="E4451" i="1" a="1"/>
  <c r="E4451" i="1" s="1"/>
  <c r="M4451" i="1" s="1"/>
  <c r="E4072" i="1" a="1"/>
  <c r="E4072" i="1" s="1"/>
  <c r="M4072" i="1" s="1"/>
  <c r="E4192" i="1" a="1"/>
  <c r="E4192" i="1" s="1"/>
  <c r="M4192" i="1" s="1"/>
  <c r="E4011" i="1" a="1"/>
  <c r="E4011" i="1" s="1"/>
  <c r="M4011" i="1" s="1"/>
  <c r="E4342" i="1" a="1"/>
  <c r="E4342" i="1" s="1"/>
  <c r="M4342" i="1" s="1"/>
  <c r="I4342" i="1" s="1"/>
  <c r="E4304" i="1" a="1"/>
  <c r="E4304" i="1" s="1"/>
  <c r="M4304" i="1" s="1"/>
  <c r="E3995" i="1" a="1"/>
  <c r="E3995" i="1" s="1"/>
  <c r="M3995" i="1" s="1"/>
  <c r="E4379" i="1" a="1"/>
  <c r="E4379" i="1" s="1"/>
  <c r="M4379" i="1" s="1"/>
  <c r="E3940" i="1" a="1"/>
  <c r="E3940" i="1" s="1"/>
  <c r="M3940" i="1" s="1"/>
  <c r="E4375" i="1" a="1"/>
  <c r="E4375" i="1" s="1"/>
  <c r="M4375" i="1" s="1"/>
  <c r="I4375" i="1" s="1"/>
  <c r="E4108" i="1" a="1"/>
  <c r="E4108" i="1" s="1"/>
  <c r="M4108" i="1" s="1"/>
  <c r="E4135" i="1" a="1"/>
  <c r="E4135" i="1" s="1"/>
  <c r="M4135" i="1" s="1"/>
  <c r="E4136" i="1" a="1"/>
  <c r="E4136" i="1" s="1"/>
  <c r="M4136" i="1" s="1"/>
  <c r="E4028" i="1" a="1"/>
  <c r="E4028" i="1" s="1"/>
  <c r="M4028" i="1" s="1"/>
  <c r="E4318" i="1" a="1"/>
  <c r="E4318" i="1" s="1"/>
  <c r="M4318" i="1" s="1"/>
  <c r="E3918" i="1" a="1"/>
  <c r="E3918" i="1" s="1"/>
  <c r="M3918" i="1" s="1"/>
  <c r="E4236" i="1" a="1"/>
  <c r="E4236" i="1" s="1"/>
  <c r="M4236" i="1" s="1"/>
  <c r="E4397" i="1" a="1"/>
  <c r="E4397" i="1" s="1"/>
  <c r="E4156" i="1" a="1"/>
  <c r="E4156" i="1" s="1"/>
  <c r="M4156" i="1" s="1"/>
  <c r="E4410" i="1" a="1"/>
  <c r="E4410" i="1" s="1"/>
  <c r="M4410" i="1" s="1"/>
  <c r="E4328" i="1" a="1"/>
  <c r="E4328" i="1" s="1"/>
  <c r="M4328" i="1" s="1"/>
  <c r="E4302" i="1" a="1"/>
  <c r="E4302" i="1" s="1"/>
  <c r="M4302" i="1" s="1"/>
  <c r="E4223" i="1" a="1"/>
  <c r="E4223" i="1" s="1"/>
  <c r="M4223" i="1" s="1"/>
  <c r="E4306" i="1" a="1"/>
  <c r="E4306" i="1" s="1"/>
  <c r="M4306" i="1" s="1"/>
  <c r="E4277" i="1" a="1"/>
  <c r="E4277" i="1" s="1"/>
  <c r="M4277" i="1" s="1"/>
  <c r="E3998" i="1" a="1"/>
  <c r="E3998" i="1" s="1"/>
  <c r="M3998" i="1" s="1"/>
  <c r="E4219" i="1" a="1"/>
  <c r="E4219" i="1" s="1"/>
  <c r="M4219" i="1" s="1"/>
  <c r="E3851" i="1" a="1"/>
  <c r="E3851" i="1" s="1"/>
  <c r="M3851" i="1" s="1"/>
  <c r="E3942" i="1" a="1"/>
  <c r="E3942" i="1" s="1"/>
  <c r="M3942" i="1" s="1"/>
  <c r="E4068" i="1" a="1"/>
  <c r="E4068" i="1" s="1"/>
  <c r="M4068" i="1" s="1"/>
  <c r="E4120" i="1" a="1"/>
  <c r="E4120" i="1" s="1"/>
  <c r="M4120" i="1" s="1"/>
  <c r="E4100" i="1" a="1"/>
  <c r="E4100" i="1" s="1"/>
  <c r="M4100" i="1" s="1"/>
  <c r="E4321" i="1" a="1"/>
  <c r="E4321" i="1" s="1"/>
  <c r="M4321" i="1" s="1"/>
  <c r="I4321" i="1" s="1"/>
  <c r="E3997" i="1" a="1"/>
  <c r="E3997" i="1" s="1"/>
  <c r="M3997" i="1" s="1"/>
  <c r="E4398" i="1" a="1"/>
  <c r="E4398" i="1" s="1"/>
  <c r="M4398" i="1" s="1"/>
  <c r="E4447" i="1" a="1"/>
  <c r="E4447" i="1" s="1"/>
  <c r="M4447" i="1" s="1"/>
  <c r="E4206" i="1" a="1"/>
  <c r="E4206" i="1" s="1"/>
  <c r="M4206" i="1" s="1"/>
  <c r="E3966" i="1" a="1"/>
  <c r="E3966" i="1" s="1"/>
  <c r="M3966" i="1" s="1"/>
  <c r="E4205" i="1" a="1"/>
  <c r="E4205" i="1" s="1"/>
  <c r="M4205" i="1" s="1"/>
  <c r="E4014" i="1" a="1"/>
  <c r="E4014" i="1" s="1"/>
  <c r="M4014" i="1" s="1"/>
  <c r="E4080" i="1" a="1"/>
  <c r="E4080" i="1" s="1"/>
  <c r="M4080" i="1" s="1"/>
  <c r="E4418" i="1" a="1"/>
  <c r="E4418" i="1" s="1"/>
  <c r="M4418" i="1" s="1"/>
  <c r="I4418" i="1" s="1"/>
  <c r="E4025" i="1" a="1"/>
  <c r="E4025" i="1" s="1"/>
  <c r="M4025" i="1" s="1"/>
  <c r="E4319" i="1" a="1"/>
  <c r="E4319" i="1" s="1"/>
  <c r="M4319" i="1" s="1"/>
  <c r="E3930" i="1" a="1"/>
  <c r="E3930" i="1" s="1"/>
  <c r="M3930" i="1" s="1"/>
  <c r="E4160" i="1" a="1"/>
  <c r="E4160" i="1" s="1"/>
  <c r="M4160" i="1" s="1"/>
  <c r="E3850" i="1" a="1"/>
  <c r="E3850" i="1" s="1"/>
  <c r="M3850" i="1" s="1"/>
  <c r="E4381" i="1" a="1"/>
  <c r="E4381" i="1" s="1"/>
  <c r="M4381" i="1" s="1"/>
  <c r="E4441" i="1" a="1"/>
  <c r="E4441" i="1" s="1"/>
  <c r="M4441" i="1" s="1"/>
  <c r="E4440" i="1" a="1"/>
  <c r="E4440" i="1" s="1"/>
  <c r="M4440" i="1" s="1"/>
  <c r="E4142" i="1" a="1"/>
  <c r="E4142" i="1" s="1"/>
  <c r="M4142" i="1" s="1"/>
  <c r="E4002" i="1" a="1"/>
  <c r="E4002" i="1" s="1"/>
  <c r="M4002" i="1" s="1"/>
  <c r="I4002" i="1" s="1"/>
  <c r="E4265" i="1" a="1"/>
  <c r="E4265" i="1" s="1"/>
  <c r="M4265" i="1" s="1"/>
  <c r="I4265" i="1" s="1"/>
  <c r="E4283" i="1" a="1"/>
  <c r="E4283" i="1" s="1"/>
  <c r="M4283" i="1" s="1"/>
  <c r="E4126" i="1" a="1"/>
  <c r="E4126" i="1" s="1"/>
  <c r="M4126" i="1" s="1"/>
  <c r="E3934" i="1" a="1"/>
  <c r="E3934" i="1" s="1"/>
  <c r="M3934" i="1" s="1"/>
  <c r="E3978" i="1" a="1"/>
  <c r="E3978" i="1" s="1"/>
  <c r="M3978" i="1" s="1"/>
  <c r="E4058" i="1" a="1"/>
  <c r="E4058" i="1" s="1"/>
  <c r="M4058" i="1" s="1"/>
  <c r="E4027" i="1" a="1"/>
  <c r="E4027" i="1" s="1"/>
  <c r="M4027" i="1" s="1"/>
  <c r="E4485" i="1" a="1"/>
  <c r="E4485" i="1" s="1"/>
  <c r="M4485" i="1" s="1"/>
  <c r="I4485" i="1" s="1"/>
  <c r="E4146" i="1" a="1"/>
  <c r="E4146" i="1" s="1"/>
  <c r="M4146" i="1" s="1"/>
  <c r="I4146" i="1" s="1"/>
  <c r="E4122" i="1" a="1"/>
  <c r="E4122" i="1" s="1"/>
  <c r="M4122" i="1" s="1"/>
  <c r="I4122" i="1" s="1"/>
  <c r="E3941" i="1" a="1"/>
  <c r="E3941" i="1" s="1"/>
  <c r="M3941" i="1" s="1"/>
  <c r="I3941" i="1" s="1"/>
  <c r="E4173" i="1" a="1"/>
  <c r="E4173" i="1" s="1"/>
  <c r="M4173" i="1" s="1"/>
  <c r="E4224" i="1" a="1"/>
  <c r="E4224" i="1" s="1"/>
  <c r="M4224" i="1" s="1"/>
  <c r="E4243" i="1" a="1"/>
  <c r="E4243" i="1" s="1"/>
  <c r="M4243" i="1" s="1"/>
  <c r="E3965" i="1" a="1"/>
  <c r="E3965" i="1" s="1"/>
  <c r="M3965" i="1" s="1"/>
  <c r="E3981" i="1" a="1"/>
  <c r="E3981" i="1" s="1"/>
  <c r="M3981" i="1" s="1"/>
  <c r="E4050" i="1" a="1"/>
  <c r="E4050" i="1" s="1"/>
  <c r="M4050" i="1" s="1"/>
  <c r="I4050" i="1" s="1"/>
  <c r="E4478" i="1" a="1"/>
  <c r="E4478" i="1" s="1"/>
  <c r="M4478" i="1" s="1"/>
  <c r="E4333" i="1" a="1"/>
  <c r="E4333" i="1" s="1"/>
  <c r="M4333" i="1" s="1"/>
  <c r="E3986" i="1" a="1"/>
  <c r="E3986" i="1" s="1"/>
  <c r="M3986" i="1" s="1"/>
  <c r="I3986" i="1" s="1"/>
  <c r="E4278" i="1" a="1"/>
  <c r="E4278" i="1" s="1"/>
  <c r="M4278" i="1" s="1"/>
  <c r="I4278" i="1" s="1"/>
  <c r="E4071" i="1" a="1"/>
  <c r="E4071" i="1" s="1"/>
  <c r="M4071" i="1" s="1"/>
  <c r="I4071" i="1" s="1"/>
  <c r="E3902" i="1" a="1"/>
  <c r="E3902" i="1" s="1"/>
  <c r="M3902" i="1" s="1"/>
  <c r="E4469" i="1" a="1"/>
  <c r="E4469" i="1" s="1"/>
  <c r="M4469" i="1" s="1"/>
  <c r="I4469" i="1" s="1"/>
  <c r="E3976" i="1" a="1"/>
  <c r="E3976" i="1" s="1"/>
  <c r="M3976" i="1" s="1"/>
  <c r="E4013" i="1" a="1"/>
  <c r="E4013" i="1" s="1"/>
  <c r="M4013" i="1" s="1"/>
  <c r="E4018" i="1" a="1"/>
  <c r="E4018" i="1" s="1"/>
  <c r="M4018" i="1" s="1"/>
  <c r="I4018" i="1" s="1"/>
  <c r="E4239" i="1" a="1"/>
  <c r="E4239" i="1" s="1"/>
  <c r="M4239" i="1" s="1"/>
  <c r="E4329" i="1" a="1"/>
  <c r="E4329" i="1" s="1"/>
  <c r="M4329" i="1" s="1"/>
  <c r="E4229" i="1" a="1"/>
  <c r="E4229" i="1" s="1"/>
  <c r="M4229" i="1" s="1"/>
  <c r="I4229" i="1" s="1"/>
  <c r="E4226" i="1" a="1"/>
  <c r="E4226" i="1" s="1"/>
  <c r="M4226" i="1" s="1"/>
  <c r="I4226" i="1" s="1"/>
  <c r="E4047" i="1" a="1"/>
  <c r="E4047" i="1" s="1"/>
  <c r="M4047" i="1" s="1"/>
  <c r="E4110" i="1" a="1"/>
  <c r="E4110" i="1" s="1"/>
  <c r="M4110" i="1" s="1"/>
  <c r="E3904" i="1" a="1"/>
  <c r="E3904" i="1" s="1"/>
  <c r="M3904" i="1" s="1"/>
  <c r="E3844" i="1" a="1"/>
  <c r="E3844" i="1" s="1"/>
  <c r="M3844" i="1" s="1"/>
  <c r="E4293" i="1" a="1"/>
  <c r="E4293" i="1" s="1"/>
  <c r="E4187" i="1" a="1"/>
  <c r="E4187" i="1" s="1"/>
  <c r="M4187" i="1" s="1"/>
  <c r="E4294" i="1" a="1"/>
  <c r="E4294" i="1" s="1"/>
  <c r="E4015" i="1" a="1"/>
  <c r="E4015" i="1" s="1"/>
  <c r="M4015" i="1" s="1"/>
  <c r="E3901" i="1" a="1"/>
  <c r="E3901" i="1" s="1"/>
  <c r="M3901" i="1" s="1"/>
  <c r="E4384" i="1" a="1"/>
  <c r="E4384" i="1" s="1"/>
  <c r="M4384" i="1" s="1"/>
  <c r="E4222" i="1" a="1"/>
  <c r="E4222" i="1" s="1"/>
  <c r="M4222" i="1" s="1"/>
  <c r="E3879" i="1" a="1"/>
  <c r="E3879" i="1" s="1"/>
  <c r="M3879" i="1" s="1"/>
  <c r="E4182" i="1" a="1"/>
  <c r="E4182" i="1" s="1"/>
  <c r="M4182" i="1" s="1"/>
  <c r="E4356" i="1" a="1"/>
  <c r="E4356" i="1" s="1"/>
  <c r="E4288" i="1" a="1"/>
  <c r="E4288" i="1" s="1"/>
  <c r="M4288" i="1" s="1"/>
  <c r="E4091" i="1" a="1"/>
  <c r="E4091" i="1" s="1"/>
  <c r="M4091" i="1" s="1"/>
  <c r="E4327" i="1" a="1"/>
  <c r="E4327" i="1" s="1"/>
  <c r="M4327" i="1" s="1"/>
  <c r="I4327" i="1" s="1"/>
  <c r="E4066" i="1" a="1"/>
  <c r="E4066" i="1" s="1"/>
  <c r="M4066" i="1" s="1"/>
  <c r="I4066" i="1" s="1"/>
  <c r="E4487" i="1" a="1"/>
  <c r="E4487" i="1" s="1"/>
  <c r="M4487" i="1" s="1"/>
  <c r="E4255" i="1" a="1"/>
  <c r="E4255" i="1" s="1"/>
  <c r="M4255" i="1" s="1"/>
  <c r="E4237" i="1" a="1"/>
  <c r="E4237" i="1" s="1"/>
  <c r="E3955" i="1" a="1"/>
  <c r="E3955" i="1" s="1"/>
  <c r="M3955" i="1" s="1"/>
  <c r="E4428" i="1" a="1"/>
  <c r="E4428" i="1" s="1"/>
  <c r="M4428" i="1" s="1"/>
  <c r="E3927" i="1" a="1"/>
  <c r="E3927" i="1" s="1"/>
  <c r="M3927" i="1" s="1"/>
  <c r="I3927" i="1" s="1"/>
  <c r="E4357" i="1" a="1"/>
  <c r="E4357" i="1" s="1"/>
  <c r="M4357" i="1" s="1"/>
  <c r="E4171" i="1" a="1"/>
  <c r="E4171" i="1" s="1"/>
  <c r="M4171" i="1" s="1"/>
  <c r="E4394" i="1" a="1"/>
  <c r="E4394" i="1" s="1"/>
  <c r="M4394" i="1" s="1"/>
  <c r="I4394" i="1" s="1"/>
  <c r="E4260" i="1" a="1"/>
  <c r="E4260" i="1" s="1"/>
  <c r="M4260" i="1" s="1"/>
  <c r="E3886" i="1" a="1"/>
  <c r="E3886" i="1" s="1"/>
  <c r="M3886" i="1" s="1"/>
  <c r="E4477" i="1" a="1"/>
  <c r="E4477" i="1" s="1"/>
  <c r="M4477" i="1" s="1"/>
  <c r="E4457" i="1" a="1"/>
  <c r="E4457" i="1" s="1"/>
  <c r="M4457" i="1" s="1"/>
  <c r="E4000" i="1" a="1"/>
  <c r="E4000" i="1" s="1"/>
  <c r="M4000" i="1" s="1"/>
  <c r="E3959" i="1" a="1"/>
  <c r="E3959" i="1" s="1"/>
  <c r="M3959" i="1" s="1"/>
  <c r="I3959" i="1" s="1"/>
  <c r="E4468" i="1" a="1"/>
  <c r="E4468" i="1" s="1"/>
  <c r="M4468" i="1" s="1"/>
  <c r="E4167" i="1" a="1"/>
  <c r="E4167" i="1" s="1"/>
  <c r="M4167" i="1" s="1"/>
  <c r="E4434" i="1" a="1"/>
  <c r="E4434" i="1" s="1"/>
  <c r="M4434" i="1" s="1"/>
  <c r="I4434" i="1" s="1"/>
  <c r="E3977" i="1" a="1"/>
  <c r="E3977" i="1" s="1"/>
  <c r="M3977" i="1" s="1"/>
  <c r="E4220" i="1" a="1"/>
  <c r="E4220" i="1" s="1"/>
  <c r="M4220" i="1" s="1"/>
  <c r="E4399" i="1" a="1"/>
  <c r="E4399" i="1" s="1"/>
  <c r="M4399" i="1" s="1"/>
  <c r="E3860" i="1" a="1"/>
  <c r="E3860" i="1" s="1"/>
  <c r="M3860" i="1" s="1"/>
  <c r="E4174" i="1" a="1"/>
  <c r="E4174" i="1" s="1"/>
  <c r="M4174" i="1" s="1"/>
  <c r="E4172" i="1" a="1"/>
  <c r="E4172" i="1" s="1"/>
  <c r="M4172" i="1" s="1"/>
  <c r="E4111" i="1" a="1"/>
  <c r="E4111" i="1" s="1"/>
  <c r="M4111" i="1" s="1"/>
  <c r="E4323" i="1" a="1"/>
  <c r="E4323" i="1" s="1"/>
  <c r="M4323" i="1" s="1"/>
  <c r="E4437" i="1" a="1"/>
  <c r="E4437" i="1" s="1"/>
  <c r="M4437" i="1" s="1"/>
  <c r="I4437" i="1" s="1"/>
  <c r="E4261" i="1" a="1"/>
  <c r="E4261" i="1" s="1"/>
  <c r="M4261" i="1" s="1"/>
  <c r="I4261" i="1" s="1"/>
  <c r="E4063" i="1" a="1"/>
  <c r="E4063" i="1" s="1"/>
  <c r="M4063" i="1" s="1"/>
  <c r="E4215" i="1" a="1"/>
  <c r="E4215" i="1" s="1"/>
  <c r="M4215" i="1" s="1"/>
  <c r="I4215" i="1" s="1"/>
  <c r="E3856" i="1" a="1"/>
  <c r="E3856" i="1" s="1"/>
  <c r="M3856" i="1" s="1"/>
  <c r="E4198" i="1" a="1"/>
  <c r="E4198" i="1" s="1"/>
  <c r="M4198" i="1" s="1"/>
  <c r="E3936" i="1" a="1"/>
  <c r="E3936" i="1" s="1"/>
  <c r="M3936" i="1" s="1"/>
  <c r="E4098" i="1" a="1"/>
  <c r="E4098" i="1" s="1"/>
  <c r="M4098" i="1" s="1"/>
  <c r="I4098" i="1" s="1"/>
  <c r="E4284" i="1" a="1"/>
  <c r="E4284" i="1" s="1"/>
  <c r="M4284" i="1" s="1"/>
  <c r="E4046" i="1" a="1"/>
  <c r="E4046" i="1" s="1"/>
  <c r="M4046" i="1" s="1"/>
  <c r="E4092" i="1" a="1"/>
  <c r="E4092" i="1" s="1"/>
  <c r="M4092" i="1" s="1"/>
  <c r="E4383" i="1" a="1"/>
  <c r="E4383" i="1" s="1"/>
  <c r="M4383" i="1" s="1"/>
  <c r="E4116" i="1" a="1"/>
  <c r="E4116" i="1" s="1"/>
  <c r="M4116" i="1" s="1"/>
  <c r="E3865" i="1" a="1"/>
  <c r="E3865" i="1" s="1"/>
  <c r="M3865" i="1" s="1"/>
  <c r="I3865" i="1" s="1"/>
  <c r="E4272" i="1" a="1"/>
  <c r="E4272" i="1" s="1"/>
  <c r="M4272" i="1" s="1"/>
  <c r="E4263" i="1" a="1"/>
  <c r="E4263" i="1" s="1"/>
  <c r="M4263" i="1" s="1"/>
  <c r="I4263" i="1" s="1"/>
  <c r="E4196" i="1" a="1"/>
  <c r="E4196" i="1" s="1"/>
  <c r="M4196" i="1" s="1"/>
  <c r="E4427" i="1" a="1"/>
  <c r="E4427" i="1" s="1"/>
  <c r="M4427" i="1" s="1"/>
  <c r="E4290" i="1" a="1"/>
  <c r="E4290" i="1" s="1"/>
  <c r="M4290" i="1" s="1"/>
  <c r="I4290" i="1" s="1"/>
  <c r="E4006" i="1" a="1"/>
  <c r="E4006" i="1" s="1"/>
  <c r="M4006" i="1" s="1"/>
  <c r="I4006" i="1" s="1"/>
  <c r="E4251" i="1" a="1"/>
  <c r="E4251" i="1" s="1"/>
  <c r="M4251" i="1" s="1"/>
  <c r="E4209" i="1" a="1"/>
  <c r="E4209" i="1" s="1"/>
  <c r="M4209" i="1" s="1"/>
  <c r="E4409" i="1" a="1"/>
  <c r="E4409" i="1" s="1"/>
  <c r="E4470" i="1" a="1"/>
  <c r="E4470" i="1" s="1"/>
  <c r="M4470" i="1" s="1"/>
  <c r="E4042" i="1" a="1"/>
  <c r="E4042" i="1" s="1"/>
  <c r="M4042" i="1" s="1"/>
  <c r="E4247" i="1" a="1"/>
  <c r="E4247" i="1" s="1"/>
  <c r="M4247" i="1" s="1"/>
  <c r="E18" i="1" a="1"/>
  <c r="E18" i="1" s="1"/>
  <c r="L18" i="1" s="1"/>
  <c r="E5441" i="1" a="1"/>
  <c r="E5441" i="1" s="1"/>
  <c r="L5441" i="1" s="1"/>
  <c r="E15" i="1" a="1"/>
  <c r="E15" i="1" s="1"/>
  <c r="L15" i="1" s="1"/>
  <c r="I15" i="1" s="1"/>
  <c r="E10" i="1" a="1"/>
  <c r="E10" i="1" s="1"/>
  <c r="L10" i="1" s="1"/>
  <c r="E4664" i="1" a="1"/>
  <c r="E4664" i="1" s="1"/>
  <c r="E8" i="1" a="1"/>
  <c r="E8" i="1" s="1"/>
  <c r="L8" i="1" s="1"/>
  <c r="E13" i="1" a="1"/>
  <c r="E13" i="1" s="1"/>
  <c r="L13" i="1" s="1"/>
  <c r="E1136" i="1" a="1"/>
  <c r="E1136" i="1" s="1"/>
  <c r="L1136" i="1" s="1"/>
  <c r="E16" i="1" a="1"/>
  <c r="E16" i="1" s="1"/>
  <c r="L16" i="1" s="1"/>
  <c r="E14" i="1" a="1"/>
  <c r="E14" i="1" s="1"/>
  <c r="L14" i="1" s="1"/>
  <c r="E2" i="1" a="1"/>
  <c r="E2" i="1" s="1"/>
  <c r="L2" i="1" s="1"/>
  <c r="E7" i="1" a="1"/>
  <c r="E7" i="1" s="1"/>
  <c r="L7" i="1" s="1"/>
  <c r="E3" i="1" a="1"/>
  <c r="E3" i="1" s="1"/>
  <c r="L3" i="1" s="1"/>
  <c r="E9" i="1" a="1"/>
  <c r="E9" i="1" s="1"/>
  <c r="L9" i="1" s="1"/>
  <c r="E1137" i="1" a="1"/>
  <c r="E1137" i="1" s="1"/>
  <c r="L1137" i="1" s="1"/>
  <c r="E6" i="1" a="1"/>
  <c r="E6" i="1" s="1"/>
  <c r="L6" i="1" s="1"/>
  <c r="E12" i="1" a="1"/>
  <c r="E12" i="1" s="1"/>
  <c r="L12" i="1" s="1"/>
  <c r="I12" i="1" s="1"/>
  <c r="E17" i="1" a="1"/>
  <c r="E17" i="1" s="1"/>
  <c r="L17" i="1" s="1"/>
  <c r="E11" i="1" a="1"/>
  <c r="E11" i="1" s="1"/>
  <c r="L11" i="1" s="1"/>
  <c r="E38" i="1" a="1"/>
  <c r="E38" i="1" s="1"/>
  <c r="L38" i="1" s="1"/>
  <c r="E44" i="1" a="1"/>
  <c r="E44" i="1" s="1"/>
  <c r="L44" i="1" s="1"/>
  <c r="E5440" i="1" a="1"/>
  <c r="E5440" i="1" s="1"/>
  <c r="E5437" i="1" a="1"/>
  <c r="E5437" i="1" s="1"/>
  <c r="E5436" i="1" a="1"/>
  <c r="E5436" i="1" s="1"/>
  <c r="E5424" i="1" a="1"/>
  <c r="E5424" i="1" s="1"/>
  <c r="E39" i="1" a="1"/>
  <c r="E39" i="1" s="1"/>
  <c r="L39" i="1" s="1"/>
  <c r="E5428" i="1" a="1"/>
  <c r="E5428" i="1" s="1"/>
  <c r="E41" i="1" a="1"/>
  <c r="E41" i="1" s="1"/>
  <c r="L41" i="1" s="1"/>
  <c r="E5419" i="1" a="1"/>
  <c r="E5419" i="1" s="1"/>
  <c r="E43" i="1" a="1"/>
  <c r="E43" i="1" s="1"/>
  <c r="L43" i="1" s="1"/>
  <c r="E45" i="1" a="1"/>
  <c r="E45" i="1" s="1"/>
  <c r="L45" i="1" s="1"/>
  <c r="E5417" i="1" a="1"/>
  <c r="E5417" i="1" s="1"/>
  <c r="E42" i="1" a="1"/>
  <c r="E42" i="1" s="1"/>
  <c r="L42" i="1" s="1"/>
  <c r="E5421" i="1" a="1"/>
  <c r="E5421" i="1" s="1"/>
  <c r="E52" i="1" a="1"/>
  <c r="E52" i="1" s="1"/>
  <c r="L52" i="1" s="1"/>
  <c r="E50" i="1" a="1"/>
  <c r="E50" i="1" s="1"/>
  <c r="L50" i="1" s="1"/>
  <c r="E5431" i="1" a="1"/>
  <c r="E5431" i="1" s="1"/>
  <c r="E5429" i="1" a="1"/>
  <c r="E5429" i="1" s="1"/>
  <c r="E5432" i="1" a="1"/>
  <c r="E5432" i="1" s="1"/>
  <c r="E51" i="1" a="1"/>
  <c r="E51" i="1" s="1"/>
  <c r="L51" i="1" s="1"/>
  <c r="E5434" i="1" a="1"/>
  <c r="E5434" i="1" s="1"/>
  <c r="E5426" i="1" a="1"/>
  <c r="E5426" i="1" s="1"/>
  <c r="E5420" i="1" a="1"/>
  <c r="E5420" i="1" s="1"/>
  <c r="E5435" i="1" a="1"/>
  <c r="E5435" i="1" s="1"/>
  <c r="E40" i="1" a="1"/>
  <c r="E40" i="1" s="1"/>
  <c r="L40" i="1" s="1"/>
  <c r="E53" i="1" a="1"/>
  <c r="E53" i="1" s="1"/>
  <c r="L53" i="1" s="1"/>
  <c r="E37" i="1" a="1"/>
  <c r="E37" i="1" s="1"/>
  <c r="L37" i="1" s="1"/>
  <c r="E5439" i="1" a="1"/>
  <c r="E5439" i="1" s="1"/>
  <c r="E5418" i="1" a="1"/>
  <c r="E5418" i="1" s="1"/>
  <c r="E5427" i="1" a="1"/>
  <c r="E5427" i="1" s="1"/>
  <c r="E5438" i="1" a="1"/>
  <c r="E5438" i="1" s="1"/>
  <c r="E5430" i="1" a="1"/>
  <c r="E5430" i="1" s="1"/>
  <c r="E5425" i="1" a="1"/>
  <c r="E5425" i="1" s="1"/>
  <c r="E5422" i="1" a="1"/>
  <c r="E5422" i="1" s="1"/>
  <c r="E48" i="1" a="1"/>
  <c r="E48" i="1" s="1"/>
  <c r="L48" i="1" s="1"/>
  <c r="E5433" i="1" a="1"/>
  <c r="E5433" i="1" s="1"/>
  <c r="E47" i="1" a="1"/>
  <c r="E47" i="1" s="1"/>
  <c r="L47" i="1" s="1"/>
  <c r="E125" i="1" a="1"/>
  <c r="E125" i="1" s="1"/>
  <c r="L125" i="1" s="1"/>
  <c r="E282" i="1" a="1"/>
  <c r="E282" i="1" s="1"/>
  <c r="L282" i="1" s="1"/>
  <c r="E307" i="1" a="1"/>
  <c r="E307" i="1" s="1"/>
  <c r="L307" i="1" s="1"/>
  <c r="E205" i="1" a="1"/>
  <c r="E205" i="1" s="1"/>
  <c r="L205" i="1" s="1"/>
  <c r="E140" i="1" a="1"/>
  <c r="E140" i="1" s="1"/>
  <c r="L140" i="1" s="1"/>
  <c r="E294" i="1" a="1"/>
  <c r="E294" i="1" s="1"/>
  <c r="L294" i="1" s="1"/>
  <c r="E305" i="1" a="1"/>
  <c r="E305" i="1" s="1"/>
  <c r="L305" i="1" s="1"/>
  <c r="E104" i="1" a="1"/>
  <c r="E104" i="1" s="1"/>
  <c r="L104" i="1" s="1"/>
  <c r="I104" i="1" s="1"/>
  <c r="E132" i="1" a="1"/>
  <c r="E132" i="1" s="1"/>
  <c r="L132" i="1" s="1"/>
  <c r="E319" i="1" a="1"/>
  <c r="E319" i="1" s="1"/>
  <c r="L319" i="1" s="1"/>
  <c r="E178" i="1" a="1"/>
  <c r="E178" i="1" s="1"/>
  <c r="L178" i="1" s="1"/>
  <c r="E269" i="1" a="1"/>
  <c r="E269" i="1" s="1"/>
  <c r="L269" i="1" s="1"/>
  <c r="E118" i="1" a="1"/>
  <c r="E118" i="1" s="1"/>
  <c r="L118" i="1" s="1"/>
  <c r="E323" i="1" a="1"/>
  <c r="E323" i="1" s="1"/>
  <c r="L323" i="1" s="1"/>
  <c r="E276" i="1" a="1"/>
  <c r="E276" i="1" s="1"/>
  <c r="L276" i="1" s="1"/>
  <c r="E209" i="1" a="1"/>
  <c r="E209" i="1" s="1"/>
  <c r="L209" i="1" s="1"/>
  <c r="E237" i="1" a="1"/>
  <c r="E237" i="1" s="1"/>
  <c r="L237" i="1" s="1"/>
  <c r="E80" i="1" a="1"/>
  <c r="E80" i="1" s="1"/>
  <c r="L80" i="1" s="1"/>
  <c r="E114" i="1" a="1"/>
  <c r="E114" i="1" s="1"/>
  <c r="L114" i="1" s="1"/>
  <c r="E311" i="1" a="1"/>
  <c r="E311" i="1" s="1"/>
  <c r="L311" i="1" s="1"/>
  <c r="I311" i="1" s="1"/>
  <c r="E92" i="1" a="1"/>
  <c r="E92" i="1" s="1"/>
  <c r="L92" i="1" s="1"/>
  <c r="E63" i="1" a="1"/>
  <c r="E63" i="1" s="1"/>
  <c r="L63" i="1" s="1"/>
  <c r="E300" i="1" a="1"/>
  <c r="E300" i="1" s="1"/>
  <c r="L300" i="1" s="1"/>
  <c r="I300" i="1" s="1"/>
  <c r="E242" i="1" a="1"/>
  <c r="E242" i="1" s="1"/>
  <c r="L242" i="1" s="1"/>
  <c r="E119" i="1" a="1"/>
  <c r="E119" i="1" s="1"/>
  <c r="L119" i="1" s="1"/>
  <c r="E131" i="1" a="1"/>
  <c r="E131" i="1" s="1"/>
  <c r="L131" i="1" s="1"/>
  <c r="E194" i="1" a="1"/>
  <c r="E194" i="1" s="1"/>
  <c r="L194" i="1" s="1"/>
  <c r="E88" i="1" a="1"/>
  <c r="E88" i="1" s="1"/>
  <c r="L88" i="1" s="1"/>
  <c r="I88" i="1" s="1"/>
  <c r="E94" i="1" a="1"/>
  <c r="E94" i="1" s="1"/>
  <c r="L94" i="1" s="1"/>
  <c r="E215" i="1" a="1"/>
  <c r="E215" i="1" s="1"/>
  <c r="L215" i="1" s="1"/>
  <c r="I215" i="1" s="1"/>
  <c r="E157" i="1" a="1"/>
  <c r="E157" i="1" s="1"/>
  <c r="L157" i="1" s="1"/>
  <c r="E109" i="1" a="1"/>
  <c r="E109" i="1" s="1"/>
  <c r="L109" i="1" s="1"/>
  <c r="E152" i="1" a="1"/>
  <c r="E152" i="1" s="1"/>
  <c r="L152" i="1" s="1"/>
  <c r="I152" i="1" s="1"/>
  <c r="E121" i="1" a="1"/>
  <c r="E121" i="1" s="1"/>
  <c r="L121" i="1" s="1"/>
  <c r="E238" i="1" a="1"/>
  <c r="E238" i="1" s="1"/>
  <c r="L238" i="1" s="1"/>
  <c r="E290" i="1" a="1"/>
  <c r="E290" i="1" s="1"/>
  <c r="L290" i="1" s="1"/>
  <c r="E182" i="1" a="1"/>
  <c r="E182" i="1" s="1"/>
  <c r="L182" i="1" s="1"/>
  <c r="E177" i="1" a="1"/>
  <c r="E177" i="1" s="1"/>
  <c r="L177" i="1" s="1"/>
  <c r="E162" i="1" a="1"/>
  <c r="E162" i="1" s="1"/>
  <c r="L162" i="1" s="1"/>
  <c r="E233" i="1" a="1"/>
  <c r="E233" i="1" s="1"/>
  <c r="L233" i="1" s="1"/>
  <c r="E261" i="1" a="1"/>
  <c r="E261" i="1" s="1"/>
  <c r="L261" i="1" s="1"/>
  <c r="E274" i="1" a="1"/>
  <c r="E274" i="1" s="1"/>
  <c r="L274" i="1" s="1"/>
  <c r="E165" i="1" a="1"/>
  <c r="E165" i="1" s="1"/>
  <c r="L165" i="1" s="1"/>
  <c r="E258" i="1" a="1"/>
  <c r="E258" i="1" s="1"/>
  <c r="L258" i="1" s="1"/>
  <c r="E190" i="1" a="1"/>
  <c r="E190" i="1" s="1"/>
  <c r="L190" i="1" s="1"/>
  <c r="E166" i="1" a="1"/>
  <c r="E166" i="1" s="1"/>
  <c r="L166" i="1" s="1"/>
  <c r="E151" i="1" a="1"/>
  <c r="E151" i="1" s="1"/>
  <c r="L151" i="1" s="1"/>
  <c r="I151" i="1" s="1"/>
  <c r="E328" i="1" a="1"/>
  <c r="E328" i="1" s="1"/>
  <c r="L328" i="1" s="1"/>
  <c r="E174" i="1" a="1"/>
  <c r="E174" i="1" s="1"/>
  <c r="L174" i="1" s="1"/>
  <c r="E210" i="1" a="1"/>
  <c r="E210" i="1" s="1"/>
  <c r="L210" i="1" s="1"/>
  <c r="E193" i="1" a="1"/>
  <c r="E193" i="1" s="1"/>
  <c r="L193" i="1" s="1"/>
  <c r="E183" i="1" a="1"/>
  <c r="E183" i="1" s="1"/>
  <c r="L183" i="1" s="1"/>
  <c r="I183" i="1" s="1"/>
  <c r="E214" i="1" a="1"/>
  <c r="E214" i="1" s="1"/>
  <c r="L214" i="1" s="1"/>
  <c r="E246" i="1" a="1"/>
  <c r="E246" i="1" s="1"/>
  <c r="L246" i="1" s="1"/>
  <c r="E244" i="1" a="1"/>
  <c r="E244" i="1" s="1"/>
  <c r="L244" i="1" s="1"/>
  <c r="I244" i="1" s="1"/>
  <c r="E302" i="1" a="1"/>
  <c r="E302" i="1" s="1"/>
  <c r="L302" i="1" s="1"/>
  <c r="E279" i="1" a="1"/>
  <c r="E279" i="1" s="1"/>
  <c r="L279" i="1" s="1"/>
  <c r="I279" i="1" s="1"/>
  <c r="E97" i="1" a="1"/>
  <c r="E97" i="1" s="1"/>
  <c r="L97" i="1" s="1"/>
  <c r="E265" i="1" a="1"/>
  <c r="E265" i="1" s="1"/>
  <c r="L265" i="1" s="1"/>
  <c r="E255" i="1" a="1"/>
  <c r="E255" i="1" s="1"/>
  <c r="L255" i="1" s="1"/>
  <c r="E115" i="1" a="1"/>
  <c r="E115" i="1" s="1"/>
  <c r="L115" i="1" s="1"/>
  <c r="E309" i="1" a="1"/>
  <c r="E309" i="1" s="1"/>
  <c r="L309" i="1" s="1"/>
  <c r="E271" i="1" a="1"/>
  <c r="E271" i="1" s="1"/>
  <c r="L271" i="1" s="1"/>
  <c r="E135" i="1" a="1"/>
  <c r="E135" i="1" s="1"/>
  <c r="L135" i="1" s="1"/>
  <c r="E314" i="1" a="1"/>
  <c r="E314" i="1" s="1"/>
  <c r="L314" i="1" s="1"/>
  <c r="E106" i="1" a="1"/>
  <c r="E106" i="1" s="1"/>
  <c r="L106" i="1" s="1"/>
  <c r="E217" i="1" a="1"/>
  <c r="E217" i="1" s="1"/>
  <c r="L217" i="1" s="1"/>
  <c r="E70" i="1" a="1"/>
  <c r="E70" i="1" s="1"/>
  <c r="L70" i="1" s="1"/>
  <c r="E163" i="1" a="1"/>
  <c r="E163" i="1" s="1"/>
  <c r="L163" i="1" s="1"/>
  <c r="E113" i="1" a="1"/>
  <c r="E113" i="1" s="1"/>
  <c r="L113" i="1" s="1"/>
  <c r="E120" i="1" a="1"/>
  <c r="E120" i="1" s="1"/>
  <c r="L120" i="1" s="1"/>
  <c r="I120" i="1" s="1"/>
  <c r="E78" i="1" a="1"/>
  <c r="E78" i="1" s="1"/>
  <c r="L78" i="1" s="1"/>
  <c r="E56" i="1" a="1"/>
  <c r="E56" i="1" s="1"/>
  <c r="L56" i="1" s="1"/>
  <c r="I56" i="1" s="1"/>
  <c r="E315" i="1" a="1"/>
  <c r="E315" i="1" s="1"/>
  <c r="L315" i="1" s="1"/>
  <c r="E160" i="1" a="1"/>
  <c r="E160" i="1" s="1"/>
  <c r="L160" i="1" s="1"/>
  <c r="E295" i="1" a="1"/>
  <c r="E295" i="1" s="1"/>
  <c r="L295" i="1" s="1"/>
  <c r="I295" i="1" s="1"/>
  <c r="E96" i="1" a="1"/>
  <c r="E96" i="1" s="1"/>
  <c r="L96" i="1" s="1"/>
  <c r="E253" i="1" a="1"/>
  <c r="E253" i="1" s="1"/>
  <c r="L253" i="1" s="1"/>
  <c r="E110" i="1" a="1"/>
  <c r="E110" i="1" s="1"/>
  <c r="L110" i="1" s="1"/>
  <c r="E185" i="1" a="1"/>
  <c r="E185" i="1" s="1"/>
  <c r="L185" i="1" s="1"/>
  <c r="E330" i="1" a="1"/>
  <c r="E330" i="1" s="1"/>
  <c r="L330" i="1" s="1"/>
  <c r="E249" i="1" a="1"/>
  <c r="E249" i="1" s="1"/>
  <c r="L249" i="1" s="1"/>
  <c r="E116" i="1" a="1"/>
  <c r="E116" i="1" s="1"/>
  <c r="L116" i="1" s="1"/>
  <c r="E192" i="1" a="1"/>
  <c r="E192" i="1" s="1"/>
  <c r="L192" i="1" s="1"/>
  <c r="E149" i="1" a="1"/>
  <c r="E149" i="1" s="1"/>
  <c r="L149" i="1" s="1"/>
  <c r="E76" i="1" a="1"/>
  <c r="E76" i="1" s="1"/>
  <c r="L76" i="1" s="1"/>
  <c r="E123" i="1" a="1"/>
  <c r="E123" i="1" s="1"/>
  <c r="L123" i="1" s="1"/>
  <c r="E281" i="1" a="1"/>
  <c r="E281" i="1" s="1"/>
  <c r="L281" i="1" s="1"/>
  <c r="E230" i="1" a="1"/>
  <c r="E230" i="1" s="1"/>
  <c r="L230" i="1" s="1"/>
  <c r="E257" i="1" a="1"/>
  <c r="E257" i="1" s="1"/>
  <c r="L257" i="1" s="1"/>
  <c r="E216" i="1" a="1"/>
  <c r="E216" i="1" s="1"/>
  <c r="L216" i="1" s="1"/>
  <c r="E252" i="1" a="1"/>
  <c r="E252" i="1" s="1"/>
  <c r="L252" i="1" s="1"/>
  <c r="I252" i="1" s="1"/>
  <c r="E71" i="1" a="1"/>
  <c r="E71" i="1" s="1"/>
  <c r="L71" i="1" s="1"/>
  <c r="E85" i="1" a="1"/>
  <c r="E85" i="1" s="1"/>
  <c r="L85" i="1" s="1"/>
  <c r="E306" i="1" a="1"/>
  <c r="E306" i="1" s="1"/>
  <c r="L306" i="1" s="1"/>
  <c r="E254" i="1" a="1"/>
  <c r="E254" i="1" s="1"/>
  <c r="L254" i="1" s="1"/>
  <c r="E211" i="1" a="1"/>
  <c r="E211" i="1" s="1"/>
  <c r="L211" i="1" s="1"/>
  <c r="E81" i="1" a="1"/>
  <c r="E81" i="1" s="1"/>
  <c r="L81" i="1" s="1"/>
  <c r="E310" i="1" a="1"/>
  <c r="E310" i="1" s="1"/>
  <c r="L310" i="1" s="1"/>
  <c r="E155" i="1" a="1"/>
  <c r="E155" i="1" s="1"/>
  <c r="L155" i="1" s="1"/>
  <c r="E234" i="1" a="1"/>
  <c r="E234" i="1" s="1"/>
  <c r="L234" i="1" s="1"/>
  <c r="E202" i="1" a="1"/>
  <c r="E202" i="1" s="1"/>
  <c r="L202" i="1" s="1"/>
  <c r="E55" i="1" a="1"/>
  <c r="E55" i="1" s="1"/>
  <c r="L55" i="1" s="1"/>
  <c r="E172" i="1" a="1"/>
  <c r="E172" i="1" s="1"/>
  <c r="L172" i="1" s="1"/>
  <c r="E69" i="1" a="1"/>
  <c r="E69" i="1" s="1"/>
  <c r="L69" i="1" s="1"/>
  <c r="E259" i="1" a="1"/>
  <c r="E259" i="1" s="1"/>
  <c r="L259" i="1" s="1"/>
  <c r="E146" i="1" a="1"/>
  <c r="E146" i="1" s="1"/>
  <c r="L146" i="1" s="1"/>
  <c r="E58" i="1" a="1"/>
  <c r="E58" i="1" s="1"/>
  <c r="L58" i="1" s="1"/>
  <c r="E54" i="1" a="1"/>
  <c r="E54" i="1" s="1"/>
  <c r="L54" i="1" s="1"/>
  <c r="I54" i="1" s="1"/>
  <c r="E324" i="1" a="1"/>
  <c r="E324" i="1" s="1"/>
  <c r="L324" i="1" s="1"/>
  <c r="E203" i="1" a="1"/>
  <c r="E203" i="1" s="1"/>
  <c r="L203" i="1" s="1"/>
  <c r="E77" i="1" a="1"/>
  <c r="E77" i="1" s="1"/>
  <c r="L77" i="1" s="1"/>
  <c r="E156" i="1" a="1"/>
  <c r="E156" i="1" s="1"/>
  <c r="L156" i="1" s="1"/>
  <c r="E283" i="1" a="1"/>
  <c r="E283" i="1" s="1"/>
  <c r="L283" i="1" s="1"/>
  <c r="E266" i="1" a="1"/>
  <c r="E266" i="1" s="1"/>
  <c r="L266" i="1" s="1"/>
  <c r="E145" i="1" a="1"/>
  <c r="E145" i="1" s="1"/>
  <c r="L145" i="1" s="1"/>
  <c r="E66" i="1" a="1"/>
  <c r="E66" i="1" s="1"/>
  <c r="L66" i="1" s="1"/>
  <c r="E320" i="1" a="1"/>
  <c r="E320" i="1" s="1"/>
  <c r="L320" i="1" s="1"/>
  <c r="E133" i="1" a="1"/>
  <c r="E133" i="1" s="1"/>
  <c r="L133" i="1" s="1"/>
  <c r="I133" i="1" s="1"/>
  <c r="E296" i="1" a="1"/>
  <c r="E296" i="1" s="1"/>
  <c r="L296" i="1" s="1"/>
  <c r="I296" i="1" s="1"/>
  <c r="E100" i="1" a="1"/>
  <c r="E100" i="1" s="1"/>
  <c r="L100" i="1" s="1"/>
  <c r="E235" i="1" a="1"/>
  <c r="E235" i="1" s="1"/>
  <c r="L235" i="1" s="1"/>
  <c r="E87" i="1" a="1"/>
  <c r="E87" i="1" s="1"/>
  <c r="L87" i="1" s="1"/>
  <c r="E272" i="1" a="1"/>
  <c r="E272" i="1" s="1"/>
  <c r="L272" i="1" s="1"/>
  <c r="E171" i="1" a="1"/>
  <c r="E171" i="1" s="1"/>
  <c r="L171" i="1" s="1"/>
  <c r="E262" i="1" a="1"/>
  <c r="E262" i="1" s="1"/>
  <c r="L262" i="1" s="1"/>
  <c r="E312" i="1" a="1"/>
  <c r="E312" i="1" s="1"/>
  <c r="L312" i="1" s="1"/>
  <c r="E65" i="1" a="1"/>
  <c r="E65" i="1" s="1"/>
  <c r="L65" i="1" s="1"/>
  <c r="E170" i="1" a="1"/>
  <c r="E170" i="1" s="1"/>
  <c r="L170" i="1" s="1"/>
  <c r="E153" i="1" a="1"/>
  <c r="E153" i="1" s="1"/>
  <c r="L153" i="1" s="1"/>
  <c r="E111" i="1" a="1"/>
  <c r="E111" i="1" s="1"/>
  <c r="L111" i="1" s="1"/>
  <c r="E321" i="1" a="1"/>
  <c r="E321" i="1" s="1"/>
  <c r="L321" i="1" s="1"/>
  <c r="E188" i="1" a="1"/>
  <c r="E188" i="1" s="1"/>
  <c r="L188" i="1" s="1"/>
  <c r="E228" i="1" a="1"/>
  <c r="E228" i="1" s="1"/>
  <c r="L228" i="1" s="1"/>
  <c r="E130" i="1" a="1"/>
  <c r="E130" i="1" s="1"/>
  <c r="L130" i="1" s="1"/>
  <c r="E138" i="1" a="1"/>
  <c r="E138" i="1" s="1"/>
  <c r="L138" i="1" s="1"/>
  <c r="E101" i="1" a="1"/>
  <c r="E101" i="1" s="1"/>
  <c r="L101" i="1" s="1"/>
  <c r="E158" i="1" a="1"/>
  <c r="E158" i="1" s="1"/>
  <c r="L158" i="1" s="1"/>
  <c r="E241" i="1" a="1"/>
  <c r="E241" i="1" s="1"/>
  <c r="L241" i="1" s="1"/>
  <c r="E59" i="1" a="1"/>
  <c r="E59" i="1" s="1"/>
  <c r="L59" i="1" s="1"/>
  <c r="E127" i="1" a="1"/>
  <c r="E127" i="1" s="1"/>
  <c r="L127" i="1" s="1"/>
  <c r="E73" i="1" a="1"/>
  <c r="E73" i="1" s="1"/>
  <c r="L73" i="1" s="1"/>
  <c r="E57" i="1" a="1"/>
  <c r="E57" i="1" s="1"/>
  <c r="L57" i="1" s="1"/>
  <c r="E60" i="1" a="1"/>
  <c r="E60" i="1" s="1"/>
  <c r="L60" i="1" s="1"/>
  <c r="E293" i="1" a="1"/>
  <c r="E293" i="1" s="1"/>
  <c r="L293" i="1" s="1"/>
  <c r="E173" i="1" a="1"/>
  <c r="E173" i="1" s="1"/>
  <c r="L173" i="1" s="1"/>
  <c r="E79" i="1" a="1"/>
  <c r="E79" i="1" s="1"/>
  <c r="L79" i="1" s="1"/>
  <c r="E268" i="1" a="1"/>
  <c r="E268" i="1" s="1"/>
  <c r="L268" i="1" s="1"/>
  <c r="I268" i="1" s="1"/>
  <c r="E108" i="1" a="1"/>
  <c r="E108" i="1" s="1"/>
  <c r="L108" i="1" s="1"/>
  <c r="E317" i="1" a="1"/>
  <c r="E317" i="1" s="1"/>
  <c r="L317" i="1" s="1"/>
  <c r="E201" i="1" a="1"/>
  <c r="E201" i="1" s="1"/>
  <c r="L201" i="1" s="1"/>
  <c r="E179" i="1" a="1"/>
  <c r="E179" i="1" s="1"/>
  <c r="L179" i="1" s="1"/>
  <c r="E325" i="1" a="1"/>
  <c r="E325" i="1" s="1"/>
  <c r="L325" i="1" s="1"/>
  <c r="E297" i="1" a="1"/>
  <c r="E297" i="1" s="1"/>
  <c r="L297" i="1" s="1"/>
  <c r="E137" i="1" a="1"/>
  <c r="E137" i="1" s="1"/>
  <c r="L137" i="1" s="1"/>
  <c r="E243" i="1" a="1"/>
  <c r="E243" i="1" s="1"/>
  <c r="L243" i="1" s="1"/>
  <c r="E248" i="1" a="1"/>
  <c r="E248" i="1" s="1"/>
  <c r="L248" i="1" s="1"/>
  <c r="E270" i="1" a="1"/>
  <c r="E270" i="1" s="1"/>
  <c r="L270" i="1" s="1"/>
  <c r="E240" i="1" a="1"/>
  <c r="E240" i="1" s="1"/>
  <c r="L240" i="1" s="1"/>
  <c r="E292" i="1" a="1"/>
  <c r="E292" i="1" s="1"/>
  <c r="L292" i="1" s="1"/>
  <c r="E322" i="1" a="1"/>
  <c r="E322" i="1" s="1"/>
  <c r="L322" i="1" s="1"/>
  <c r="E267" i="1" a="1"/>
  <c r="E267" i="1" s="1"/>
  <c r="L267" i="1" s="1"/>
  <c r="E245" i="1" a="1"/>
  <c r="E245" i="1" s="1"/>
  <c r="L245" i="1" s="1"/>
  <c r="E61" i="1" a="1"/>
  <c r="E61" i="1" s="1"/>
  <c r="L61" i="1" s="1"/>
  <c r="E84" i="1" a="1"/>
  <c r="E84" i="1" s="1"/>
  <c r="L84" i="1" s="1"/>
  <c r="I84" i="1" s="1"/>
  <c r="E150" i="1" a="1"/>
  <c r="E150" i="1" s="1"/>
  <c r="L150" i="1" s="1"/>
  <c r="E187" i="1" a="1"/>
  <c r="E187" i="1" s="1"/>
  <c r="L187" i="1" s="1"/>
  <c r="E67" i="1" a="1"/>
  <c r="E67" i="1" s="1"/>
  <c r="L67" i="1" s="1"/>
  <c r="E236" i="1" a="1"/>
  <c r="E236" i="1" s="1"/>
  <c r="L236" i="1" s="1"/>
  <c r="I236" i="1" s="1"/>
  <c r="E196" i="1" a="1"/>
  <c r="E196" i="1" s="1"/>
  <c r="L196" i="1" s="1"/>
  <c r="E82" i="1" a="1"/>
  <c r="E82" i="1" s="1"/>
  <c r="L82" i="1" s="1"/>
  <c r="E218" i="1" a="1"/>
  <c r="E218" i="1" s="1"/>
  <c r="L218" i="1" s="1"/>
  <c r="E224" i="1" a="1"/>
  <c r="E224" i="1" s="1"/>
  <c r="L224" i="1" s="1"/>
  <c r="E107" i="1" a="1"/>
  <c r="E107" i="1" s="1"/>
  <c r="L107" i="1" s="1"/>
  <c r="E318" i="1" a="1"/>
  <c r="E318" i="1" s="1"/>
  <c r="L318" i="1" s="1"/>
  <c r="E278" i="1" a="1"/>
  <c r="E278" i="1" s="1"/>
  <c r="L278" i="1" s="1"/>
  <c r="E169" i="1" a="1"/>
  <c r="E169" i="1" s="1"/>
  <c r="L169" i="1" s="1"/>
  <c r="E239" i="1" a="1"/>
  <c r="E239" i="1" s="1"/>
  <c r="L239" i="1" s="1"/>
  <c r="E75" i="1" a="1"/>
  <c r="E75" i="1" s="1"/>
  <c r="L75" i="1" s="1"/>
  <c r="E95" i="1" a="1"/>
  <c r="E95" i="1" s="1"/>
  <c r="L95" i="1" s="1"/>
  <c r="E143" i="1" a="1"/>
  <c r="E143" i="1" s="1"/>
  <c r="L143" i="1" s="1"/>
  <c r="E208" i="1" a="1"/>
  <c r="E208" i="1" s="1"/>
  <c r="L208" i="1" s="1"/>
  <c r="E250" i="1" a="1"/>
  <c r="E250" i="1" s="1"/>
  <c r="L250" i="1" s="1"/>
  <c r="E176" i="1" a="1"/>
  <c r="E176" i="1" s="1"/>
  <c r="L176" i="1" s="1"/>
  <c r="E326" i="1" a="1"/>
  <c r="E326" i="1" s="1"/>
  <c r="L326" i="1" s="1"/>
  <c r="E229" i="1" a="1"/>
  <c r="E229" i="1" s="1"/>
  <c r="L229" i="1" s="1"/>
  <c r="E225" i="1" a="1"/>
  <c r="E225" i="1" s="1"/>
  <c r="L225" i="1" s="1"/>
  <c r="E285" i="1" a="1"/>
  <c r="E285" i="1" s="1"/>
  <c r="L285" i="1" s="1"/>
  <c r="E180" i="1" a="1"/>
  <c r="E180" i="1" s="1"/>
  <c r="L180" i="1" s="1"/>
  <c r="E212" i="1" a="1"/>
  <c r="E212" i="1" s="1"/>
  <c r="L212" i="1" s="1"/>
  <c r="E299" i="1" a="1"/>
  <c r="E299" i="1" s="1"/>
  <c r="L299" i="1" s="1"/>
  <c r="E99" i="1" a="1"/>
  <c r="E99" i="1" s="1"/>
  <c r="L99" i="1" s="1"/>
  <c r="E126" i="1" a="1"/>
  <c r="E126" i="1" s="1"/>
  <c r="L126" i="1" s="1"/>
  <c r="E327" i="1" a="1"/>
  <c r="E327" i="1" s="1"/>
  <c r="L327" i="1" s="1"/>
  <c r="I327" i="1" s="1"/>
  <c r="E186" i="1" a="1"/>
  <c r="E186" i="1" s="1"/>
  <c r="L186" i="1" s="1"/>
  <c r="E263" i="1" a="1"/>
  <c r="E263" i="1" s="1"/>
  <c r="L263" i="1" s="1"/>
  <c r="I263" i="1" s="1"/>
  <c r="E112" i="1" a="1"/>
  <c r="E112" i="1" s="1"/>
  <c r="L112" i="1" s="1"/>
  <c r="E141" i="1" a="1"/>
  <c r="E141" i="1" s="1"/>
  <c r="L141" i="1" s="1"/>
  <c r="E213" i="1" a="1"/>
  <c r="E213" i="1" s="1"/>
  <c r="L213" i="1" s="1"/>
  <c r="I213" i="1" s="1"/>
  <c r="E291" i="1" a="1"/>
  <c r="E291" i="1" s="1"/>
  <c r="L291" i="1" s="1"/>
  <c r="E103" i="1" a="1"/>
  <c r="E103" i="1" s="1"/>
  <c r="L103" i="1" s="1"/>
  <c r="E284" i="1" a="1"/>
  <c r="E284" i="1" s="1"/>
  <c r="L284" i="1" s="1"/>
  <c r="E93" i="1" a="1"/>
  <c r="E93" i="1" s="1"/>
  <c r="L93" i="1" s="1"/>
  <c r="E134" i="1" a="1"/>
  <c r="E134" i="1" s="1"/>
  <c r="L134" i="1" s="1"/>
  <c r="E222" i="1" a="1"/>
  <c r="E222" i="1" s="1"/>
  <c r="L222" i="1" s="1"/>
  <c r="E227" i="1" a="1"/>
  <c r="E227" i="1" s="1"/>
  <c r="L227" i="1" s="1"/>
  <c r="E168" i="1" a="1"/>
  <c r="E168" i="1" s="1"/>
  <c r="L168" i="1" s="1"/>
  <c r="E273" i="1" a="1"/>
  <c r="E273" i="1" s="1"/>
  <c r="L273" i="1" s="1"/>
  <c r="E86" i="1" a="1"/>
  <c r="E86" i="1" s="1"/>
  <c r="L86" i="1" s="1"/>
  <c r="E83" i="1" a="1"/>
  <c r="E83" i="1" s="1"/>
  <c r="L83" i="1" s="1"/>
  <c r="E167" i="1" a="1"/>
  <c r="E167" i="1" s="1"/>
  <c r="L167" i="1" s="1"/>
  <c r="I167" i="1" s="1"/>
  <c r="E128" i="1" a="1"/>
  <c r="E128" i="1" s="1"/>
  <c r="L128" i="1" s="1"/>
  <c r="E191" i="1" a="1"/>
  <c r="E191" i="1" s="1"/>
  <c r="L191" i="1" s="1"/>
  <c r="E154" i="1" a="1"/>
  <c r="E154" i="1" s="1"/>
  <c r="L154" i="1" s="1"/>
  <c r="E164" i="1" a="1"/>
  <c r="E164" i="1" s="1"/>
  <c r="L164" i="1" s="1"/>
  <c r="E198" i="1" a="1"/>
  <c r="E198" i="1" s="1"/>
  <c r="L198" i="1" s="1"/>
  <c r="E136" i="1" a="1"/>
  <c r="E136" i="1" s="1"/>
  <c r="L136" i="1" s="1"/>
  <c r="I136" i="1" s="1"/>
  <c r="E142" i="1" a="1"/>
  <c r="E142" i="1" s="1"/>
  <c r="L142" i="1" s="1"/>
  <c r="E232" i="1" a="1"/>
  <c r="E232" i="1" s="1"/>
  <c r="L232" i="1" s="1"/>
  <c r="E275" i="1" a="1"/>
  <c r="E275" i="1" s="1"/>
  <c r="L275" i="1" s="1"/>
  <c r="E231" i="1" a="1"/>
  <c r="E231" i="1" s="1"/>
  <c r="L231" i="1" s="1"/>
  <c r="I231" i="1" s="1"/>
  <c r="E204" i="1" a="1"/>
  <c r="E204" i="1" s="1"/>
  <c r="L204" i="1" s="1"/>
  <c r="E184" i="1" a="1"/>
  <c r="E184" i="1" s="1"/>
  <c r="L184" i="1" s="1"/>
  <c r="E200" i="1" a="1"/>
  <c r="E200" i="1" s="1"/>
  <c r="L200" i="1" s="1"/>
  <c r="E313" i="1" a="1"/>
  <c r="E313" i="1" s="1"/>
  <c r="L313" i="1" s="1"/>
  <c r="E98" i="1" a="1"/>
  <c r="E98" i="1" s="1"/>
  <c r="L98" i="1" s="1"/>
  <c r="E117" i="1" a="1"/>
  <c r="E117" i="1" s="1"/>
  <c r="L117" i="1" s="1"/>
  <c r="E223" i="1" a="1"/>
  <c r="E223" i="1" s="1"/>
  <c r="L223" i="1" s="1"/>
  <c r="E199" i="1" a="1"/>
  <c r="E199" i="1" s="1"/>
  <c r="L199" i="1" s="1"/>
  <c r="I199" i="1" s="1"/>
  <c r="E277" i="1" a="1"/>
  <c r="E277" i="1" s="1"/>
  <c r="L277" i="1" s="1"/>
  <c r="I277" i="1" s="1"/>
  <c r="E148" i="1" a="1"/>
  <c r="E148" i="1" s="1"/>
  <c r="L148" i="1" s="1"/>
  <c r="I148" i="1" s="1"/>
  <c r="E64" i="1" a="1"/>
  <c r="E64" i="1" s="1"/>
  <c r="L64" i="1" s="1"/>
  <c r="E90" i="1" a="1"/>
  <c r="E90" i="1" s="1"/>
  <c r="L90" i="1" s="1"/>
  <c r="E206" i="1" a="1"/>
  <c r="E206" i="1" s="1"/>
  <c r="L206" i="1" s="1"/>
  <c r="E303" i="1" a="1"/>
  <c r="E303" i="1" s="1"/>
  <c r="L303" i="1" s="1"/>
  <c r="E68" i="1" a="1"/>
  <c r="E68" i="1" s="1"/>
  <c r="L68" i="1" s="1"/>
  <c r="E260" i="1" a="1"/>
  <c r="E260" i="1" s="1"/>
  <c r="L260" i="1" s="1"/>
  <c r="E251" i="1" a="1"/>
  <c r="E251" i="1" s="1"/>
  <c r="L251" i="1" s="1"/>
  <c r="E298" i="1" a="1"/>
  <c r="E298" i="1" s="1"/>
  <c r="L298" i="1" s="1"/>
  <c r="E308" i="1" a="1"/>
  <c r="E308" i="1" s="1"/>
  <c r="L308" i="1" s="1"/>
  <c r="E207" i="1" a="1"/>
  <c r="E207" i="1" s="1"/>
  <c r="L207" i="1" s="1"/>
  <c r="E159" i="1" a="1"/>
  <c r="E159" i="1" s="1"/>
  <c r="L159" i="1" s="1"/>
  <c r="E301" i="1" a="1"/>
  <c r="E301" i="1" s="1"/>
  <c r="L301" i="1" s="1"/>
  <c r="E175" i="1" a="1"/>
  <c r="E175" i="1" s="1"/>
  <c r="L175" i="1" s="1"/>
  <c r="E247" i="1" a="1"/>
  <c r="E247" i="1" s="1"/>
  <c r="L247" i="1" s="1"/>
  <c r="I247" i="1" s="1"/>
  <c r="E316" i="1" a="1"/>
  <c r="E316" i="1" s="1"/>
  <c r="L316" i="1" s="1"/>
  <c r="E72" i="1" a="1"/>
  <c r="E72" i="1" s="1"/>
  <c r="L72" i="1" s="1"/>
  <c r="I72" i="1" s="1"/>
  <c r="E264" i="1" a="1"/>
  <c r="E264" i="1" s="1"/>
  <c r="L264" i="1" s="1"/>
  <c r="I264" i="1" s="1"/>
  <c r="E144" i="1" a="1"/>
  <c r="E144" i="1" s="1"/>
  <c r="L144" i="1" s="1"/>
  <c r="E220" i="1" a="1"/>
  <c r="E220" i="1" s="1"/>
  <c r="L220" i="1" s="1"/>
  <c r="E219" i="1" a="1"/>
  <c r="E219" i="1" s="1"/>
  <c r="L219" i="1" s="1"/>
  <c r="E62" i="1" a="1"/>
  <c r="E62" i="1" s="1"/>
  <c r="L62" i="1" s="1"/>
  <c r="E139" i="1" a="1"/>
  <c r="E139" i="1" s="1"/>
  <c r="L139" i="1" s="1"/>
  <c r="E286" i="1" a="1"/>
  <c r="E286" i="1" s="1"/>
  <c r="L286" i="1" s="1"/>
  <c r="E195" i="1" a="1"/>
  <c r="E195" i="1" s="1"/>
  <c r="L195" i="1" s="1"/>
  <c r="E289" i="1" a="1"/>
  <c r="E289" i="1" s="1"/>
  <c r="L289" i="1" s="1"/>
  <c r="E189" i="1" a="1"/>
  <c r="E189" i="1" s="1"/>
  <c r="L189" i="1" s="1"/>
  <c r="E280" i="1" a="1"/>
  <c r="E280" i="1" s="1"/>
  <c r="L280" i="1" s="1"/>
  <c r="I280" i="1" s="1"/>
  <c r="E221" i="1" a="1"/>
  <c r="E221" i="1" s="1"/>
  <c r="L221" i="1" s="1"/>
  <c r="E287" i="1" a="1"/>
  <c r="E287" i="1" s="1"/>
  <c r="L287" i="1" s="1"/>
  <c r="E351" i="1" a="1"/>
  <c r="E351" i="1" s="1"/>
  <c r="L351" i="1" s="1"/>
  <c r="E507" i="1" a="1"/>
  <c r="E507" i="1" s="1"/>
  <c r="L507" i="1" s="1"/>
  <c r="E598" i="1" a="1"/>
  <c r="E598" i="1" s="1"/>
  <c r="L598" i="1" s="1"/>
  <c r="I598" i="1" s="1"/>
  <c r="E607" i="1" a="1"/>
  <c r="E607" i="1" s="1"/>
  <c r="L607" i="1" s="1"/>
  <c r="E380" i="1" a="1"/>
  <c r="E380" i="1" s="1"/>
  <c r="L380" i="1" s="1"/>
  <c r="E666" i="1" a="1"/>
  <c r="E666" i="1" s="1"/>
  <c r="L666" i="1" s="1"/>
  <c r="E402" i="1" a="1"/>
  <c r="E402" i="1" s="1"/>
  <c r="L402" i="1" s="1"/>
  <c r="E350" i="1" a="1"/>
  <c r="E350" i="1" s="1"/>
  <c r="L350" i="1" s="1"/>
  <c r="E384" i="1" a="1"/>
  <c r="E384" i="1" s="1"/>
  <c r="L384" i="1" s="1"/>
  <c r="E356" i="1" a="1"/>
  <c r="E356" i="1" s="1"/>
  <c r="L356" i="1" s="1"/>
  <c r="I356" i="1" s="1"/>
  <c r="E589" i="1" a="1"/>
  <c r="E589" i="1" s="1"/>
  <c r="L589" i="1" s="1"/>
  <c r="E562" i="1" a="1"/>
  <c r="E562" i="1" s="1"/>
  <c r="L562" i="1" s="1"/>
  <c r="E652" i="1" a="1"/>
  <c r="E652" i="1" s="1"/>
  <c r="L652" i="1" s="1"/>
  <c r="E422" i="1" a="1"/>
  <c r="E422" i="1" s="1"/>
  <c r="L422" i="1" s="1"/>
  <c r="I422" i="1" s="1"/>
  <c r="E512" i="1" a="1"/>
  <c r="E512" i="1" s="1"/>
  <c r="L512" i="1" s="1"/>
  <c r="E360" i="1" a="1"/>
  <c r="E360" i="1" s="1"/>
  <c r="L360" i="1" s="1"/>
  <c r="I360" i="1" s="1"/>
  <c r="E432" i="1" a="1"/>
  <c r="E432" i="1" s="1"/>
  <c r="L432" i="1" s="1"/>
  <c r="E409" i="1" a="1"/>
  <c r="E409" i="1" s="1"/>
  <c r="L409" i="1" s="1"/>
  <c r="E456" i="1" a="1"/>
  <c r="E456" i="1" s="1"/>
  <c r="L456" i="1" s="1"/>
  <c r="I456" i="1" s="1"/>
  <c r="E516" i="1" a="1"/>
  <c r="E516" i="1" s="1"/>
  <c r="L516" i="1" s="1"/>
  <c r="I516" i="1" s="1"/>
  <c r="E500" i="1" a="1"/>
  <c r="E500" i="1" s="1"/>
  <c r="L500" i="1" s="1"/>
  <c r="I500" i="1" s="1"/>
  <c r="E639" i="1" a="1"/>
  <c r="E639" i="1" s="1"/>
  <c r="L639" i="1" s="1"/>
  <c r="E342" i="1" a="1"/>
  <c r="E342" i="1" s="1"/>
  <c r="L342" i="1" s="1"/>
  <c r="I342" i="1" s="1"/>
  <c r="E597" i="1" a="1"/>
  <c r="E597" i="1" s="1"/>
  <c r="L597" i="1" s="1"/>
  <c r="I597" i="1" s="1"/>
  <c r="E528" i="1" a="1"/>
  <c r="E528" i="1" s="1"/>
  <c r="L528" i="1" s="1"/>
  <c r="E567" i="1" a="1"/>
  <c r="E567" i="1" s="1"/>
  <c r="L567" i="1" s="1"/>
  <c r="I567" i="1" s="1"/>
  <c r="E480" i="1" a="1"/>
  <c r="E480" i="1" s="1"/>
  <c r="L480" i="1" s="1"/>
  <c r="E575" i="1" a="1"/>
  <c r="E575" i="1" s="1"/>
  <c r="L575" i="1" s="1"/>
  <c r="E661" i="1" a="1"/>
  <c r="E661" i="1" s="1"/>
  <c r="L661" i="1" s="1"/>
  <c r="I661" i="1" s="1"/>
  <c r="E519" i="1" a="1"/>
  <c r="E519" i="1" s="1"/>
  <c r="L519" i="1" s="1"/>
  <c r="I519" i="1" s="1"/>
  <c r="E344" i="1" a="1"/>
  <c r="E344" i="1" s="1"/>
  <c r="L344" i="1" s="1"/>
  <c r="I344" i="1" s="1"/>
  <c r="E641" i="1" a="1"/>
  <c r="E641" i="1" s="1"/>
  <c r="L641" i="1" s="1"/>
  <c r="E435" i="1" a="1"/>
  <c r="E435" i="1" s="1"/>
  <c r="L435" i="1" s="1"/>
  <c r="I435" i="1" s="1"/>
  <c r="E655" i="1" a="1"/>
  <c r="E655" i="1" s="1"/>
  <c r="L655" i="1" s="1"/>
  <c r="E656" i="1" a="1"/>
  <c r="E656" i="1" s="1"/>
  <c r="L656" i="1" s="1"/>
  <c r="E407" i="1" a="1"/>
  <c r="E407" i="1" s="1"/>
  <c r="L407" i="1" s="1"/>
  <c r="I407" i="1" s="1"/>
  <c r="E669" i="1" a="1"/>
  <c r="E669" i="1" s="1"/>
  <c r="L669" i="1" s="1"/>
  <c r="E535" i="1" a="1"/>
  <c r="E535" i="1" s="1"/>
  <c r="L535" i="1" s="1"/>
  <c r="I535" i="1" s="1"/>
  <c r="E642" i="1" a="1"/>
  <c r="E642" i="1" s="1"/>
  <c r="L642" i="1" s="1"/>
  <c r="I642" i="1" s="1"/>
  <c r="E547" i="1" a="1"/>
  <c r="E547" i="1" s="1"/>
  <c r="L547" i="1" s="1"/>
  <c r="I547" i="1" s="1"/>
  <c r="E534" i="1" a="1"/>
  <c r="E534" i="1" s="1"/>
  <c r="L534" i="1" s="1"/>
  <c r="I534" i="1" s="1"/>
  <c r="E389" i="1" a="1"/>
  <c r="E389" i="1" s="1"/>
  <c r="L389" i="1" s="1"/>
  <c r="I389" i="1" s="1"/>
  <c r="E563" i="1" a="1"/>
  <c r="E563" i="1" s="1"/>
  <c r="L563" i="1" s="1"/>
  <c r="I563" i="1" s="1"/>
  <c r="E471" i="1" a="1"/>
  <c r="E471" i="1" s="1"/>
  <c r="L471" i="1" s="1"/>
  <c r="I471" i="1" s="1"/>
  <c r="E346" i="1" a="1"/>
  <c r="E346" i="1" s="1"/>
  <c r="L346" i="1" s="1"/>
  <c r="E517" i="1" a="1"/>
  <c r="E517" i="1" s="1"/>
  <c r="L517" i="1" s="1"/>
  <c r="I517" i="1" s="1"/>
  <c r="E468" i="1" a="1"/>
  <c r="E468" i="1" s="1"/>
  <c r="L468" i="1" s="1"/>
  <c r="I468" i="1" s="1"/>
  <c r="E574" i="1" a="1"/>
  <c r="E574" i="1" s="1"/>
  <c r="L574" i="1" s="1"/>
  <c r="E355" i="1" a="1"/>
  <c r="E355" i="1" s="1"/>
  <c r="L355" i="1" s="1"/>
  <c r="I355" i="1" s="1"/>
  <c r="E631" i="1" a="1"/>
  <c r="E631" i="1" s="1"/>
  <c r="L631" i="1" s="1"/>
  <c r="I631" i="1" s="1"/>
  <c r="E401" i="1" a="1"/>
  <c r="E401" i="1" s="1"/>
  <c r="L401" i="1" s="1"/>
  <c r="E626" i="1" a="1"/>
  <c r="E626" i="1" s="1"/>
  <c r="L626" i="1" s="1"/>
  <c r="I626" i="1" s="1"/>
  <c r="E663" i="1" a="1"/>
  <c r="E663" i="1" s="1"/>
  <c r="L663" i="1" s="1"/>
  <c r="I663" i="1" s="1"/>
  <c r="E627" i="1" a="1"/>
  <c r="E627" i="1" s="1"/>
  <c r="L627" i="1" s="1"/>
  <c r="I627" i="1" s="1"/>
  <c r="E532" i="1" a="1"/>
  <c r="E532" i="1" s="1"/>
  <c r="L532" i="1" s="1"/>
  <c r="I532" i="1" s="1"/>
  <c r="E353" i="1" a="1"/>
  <c r="E353" i="1" s="1"/>
  <c r="L353" i="1" s="1"/>
  <c r="I353" i="1" s="1"/>
  <c r="E545" i="1" a="1"/>
  <c r="E545" i="1" s="1"/>
  <c r="L545" i="1" s="1"/>
  <c r="I545" i="1" s="1"/>
  <c r="E385" i="1" a="1"/>
  <c r="E385" i="1" s="1"/>
  <c r="L385" i="1" s="1"/>
  <c r="I385" i="1" s="1"/>
  <c r="E426" i="1" a="1"/>
  <c r="E426" i="1" s="1"/>
  <c r="L426" i="1" s="1"/>
  <c r="E483" i="1" a="1"/>
  <c r="E483" i="1" s="1"/>
  <c r="L483" i="1" s="1"/>
  <c r="I483" i="1" s="1"/>
  <c r="E377" i="1" a="1"/>
  <c r="E377" i="1" s="1"/>
  <c r="L377" i="1" s="1"/>
  <c r="I377" i="1" s="1"/>
  <c r="E616" i="1" a="1"/>
  <c r="E616" i="1" s="1"/>
  <c r="L616" i="1" s="1"/>
  <c r="I616" i="1" s="1"/>
  <c r="E375" i="1" a="1"/>
  <c r="E375" i="1" s="1"/>
  <c r="L375" i="1" s="1"/>
  <c r="I375" i="1" s="1"/>
  <c r="E442" i="1" a="1"/>
  <c r="E442" i="1" s="1"/>
  <c r="L442" i="1" s="1"/>
  <c r="I442" i="1" s="1"/>
  <c r="E429" i="1" a="1"/>
  <c r="E429" i="1" s="1"/>
  <c r="L429" i="1" s="1"/>
  <c r="E349" i="1" a="1"/>
  <c r="E349" i="1" s="1"/>
  <c r="L349" i="1" s="1"/>
  <c r="E511" i="1" a="1"/>
  <c r="E511" i="1" s="1"/>
  <c r="L511" i="1" s="1"/>
  <c r="E418" i="1" a="1"/>
  <c r="E418" i="1" s="1"/>
  <c r="L418" i="1" s="1"/>
  <c r="E445" i="1" a="1"/>
  <c r="E445" i="1" s="1"/>
  <c r="L445" i="1" s="1"/>
  <c r="E405" i="1" a="1"/>
  <c r="E405" i="1" s="1"/>
  <c r="L405" i="1" s="1"/>
  <c r="I405" i="1" s="1"/>
  <c r="E472" i="1" a="1"/>
  <c r="E472" i="1" s="1"/>
  <c r="L472" i="1" s="1"/>
  <c r="E440" i="1" a="1"/>
  <c r="E440" i="1" s="1"/>
  <c r="L440" i="1" s="1"/>
  <c r="E352" i="1" a="1"/>
  <c r="E352" i="1" s="1"/>
  <c r="L352" i="1" s="1"/>
  <c r="E581" i="1" a="1"/>
  <c r="E581" i="1" s="1"/>
  <c r="L581" i="1" s="1"/>
  <c r="I581" i="1" s="1"/>
  <c r="E555" i="1" a="1"/>
  <c r="E555" i="1" s="1"/>
  <c r="L555" i="1" s="1"/>
  <c r="E529" i="1" a="1"/>
  <c r="E529" i="1" s="1"/>
  <c r="L529" i="1" s="1"/>
  <c r="E570" i="1" a="1"/>
  <c r="E570" i="1" s="1"/>
  <c r="L570" i="1" s="1"/>
  <c r="I570" i="1" s="1"/>
  <c r="E420" i="1" a="1"/>
  <c r="E420" i="1" s="1"/>
  <c r="L420" i="1" s="1"/>
  <c r="I420" i="1" s="1"/>
  <c r="E366" i="1" a="1"/>
  <c r="E366" i="1" s="1"/>
  <c r="L366" i="1" s="1"/>
  <c r="E479" i="1" a="1"/>
  <c r="E479" i="1" s="1"/>
  <c r="L479" i="1" s="1"/>
  <c r="E390" i="1" a="1"/>
  <c r="E390" i="1" s="1"/>
  <c r="L390" i="1" s="1"/>
  <c r="I390" i="1" s="1"/>
  <c r="E573" i="1" a="1"/>
  <c r="E573" i="1" s="1"/>
  <c r="L573" i="1" s="1"/>
  <c r="E609" i="1" a="1"/>
  <c r="E609" i="1" s="1"/>
  <c r="L609" i="1" s="1"/>
  <c r="E481" i="1" a="1"/>
  <c r="E481" i="1" s="1"/>
  <c r="L481" i="1" s="1"/>
  <c r="I481" i="1" s="1"/>
  <c r="E373" i="1" a="1"/>
  <c r="E373" i="1" s="1"/>
  <c r="L373" i="1" s="1"/>
  <c r="I373" i="1" s="1"/>
  <c r="E464" i="1" a="1"/>
  <c r="E464" i="1" s="1"/>
  <c r="L464" i="1" s="1"/>
  <c r="E506" i="1" a="1"/>
  <c r="E506" i="1" s="1"/>
  <c r="L506" i="1" s="1"/>
  <c r="E539" i="1" a="1"/>
  <c r="E539" i="1" s="1"/>
  <c r="L539" i="1" s="1"/>
  <c r="E451" i="1" a="1"/>
  <c r="E451" i="1" s="1"/>
  <c r="L451" i="1" s="1"/>
  <c r="I451" i="1" s="1"/>
  <c r="E622" i="1" a="1"/>
  <c r="E622" i="1" s="1"/>
  <c r="L622" i="1" s="1"/>
  <c r="E533" i="1" a="1"/>
  <c r="E533" i="1" s="1"/>
  <c r="L533" i="1" s="1"/>
  <c r="I533" i="1" s="1"/>
  <c r="E476" i="1" a="1"/>
  <c r="E476" i="1" s="1"/>
  <c r="L476" i="1" s="1"/>
  <c r="E393" i="1" a="1"/>
  <c r="E393" i="1" s="1"/>
  <c r="L393" i="1" s="1"/>
  <c r="I393" i="1" s="1"/>
  <c r="E544" i="1" a="1"/>
  <c r="E544" i="1" s="1"/>
  <c r="L544" i="1" s="1"/>
  <c r="E397" i="1" a="1"/>
  <c r="E397" i="1" s="1"/>
  <c r="L397" i="1" s="1"/>
  <c r="E400" i="1" a="1"/>
  <c r="E400" i="1" s="1"/>
  <c r="L400" i="1" s="1"/>
  <c r="E458" i="1" a="1"/>
  <c r="E458" i="1" s="1"/>
  <c r="L458" i="1" s="1"/>
  <c r="E459" i="1" a="1"/>
  <c r="E459" i="1" s="1"/>
  <c r="L459" i="1" s="1"/>
  <c r="E536" i="1" a="1"/>
  <c r="E536" i="1" s="1"/>
  <c r="L536" i="1" s="1"/>
  <c r="I536" i="1" s="1"/>
  <c r="E667" i="1" a="1"/>
  <c r="E667" i="1" s="1"/>
  <c r="L667" i="1" s="1"/>
  <c r="E665" i="1" a="1"/>
  <c r="E665" i="1" s="1"/>
  <c r="L665" i="1" s="1"/>
  <c r="E414" i="1" a="1"/>
  <c r="E414" i="1" s="1"/>
  <c r="L414" i="1" s="1"/>
  <c r="E497" i="1" a="1"/>
  <c r="E497" i="1" s="1"/>
  <c r="L497" i="1" s="1"/>
  <c r="I497" i="1" s="1"/>
  <c r="E508" i="1" a="1"/>
  <c r="E508" i="1" s="1"/>
  <c r="L508" i="1" s="1"/>
  <c r="E332" i="1" a="1"/>
  <c r="E332" i="1" s="1"/>
  <c r="L332" i="1" s="1"/>
  <c r="E577" i="1" a="1"/>
  <c r="E577" i="1" s="1"/>
  <c r="L577" i="1" s="1"/>
  <c r="I577" i="1" s="1"/>
  <c r="E576" i="1" a="1"/>
  <c r="E576" i="1" s="1"/>
  <c r="L576" i="1" s="1"/>
  <c r="E398" i="1" a="1"/>
  <c r="E398" i="1" s="1"/>
  <c r="L398" i="1" s="1"/>
  <c r="E387" i="1" a="1"/>
  <c r="E387" i="1" s="1"/>
  <c r="L387" i="1" s="1"/>
  <c r="I387" i="1" s="1"/>
  <c r="E498" i="1" a="1"/>
  <c r="E498" i="1" s="1"/>
  <c r="L498" i="1" s="1"/>
  <c r="E503" i="1" a="1"/>
  <c r="E503" i="1" s="1"/>
  <c r="L503" i="1" s="1"/>
  <c r="I503" i="1" s="1"/>
  <c r="E379" i="1" a="1"/>
  <c r="E379" i="1" s="1"/>
  <c r="L379" i="1" s="1"/>
  <c r="E412" i="1" a="1"/>
  <c r="E412" i="1" s="1"/>
  <c r="L412" i="1" s="1"/>
  <c r="E408" i="1" a="1"/>
  <c r="E408" i="1" s="1"/>
  <c r="L408" i="1" s="1"/>
  <c r="E394" i="1" a="1"/>
  <c r="E394" i="1" s="1"/>
  <c r="L394" i="1" s="1"/>
  <c r="I394" i="1" s="1"/>
  <c r="E473" i="1" a="1"/>
  <c r="E473" i="1" s="1"/>
  <c r="L473" i="1" s="1"/>
  <c r="E415" i="1" a="1"/>
  <c r="E415" i="1" s="1"/>
  <c r="L415" i="1" s="1"/>
  <c r="E615" i="1" a="1"/>
  <c r="E615" i="1" s="1"/>
  <c r="L615" i="1" s="1"/>
  <c r="I615" i="1" s="1"/>
  <c r="E599" i="1" a="1"/>
  <c r="E599" i="1" s="1"/>
  <c r="L599" i="1" s="1"/>
  <c r="I599" i="1" s="1"/>
  <c r="E531" i="1" a="1"/>
  <c r="E531" i="1" s="1"/>
  <c r="L531" i="1" s="1"/>
  <c r="I531" i="1" s="1"/>
  <c r="E358" i="1" a="1"/>
  <c r="E358" i="1" s="1"/>
  <c r="L358" i="1" s="1"/>
  <c r="I358" i="1" s="1"/>
  <c r="E659" i="1" a="1"/>
  <c r="E659" i="1" s="1"/>
  <c r="L659" i="1" s="1"/>
  <c r="I659" i="1" s="1"/>
  <c r="E651" i="1" a="1"/>
  <c r="E651" i="1" s="1"/>
  <c r="L651" i="1" s="1"/>
  <c r="E650" i="1" a="1"/>
  <c r="E650" i="1" s="1"/>
  <c r="L650" i="1" s="1"/>
  <c r="E521" i="1" a="1"/>
  <c r="E521" i="1" s="1"/>
  <c r="L521" i="1" s="1"/>
  <c r="I521" i="1" s="1"/>
  <c r="E569" i="1" a="1"/>
  <c r="E569" i="1" s="1"/>
  <c r="L569" i="1" s="1"/>
  <c r="I569" i="1" s="1"/>
  <c r="E571" i="1" a="1"/>
  <c r="E571" i="1" s="1"/>
  <c r="L571" i="1" s="1"/>
  <c r="E509" i="1" a="1"/>
  <c r="E509" i="1" s="1"/>
  <c r="L509" i="1" s="1"/>
  <c r="E482" i="1" a="1"/>
  <c r="E482" i="1" s="1"/>
  <c r="L482" i="1" s="1"/>
  <c r="E396" i="1" a="1"/>
  <c r="E396" i="1" s="1"/>
  <c r="L396" i="1" s="1"/>
  <c r="E444" i="1" a="1"/>
  <c r="E444" i="1" s="1"/>
  <c r="L444" i="1" s="1"/>
  <c r="I444" i="1" s="1"/>
  <c r="E654" i="1" a="1"/>
  <c r="E654" i="1" s="1"/>
  <c r="L654" i="1" s="1"/>
  <c r="E361" i="1" a="1"/>
  <c r="E361" i="1" s="1"/>
  <c r="L361" i="1" s="1"/>
  <c r="E455" i="1" a="1"/>
  <c r="E455" i="1" s="1"/>
  <c r="L455" i="1" s="1"/>
  <c r="I455" i="1" s="1"/>
  <c r="E335" i="1" a="1"/>
  <c r="E335" i="1" s="1"/>
  <c r="L335" i="1" s="1"/>
  <c r="E644" i="1" a="1"/>
  <c r="E644" i="1" s="1"/>
  <c r="L644" i="1" s="1"/>
  <c r="I644" i="1" s="1"/>
  <c r="E370" i="1" a="1"/>
  <c r="E370" i="1" s="1"/>
  <c r="L370" i="1" s="1"/>
  <c r="E525" i="1" a="1"/>
  <c r="E525" i="1" s="1"/>
  <c r="L525" i="1" s="1"/>
  <c r="E648" i="1" a="1"/>
  <c r="E648" i="1" s="1"/>
  <c r="L648" i="1" s="1"/>
  <c r="E653" i="1" a="1"/>
  <c r="E653" i="1" s="1"/>
  <c r="L653" i="1" s="1"/>
  <c r="E559" i="1" a="1"/>
  <c r="E559" i="1" s="1"/>
  <c r="L559" i="1" s="1"/>
  <c r="E424" i="1" a="1"/>
  <c r="E424" i="1" s="1"/>
  <c r="L424" i="1" s="1"/>
  <c r="I424" i="1" s="1"/>
  <c r="E594" i="1" a="1"/>
  <c r="E594" i="1" s="1"/>
  <c r="L594" i="1" s="1"/>
  <c r="E558" i="1" a="1"/>
  <c r="E558" i="1" s="1"/>
  <c r="L558" i="1" s="1"/>
  <c r="E363" i="1" a="1"/>
  <c r="E363" i="1" s="1"/>
  <c r="L363" i="1" s="1"/>
  <c r="E450" i="1" a="1"/>
  <c r="E450" i="1" s="1"/>
  <c r="L450" i="1" s="1"/>
  <c r="E365" i="1" a="1"/>
  <c r="E365" i="1" s="1"/>
  <c r="L365" i="1" s="1"/>
  <c r="E434" i="1" a="1"/>
  <c r="E434" i="1" s="1"/>
  <c r="L434" i="1" s="1"/>
  <c r="E477" i="1" a="1"/>
  <c r="E477" i="1" s="1"/>
  <c r="L477" i="1" s="1"/>
  <c r="E647" i="1" a="1"/>
  <c r="E647" i="1" s="1"/>
  <c r="L647" i="1" s="1"/>
  <c r="I647" i="1" s="1"/>
  <c r="E469" i="1" a="1"/>
  <c r="E469" i="1" s="1"/>
  <c r="L469" i="1" s="1"/>
  <c r="I469" i="1" s="1"/>
  <c r="E524" i="1" a="1"/>
  <c r="E524" i="1" s="1"/>
  <c r="L524" i="1" s="1"/>
  <c r="E537" i="1" a="1"/>
  <c r="E537" i="1" s="1"/>
  <c r="L537" i="1" s="1"/>
  <c r="E585" i="1" a="1"/>
  <c r="E585" i="1" s="1"/>
  <c r="L585" i="1" s="1"/>
  <c r="E460" i="1" a="1"/>
  <c r="E460" i="1" s="1"/>
  <c r="L460" i="1" s="1"/>
  <c r="E572" i="1" a="1"/>
  <c r="E572" i="1" s="1"/>
  <c r="L572" i="1" s="1"/>
  <c r="E557" i="1" a="1"/>
  <c r="E557" i="1" s="1"/>
  <c r="L557" i="1" s="1"/>
  <c r="E359" i="1" a="1"/>
  <c r="E359" i="1" s="1"/>
  <c r="L359" i="1" s="1"/>
  <c r="I359" i="1" s="1"/>
  <c r="E612" i="1" a="1"/>
  <c r="E612" i="1" s="1"/>
  <c r="L612" i="1" s="1"/>
  <c r="I612" i="1" s="1"/>
  <c r="E505" i="1" a="1"/>
  <c r="E505" i="1" s="1"/>
  <c r="L505" i="1" s="1"/>
  <c r="I505" i="1" s="1"/>
  <c r="E596" i="1" a="1"/>
  <c r="E596" i="1" s="1"/>
  <c r="L596" i="1" s="1"/>
  <c r="I596" i="1" s="1"/>
  <c r="E403" i="1" a="1"/>
  <c r="E403" i="1" s="1"/>
  <c r="L403" i="1" s="1"/>
  <c r="I403" i="1" s="1"/>
  <c r="E538" i="1" a="1"/>
  <c r="E538" i="1" s="1"/>
  <c r="L538" i="1" s="1"/>
  <c r="I538" i="1" s="1"/>
  <c r="E421" i="1" a="1"/>
  <c r="E421" i="1" s="1"/>
  <c r="L421" i="1" s="1"/>
  <c r="I421" i="1" s="1"/>
  <c r="E633" i="1" a="1"/>
  <c r="E633" i="1" s="1"/>
  <c r="L633" i="1" s="1"/>
  <c r="E490" i="1" a="1"/>
  <c r="E490" i="1" s="1"/>
  <c r="L490" i="1" s="1"/>
  <c r="E630" i="1" a="1"/>
  <c r="E630" i="1" s="1"/>
  <c r="L630" i="1" s="1"/>
  <c r="I630" i="1" s="1"/>
  <c r="E673" i="1" a="1"/>
  <c r="E673" i="1" s="1"/>
  <c r="L673" i="1" s="1"/>
  <c r="I673" i="1" s="1"/>
  <c r="E602" i="1" a="1"/>
  <c r="E602" i="1" s="1"/>
  <c r="L602" i="1" s="1"/>
  <c r="E606" i="1" a="1"/>
  <c r="E606" i="1" s="1"/>
  <c r="L606" i="1" s="1"/>
  <c r="E474" i="1" a="1"/>
  <c r="E474" i="1" s="1"/>
  <c r="L474" i="1" s="1"/>
  <c r="E614" i="1" a="1"/>
  <c r="E614" i="1" s="1"/>
  <c r="L614" i="1" s="1"/>
  <c r="I614" i="1" s="1"/>
  <c r="E670" i="1" a="1"/>
  <c r="E670" i="1" s="1"/>
  <c r="L670" i="1" s="1"/>
  <c r="E584" i="1" a="1"/>
  <c r="E584" i="1" s="1"/>
  <c r="L584" i="1" s="1"/>
  <c r="I584" i="1" s="1"/>
  <c r="E621" i="1" a="1"/>
  <c r="E621" i="1" s="1"/>
  <c r="L621" i="1" s="1"/>
  <c r="E634" i="1" a="1"/>
  <c r="E634" i="1" s="1"/>
  <c r="L634" i="1" s="1"/>
  <c r="I634" i="1" s="1"/>
  <c r="E649" i="1" a="1"/>
  <c r="E649" i="1" s="1"/>
  <c r="L649" i="1" s="1"/>
  <c r="E611" i="1" a="1"/>
  <c r="E611" i="1" s="1"/>
  <c r="L611" i="1" s="1"/>
  <c r="I611" i="1" s="1"/>
  <c r="E485" i="1" a="1"/>
  <c r="E485" i="1" s="1"/>
  <c r="L485" i="1" s="1"/>
  <c r="I485" i="1" s="1"/>
  <c r="E364" i="1" a="1"/>
  <c r="E364" i="1" s="1"/>
  <c r="L364" i="1" s="1"/>
  <c r="E632" i="1" a="1"/>
  <c r="E632" i="1" s="1"/>
  <c r="L632" i="1" s="1"/>
  <c r="E392" i="1" a="1"/>
  <c r="E392" i="1" s="1"/>
  <c r="L392" i="1" s="1"/>
  <c r="E624" i="1" a="1"/>
  <c r="E624" i="1" s="1"/>
  <c r="L624" i="1" s="1"/>
  <c r="E404" i="1" a="1"/>
  <c r="E404" i="1" s="1"/>
  <c r="L404" i="1" s="1"/>
  <c r="I404" i="1" s="1"/>
  <c r="E546" i="1" a="1"/>
  <c r="E546" i="1" s="1"/>
  <c r="L546" i="1" s="1"/>
  <c r="I546" i="1" s="1"/>
  <c r="E449" i="1" a="1"/>
  <c r="E449" i="1" s="1"/>
  <c r="L449" i="1" s="1"/>
  <c r="I449" i="1" s="1"/>
  <c r="E493" i="1" a="1"/>
  <c r="E493" i="1" s="1"/>
  <c r="L493" i="1" s="1"/>
  <c r="E478" i="1" a="1"/>
  <c r="E478" i="1" s="1"/>
  <c r="L478" i="1" s="1"/>
  <c r="E462" i="1" a="1"/>
  <c r="E462" i="1" s="1"/>
  <c r="L462" i="1" s="1"/>
  <c r="E395" i="1" a="1"/>
  <c r="E395" i="1" s="1"/>
  <c r="L395" i="1" s="1"/>
  <c r="E438" i="1" a="1"/>
  <c r="E438" i="1" s="1"/>
  <c r="L438" i="1" s="1"/>
  <c r="I438" i="1" s="1"/>
  <c r="E374" i="1" a="1"/>
  <c r="E374" i="1" s="1"/>
  <c r="L374" i="1" s="1"/>
  <c r="I374" i="1" s="1"/>
  <c r="E423" i="1" a="1"/>
  <c r="E423" i="1" s="1"/>
  <c r="L423" i="1" s="1"/>
  <c r="I423" i="1" s="1"/>
  <c r="E502" i="1" a="1"/>
  <c r="E502" i="1" s="1"/>
  <c r="L502" i="1" s="1"/>
  <c r="I502" i="1" s="1"/>
  <c r="E542" i="1" a="1"/>
  <c r="E542" i="1" s="1"/>
  <c r="L542" i="1" s="1"/>
  <c r="I542" i="1" s="1"/>
  <c r="E406" i="1" a="1"/>
  <c r="E406" i="1" s="1"/>
  <c r="L406" i="1" s="1"/>
  <c r="I406" i="1" s="1"/>
  <c r="E620" i="1" a="1"/>
  <c r="E620" i="1" s="1"/>
  <c r="L620" i="1" s="1"/>
  <c r="E583" i="1" a="1"/>
  <c r="E583" i="1" s="1"/>
  <c r="L583" i="1" s="1"/>
  <c r="I583" i="1" s="1"/>
  <c r="E447" i="1" a="1"/>
  <c r="E447" i="1" s="1"/>
  <c r="L447" i="1" s="1"/>
  <c r="E446" i="1" a="1"/>
  <c r="E446" i="1" s="1"/>
  <c r="L446" i="1" s="1"/>
  <c r="E618" i="1" a="1"/>
  <c r="E618" i="1" s="1"/>
  <c r="L618" i="1" s="1"/>
  <c r="E604" i="1" a="1"/>
  <c r="E604" i="1" s="1"/>
  <c r="L604" i="1" s="1"/>
  <c r="E668" i="1" a="1"/>
  <c r="E668" i="1" s="1"/>
  <c r="L668" i="1" s="1"/>
  <c r="E658" i="1" a="1"/>
  <c r="E658" i="1" s="1"/>
  <c r="L658" i="1" s="1"/>
  <c r="E439" i="1" a="1"/>
  <c r="E439" i="1" s="1"/>
  <c r="L439" i="1" s="1"/>
  <c r="I439" i="1" s="1"/>
  <c r="E347" i="1" a="1"/>
  <c r="E347" i="1" s="1"/>
  <c r="L347" i="1" s="1"/>
  <c r="E586" i="1" a="1"/>
  <c r="E586" i="1" s="1"/>
  <c r="L586" i="1" s="1"/>
  <c r="I586" i="1" s="1"/>
  <c r="E640" i="1" a="1"/>
  <c r="E640" i="1" s="1"/>
  <c r="L640" i="1" s="1"/>
  <c r="E518" i="1" a="1"/>
  <c r="E518" i="1" s="1"/>
  <c r="L518" i="1" s="1"/>
  <c r="I518" i="1" s="1"/>
  <c r="E587" i="1" a="1"/>
  <c r="E587" i="1" s="1"/>
  <c r="L587" i="1" s="1"/>
  <c r="E554" i="1" a="1"/>
  <c r="E554" i="1" s="1"/>
  <c r="L554" i="1" s="1"/>
  <c r="I554" i="1" s="1"/>
  <c r="E601" i="1" a="1"/>
  <c r="E601" i="1" s="1"/>
  <c r="L601" i="1" s="1"/>
  <c r="E431" i="1" a="1"/>
  <c r="E431" i="1" s="1"/>
  <c r="L431" i="1" s="1"/>
  <c r="E588" i="1" a="1"/>
  <c r="E588" i="1" s="1"/>
  <c r="L588" i="1" s="1"/>
  <c r="E541" i="1" a="1"/>
  <c r="E541" i="1" s="1"/>
  <c r="L541" i="1" s="1"/>
  <c r="E378" i="1" a="1"/>
  <c r="E378" i="1" s="1"/>
  <c r="L378" i="1" s="1"/>
  <c r="E540" i="1" a="1"/>
  <c r="E540" i="1" s="1"/>
  <c r="L540" i="1" s="1"/>
  <c r="E638" i="1" a="1"/>
  <c r="E638" i="1" s="1"/>
  <c r="L638" i="1" s="1"/>
  <c r="E466" i="1" a="1"/>
  <c r="E466" i="1" s="1"/>
  <c r="L466" i="1" s="1"/>
  <c r="E522" i="1" a="1"/>
  <c r="E522" i="1" s="1"/>
  <c r="L522" i="1" s="1"/>
  <c r="E437" i="1" a="1"/>
  <c r="E437" i="1" s="1"/>
  <c r="L437" i="1" s="1"/>
  <c r="I437" i="1" s="1"/>
  <c r="E454" i="1" a="1"/>
  <c r="E454" i="1" s="1"/>
  <c r="L454" i="1" s="1"/>
  <c r="I454" i="1" s="1"/>
  <c r="E410" i="1" a="1"/>
  <c r="E410" i="1" s="1"/>
  <c r="L410" i="1" s="1"/>
  <c r="I410" i="1" s="1"/>
  <c r="E603" i="1" a="1"/>
  <c r="E603" i="1" s="1"/>
  <c r="L603" i="1" s="1"/>
  <c r="E452" i="1" a="1"/>
  <c r="E452" i="1" s="1"/>
  <c r="L452" i="1" s="1"/>
  <c r="I452" i="1" s="1"/>
  <c r="E593" i="1" a="1"/>
  <c r="E593" i="1" s="1"/>
  <c r="L593" i="1" s="1"/>
  <c r="E336" i="1" a="1"/>
  <c r="E336" i="1" s="1"/>
  <c r="L336" i="1" s="1"/>
  <c r="E413" i="1" a="1"/>
  <c r="E413" i="1" s="1"/>
  <c r="L413" i="1" s="1"/>
  <c r="E556" i="1" a="1"/>
  <c r="E556" i="1" s="1"/>
  <c r="L556" i="1" s="1"/>
  <c r="E399" i="1" a="1"/>
  <c r="E399" i="1" s="1"/>
  <c r="L399" i="1" s="1"/>
  <c r="E417" i="1" a="1"/>
  <c r="E417" i="1" s="1"/>
  <c r="L417" i="1" s="1"/>
  <c r="I417" i="1" s="1"/>
  <c r="E501" i="1" a="1"/>
  <c r="E501" i="1" s="1"/>
  <c r="L501" i="1" s="1"/>
  <c r="I501" i="1" s="1"/>
  <c r="E600" i="1" a="1"/>
  <c r="E600" i="1" s="1"/>
  <c r="L600" i="1" s="1"/>
  <c r="E629" i="1" a="1"/>
  <c r="E629" i="1" s="1"/>
  <c r="L629" i="1" s="1"/>
  <c r="I629" i="1" s="1"/>
  <c r="E510" i="1" a="1"/>
  <c r="E510" i="1" s="1"/>
  <c r="L510" i="1" s="1"/>
  <c r="E436" i="1" a="1"/>
  <c r="E436" i="1" s="1"/>
  <c r="L436" i="1" s="1"/>
  <c r="I436" i="1" s="1"/>
  <c r="E513" i="1" a="1"/>
  <c r="E513" i="1" s="1"/>
  <c r="L513" i="1" s="1"/>
  <c r="E552" i="1" a="1"/>
  <c r="E552" i="1" s="1"/>
  <c r="L552" i="1" s="1"/>
  <c r="I552" i="1" s="1"/>
  <c r="E578" i="1" a="1"/>
  <c r="E578" i="1" s="1"/>
  <c r="L578" i="1" s="1"/>
  <c r="E376" i="1" a="1"/>
  <c r="E376" i="1" s="1"/>
  <c r="L376" i="1" s="1"/>
  <c r="I376" i="1" s="1"/>
  <c r="E623" i="1" a="1"/>
  <c r="E623" i="1" s="1"/>
  <c r="L623" i="1" s="1"/>
  <c r="E543" i="1" a="1"/>
  <c r="E543" i="1" s="1"/>
  <c r="L543" i="1" s="1"/>
  <c r="E343" i="1" a="1"/>
  <c r="E343" i="1" s="1"/>
  <c r="L343" i="1" s="1"/>
  <c r="I343" i="1" s="1"/>
  <c r="E662" i="1" a="1"/>
  <c r="E662" i="1" s="1"/>
  <c r="L662" i="1" s="1"/>
  <c r="I662" i="1" s="1"/>
  <c r="E514" i="1" a="1"/>
  <c r="E514" i="1" s="1"/>
  <c r="L514" i="1" s="1"/>
  <c r="I514" i="1" s="1"/>
  <c r="E488" i="1" a="1"/>
  <c r="E488" i="1" s="1"/>
  <c r="L488" i="1" s="1"/>
  <c r="E441" i="1" a="1"/>
  <c r="E441" i="1" s="1"/>
  <c r="L441" i="1" s="1"/>
  <c r="E553" i="1" a="1"/>
  <c r="E553" i="1" s="1"/>
  <c r="L553" i="1" s="1"/>
  <c r="E467" i="1" a="1"/>
  <c r="E467" i="1" s="1"/>
  <c r="L467" i="1" s="1"/>
  <c r="I467" i="1" s="1"/>
  <c r="E674" i="1" a="1"/>
  <c r="E674" i="1" s="1"/>
  <c r="L674" i="1" s="1"/>
  <c r="I674" i="1" s="1"/>
  <c r="E339" i="1" a="1"/>
  <c r="E339" i="1" s="1"/>
  <c r="L339" i="1" s="1"/>
  <c r="I339" i="1" s="1"/>
  <c r="E580" i="1" a="1"/>
  <c r="E580" i="1" s="1"/>
  <c r="L580" i="1" s="1"/>
  <c r="I580" i="1" s="1"/>
  <c r="E383" i="1" a="1"/>
  <c r="E383" i="1" s="1"/>
  <c r="L383" i="1" s="1"/>
  <c r="E388" i="1" a="1"/>
  <c r="E388" i="1" s="1"/>
  <c r="L388" i="1" s="1"/>
  <c r="I388" i="1" s="1"/>
  <c r="E566" i="1" a="1"/>
  <c r="E566" i="1" s="1"/>
  <c r="L566" i="1" s="1"/>
  <c r="I566" i="1" s="1"/>
  <c r="E564" i="1" a="1"/>
  <c r="E564" i="1" s="1"/>
  <c r="L564" i="1" s="1"/>
  <c r="I564" i="1" s="1"/>
  <c r="E643" i="1" a="1"/>
  <c r="E643" i="1" s="1"/>
  <c r="L643" i="1" s="1"/>
  <c r="I643" i="1" s="1"/>
  <c r="E368" i="1" a="1"/>
  <c r="E368" i="1" s="1"/>
  <c r="L368" i="1" s="1"/>
  <c r="E636" i="1" a="1"/>
  <c r="E636" i="1" s="1"/>
  <c r="L636" i="1" s="1"/>
  <c r="I636" i="1" s="1"/>
  <c r="E591" i="1" a="1"/>
  <c r="E591" i="1" s="1"/>
  <c r="L591" i="1" s="1"/>
  <c r="E381" i="1" a="1"/>
  <c r="E381" i="1" s="1"/>
  <c r="L381" i="1" s="1"/>
  <c r="E428" i="1" a="1"/>
  <c r="E428" i="1" s="1"/>
  <c r="L428" i="1" s="1"/>
  <c r="E386" i="1" a="1"/>
  <c r="E386" i="1" s="1"/>
  <c r="L386" i="1" s="1"/>
  <c r="E338" i="1" a="1"/>
  <c r="E338" i="1" s="1"/>
  <c r="L338" i="1" s="1"/>
  <c r="E628" i="1" a="1"/>
  <c r="E628" i="1" s="1"/>
  <c r="L628" i="1" s="1"/>
  <c r="I628" i="1" s="1"/>
  <c r="E672" i="1" a="1"/>
  <c r="E672" i="1" s="1"/>
  <c r="L672" i="1" s="1"/>
  <c r="E448" i="1" a="1"/>
  <c r="E448" i="1" s="1"/>
  <c r="L448" i="1" s="1"/>
  <c r="E491" i="1" a="1"/>
  <c r="E491" i="1" s="1"/>
  <c r="L491" i="1" s="1"/>
  <c r="E348" i="1" a="1"/>
  <c r="E348" i="1" s="1"/>
  <c r="L348" i="1" s="1"/>
  <c r="E520" i="1" a="1"/>
  <c r="E520" i="1" s="1"/>
  <c r="L520" i="1" s="1"/>
  <c r="I520" i="1" s="1"/>
  <c r="E333" i="1" a="1"/>
  <c r="E333" i="1" s="1"/>
  <c r="L333" i="1" s="1"/>
  <c r="E549" i="1" a="1"/>
  <c r="E549" i="1" s="1"/>
  <c r="L549" i="1" s="1"/>
  <c r="I549" i="1" s="1"/>
  <c r="E1133" i="1" a="1"/>
  <c r="E1133" i="1" s="1"/>
  <c r="L1133" i="1" s="1"/>
  <c r="E382" i="1" a="1"/>
  <c r="E382" i="1" s="1"/>
  <c r="L382" i="1" s="1"/>
  <c r="E613" i="1" a="1"/>
  <c r="E613" i="1" s="1"/>
  <c r="L613" i="1" s="1"/>
  <c r="I613" i="1" s="1"/>
  <c r="E362" i="1" a="1"/>
  <c r="E362" i="1" s="1"/>
  <c r="L362" i="1" s="1"/>
  <c r="E463" i="1" a="1"/>
  <c r="E463" i="1" s="1"/>
  <c r="L463" i="1" s="1"/>
  <c r="E367" i="1" a="1"/>
  <c r="E367" i="1" s="1"/>
  <c r="L367" i="1" s="1"/>
  <c r="E504" i="1" a="1"/>
  <c r="E504" i="1" s="1"/>
  <c r="L504" i="1" s="1"/>
  <c r="E527" i="1" a="1"/>
  <c r="E527" i="1" s="1"/>
  <c r="L527" i="1" s="1"/>
  <c r="E357" i="1" a="1"/>
  <c r="E357" i="1" s="1"/>
  <c r="L357" i="1" s="1"/>
  <c r="I357" i="1" s="1"/>
  <c r="E465" i="1" a="1"/>
  <c r="E465" i="1" s="1"/>
  <c r="L465" i="1" s="1"/>
  <c r="I465" i="1" s="1"/>
  <c r="E592" i="1" a="1"/>
  <c r="E592" i="1" s="1"/>
  <c r="L592" i="1" s="1"/>
  <c r="E561" i="1" a="1"/>
  <c r="E561" i="1" s="1"/>
  <c r="L561" i="1" s="1"/>
  <c r="E461" i="1" a="1"/>
  <c r="E461" i="1" s="1"/>
  <c r="L461" i="1" s="1"/>
  <c r="E419" i="1" a="1"/>
  <c r="E419" i="1" s="1"/>
  <c r="L419" i="1" s="1"/>
  <c r="I419" i="1" s="1"/>
  <c r="E443" i="1" a="1"/>
  <c r="E443" i="1" s="1"/>
  <c r="L443" i="1" s="1"/>
  <c r="E369" i="1" a="1"/>
  <c r="E369" i="1" s="1"/>
  <c r="L369" i="1" s="1"/>
  <c r="E430" i="1" a="1"/>
  <c r="E430" i="1" s="1"/>
  <c r="L430" i="1" s="1"/>
  <c r="E568" i="1" a="1"/>
  <c r="E568" i="1" s="1"/>
  <c r="L568" i="1" s="1"/>
  <c r="E453" i="1" a="1"/>
  <c r="E453" i="1" s="1"/>
  <c r="L453" i="1" s="1"/>
  <c r="I453" i="1" s="1"/>
  <c r="E551" i="1" a="1"/>
  <c r="E551" i="1" s="1"/>
  <c r="L551" i="1" s="1"/>
  <c r="I551" i="1" s="1"/>
  <c r="E475" i="1" a="1"/>
  <c r="E475" i="1" s="1"/>
  <c r="L475" i="1" s="1"/>
  <c r="E671" i="1" a="1"/>
  <c r="E671" i="1" s="1"/>
  <c r="L671" i="1" s="1"/>
  <c r="E496" i="1" a="1"/>
  <c r="E496" i="1" s="1"/>
  <c r="L496" i="1" s="1"/>
  <c r="E411" i="1" a="1"/>
  <c r="E411" i="1" s="1"/>
  <c r="L411" i="1" s="1"/>
  <c r="E526" i="1" a="1"/>
  <c r="E526" i="1" s="1"/>
  <c r="L526" i="1" s="1"/>
  <c r="E425" i="1" a="1"/>
  <c r="E425" i="1" s="1"/>
  <c r="L425" i="1" s="1"/>
  <c r="E427" i="1" a="1"/>
  <c r="E427" i="1" s="1"/>
  <c r="L427" i="1" s="1"/>
  <c r="E391" i="1" a="1"/>
  <c r="E391" i="1" s="1"/>
  <c r="L391" i="1" s="1"/>
  <c r="I391" i="1" s="1"/>
  <c r="E494" i="1" a="1"/>
  <c r="E494" i="1" s="1"/>
  <c r="L494" i="1" s="1"/>
  <c r="E495" i="1" a="1"/>
  <c r="E495" i="1" s="1"/>
  <c r="L495" i="1" s="1"/>
  <c r="E340" i="1" a="1"/>
  <c r="E340" i="1" s="1"/>
  <c r="L340" i="1" s="1"/>
  <c r="I340" i="1" s="1"/>
  <c r="E489" i="1" a="1"/>
  <c r="E489" i="1" s="1"/>
  <c r="L489" i="1" s="1"/>
  <c r="I489" i="1" s="1"/>
  <c r="E1134" i="1" a="1"/>
  <c r="E1134" i="1" s="1"/>
  <c r="L1134" i="1" s="1"/>
  <c r="E416" i="1" a="1"/>
  <c r="E416" i="1" s="1"/>
  <c r="L416" i="1" s="1"/>
  <c r="E470" i="1" a="1"/>
  <c r="E470" i="1" s="1"/>
  <c r="L470" i="1" s="1"/>
  <c r="I470" i="1" s="1"/>
  <c r="E1135" i="1" a="1"/>
  <c r="E1135" i="1" s="1"/>
  <c r="L1135" i="1" s="1"/>
  <c r="E637" i="1" a="1"/>
  <c r="E637" i="1" s="1"/>
  <c r="L637" i="1" s="1"/>
  <c r="E582" i="1" a="1"/>
  <c r="E582" i="1" s="1"/>
  <c r="L582" i="1" s="1"/>
  <c r="I582" i="1" s="1"/>
  <c r="E617" i="1" a="1"/>
  <c r="E617" i="1" s="1"/>
  <c r="L617" i="1" s="1"/>
  <c r="E550" i="1" a="1"/>
  <c r="E550" i="1" s="1"/>
  <c r="L550" i="1" s="1"/>
  <c r="I550" i="1" s="1"/>
  <c r="E565" i="1" a="1"/>
  <c r="E565" i="1" s="1"/>
  <c r="L565" i="1" s="1"/>
  <c r="I565" i="1" s="1"/>
  <c r="E457" i="1" a="1"/>
  <c r="E457" i="1" s="1"/>
  <c r="L457" i="1" s="1"/>
  <c r="E487" i="1" a="1"/>
  <c r="E487" i="1" s="1"/>
  <c r="L487" i="1" s="1"/>
  <c r="I487" i="1" s="1"/>
  <c r="E433" i="1" a="1"/>
  <c r="E433" i="1" s="1"/>
  <c r="L433" i="1" s="1"/>
  <c r="E741" i="1" a="1"/>
  <c r="E741" i="1" s="1"/>
  <c r="L741" i="1" s="1"/>
  <c r="I741" i="1" s="1"/>
  <c r="E706" i="1" a="1"/>
  <c r="E706" i="1" s="1"/>
  <c r="L706" i="1" s="1"/>
  <c r="E768" i="1" a="1"/>
  <c r="E768" i="1" s="1"/>
  <c r="L768" i="1" s="1"/>
  <c r="E708" i="1" a="1"/>
  <c r="E708" i="1" s="1"/>
  <c r="L708" i="1" s="1"/>
  <c r="E773" i="1" a="1"/>
  <c r="E773" i="1" s="1"/>
  <c r="L773" i="1" s="1"/>
  <c r="I773" i="1" s="1"/>
  <c r="E1122" i="1" a="1"/>
  <c r="E1122" i="1" s="1"/>
  <c r="L1122" i="1" s="1"/>
  <c r="E1123" i="1" a="1"/>
  <c r="E1123" i="1" s="1"/>
  <c r="L1123" i="1" s="1"/>
  <c r="I1123" i="1" s="1"/>
  <c r="E709" i="1" a="1"/>
  <c r="E709" i="1" s="1"/>
  <c r="L709" i="1" s="1"/>
  <c r="I709" i="1" s="1"/>
  <c r="E826" i="1" a="1"/>
  <c r="E826" i="1" s="1"/>
  <c r="L826" i="1" s="1"/>
  <c r="E987" i="1" a="1"/>
  <c r="E987" i="1" s="1"/>
  <c r="L987" i="1" s="1"/>
  <c r="E982" i="1" a="1"/>
  <c r="E982" i="1" s="1"/>
  <c r="L982" i="1" s="1"/>
  <c r="I982" i="1" s="1"/>
  <c r="E887" i="1" a="1"/>
  <c r="E887" i="1" s="1"/>
  <c r="L887" i="1" s="1"/>
  <c r="I887" i="1" s="1"/>
  <c r="E1045" i="1" a="1"/>
  <c r="E1045" i="1" s="1"/>
  <c r="L1045" i="1" s="1"/>
  <c r="I1045" i="1" s="1"/>
  <c r="E928" i="1" a="1"/>
  <c r="E928" i="1" s="1"/>
  <c r="L928" i="1" s="1"/>
  <c r="E938" i="1" a="1"/>
  <c r="E938" i="1" s="1"/>
  <c r="L938" i="1" s="1"/>
  <c r="E841" i="1" a="1"/>
  <c r="E841" i="1" s="1"/>
  <c r="L841" i="1" s="1"/>
  <c r="E1036" i="1" a="1"/>
  <c r="E1036" i="1" s="1"/>
  <c r="L1036" i="1" s="1"/>
  <c r="I1036" i="1" s="1"/>
  <c r="E771" i="1" a="1"/>
  <c r="E771" i="1" s="1"/>
  <c r="L771" i="1" s="1"/>
  <c r="E888" i="1" a="1"/>
  <c r="E888" i="1" s="1"/>
  <c r="L888" i="1" s="1"/>
  <c r="I888" i="1" s="1"/>
  <c r="E864" i="1" a="1"/>
  <c r="E864" i="1" s="1"/>
  <c r="L864" i="1" s="1"/>
  <c r="E849" i="1" a="1"/>
  <c r="E849" i="1" s="1"/>
  <c r="L849" i="1" s="1"/>
  <c r="E723" i="1" a="1"/>
  <c r="E723" i="1" s="1"/>
  <c r="L723" i="1" s="1"/>
  <c r="E1033" i="1" a="1"/>
  <c r="E1033" i="1" s="1"/>
  <c r="L1033" i="1" s="1"/>
  <c r="I1033" i="1" s="1"/>
  <c r="E907" i="1" a="1"/>
  <c r="E907" i="1" s="1"/>
  <c r="L907" i="1" s="1"/>
  <c r="E690" i="1" a="1"/>
  <c r="E690" i="1" s="1"/>
  <c r="L690" i="1" s="1"/>
  <c r="E850" i="1" a="1"/>
  <c r="E850" i="1" s="1"/>
  <c r="L850" i="1" s="1"/>
  <c r="E1109" i="1" a="1"/>
  <c r="E1109" i="1" s="1"/>
  <c r="L1109" i="1" s="1"/>
  <c r="I1109" i="1" s="1"/>
  <c r="E703" i="1" a="1"/>
  <c r="E703" i="1" s="1"/>
  <c r="L703" i="1" s="1"/>
  <c r="E1093" i="1" a="1"/>
  <c r="E1093" i="1" s="1"/>
  <c r="L1093" i="1" s="1"/>
  <c r="I1093" i="1" s="1"/>
  <c r="E905" i="1" a="1"/>
  <c r="E905" i="1" s="1"/>
  <c r="L905" i="1" s="1"/>
  <c r="E971" i="1" a="1"/>
  <c r="E971" i="1" s="1"/>
  <c r="L971" i="1" s="1"/>
  <c r="E969" i="1" a="1"/>
  <c r="E969" i="1" s="1"/>
  <c r="L969" i="1" s="1"/>
  <c r="E805" i="1" a="1"/>
  <c r="E805" i="1" s="1"/>
  <c r="L805" i="1" s="1"/>
  <c r="I805" i="1" s="1"/>
  <c r="E867" i="1" a="1"/>
  <c r="E867" i="1" s="1"/>
  <c r="L867" i="1" s="1"/>
  <c r="E958" i="1" a="1"/>
  <c r="E958" i="1" s="1"/>
  <c r="L958" i="1" s="1"/>
  <c r="I958" i="1" s="1"/>
  <c r="E852" i="1" a="1"/>
  <c r="E852" i="1" s="1"/>
  <c r="L852" i="1" s="1"/>
  <c r="I852" i="1" s="1"/>
  <c r="E813" i="1" a="1"/>
  <c r="E813" i="1" s="1"/>
  <c r="L813" i="1" s="1"/>
  <c r="E965" i="1" a="1"/>
  <c r="E965" i="1" s="1"/>
  <c r="L965" i="1" s="1"/>
  <c r="I965" i="1" s="1"/>
  <c r="E1079" i="1" a="1"/>
  <c r="E1079" i="1" s="1"/>
  <c r="L1079" i="1" s="1"/>
  <c r="I1079" i="1" s="1"/>
  <c r="E963" i="1" a="1"/>
  <c r="E963" i="1" s="1"/>
  <c r="L963" i="1" s="1"/>
  <c r="E1099" i="1" a="1"/>
  <c r="E1099" i="1" s="1"/>
  <c r="L1099" i="1" s="1"/>
  <c r="E957" i="1" a="1"/>
  <c r="E957" i="1" s="1"/>
  <c r="L957" i="1" s="1"/>
  <c r="E783" i="1" a="1"/>
  <c r="E783" i="1" s="1"/>
  <c r="L783" i="1" s="1"/>
  <c r="E948" i="1" a="1"/>
  <c r="E948" i="1" s="1"/>
  <c r="L948" i="1" s="1"/>
  <c r="I948" i="1" s="1"/>
  <c r="E942" i="1" a="1"/>
  <c r="E942" i="1" s="1"/>
  <c r="L942" i="1" s="1"/>
  <c r="E954" i="1" a="1"/>
  <c r="E954" i="1" s="1"/>
  <c r="L954" i="1" s="1"/>
  <c r="E1000" i="1" a="1"/>
  <c r="E1000" i="1" s="1"/>
  <c r="L1000" i="1" s="1"/>
  <c r="E1075" i="1" a="1"/>
  <c r="E1075" i="1" s="1"/>
  <c r="L1075" i="1" s="1"/>
  <c r="E1015" i="1" a="1"/>
  <c r="E1015" i="1" s="1"/>
  <c r="L1015" i="1" s="1"/>
  <c r="I1015" i="1" s="1"/>
  <c r="E1101" i="1" a="1"/>
  <c r="E1101" i="1" s="1"/>
  <c r="L1101" i="1" s="1"/>
  <c r="I1101" i="1" s="1"/>
  <c r="E1043" i="1" a="1"/>
  <c r="E1043" i="1" s="1"/>
  <c r="L1043" i="1" s="1"/>
  <c r="E1031" i="1" a="1"/>
  <c r="E1031" i="1" s="1"/>
  <c r="L1031" i="1" s="1"/>
  <c r="I1031" i="1" s="1"/>
  <c r="E1118" i="1" a="1"/>
  <c r="E1118" i="1" s="1"/>
  <c r="L1118" i="1" s="1"/>
  <c r="E960" i="1" a="1"/>
  <c r="E960" i="1" s="1"/>
  <c r="L960" i="1" s="1"/>
  <c r="E1022" i="1" a="1"/>
  <c r="E1022" i="1" s="1"/>
  <c r="L1022" i="1" s="1"/>
  <c r="I1022" i="1" s="1"/>
  <c r="E970" i="1" a="1"/>
  <c r="E970" i="1" s="1"/>
  <c r="L970" i="1" s="1"/>
  <c r="I970" i="1" s="1"/>
  <c r="E809" i="1" a="1"/>
  <c r="E809" i="1" s="1"/>
  <c r="L809" i="1" s="1"/>
  <c r="I809" i="1" s="1"/>
  <c r="E956" i="1" a="1"/>
  <c r="E956" i="1" s="1"/>
  <c r="L956" i="1" s="1"/>
  <c r="E908" i="1" a="1"/>
  <c r="E908" i="1" s="1"/>
  <c r="L908" i="1" s="1"/>
  <c r="E935" i="1" a="1"/>
  <c r="E935" i="1" s="1"/>
  <c r="L935" i="1" s="1"/>
  <c r="I935" i="1" s="1"/>
  <c r="E798" i="1" a="1"/>
  <c r="E798" i="1" s="1"/>
  <c r="L798" i="1" s="1"/>
  <c r="E1001" i="1" a="1"/>
  <c r="E1001" i="1" s="1"/>
  <c r="L1001" i="1" s="1"/>
  <c r="E934" i="1" a="1"/>
  <c r="E934" i="1" s="1"/>
  <c r="L934" i="1" s="1"/>
  <c r="I934" i="1" s="1"/>
  <c r="E1091" i="1" a="1"/>
  <c r="E1091" i="1" s="1"/>
  <c r="L1091" i="1" s="1"/>
  <c r="E1124" i="1" a="1"/>
  <c r="E1124" i="1" s="1"/>
  <c r="L1124" i="1" s="1"/>
  <c r="E897" i="1" a="1"/>
  <c r="E897" i="1" s="1"/>
  <c r="L897" i="1" s="1"/>
  <c r="E678" i="1" a="1"/>
  <c r="E678" i="1" s="1"/>
  <c r="L678" i="1" s="1"/>
  <c r="I678" i="1" s="1"/>
  <c r="E1050" i="1" a="1"/>
  <c r="E1050" i="1" s="1"/>
  <c r="L1050" i="1" s="1"/>
  <c r="I1050" i="1" s="1"/>
  <c r="E696" i="1" a="1"/>
  <c r="E696" i="1" s="1"/>
  <c r="L696" i="1" s="1"/>
  <c r="E918" i="1" a="1"/>
  <c r="E918" i="1" s="1"/>
  <c r="L918" i="1" s="1"/>
  <c r="I918" i="1" s="1"/>
  <c r="E802" i="1" a="1"/>
  <c r="E802" i="1" s="1"/>
  <c r="L802" i="1" s="1"/>
  <c r="I802" i="1" s="1"/>
  <c r="E959" i="1" a="1"/>
  <c r="E959" i="1" s="1"/>
  <c r="L959" i="1" s="1"/>
  <c r="E791" i="1" a="1"/>
  <c r="E791" i="1" s="1"/>
  <c r="L791" i="1" s="1"/>
  <c r="I791" i="1" s="1"/>
  <c r="E1085" i="1" a="1"/>
  <c r="E1085" i="1" s="1"/>
  <c r="L1085" i="1" s="1"/>
  <c r="E797" i="1" a="1"/>
  <c r="E797" i="1" s="1"/>
  <c r="L797" i="1" s="1"/>
  <c r="E821" i="1" a="1"/>
  <c r="E821" i="1" s="1"/>
  <c r="L821" i="1" s="1"/>
  <c r="I821" i="1" s="1"/>
  <c r="E1004" i="1" a="1"/>
  <c r="E1004" i="1" s="1"/>
  <c r="L1004" i="1" s="1"/>
  <c r="E812" i="1" a="1"/>
  <c r="E812" i="1" s="1"/>
  <c r="L812" i="1" s="1"/>
  <c r="E1023" i="1" a="1"/>
  <c r="E1023" i="1" s="1"/>
  <c r="L1023" i="1" s="1"/>
  <c r="E782" i="1" a="1"/>
  <c r="E782" i="1" s="1"/>
  <c r="L782" i="1" s="1"/>
  <c r="E1130" i="1" a="1"/>
  <c r="E1130" i="1" s="1"/>
  <c r="L1130" i="1" s="1"/>
  <c r="I1130" i="1" s="1"/>
  <c r="E749" i="1" a="1"/>
  <c r="E749" i="1" s="1"/>
  <c r="L749" i="1" s="1"/>
  <c r="I749" i="1" s="1"/>
  <c r="E993" i="1" a="1"/>
  <c r="E993" i="1" s="1"/>
  <c r="L993" i="1" s="1"/>
  <c r="E1039" i="1" a="1"/>
  <c r="E1039" i="1" s="1"/>
  <c r="L1039" i="1" s="1"/>
  <c r="E879" i="1" a="1"/>
  <c r="E879" i="1" s="1"/>
  <c r="L879" i="1" s="1"/>
  <c r="E891" i="1" a="1"/>
  <c r="E891" i="1" s="1"/>
  <c r="L891" i="1" s="1"/>
  <c r="E733" i="1" a="1"/>
  <c r="E733" i="1" s="1"/>
  <c r="L733" i="1" s="1"/>
  <c r="I733" i="1" s="1"/>
  <c r="E990" i="1" a="1"/>
  <c r="E990" i="1" s="1"/>
  <c r="L990" i="1" s="1"/>
  <c r="E827" i="1" a="1"/>
  <c r="E827" i="1" s="1"/>
  <c r="L827" i="1" s="1"/>
  <c r="E1094" i="1" a="1"/>
  <c r="E1094" i="1" s="1"/>
  <c r="L1094" i="1" s="1"/>
  <c r="I1094" i="1" s="1"/>
  <c r="E763" i="1" a="1"/>
  <c r="E763" i="1" s="1"/>
  <c r="L763" i="1" s="1"/>
  <c r="E1105" i="1" a="1"/>
  <c r="E1105" i="1" s="1"/>
  <c r="L1105" i="1" s="1"/>
  <c r="E906" i="1" a="1"/>
  <c r="E906" i="1" s="1"/>
  <c r="L906" i="1" s="1"/>
  <c r="E1127" i="1" a="1"/>
  <c r="E1127" i="1" s="1"/>
  <c r="L1127" i="1" s="1"/>
  <c r="I1127" i="1" s="1"/>
  <c r="E831" i="1" a="1"/>
  <c r="E831" i="1" s="1"/>
  <c r="L831" i="1" s="1"/>
  <c r="E1005" i="1" a="1"/>
  <c r="E1005" i="1" s="1"/>
  <c r="L1005" i="1" s="1"/>
  <c r="E1131" i="1" a="1"/>
  <c r="E1131" i="1" s="1"/>
  <c r="L1131" i="1" s="1"/>
  <c r="I1131" i="1" s="1"/>
  <c r="E1020" i="1" a="1"/>
  <c r="E1020" i="1" s="1"/>
  <c r="L1020" i="1" s="1"/>
  <c r="I1020" i="1" s="1"/>
  <c r="E713" i="1" a="1"/>
  <c r="E713" i="1" s="1"/>
  <c r="L713" i="1" s="1"/>
  <c r="I713" i="1" s="1"/>
  <c r="E716" i="1" a="1"/>
  <c r="E716" i="1" s="1"/>
  <c r="L716" i="1" s="1"/>
  <c r="I716" i="1" s="1"/>
  <c r="E964" i="1" a="1"/>
  <c r="E964" i="1" s="1"/>
  <c r="L964" i="1" s="1"/>
  <c r="E1035" i="1" a="1"/>
  <c r="E1035" i="1" s="1"/>
  <c r="L1035" i="1" s="1"/>
  <c r="E1098" i="1" a="1"/>
  <c r="E1098" i="1" s="1"/>
  <c r="L1098" i="1" s="1"/>
  <c r="I1098" i="1" s="1"/>
  <c r="E1018" i="1" a="1"/>
  <c r="E1018" i="1" s="1"/>
  <c r="L1018" i="1" s="1"/>
  <c r="I1018" i="1" s="1"/>
  <c r="E930" i="1" a="1"/>
  <c r="E930" i="1" s="1"/>
  <c r="L930" i="1" s="1"/>
  <c r="E844" i="1" a="1"/>
  <c r="E844" i="1" s="1"/>
  <c r="L844" i="1" s="1"/>
  <c r="E923" i="1" a="1"/>
  <c r="E923" i="1" s="1"/>
  <c r="L923" i="1" s="1"/>
  <c r="E1059" i="1" a="1"/>
  <c r="E1059" i="1" s="1"/>
  <c r="L1059" i="1" s="1"/>
  <c r="E922" i="1" a="1"/>
  <c r="E922" i="1" s="1"/>
  <c r="L922" i="1" s="1"/>
  <c r="E1062" i="1" a="1"/>
  <c r="E1062" i="1" s="1"/>
  <c r="L1062" i="1" s="1"/>
  <c r="I1062" i="1" s="1"/>
  <c r="E977" i="1" a="1"/>
  <c r="E977" i="1" s="1"/>
  <c r="L977" i="1" s="1"/>
  <c r="E1111" i="1" a="1"/>
  <c r="E1111" i="1" s="1"/>
  <c r="L1111" i="1" s="1"/>
  <c r="I1111" i="1" s="1"/>
  <c r="E941" i="1" a="1"/>
  <c r="E941" i="1" s="1"/>
  <c r="L941" i="1" s="1"/>
  <c r="I941" i="1" s="1"/>
  <c r="E814" i="1" a="1"/>
  <c r="E814" i="1" s="1"/>
  <c r="L814" i="1" s="1"/>
  <c r="I814" i="1" s="1"/>
  <c r="E976" i="1" a="1"/>
  <c r="E976" i="1" s="1"/>
  <c r="L976" i="1" s="1"/>
  <c r="E1104" i="1" a="1"/>
  <c r="E1104" i="1" s="1"/>
  <c r="L1104" i="1" s="1"/>
  <c r="E794" i="1" a="1"/>
  <c r="E794" i="1" s="1"/>
  <c r="L794" i="1" s="1"/>
  <c r="E936" i="1" a="1"/>
  <c r="E936" i="1" s="1"/>
  <c r="L936" i="1" s="1"/>
  <c r="E737" i="1" a="1"/>
  <c r="E737" i="1" s="1"/>
  <c r="L737" i="1" s="1"/>
  <c r="E836" i="1" a="1"/>
  <c r="E836" i="1" s="1"/>
  <c r="L836" i="1" s="1"/>
  <c r="E1058" i="1" a="1"/>
  <c r="E1058" i="1" s="1"/>
  <c r="L1058" i="1" s="1"/>
  <c r="E996" i="1" a="1"/>
  <c r="E996" i="1" s="1"/>
  <c r="L996" i="1" s="1"/>
  <c r="I996" i="1" s="1"/>
  <c r="E927" i="1" a="1"/>
  <c r="E927" i="1" s="1"/>
  <c r="L927" i="1" s="1"/>
  <c r="E756" i="1" a="1"/>
  <c r="E756" i="1" s="1"/>
  <c r="L756" i="1" s="1"/>
  <c r="I756" i="1" s="1"/>
  <c r="E910" i="1" a="1"/>
  <c r="E910" i="1" s="1"/>
  <c r="L910" i="1" s="1"/>
  <c r="E1120" i="1" a="1"/>
  <c r="E1120" i="1" s="1"/>
  <c r="L1120" i="1" s="1"/>
  <c r="E721" i="1" a="1"/>
  <c r="E721" i="1" s="1"/>
  <c r="L721" i="1" s="1"/>
  <c r="E939" i="1" a="1"/>
  <c r="E939" i="1" s="1"/>
  <c r="L939" i="1" s="1"/>
  <c r="E804" i="1" a="1"/>
  <c r="E804" i="1" s="1"/>
  <c r="L804" i="1" s="1"/>
  <c r="I804" i="1" s="1"/>
  <c r="E872" i="1" a="1"/>
  <c r="E872" i="1" s="1"/>
  <c r="L872" i="1" s="1"/>
  <c r="I872" i="1" s="1"/>
  <c r="E746" i="1" a="1"/>
  <c r="E746" i="1" s="1"/>
  <c r="L746" i="1" s="1"/>
  <c r="E1067" i="1" a="1"/>
  <c r="E1067" i="1" s="1"/>
  <c r="L1067" i="1" s="1"/>
  <c r="E776" i="1" a="1"/>
  <c r="E776" i="1" s="1"/>
  <c r="L776" i="1" s="1"/>
  <c r="E1096" i="1" a="1"/>
  <c r="E1096" i="1" s="1"/>
  <c r="L1096" i="1" s="1"/>
  <c r="E832" i="1" a="1"/>
  <c r="E832" i="1" s="1"/>
  <c r="L832" i="1" s="1"/>
  <c r="E786" i="1" a="1"/>
  <c r="E786" i="1" s="1"/>
  <c r="L786" i="1" s="1"/>
  <c r="E940" i="1" a="1"/>
  <c r="E940" i="1" s="1"/>
  <c r="L940" i="1" s="1"/>
  <c r="I940" i="1" s="1"/>
  <c r="E701" i="1" a="1"/>
  <c r="E701" i="1" s="1"/>
  <c r="L701" i="1" s="1"/>
  <c r="E997" i="1" a="1"/>
  <c r="E997" i="1" s="1"/>
  <c r="L997" i="1" s="1"/>
  <c r="I997" i="1" s="1"/>
  <c r="E1007" i="1" a="1"/>
  <c r="E1007" i="1" s="1"/>
  <c r="L1007" i="1" s="1"/>
  <c r="E762" i="1" a="1"/>
  <c r="E762" i="1" s="1"/>
  <c r="L762" i="1" s="1"/>
  <c r="E824" i="1" a="1"/>
  <c r="E824" i="1" s="1"/>
  <c r="L824" i="1" s="1"/>
  <c r="E1008" i="1" a="1"/>
  <c r="E1008" i="1" s="1"/>
  <c r="L1008" i="1" s="1"/>
  <c r="E833" i="1" a="1"/>
  <c r="E833" i="1" s="1"/>
  <c r="L833" i="1" s="1"/>
  <c r="E817" i="1" a="1"/>
  <c r="E817" i="1" s="1"/>
  <c r="L817" i="1" s="1"/>
  <c r="E992" i="1" a="1"/>
  <c r="E992" i="1" s="1"/>
  <c r="L992" i="1" s="1"/>
  <c r="E700" i="1" a="1"/>
  <c r="E700" i="1" s="1"/>
  <c r="L700" i="1" s="1"/>
  <c r="I700" i="1" s="1"/>
  <c r="E736" i="1" a="1"/>
  <c r="E736" i="1" s="1"/>
  <c r="L736" i="1" s="1"/>
  <c r="E712" i="1" a="1"/>
  <c r="E712" i="1" s="1"/>
  <c r="L712" i="1" s="1"/>
  <c r="E825" i="1" a="1"/>
  <c r="E825" i="1" s="1"/>
  <c r="L825" i="1" s="1"/>
  <c r="E764" i="1" a="1"/>
  <c r="E764" i="1" s="1"/>
  <c r="L764" i="1" s="1"/>
  <c r="I764" i="1" s="1"/>
  <c r="E868" i="1" a="1"/>
  <c r="E868" i="1" s="1"/>
  <c r="L868" i="1" s="1"/>
  <c r="E1074" i="1" a="1"/>
  <c r="E1074" i="1" s="1"/>
  <c r="L1074" i="1" s="1"/>
  <c r="E860" i="1" a="1"/>
  <c r="E860" i="1" s="1"/>
  <c r="L860" i="1" s="1"/>
  <c r="E972" i="1" a="1"/>
  <c r="E972" i="1" s="1"/>
  <c r="L972" i="1" s="1"/>
  <c r="E881" i="1" a="1"/>
  <c r="E881" i="1" s="1"/>
  <c r="L881" i="1" s="1"/>
  <c r="E943" i="1" a="1"/>
  <c r="E943" i="1" s="1"/>
  <c r="L943" i="1" s="1"/>
  <c r="E729" i="1" a="1"/>
  <c r="E729" i="1" s="1"/>
  <c r="L729" i="1" s="1"/>
  <c r="E834" i="1" a="1"/>
  <c r="E834" i="1" s="1"/>
  <c r="L834" i="1" s="1"/>
  <c r="E704" i="1" a="1"/>
  <c r="E704" i="1" s="1"/>
  <c r="L704" i="1" s="1"/>
  <c r="E724" i="1" a="1"/>
  <c r="E724" i="1" s="1"/>
  <c r="L724" i="1" s="1"/>
  <c r="E1073" i="1" a="1"/>
  <c r="E1073" i="1" s="1"/>
  <c r="L1073" i="1" s="1"/>
  <c r="E863" i="1" a="1"/>
  <c r="E863" i="1" s="1"/>
  <c r="L863" i="1" s="1"/>
  <c r="E722" i="1" a="1"/>
  <c r="E722" i="1" s="1"/>
  <c r="L722" i="1" s="1"/>
  <c r="E816" i="1" a="1"/>
  <c r="E816" i="1" s="1"/>
  <c r="L816" i="1" s="1"/>
  <c r="E851" i="1" a="1"/>
  <c r="E851" i="1" s="1"/>
  <c r="L851" i="1" s="1"/>
  <c r="E932" i="1" a="1"/>
  <c r="E932" i="1" s="1"/>
  <c r="L932" i="1" s="1"/>
  <c r="I932" i="1" s="1"/>
  <c r="E1044" i="1" a="1"/>
  <c r="E1044" i="1" s="1"/>
  <c r="L1044" i="1" s="1"/>
  <c r="I1044" i="1" s="1"/>
  <c r="E675" i="1" a="1"/>
  <c r="E675" i="1" s="1"/>
  <c r="L675" i="1" s="1"/>
  <c r="I675" i="1" s="1"/>
  <c r="E885" i="1" a="1"/>
  <c r="E885" i="1" s="1"/>
  <c r="L885" i="1" s="1"/>
  <c r="I885" i="1" s="1"/>
  <c r="E793" i="1" a="1"/>
  <c r="E793" i="1" s="1"/>
  <c r="L793" i="1" s="1"/>
  <c r="E801" i="1" a="1"/>
  <c r="E801" i="1" s="1"/>
  <c r="L801" i="1" s="1"/>
  <c r="E727" i="1" a="1"/>
  <c r="E727" i="1" s="1"/>
  <c r="L727" i="1" s="1"/>
  <c r="I727" i="1" s="1"/>
  <c r="E909" i="1" a="1"/>
  <c r="E909" i="1" s="1"/>
  <c r="L909" i="1" s="1"/>
  <c r="E916" i="1" a="1"/>
  <c r="E916" i="1" s="1"/>
  <c r="L916" i="1" s="1"/>
  <c r="E1088" i="1" a="1"/>
  <c r="E1088" i="1" s="1"/>
  <c r="L1088" i="1" s="1"/>
  <c r="E780" i="1" a="1"/>
  <c r="E780" i="1" s="1"/>
  <c r="L780" i="1" s="1"/>
  <c r="I780" i="1" s="1"/>
  <c r="E978" i="1" a="1"/>
  <c r="E978" i="1" s="1"/>
  <c r="L978" i="1" s="1"/>
  <c r="E1049" i="1" a="1"/>
  <c r="E1049" i="1" s="1"/>
  <c r="L1049" i="1" s="1"/>
  <c r="I1049" i="1" s="1"/>
  <c r="E1097" i="1" a="1"/>
  <c r="E1097" i="1" s="1"/>
  <c r="L1097" i="1" s="1"/>
  <c r="I1097" i="1" s="1"/>
  <c r="E1126" i="1" a="1"/>
  <c r="E1126" i="1" s="1"/>
  <c r="L1126" i="1" s="1"/>
  <c r="I1126" i="1" s="1"/>
  <c r="E869" i="1" a="1"/>
  <c r="E869" i="1" s="1"/>
  <c r="L869" i="1" s="1"/>
  <c r="I869" i="1" s="1"/>
  <c r="E1041" i="1" a="1"/>
  <c r="E1041" i="1" s="1"/>
  <c r="L1041" i="1" s="1"/>
  <c r="E915" i="1" a="1"/>
  <c r="E915" i="1" s="1"/>
  <c r="L915" i="1" s="1"/>
  <c r="E800" i="1" a="1"/>
  <c r="E800" i="1" s="1"/>
  <c r="L800" i="1" s="1"/>
  <c r="E919" i="1" a="1"/>
  <c r="E919" i="1" s="1"/>
  <c r="L919" i="1" s="1"/>
  <c r="I919" i="1" s="1"/>
  <c r="E998" i="1" a="1"/>
  <c r="E998" i="1" s="1"/>
  <c r="L998" i="1" s="1"/>
  <c r="I998" i="1" s="1"/>
  <c r="E1030" i="1" a="1"/>
  <c r="E1030" i="1" s="1"/>
  <c r="L1030" i="1" s="1"/>
  <c r="I1030" i="1" s="1"/>
  <c r="E719" i="1" a="1"/>
  <c r="E719" i="1" s="1"/>
  <c r="L719" i="1" s="1"/>
  <c r="E859" i="1" a="1"/>
  <c r="E859" i="1" s="1"/>
  <c r="L859" i="1" s="1"/>
  <c r="E808" i="1" a="1"/>
  <c r="E808" i="1" s="1"/>
  <c r="L808" i="1" s="1"/>
  <c r="E857" i="1" a="1"/>
  <c r="E857" i="1" s="1"/>
  <c r="L857" i="1" s="1"/>
  <c r="E898" i="1" a="1"/>
  <c r="E898" i="1" s="1"/>
  <c r="L898" i="1" s="1"/>
  <c r="E1002" i="1" a="1"/>
  <c r="E1002" i="1" s="1"/>
  <c r="L1002" i="1" s="1"/>
  <c r="I1002" i="1" s="1"/>
  <c r="E1106" i="1" a="1"/>
  <c r="E1106" i="1" s="1"/>
  <c r="L1106" i="1" s="1"/>
  <c r="E792" i="1" a="1"/>
  <c r="E792" i="1" s="1"/>
  <c r="L792" i="1" s="1"/>
  <c r="I792" i="1" s="1"/>
  <c r="E774" i="1" a="1"/>
  <c r="E774" i="1" s="1"/>
  <c r="L774" i="1" s="1"/>
  <c r="I774" i="1" s="1"/>
  <c r="E683" i="1" a="1"/>
  <c r="E683" i="1" s="1"/>
  <c r="L683" i="1" s="1"/>
  <c r="E747" i="1" a="1"/>
  <c r="E747" i="1" s="1"/>
  <c r="L747" i="1" s="1"/>
  <c r="E929" i="1" a="1"/>
  <c r="E929" i="1" s="1"/>
  <c r="L929" i="1" s="1"/>
  <c r="E961" i="1" a="1"/>
  <c r="E961" i="1" s="1"/>
  <c r="L961" i="1" s="1"/>
  <c r="E1006" i="1" a="1"/>
  <c r="E1006" i="1" s="1"/>
  <c r="L1006" i="1" s="1"/>
  <c r="E877" i="1" a="1"/>
  <c r="E877" i="1" s="1"/>
  <c r="L877" i="1" s="1"/>
  <c r="E946" i="1" a="1"/>
  <c r="E946" i="1" s="1"/>
  <c r="L946" i="1" s="1"/>
  <c r="E995" i="1" a="1"/>
  <c r="E995" i="1" s="1"/>
  <c r="L995" i="1" s="1"/>
  <c r="E979" i="1" a="1"/>
  <c r="E979" i="1" s="1"/>
  <c r="L979" i="1" s="1"/>
  <c r="E698" i="1" a="1"/>
  <c r="E698" i="1" s="1"/>
  <c r="L698" i="1" s="1"/>
  <c r="E1119" i="1" a="1"/>
  <c r="E1119" i="1" s="1"/>
  <c r="L1119" i="1" s="1"/>
  <c r="E1010" i="1" a="1"/>
  <c r="E1010" i="1" s="1"/>
  <c r="L1010" i="1" s="1"/>
  <c r="E714" i="1" a="1"/>
  <c r="E714" i="1" s="1"/>
  <c r="L714" i="1" s="1"/>
  <c r="E684" i="1" a="1"/>
  <c r="E684" i="1" s="1"/>
  <c r="L684" i="1" s="1"/>
  <c r="I684" i="1" s="1"/>
  <c r="E999" i="1" a="1"/>
  <c r="E999" i="1" s="1"/>
  <c r="L999" i="1" s="1"/>
  <c r="I999" i="1" s="1"/>
  <c r="E745" i="1" a="1"/>
  <c r="E745" i="1" s="1"/>
  <c r="L745" i="1" s="1"/>
  <c r="E743" i="1" a="1"/>
  <c r="E743" i="1" s="1"/>
  <c r="L743" i="1" s="1"/>
  <c r="I743" i="1" s="1"/>
  <c r="E876" i="1" a="1"/>
  <c r="E876" i="1" s="1"/>
  <c r="L876" i="1" s="1"/>
  <c r="I876" i="1" s="1"/>
  <c r="E823" i="1" a="1"/>
  <c r="E823" i="1" s="1"/>
  <c r="L823" i="1" s="1"/>
  <c r="I823" i="1" s="1"/>
  <c r="E901" i="1" a="1"/>
  <c r="E901" i="1" s="1"/>
  <c r="L901" i="1" s="1"/>
  <c r="I901" i="1" s="1"/>
  <c r="E732" i="1" a="1"/>
  <c r="E732" i="1" s="1"/>
  <c r="L732" i="1" s="1"/>
  <c r="E1024" i="1" a="1"/>
  <c r="E1024" i="1" s="1"/>
  <c r="L1024" i="1" s="1"/>
  <c r="E984" i="1" a="1"/>
  <c r="E984" i="1" s="1"/>
  <c r="L984" i="1" s="1"/>
  <c r="I984" i="1" s="1"/>
  <c r="E846" i="1" a="1"/>
  <c r="E846" i="1" s="1"/>
  <c r="L846" i="1" s="1"/>
  <c r="E1092" i="1" a="1"/>
  <c r="E1092" i="1" s="1"/>
  <c r="L1092" i="1" s="1"/>
  <c r="I1092" i="1" s="1"/>
  <c r="E694" i="1" a="1"/>
  <c r="E694" i="1" s="1"/>
  <c r="L694" i="1" s="1"/>
  <c r="I694" i="1" s="1"/>
  <c r="E1114" i="1" a="1"/>
  <c r="E1114" i="1" s="1"/>
  <c r="L1114" i="1" s="1"/>
  <c r="E687" i="1" a="1"/>
  <c r="E687" i="1" s="1"/>
  <c r="L687" i="1" s="1"/>
  <c r="E735" i="1" a="1"/>
  <c r="E735" i="1" s="1"/>
  <c r="L735" i="1" s="1"/>
  <c r="E734" i="1" a="1"/>
  <c r="E734" i="1" s="1"/>
  <c r="L734" i="1" s="1"/>
  <c r="I734" i="1" s="1"/>
  <c r="E886" i="1" a="1"/>
  <c r="E886" i="1" s="1"/>
  <c r="L886" i="1" s="1"/>
  <c r="I886" i="1" s="1"/>
  <c r="E790" i="1" a="1"/>
  <c r="E790" i="1" s="1"/>
  <c r="L790" i="1" s="1"/>
  <c r="I790" i="1" s="1"/>
  <c r="E991" i="1" a="1"/>
  <c r="E991" i="1" s="1"/>
  <c r="L991" i="1" s="1"/>
  <c r="E1087" i="1" a="1"/>
  <c r="E1087" i="1" s="1"/>
  <c r="L1087" i="1" s="1"/>
  <c r="E728" i="1" a="1"/>
  <c r="E728" i="1" s="1"/>
  <c r="L728" i="1" s="1"/>
  <c r="I728" i="1" s="1"/>
  <c r="E1102" i="1" a="1"/>
  <c r="E1102" i="1" s="1"/>
  <c r="L1102" i="1" s="1"/>
  <c r="E680" i="1" a="1"/>
  <c r="E680" i="1" s="1"/>
  <c r="L680" i="1" s="1"/>
  <c r="E894" i="1" a="1"/>
  <c r="E894" i="1" s="1"/>
  <c r="L894" i="1" s="1"/>
  <c r="E1064" i="1" a="1"/>
  <c r="E1064" i="1" s="1"/>
  <c r="L1064" i="1" s="1"/>
  <c r="I1064" i="1" s="1"/>
  <c r="E1080" i="1" a="1"/>
  <c r="E1080" i="1" s="1"/>
  <c r="L1080" i="1" s="1"/>
  <c r="E725" i="1" a="1"/>
  <c r="E725" i="1" s="1"/>
  <c r="L725" i="1" s="1"/>
  <c r="E686" i="1" a="1"/>
  <c r="E686" i="1" s="1"/>
  <c r="L686" i="1" s="1"/>
  <c r="E848" i="1" a="1"/>
  <c r="E848" i="1" s="1"/>
  <c r="L848" i="1" s="1"/>
  <c r="E778" i="1" a="1"/>
  <c r="E778" i="1" s="1"/>
  <c r="L778" i="1" s="1"/>
  <c r="I778" i="1" s="1"/>
  <c r="E769" i="1" a="1"/>
  <c r="E769" i="1" s="1"/>
  <c r="L769" i="1" s="1"/>
  <c r="E819" i="1" a="1"/>
  <c r="E819" i="1" s="1"/>
  <c r="L819" i="1" s="1"/>
  <c r="E952" i="1" a="1"/>
  <c r="E952" i="1" s="1"/>
  <c r="L952" i="1" s="1"/>
  <c r="I952" i="1" s="1"/>
  <c r="E676" i="1" a="1"/>
  <c r="E676" i="1" s="1"/>
  <c r="L676" i="1" s="1"/>
  <c r="I676" i="1" s="1"/>
  <c r="E795" i="1" a="1"/>
  <c r="E795" i="1" s="1"/>
  <c r="L795" i="1" s="1"/>
  <c r="E966" i="1" a="1"/>
  <c r="E966" i="1" s="1"/>
  <c r="L966" i="1" s="1"/>
  <c r="I966" i="1" s="1"/>
  <c r="E1089" i="1" a="1"/>
  <c r="E1089" i="1" s="1"/>
  <c r="L1089" i="1" s="1"/>
  <c r="E962" i="1" a="1"/>
  <c r="E962" i="1" s="1"/>
  <c r="L962" i="1" s="1"/>
  <c r="E854" i="1" a="1"/>
  <c r="E854" i="1" s="1"/>
  <c r="L854" i="1" s="1"/>
  <c r="I854" i="1" s="1"/>
  <c r="E755" i="1" a="1"/>
  <c r="E755" i="1" s="1"/>
  <c r="L755" i="1" s="1"/>
  <c r="E715" i="1" a="1"/>
  <c r="E715" i="1" s="1"/>
  <c r="L715" i="1" s="1"/>
  <c r="E1054" i="1" a="1"/>
  <c r="E1054" i="1" s="1"/>
  <c r="L1054" i="1" s="1"/>
  <c r="E685" i="1" a="1"/>
  <c r="E685" i="1" s="1"/>
  <c r="L685" i="1" s="1"/>
  <c r="E967" i="1" a="1"/>
  <c r="E967" i="1" s="1"/>
  <c r="L967" i="1" s="1"/>
  <c r="I967" i="1" s="1"/>
  <c r="E866" i="1" a="1"/>
  <c r="E866" i="1" s="1"/>
  <c r="L866" i="1" s="1"/>
  <c r="E981" i="1" a="1"/>
  <c r="E981" i="1" s="1"/>
  <c r="L981" i="1" s="1"/>
  <c r="I981" i="1" s="1"/>
  <c r="E689" i="1" a="1"/>
  <c r="E689" i="1" s="1"/>
  <c r="L689" i="1" s="1"/>
  <c r="E697" i="1" a="1"/>
  <c r="E697" i="1" s="1"/>
  <c r="L697" i="1" s="1"/>
  <c r="I697" i="1" s="1"/>
  <c r="E1047" i="1" a="1"/>
  <c r="E1047" i="1" s="1"/>
  <c r="L1047" i="1" s="1"/>
  <c r="I1047" i="1" s="1"/>
  <c r="E788" i="1" a="1"/>
  <c r="E788" i="1" s="1"/>
  <c r="L788" i="1" s="1"/>
  <c r="I788" i="1" s="1"/>
  <c r="E1061" i="1" a="1"/>
  <c r="E1061" i="1" s="1"/>
  <c r="L1061" i="1" s="1"/>
  <c r="I1061" i="1" s="1"/>
  <c r="E750" i="1" a="1"/>
  <c r="E750" i="1" s="1"/>
  <c r="L750" i="1" s="1"/>
  <c r="I750" i="1" s="1"/>
  <c r="E1084" i="1" a="1"/>
  <c r="E1084" i="1" s="1"/>
  <c r="L1084" i="1" s="1"/>
  <c r="I1084" i="1" s="1"/>
  <c r="E1014" i="1" a="1"/>
  <c r="E1014" i="1" s="1"/>
  <c r="L1014" i="1" s="1"/>
  <c r="I1014" i="1" s="1"/>
  <c r="E1016" i="1" a="1"/>
  <c r="E1016" i="1" s="1"/>
  <c r="L1016" i="1" s="1"/>
  <c r="E711" i="1" a="1"/>
  <c r="E711" i="1" s="1"/>
  <c r="L711" i="1" s="1"/>
  <c r="I711" i="1" s="1"/>
  <c r="E1027" i="1" a="1"/>
  <c r="E1027" i="1" s="1"/>
  <c r="L1027" i="1" s="1"/>
  <c r="E751" i="1" a="1"/>
  <c r="E751" i="1" s="1"/>
  <c r="L751" i="1" s="1"/>
  <c r="E1115" i="1" a="1"/>
  <c r="E1115" i="1" s="1"/>
  <c r="L1115" i="1" s="1"/>
  <c r="E695" i="1" a="1"/>
  <c r="E695" i="1" s="1"/>
  <c r="L695" i="1" s="1"/>
  <c r="I695" i="1" s="1"/>
  <c r="E1028" i="1" a="1"/>
  <c r="E1028" i="1" s="1"/>
  <c r="L1028" i="1" s="1"/>
  <c r="I1028" i="1" s="1"/>
  <c r="E688" i="1" a="1"/>
  <c r="E688" i="1" s="1"/>
  <c r="L688" i="1" s="1"/>
  <c r="E968" i="1" a="1"/>
  <c r="E968" i="1" s="1"/>
  <c r="L968" i="1" s="1"/>
  <c r="I968" i="1" s="1"/>
  <c r="E914" i="1" a="1"/>
  <c r="E914" i="1" s="1"/>
  <c r="L914" i="1" s="1"/>
  <c r="E945" i="1" a="1"/>
  <c r="E945" i="1" s="1"/>
  <c r="L945" i="1" s="1"/>
  <c r="E820" i="1" a="1"/>
  <c r="E820" i="1" s="1"/>
  <c r="L820" i="1" s="1"/>
  <c r="I820" i="1" s="1"/>
  <c r="E1129" i="1" a="1"/>
  <c r="E1129" i="1" s="1"/>
  <c r="L1129" i="1" s="1"/>
  <c r="E720" i="1" a="1"/>
  <c r="E720" i="1" s="1"/>
  <c r="L720" i="1" s="1"/>
  <c r="E890" i="1" a="1"/>
  <c r="E890" i="1" s="1"/>
  <c r="L890" i="1" s="1"/>
  <c r="E1013" i="1" a="1"/>
  <c r="E1013" i="1" s="1"/>
  <c r="L1013" i="1" s="1"/>
  <c r="I1013" i="1" s="1"/>
  <c r="E710" i="1" a="1"/>
  <c r="E710" i="1" s="1"/>
  <c r="L710" i="1" s="1"/>
  <c r="I710" i="1" s="1"/>
  <c r="E693" i="1" a="1"/>
  <c r="E693" i="1" s="1"/>
  <c r="L693" i="1" s="1"/>
  <c r="I693" i="1" s="1"/>
  <c r="E883" i="1" a="1"/>
  <c r="E883" i="1" s="1"/>
  <c r="L883" i="1" s="1"/>
  <c r="E692" i="1" a="1"/>
  <c r="E692" i="1" s="1"/>
  <c r="L692" i="1" s="1"/>
  <c r="I692" i="1" s="1"/>
  <c r="E789" i="1" a="1"/>
  <c r="E789" i="1" s="1"/>
  <c r="L789" i="1" s="1"/>
  <c r="I789" i="1" s="1"/>
  <c r="E1128" i="1" a="1"/>
  <c r="E1128" i="1" s="1"/>
  <c r="L1128" i="1" s="1"/>
  <c r="E1132" i="1" a="1"/>
  <c r="E1132" i="1" s="1"/>
  <c r="L1132" i="1" s="1"/>
  <c r="I1132" i="1" s="1"/>
  <c r="E1081" i="1" a="1"/>
  <c r="E1081" i="1" s="1"/>
  <c r="L1081" i="1" s="1"/>
  <c r="I1081" i="1" s="1"/>
  <c r="E874" i="1" a="1"/>
  <c r="E874" i="1" s="1"/>
  <c r="L874" i="1" s="1"/>
  <c r="I874" i="1" s="1"/>
  <c r="E1053" i="1" a="1"/>
  <c r="E1053" i="1" s="1"/>
  <c r="L1053" i="1" s="1"/>
  <c r="I1053" i="1" s="1"/>
  <c r="E1083" i="1" a="1"/>
  <c r="E1083" i="1" s="1"/>
  <c r="L1083" i="1" s="1"/>
  <c r="E1125" i="1" a="1"/>
  <c r="E1125" i="1" s="1"/>
  <c r="L1125" i="1" s="1"/>
  <c r="I1125" i="1" s="1"/>
  <c r="E1019" i="1" a="1"/>
  <c r="E1019" i="1" s="1"/>
  <c r="L1019" i="1" s="1"/>
  <c r="E1107" i="1" a="1"/>
  <c r="E1107" i="1" s="1"/>
  <c r="L1107" i="1" s="1"/>
  <c r="I1107" i="1" s="1"/>
  <c r="E837" i="1" a="1"/>
  <c r="E837" i="1" s="1"/>
  <c r="L837" i="1" s="1"/>
  <c r="I837" i="1" s="1"/>
  <c r="E781" i="1" a="1"/>
  <c r="E781" i="1" s="1"/>
  <c r="L781" i="1" s="1"/>
  <c r="E742" i="1" a="1"/>
  <c r="E742" i="1" s="1"/>
  <c r="L742" i="1" s="1"/>
  <c r="I742" i="1" s="1"/>
  <c r="E753" i="1" a="1"/>
  <c r="E753" i="1" s="1"/>
  <c r="L753" i="1" s="1"/>
  <c r="E842" i="1" a="1"/>
  <c r="E842" i="1" s="1"/>
  <c r="L842" i="1" s="1"/>
  <c r="I842" i="1" s="1"/>
  <c r="E777" i="1" a="1"/>
  <c r="E777" i="1" s="1"/>
  <c r="L777" i="1" s="1"/>
  <c r="E677" i="1" a="1"/>
  <c r="E677" i="1" s="1"/>
  <c r="L677" i="1" s="1"/>
  <c r="E1037" i="1" a="1"/>
  <c r="E1037" i="1" s="1"/>
  <c r="L1037" i="1" s="1"/>
  <c r="I1037" i="1" s="1"/>
  <c r="E1121" i="1" a="1"/>
  <c r="E1121" i="1" s="1"/>
  <c r="L1121" i="1" s="1"/>
  <c r="E1108" i="1" a="1"/>
  <c r="E1108" i="1" s="1"/>
  <c r="L1108" i="1" s="1"/>
  <c r="I1108" i="1" s="1"/>
  <c r="E980" i="1" a="1"/>
  <c r="E980" i="1" s="1"/>
  <c r="L980" i="1" s="1"/>
  <c r="I980" i="1" s="1"/>
  <c r="E740" i="1" a="1"/>
  <c r="E740" i="1" s="1"/>
  <c r="L740" i="1" s="1"/>
  <c r="I740" i="1" s="1"/>
  <c r="E899" i="1" a="1"/>
  <c r="E899" i="1" s="1"/>
  <c r="L899" i="1" s="1"/>
  <c r="E1068" i="1" a="1"/>
  <c r="E1068" i="1" s="1"/>
  <c r="L1068" i="1" s="1"/>
  <c r="E847" i="1" a="1"/>
  <c r="E847" i="1" s="1"/>
  <c r="L847" i="1" s="1"/>
  <c r="E748" i="1" a="1"/>
  <c r="E748" i="1" s="1"/>
  <c r="L748" i="1" s="1"/>
  <c r="I748" i="1" s="1"/>
  <c r="E937" i="1" a="1"/>
  <c r="E937" i="1" s="1"/>
  <c r="L937" i="1" s="1"/>
  <c r="I937" i="1" s="1"/>
  <c r="E853" i="1" a="1"/>
  <c r="E853" i="1" s="1"/>
  <c r="L853" i="1" s="1"/>
  <c r="I853" i="1" s="1"/>
  <c r="E858" i="1" a="1"/>
  <c r="E858" i="1" s="1"/>
  <c r="L858" i="1" s="1"/>
  <c r="E1063" i="1" a="1"/>
  <c r="E1063" i="1" s="1"/>
  <c r="L1063" i="1" s="1"/>
  <c r="I1063" i="1" s="1"/>
  <c r="E787" i="1" a="1"/>
  <c r="E787" i="1" s="1"/>
  <c r="L787" i="1" s="1"/>
  <c r="E920" i="1" a="1"/>
  <c r="E920" i="1" s="1"/>
  <c r="L920" i="1" s="1"/>
  <c r="E1116" i="1" a="1"/>
  <c r="E1116" i="1" s="1"/>
  <c r="L1116" i="1" s="1"/>
  <c r="E843" i="1" a="1"/>
  <c r="E843" i="1" s="1"/>
  <c r="L843" i="1" s="1"/>
  <c r="E699" i="1" a="1"/>
  <c r="E699" i="1" s="1"/>
  <c r="L699" i="1" s="1"/>
  <c r="E717" i="1" a="1"/>
  <c r="E717" i="1" s="1"/>
  <c r="L717" i="1" s="1"/>
  <c r="I717" i="1" s="1"/>
  <c r="E1060" i="1" a="1"/>
  <c r="E1060" i="1" s="1"/>
  <c r="L1060" i="1" s="1"/>
  <c r="I1060" i="1" s="1"/>
  <c r="E799" i="1" a="1"/>
  <c r="E799" i="1" s="1"/>
  <c r="L799" i="1" s="1"/>
  <c r="E989" i="1" a="1"/>
  <c r="E989" i="1" s="1"/>
  <c r="L989" i="1" s="1"/>
  <c r="I989" i="1" s="1"/>
  <c r="E1017" i="1" a="1"/>
  <c r="E1017" i="1" s="1"/>
  <c r="L1017" i="1" s="1"/>
  <c r="E835" i="1" a="1"/>
  <c r="E835" i="1" s="1"/>
  <c r="L835" i="1" s="1"/>
  <c r="E1066" i="1" a="1"/>
  <c r="E1066" i="1" s="1"/>
  <c r="L1066" i="1" s="1"/>
  <c r="I1066" i="1" s="1"/>
  <c r="E1069" i="1" a="1"/>
  <c r="E1069" i="1" s="1"/>
  <c r="L1069" i="1" s="1"/>
  <c r="E947" i="1" a="1"/>
  <c r="E947" i="1" s="1"/>
  <c r="L947" i="1" s="1"/>
  <c r="E865" i="1" a="1"/>
  <c r="E865" i="1" s="1"/>
  <c r="L865" i="1" s="1"/>
  <c r="E895" i="1" a="1"/>
  <c r="E895" i="1" s="1"/>
  <c r="L895" i="1" s="1"/>
  <c r="E926" i="1" a="1"/>
  <c r="E926" i="1" s="1"/>
  <c r="L926" i="1" s="1"/>
  <c r="E770" i="1" a="1"/>
  <c r="E770" i="1" s="1"/>
  <c r="L770" i="1" s="1"/>
  <c r="E738" i="1" a="1"/>
  <c r="E738" i="1" s="1"/>
  <c r="L738" i="1" s="1"/>
  <c r="E767" i="1" a="1"/>
  <c r="E767" i="1" s="1"/>
  <c r="L767" i="1" s="1"/>
  <c r="E682" i="1" a="1"/>
  <c r="E682" i="1" s="1"/>
  <c r="L682" i="1" s="1"/>
  <c r="E807" i="1" a="1"/>
  <c r="E807" i="1" s="1"/>
  <c r="L807" i="1" s="1"/>
  <c r="I807" i="1" s="1"/>
  <c r="E1042" i="1" a="1"/>
  <c r="E1042" i="1" s="1"/>
  <c r="L1042" i="1" s="1"/>
  <c r="E875" i="1" a="1"/>
  <c r="E875" i="1" s="1"/>
  <c r="L875" i="1" s="1"/>
  <c r="E1071" i="1" a="1"/>
  <c r="E1071" i="1" s="1"/>
  <c r="L1071" i="1" s="1"/>
  <c r="E811" i="1" a="1"/>
  <c r="E811" i="1" s="1"/>
  <c r="L811" i="1" s="1"/>
  <c r="E838" i="1" a="1"/>
  <c r="E838" i="1" s="1"/>
  <c r="L838" i="1" s="1"/>
  <c r="I838" i="1" s="1"/>
  <c r="E1003" i="1" a="1"/>
  <c r="E1003" i="1" s="1"/>
  <c r="L1003" i="1" s="1"/>
  <c r="E973" i="1" a="1"/>
  <c r="E973" i="1" s="1"/>
  <c r="L973" i="1" s="1"/>
  <c r="E1055" i="1" a="1"/>
  <c r="E1055" i="1" s="1"/>
  <c r="L1055" i="1" s="1"/>
  <c r="E975" i="1" a="1"/>
  <c r="E975" i="1" s="1"/>
  <c r="L975" i="1" s="1"/>
  <c r="E757" i="1" a="1"/>
  <c r="E757" i="1" s="1"/>
  <c r="L757" i="1" s="1"/>
  <c r="I757" i="1" s="1"/>
  <c r="E818" i="1" a="1"/>
  <c r="E818" i="1" s="1"/>
  <c r="L818" i="1" s="1"/>
  <c r="E765" i="1" a="1"/>
  <c r="E765" i="1" s="1"/>
  <c r="L765" i="1" s="1"/>
  <c r="E1113" i="1" a="1"/>
  <c r="E1113" i="1" s="1"/>
  <c r="L1113" i="1" s="1"/>
  <c r="E1011" i="1" a="1"/>
  <c r="E1011" i="1" s="1"/>
  <c r="L1011" i="1" s="1"/>
  <c r="E752" i="1" a="1"/>
  <c r="E752" i="1" s="1"/>
  <c r="L752" i="1" s="1"/>
  <c r="E1090" i="1" a="1"/>
  <c r="E1090" i="1" s="1"/>
  <c r="L1090" i="1" s="1"/>
  <c r="E862" i="1" a="1"/>
  <c r="E862" i="1" s="1"/>
  <c r="L862" i="1" s="1"/>
  <c r="I862" i="1" s="1"/>
  <c r="E902" i="1" a="1"/>
  <c r="E902" i="1" s="1"/>
  <c r="L902" i="1" s="1"/>
  <c r="I902" i="1" s="1"/>
  <c r="E917" i="1" a="1"/>
  <c r="E917" i="1" s="1"/>
  <c r="L917" i="1" s="1"/>
  <c r="I917" i="1" s="1"/>
  <c r="E1103" i="1" a="1"/>
  <c r="E1103" i="1" s="1"/>
  <c r="L1103" i="1" s="1"/>
  <c r="E1038" i="1" a="1"/>
  <c r="E1038" i="1" s="1"/>
  <c r="L1038" i="1" s="1"/>
  <c r="E1029" i="1" a="1"/>
  <c r="E1029" i="1" s="1"/>
  <c r="L1029" i="1" s="1"/>
  <c r="I1029" i="1" s="1"/>
  <c r="E707" i="1" a="1"/>
  <c r="E707" i="1" s="1"/>
  <c r="L707" i="1" s="1"/>
  <c r="E1070" i="1" a="1"/>
  <c r="E1070" i="1" s="1"/>
  <c r="L1070" i="1" s="1"/>
  <c r="E766" i="1" a="1"/>
  <c r="E766" i="1" s="1"/>
  <c r="L766" i="1" s="1"/>
  <c r="E845" i="1" a="1"/>
  <c r="E845" i="1" s="1"/>
  <c r="L845" i="1" s="1"/>
  <c r="E1040" i="1" a="1"/>
  <c r="E1040" i="1" s="1"/>
  <c r="L1040" i="1" s="1"/>
  <c r="E896" i="1" a="1"/>
  <c r="E896" i="1" s="1"/>
  <c r="L896" i="1" s="1"/>
  <c r="E779" i="1" a="1"/>
  <c r="E779" i="1" s="1"/>
  <c r="L779" i="1" s="1"/>
  <c r="E828" i="1" a="1"/>
  <c r="E828" i="1" s="1"/>
  <c r="L828" i="1" s="1"/>
  <c r="E985" i="1" a="1"/>
  <c r="E985" i="1" s="1"/>
  <c r="L985" i="1" s="1"/>
  <c r="E870" i="1" a="1"/>
  <c r="E870" i="1" s="1"/>
  <c r="L870" i="1" s="1"/>
  <c r="I870" i="1" s="1"/>
  <c r="E1021" i="1" a="1"/>
  <c r="E1021" i="1" s="1"/>
  <c r="L1021" i="1" s="1"/>
  <c r="I1021" i="1" s="1"/>
  <c r="E840" i="1" a="1"/>
  <c r="E840" i="1" s="1"/>
  <c r="L840" i="1" s="1"/>
  <c r="I840" i="1" s="1"/>
  <c r="E691" i="1" a="1"/>
  <c r="E691" i="1" s="1"/>
  <c r="L691" i="1" s="1"/>
  <c r="E1095" i="1" a="1"/>
  <c r="E1095" i="1" s="1"/>
  <c r="L1095" i="1" s="1"/>
  <c r="I1095" i="1" s="1"/>
  <c r="E681" i="1" a="1"/>
  <c r="E681" i="1" s="1"/>
  <c r="L681" i="1" s="1"/>
  <c r="E950" i="1" a="1"/>
  <c r="E950" i="1" s="1"/>
  <c r="L950" i="1" s="1"/>
  <c r="I950" i="1" s="1"/>
  <c r="E856" i="1" a="1"/>
  <c r="E856" i="1" s="1"/>
  <c r="L856" i="1" s="1"/>
  <c r="I856" i="1" s="1"/>
  <c r="E878" i="1" a="1"/>
  <c r="E878" i="1" s="1"/>
  <c r="L878" i="1" s="1"/>
  <c r="E830" i="1" a="1"/>
  <c r="E830" i="1" s="1"/>
  <c r="L830" i="1" s="1"/>
  <c r="E760" i="1" a="1"/>
  <c r="E760" i="1" s="1"/>
  <c r="L760" i="1" s="1"/>
  <c r="E1052" i="1" a="1"/>
  <c r="E1052" i="1" s="1"/>
  <c r="L1052" i="1" s="1"/>
  <c r="I1052" i="1" s="1"/>
  <c r="E986" i="1" a="1"/>
  <c r="E986" i="1" s="1"/>
  <c r="L986" i="1" s="1"/>
  <c r="E1117" i="1" a="1"/>
  <c r="E1117" i="1" s="1"/>
  <c r="L1117" i="1" s="1"/>
  <c r="E994" i="1" a="1"/>
  <c r="E994" i="1" s="1"/>
  <c r="L994" i="1" s="1"/>
  <c r="E983" i="1" a="1"/>
  <c r="E983" i="1" s="1"/>
  <c r="L983" i="1" s="1"/>
  <c r="I983" i="1" s="1"/>
  <c r="E718" i="1" a="1"/>
  <c r="E718" i="1" s="1"/>
  <c r="L718" i="1" s="1"/>
  <c r="E744" i="1" a="1"/>
  <c r="E744" i="1" s="1"/>
  <c r="L744" i="1" s="1"/>
  <c r="I744" i="1" s="1"/>
  <c r="E913" i="1" a="1"/>
  <c r="E913" i="1" s="1"/>
  <c r="L913" i="1" s="1"/>
  <c r="E785" i="1" a="1"/>
  <c r="E785" i="1" s="1"/>
  <c r="L785" i="1" s="1"/>
  <c r="E726" i="1" a="1"/>
  <c r="E726" i="1" s="1"/>
  <c r="L726" i="1" s="1"/>
  <c r="I726" i="1" s="1"/>
  <c r="E951" i="1" a="1"/>
  <c r="E951" i="1" s="1"/>
  <c r="L951" i="1" s="1"/>
  <c r="I951" i="1" s="1"/>
  <c r="E815" i="1" a="1"/>
  <c r="E815" i="1" s="1"/>
  <c r="L815" i="1" s="1"/>
  <c r="E772" i="1" a="1"/>
  <c r="E772" i="1" s="1"/>
  <c r="L772" i="1" s="1"/>
  <c r="E803" i="1" a="1"/>
  <c r="E803" i="1" s="1"/>
  <c r="L803" i="1" s="1"/>
  <c r="E884" i="1" a="1"/>
  <c r="E884" i="1" s="1"/>
  <c r="L884" i="1" s="1"/>
  <c r="I884" i="1" s="1"/>
  <c r="E839" i="1" a="1"/>
  <c r="E839" i="1" s="1"/>
  <c r="L839" i="1" s="1"/>
  <c r="I839" i="1" s="1"/>
  <c r="E1025" i="1" a="1"/>
  <c r="E1025" i="1" s="1"/>
  <c r="L1025" i="1" s="1"/>
  <c r="E944" i="1" a="1"/>
  <c r="E944" i="1" s="1"/>
  <c r="L944" i="1" s="1"/>
  <c r="E1032" i="1" a="1"/>
  <c r="E1032" i="1" s="1"/>
  <c r="L1032" i="1" s="1"/>
  <c r="E806" i="1" a="1"/>
  <c r="E806" i="1" s="1"/>
  <c r="L806" i="1" s="1"/>
  <c r="I806" i="1" s="1"/>
  <c r="E955" i="1" a="1"/>
  <c r="E955" i="1" s="1"/>
  <c r="L955" i="1" s="1"/>
  <c r="E988" i="1" a="1"/>
  <c r="E988" i="1" s="1"/>
  <c r="L988" i="1" s="1"/>
  <c r="I988" i="1" s="1"/>
  <c r="E1034" i="1" a="1"/>
  <c r="E1034" i="1" s="1"/>
  <c r="L1034" i="1" s="1"/>
  <c r="I1034" i="1" s="1"/>
  <c r="E702" i="1" a="1"/>
  <c r="E702" i="1" s="1"/>
  <c r="L702" i="1" s="1"/>
  <c r="I702" i="1" s="1"/>
  <c r="E904" i="1" a="1"/>
  <c r="E904" i="1" s="1"/>
  <c r="L904" i="1" s="1"/>
  <c r="I904" i="1" s="1"/>
  <c r="E855" i="1" a="1"/>
  <c r="E855" i="1" s="1"/>
  <c r="L855" i="1" s="1"/>
  <c r="I855" i="1" s="1"/>
  <c r="E739" i="1" a="1"/>
  <c r="E739" i="1" s="1"/>
  <c r="L739" i="1" s="1"/>
  <c r="E705" i="1" a="1"/>
  <c r="E705" i="1" s="1"/>
  <c r="L705" i="1" s="1"/>
  <c r="E1086" i="1" a="1"/>
  <c r="E1086" i="1" s="1"/>
  <c r="L1086" i="1" s="1"/>
  <c r="E1110" i="1" a="1"/>
  <c r="E1110" i="1" s="1"/>
  <c r="L1110" i="1" s="1"/>
  <c r="I1110" i="1" s="1"/>
  <c r="E889" i="1" a="1"/>
  <c r="E889" i="1" s="1"/>
  <c r="L889" i="1" s="1"/>
  <c r="E758" i="1" a="1"/>
  <c r="E758" i="1" s="1"/>
  <c r="L758" i="1" s="1"/>
  <c r="I758" i="1" s="1"/>
  <c r="E933" i="1" a="1"/>
  <c r="E933" i="1" s="1"/>
  <c r="L933" i="1" s="1"/>
  <c r="I933" i="1" s="1"/>
  <c r="E925" i="1" a="1"/>
  <c r="E925" i="1" s="1"/>
  <c r="L925" i="1" s="1"/>
  <c r="E892" i="1" a="1"/>
  <c r="E892" i="1" s="1"/>
  <c r="L892" i="1" s="1"/>
  <c r="E871" i="1" a="1"/>
  <c r="E871" i="1" s="1"/>
  <c r="L871" i="1" s="1"/>
  <c r="I871" i="1" s="1"/>
  <c r="E911" i="1" a="1"/>
  <c r="E911" i="1" s="1"/>
  <c r="L911" i="1" s="1"/>
  <c r="E1082" i="1" a="1"/>
  <c r="E1082" i="1" s="1"/>
  <c r="L1082" i="1" s="1"/>
  <c r="I1082" i="1" s="1"/>
  <c r="E873" i="1" a="1"/>
  <c r="E873" i="1" s="1"/>
  <c r="L873" i="1" s="1"/>
  <c r="I873" i="1" s="1"/>
  <c r="E1072" i="1" a="1"/>
  <c r="E1072" i="1" s="1"/>
  <c r="L1072" i="1" s="1"/>
  <c r="E1296" i="1" a="1"/>
  <c r="E1296" i="1" s="1"/>
  <c r="L1296" i="1" s="1"/>
  <c r="E1362" i="1" a="1"/>
  <c r="E1362" i="1" s="1"/>
  <c r="L1362" i="1" s="1"/>
  <c r="E1413" i="1" a="1"/>
  <c r="E1413" i="1" s="1"/>
  <c r="L1413" i="1" s="1"/>
  <c r="E1153" i="1" a="1"/>
  <c r="E1153" i="1" s="1"/>
  <c r="L1153" i="1" s="1"/>
  <c r="E1572" i="1" a="1"/>
  <c r="E1572" i="1" s="1"/>
  <c r="L1572" i="1" s="1"/>
  <c r="E1180" i="1" a="1"/>
  <c r="E1180" i="1" s="1"/>
  <c r="L1180" i="1" s="1"/>
  <c r="E1462" i="1" a="1"/>
  <c r="E1462" i="1" s="1"/>
  <c r="L1462" i="1" s="1"/>
  <c r="E1151" i="1" a="1"/>
  <c r="E1151" i="1" s="1"/>
  <c r="L1151" i="1" s="1"/>
  <c r="E1420" i="1" a="1"/>
  <c r="E1420" i="1" s="1"/>
  <c r="L1420" i="1" s="1"/>
  <c r="E1176" i="1" a="1"/>
  <c r="E1176" i="1" s="1"/>
  <c r="L1176" i="1" s="1"/>
  <c r="E1440" i="1" a="1"/>
  <c r="E1440" i="1" s="1"/>
  <c r="L1440" i="1" s="1"/>
  <c r="E1268" i="1" a="1"/>
  <c r="E1268" i="1" s="1"/>
  <c r="L1268" i="1" s="1"/>
  <c r="E1511" i="1" a="1"/>
  <c r="E1511" i="1" s="1"/>
  <c r="L1511" i="1" s="1"/>
  <c r="E1456" i="1" a="1"/>
  <c r="E1456" i="1" s="1"/>
  <c r="L1456" i="1" s="1"/>
  <c r="E1234" i="1" a="1"/>
  <c r="E1234" i="1" s="1"/>
  <c r="L1234" i="1" s="1"/>
  <c r="E1386" i="1" a="1"/>
  <c r="E1386" i="1" s="1"/>
  <c r="L1386" i="1" s="1"/>
  <c r="E1488" i="1" a="1"/>
  <c r="E1488" i="1" s="1"/>
  <c r="L1488" i="1" s="1"/>
  <c r="E1433" i="1" a="1"/>
  <c r="E1433" i="1" s="1"/>
  <c r="L1433" i="1" s="1"/>
  <c r="E1255" i="1" a="1"/>
  <c r="E1255" i="1" s="1"/>
  <c r="L1255" i="1" s="1"/>
  <c r="E1202" i="1" a="1"/>
  <c r="E1202" i="1" s="1"/>
  <c r="L1202" i="1" s="1"/>
  <c r="E1256" i="1" a="1"/>
  <c r="E1256" i="1" s="1"/>
  <c r="L1256" i="1" s="1"/>
  <c r="E1464" i="1" a="1"/>
  <c r="E1464" i="1" s="1"/>
  <c r="L1464" i="1" s="1"/>
  <c r="E1320" i="1" a="1"/>
  <c r="E1320" i="1" s="1"/>
  <c r="L1320" i="1" s="1"/>
  <c r="E1393" i="1" a="1"/>
  <c r="E1393" i="1" s="1"/>
  <c r="L1393" i="1" s="1"/>
  <c r="E1253" i="1" a="1"/>
  <c r="E1253" i="1" s="1"/>
  <c r="L1253" i="1" s="1"/>
  <c r="E1148" i="1" a="1"/>
  <c r="E1148" i="1" s="1"/>
  <c r="L1148" i="1" s="1"/>
  <c r="E1264" i="1" a="1"/>
  <c r="E1264" i="1" s="1"/>
  <c r="L1264" i="1" s="1"/>
  <c r="E1311" i="1" a="1"/>
  <c r="E1311" i="1" s="1"/>
  <c r="L1311" i="1" s="1"/>
  <c r="E1404" i="1" a="1"/>
  <c r="E1404" i="1" s="1"/>
  <c r="L1404" i="1" s="1"/>
  <c r="E1147" i="1" a="1"/>
  <c r="E1147" i="1" s="1"/>
  <c r="L1147" i="1" s="1"/>
  <c r="E1159" i="1" a="1"/>
  <c r="E1159" i="1" s="1"/>
  <c r="L1159" i="1" s="1"/>
  <c r="E1668" i="1" a="1"/>
  <c r="E1668" i="1" s="1"/>
  <c r="L1668" i="1" s="1"/>
  <c r="E1592" i="1" a="1"/>
  <c r="E1592" i="1" s="1"/>
  <c r="L1592" i="1" s="1"/>
  <c r="E1621" i="1" a="1"/>
  <c r="E1621" i="1" s="1"/>
  <c r="L1621" i="1" s="1"/>
  <c r="E1230" i="1" a="1"/>
  <c r="E1230" i="1" s="1"/>
  <c r="L1230" i="1" s="1"/>
  <c r="E1532" i="1" a="1"/>
  <c r="E1532" i="1" s="1"/>
  <c r="L1532" i="1" s="1"/>
  <c r="I1532" i="1" s="1"/>
  <c r="E1349" i="1" a="1"/>
  <c r="E1349" i="1" s="1"/>
  <c r="L1349" i="1" s="1"/>
  <c r="E1329" i="1" a="1"/>
  <c r="E1329" i="1" s="1"/>
  <c r="L1329" i="1" s="1"/>
  <c r="I1329" i="1" s="1"/>
  <c r="E1389" i="1" a="1"/>
  <c r="E1389" i="1" s="1"/>
  <c r="L1389" i="1" s="1"/>
  <c r="E1336" i="1" a="1"/>
  <c r="E1336" i="1" s="1"/>
  <c r="L1336" i="1" s="1"/>
  <c r="E1401" i="1" a="1"/>
  <c r="E1401" i="1" s="1"/>
  <c r="L1401" i="1" s="1"/>
  <c r="E1377" i="1" a="1"/>
  <c r="E1377" i="1" s="1"/>
  <c r="L1377" i="1" s="1"/>
  <c r="E1570" i="1" a="1"/>
  <c r="E1570" i="1" s="1"/>
  <c r="L1570" i="1" s="1"/>
  <c r="E1287" i="1" a="1"/>
  <c r="E1287" i="1" s="1"/>
  <c r="L1287" i="1" s="1"/>
  <c r="E1177" i="1" a="1"/>
  <c r="E1177" i="1" s="1"/>
  <c r="L1177" i="1" s="1"/>
  <c r="E1439" i="1" a="1"/>
  <c r="E1439" i="1" s="1"/>
  <c r="L1439" i="1" s="1"/>
  <c r="E1246" i="1" a="1"/>
  <c r="E1246" i="1" s="1"/>
  <c r="L1246" i="1" s="1"/>
  <c r="E1579" i="1" a="1"/>
  <c r="E1579" i="1" s="1"/>
  <c r="L1579" i="1" s="1"/>
  <c r="E1445" i="1" a="1"/>
  <c r="E1445" i="1" s="1"/>
  <c r="L1445" i="1" s="1"/>
  <c r="E1416" i="1" a="1"/>
  <c r="E1416" i="1" s="1"/>
  <c r="L1416" i="1" s="1"/>
  <c r="E1624" i="1" a="1"/>
  <c r="E1624" i="1" s="1"/>
  <c r="L1624" i="1" s="1"/>
  <c r="E1273" i="1" a="1"/>
  <c r="E1273" i="1" s="1"/>
  <c r="L1273" i="1" s="1"/>
  <c r="E1365" i="1" a="1"/>
  <c r="E1365" i="1" s="1"/>
  <c r="L1365" i="1" s="1"/>
  <c r="E1597" i="1" a="1"/>
  <c r="E1597" i="1" s="1"/>
  <c r="L1597" i="1" s="1"/>
  <c r="E1670" i="1" a="1"/>
  <c r="E1670" i="1" s="1"/>
  <c r="L1670" i="1" s="1"/>
  <c r="E1186" i="1" a="1"/>
  <c r="E1186" i="1" s="1"/>
  <c r="L1186" i="1" s="1"/>
  <c r="E1501" i="1" a="1"/>
  <c r="E1501" i="1" s="1"/>
  <c r="L1501" i="1" s="1"/>
  <c r="E1406" i="1" a="1"/>
  <c r="E1406" i="1" s="1"/>
  <c r="L1406" i="1" s="1"/>
  <c r="E1585" i="1" a="1"/>
  <c r="E1585" i="1" s="1"/>
  <c r="L1585" i="1" s="1"/>
  <c r="E1350" i="1" a="1"/>
  <c r="E1350" i="1" s="1"/>
  <c r="L1350" i="1" s="1"/>
  <c r="E1258" i="1" a="1"/>
  <c r="E1258" i="1" s="1"/>
  <c r="L1258" i="1" s="1"/>
  <c r="E1435" i="1" a="1"/>
  <c r="E1435" i="1" s="1"/>
  <c r="L1435" i="1" s="1"/>
  <c r="E1662" i="1" a="1"/>
  <c r="E1662" i="1" s="1"/>
  <c r="L1662" i="1" s="1"/>
  <c r="E1173" i="1" a="1"/>
  <c r="E1173" i="1" s="1"/>
  <c r="L1173" i="1" s="1"/>
  <c r="E1356" i="1" a="1"/>
  <c r="E1356" i="1" s="1"/>
  <c r="L1356" i="1" s="1"/>
  <c r="E1590" i="1" a="1"/>
  <c r="E1590" i="1" s="1"/>
  <c r="L1590" i="1" s="1"/>
  <c r="I1590" i="1" s="1"/>
  <c r="E1481" i="1" a="1"/>
  <c r="E1481" i="1" s="1"/>
  <c r="L1481" i="1" s="1"/>
  <c r="E1398" i="1" a="1"/>
  <c r="E1398" i="1" s="1"/>
  <c r="L1398" i="1" s="1"/>
  <c r="E1323" i="1" a="1"/>
  <c r="E1323" i="1" s="1"/>
  <c r="L1323" i="1" s="1"/>
  <c r="E1568" i="1" a="1"/>
  <c r="E1568" i="1" s="1"/>
  <c r="L1568" i="1" s="1"/>
  <c r="E1637" i="1" a="1"/>
  <c r="E1637" i="1" s="1"/>
  <c r="L1637" i="1" s="1"/>
  <c r="E1209" i="1" a="1"/>
  <c r="E1209" i="1" s="1"/>
  <c r="L1209" i="1" s="1"/>
  <c r="E1388" i="1" a="1"/>
  <c r="E1388" i="1" s="1"/>
  <c r="L1388" i="1" s="1"/>
  <c r="E1316" i="1" a="1"/>
  <c r="E1316" i="1" s="1"/>
  <c r="L1316" i="1" s="1"/>
  <c r="E1338" i="1" a="1"/>
  <c r="E1338" i="1" s="1"/>
  <c r="L1338" i="1" s="1"/>
  <c r="E1612" i="1" a="1"/>
  <c r="E1612" i="1" s="1"/>
  <c r="L1612" i="1" s="1"/>
  <c r="E1310" i="1" a="1"/>
  <c r="E1310" i="1" s="1"/>
  <c r="L1310" i="1" s="1"/>
  <c r="E1487" i="1" a="1"/>
  <c r="E1487" i="1" s="1"/>
  <c r="L1487" i="1" s="1"/>
  <c r="E1236" i="1" a="1"/>
  <c r="E1236" i="1" s="1"/>
  <c r="L1236" i="1" s="1"/>
  <c r="E1357" i="1" a="1"/>
  <c r="E1357" i="1" s="1"/>
  <c r="L1357" i="1" s="1"/>
  <c r="E1523" i="1" a="1"/>
  <c r="E1523" i="1" s="1"/>
  <c r="L1523" i="1" s="1"/>
  <c r="E1596" i="1" a="1"/>
  <c r="E1596" i="1" s="1"/>
  <c r="L1596" i="1" s="1"/>
  <c r="E1580" i="1" a="1"/>
  <c r="E1580" i="1" s="1"/>
  <c r="L1580" i="1" s="1"/>
  <c r="E1267" i="1" a="1"/>
  <c r="E1267" i="1" s="1"/>
  <c r="L1267" i="1" s="1"/>
  <c r="E1465" i="1" a="1"/>
  <c r="E1465" i="1" s="1"/>
  <c r="L1465" i="1" s="1"/>
  <c r="E1620" i="1" a="1"/>
  <c r="E1620" i="1" s="1"/>
  <c r="L1620" i="1" s="1"/>
  <c r="E1459" i="1" a="1"/>
  <c r="E1459" i="1" s="1"/>
  <c r="L1459" i="1" s="1"/>
  <c r="E1283" i="1" a="1"/>
  <c r="E1283" i="1" s="1"/>
  <c r="L1283" i="1" s="1"/>
  <c r="E1203" i="1" a="1"/>
  <c r="E1203" i="1" s="1"/>
  <c r="L1203" i="1" s="1"/>
  <c r="E1486" i="1" a="1"/>
  <c r="E1486" i="1" s="1"/>
  <c r="L1486" i="1" s="1"/>
  <c r="E1642" i="1" a="1"/>
  <c r="E1642" i="1" s="1"/>
  <c r="L1642" i="1" s="1"/>
  <c r="E1327" i="1" a="1"/>
  <c r="E1327" i="1" s="1"/>
  <c r="L1327" i="1" s="1"/>
  <c r="E1333" i="1" a="1"/>
  <c r="E1333" i="1" s="1"/>
  <c r="L1333" i="1" s="1"/>
  <c r="E1548" i="1" a="1"/>
  <c r="E1548" i="1" s="1"/>
  <c r="L1548" i="1" s="1"/>
  <c r="E1292" i="1" a="1"/>
  <c r="E1292" i="1" s="1"/>
  <c r="L1292" i="1" s="1"/>
  <c r="E1259" i="1" a="1"/>
  <c r="E1259" i="1" s="1"/>
  <c r="L1259" i="1" s="1"/>
  <c r="E1515" i="1" a="1"/>
  <c r="E1515" i="1" s="1"/>
  <c r="L1515" i="1" s="1"/>
  <c r="E1225" i="1" a="1"/>
  <c r="E1225" i="1" s="1"/>
  <c r="L1225" i="1" s="1"/>
  <c r="E1564" i="1" a="1"/>
  <c r="E1564" i="1" s="1"/>
  <c r="L1564" i="1" s="1"/>
  <c r="E1301" i="1" a="1"/>
  <c r="E1301" i="1" s="1"/>
  <c r="L1301" i="1" s="1"/>
  <c r="E1647" i="1" a="1"/>
  <c r="E1647" i="1" s="1"/>
  <c r="L1647" i="1" s="1"/>
  <c r="E1285" i="1" a="1"/>
  <c r="E1285" i="1" s="1"/>
  <c r="L1285" i="1" s="1"/>
  <c r="E1275" i="1" a="1"/>
  <c r="E1275" i="1" s="1"/>
  <c r="L1275" i="1" s="1"/>
  <c r="E1602" i="1" a="1"/>
  <c r="E1602" i="1" s="1"/>
  <c r="L1602" i="1" s="1"/>
  <c r="E1506" i="1" a="1"/>
  <c r="E1506" i="1" s="1"/>
  <c r="L1506" i="1" s="1"/>
  <c r="E1178" i="1" a="1"/>
  <c r="E1178" i="1" s="1"/>
  <c r="L1178" i="1" s="1"/>
  <c r="E1348" i="1" a="1"/>
  <c r="E1348" i="1" s="1"/>
  <c r="L1348" i="1" s="1"/>
  <c r="E1555" i="1" a="1"/>
  <c r="E1555" i="1" s="1"/>
  <c r="L1555" i="1" s="1"/>
  <c r="E1525" i="1" a="1"/>
  <c r="E1525" i="1" s="1"/>
  <c r="L1525" i="1" s="1"/>
  <c r="E1380" i="1" a="1"/>
  <c r="E1380" i="1" s="1"/>
  <c r="L1380" i="1" s="1"/>
  <c r="E1438" i="1" a="1"/>
  <c r="E1438" i="1" s="1"/>
  <c r="L1438" i="1" s="1"/>
  <c r="E1446" i="1" a="1"/>
  <c r="E1446" i="1" s="1"/>
  <c r="L1446" i="1" s="1"/>
  <c r="E1385" i="1" a="1"/>
  <c r="E1385" i="1" s="1"/>
  <c r="L1385" i="1" s="1"/>
  <c r="E1382" i="1" a="1"/>
  <c r="E1382" i="1" s="1"/>
  <c r="L1382" i="1" s="1"/>
  <c r="E1272" i="1" a="1"/>
  <c r="E1272" i="1" s="1"/>
  <c r="L1272" i="1" s="1"/>
  <c r="E1211" i="1" a="1"/>
  <c r="E1211" i="1" s="1"/>
  <c r="L1211" i="1" s="1"/>
  <c r="E1161" i="1" a="1"/>
  <c r="E1161" i="1" s="1"/>
  <c r="L1161" i="1" s="1"/>
  <c r="E1183" i="1" a="1"/>
  <c r="E1183" i="1" s="1"/>
  <c r="L1183" i="1" s="1"/>
  <c r="E1364" i="1" a="1"/>
  <c r="E1364" i="1" s="1"/>
  <c r="L1364" i="1" s="1"/>
  <c r="E1455" i="1" a="1"/>
  <c r="E1455" i="1" s="1"/>
  <c r="L1455" i="1" s="1"/>
  <c r="E1508" i="1" a="1"/>
  <c r="E1508" i="1" s="1"/>
  <c r="L1508" i="1" s="1"/>
  <c r="E1569" i="1" a="1"/>
  <c r="E1569" i="1" s="1"/>
  <c r="L1569" i="1" s="1"/>
  <c r="E1218" i="1" a="1"/>
  <c r="E1218" i="1" s="1"/>
  <c r="L1218" i="1" s="1"/>
  <c r="E1232" i="1" a="1"/>
  <c r="E1232" i="1" s="1"/>
  <c r="L1232" i="1" s="1"/>
  <c r="E1441" i="1" a="1"/>
  <c r="E1441" i="1" s="1"/>
  <c r="L1441" i="1" s="1"/>
  <c r="E1529" i="1" a="1"/>
  <c r="E1529" i="1" s="1"/>
  <c r="L1529" i="1" s="1"/>
  <c r="E1149" i="1" a="1"/>
  <c r="E1149" i="1" s="1"/>
  <c r="L1149" i="1" s="1"/>
  <c r="E1248" i="1" a="1"/>
  <c r="E1248" i="1" s="1"/>
  <c r="L1248" i="1" s="1"/>
  <c r="E1516" i="1" a="1"/>
  <c r="E1516" i="1" s="1"/>
  <c r="L1516" i="1" s="1"/>
  <c r="E1598" i="1" a="1"/>
  <c r="E1598" i="1" s="1"/>
  <c r="L1598" i="1" s="1"/>
  <c r="E1170" i="1" a="1"/>
  <c r="E1170" i="1" s="1"/>
  <c r="L1170" i="1" s="1"/>
  <c r="E1210" i="1" a="1"/>
  <c r="E1210" i="1" s="1"/>
  <c r="L1210" i="1" s="1"/>
  <c r="E1205" i="1" a="1"/>
  <c r="E1205" i="1" s="1"/>
  <c r="L1205" i="1" s="1"/>
  <c r="E1360" i="1" a="1"/>
  <c r="E1360" i="1" s="1"/>
  <c r="L1360" i="1" s="1"/>
  <c r="E1226" i="1" a="1"/>
  <c r="E1226" i="1" s="1"/>
  <c r="L1226" i="1" s="1"/>
  <c r="E1645" i="1" a="1"/>
  <c r="E1645" i="1" s="1"/>
  <c r="L1645" i="1" s="1"/>
  <c r="E1518" i="1" a="1"/>
  <c r="E1518" i="1" s="1"/>
  <c r="L1518" i="1" s="1"/>
  <c r="E1514" i="1" a="1"/>
  <c r="E1514" i="1" s="1"/>
  <c r="L1514" i="1" s="1"/>
  <c r="E1247" i="1" a="1"/>
  <c r="E1247" i="1" s="1"/>
  <c r="L1247" i="1" s="1"/>
  <c r="E1628" i="1" a="1"/>
  <c r="E1628" i="1" s="1"/>
  <c r="L1628" i="1" s="1"/>
  <c r="E1483" i="1" a="1"/>
  <c r="E1483" i="1" s="1"/>
  <c r="L1483" i="1" s="1"/>
  <c r="E1458" i="1" a="1"/>
  <c r="E1458" i="1" s="1"/>
  <c r="L1458" i="1" s="1"/>
  <c r="E1626" i="1" a="1"/>
  <c r="E1626" i="1" s="1"/>
  <c r="L1626" i="1" s="1"/>
  <c r="E1411" i="1" a="1"/>
  <c r="E1411" i="1" s="1"/>
  <c r="L1411" i="1" s="1"/>
  <c r="E1213" i="1" a="1"/>
  <c r="E1213" i="1" s="1"/>
  <c r="L1213" i="1" s="1"/>
  <c r="E1181" i="1" a="1"/>
  <c r="E1181" i="1" s="1"/>
  <c r="L1181" i="1" s="1"/>
  <c r="E1295" i="1" a="1"/>
  <c r="E1295" i="1" s="1"/>
  <c r="L1295" i="1" s="1"/>
  <c r="E1489" i="1" a="1"/>
  <c r="E1489" i="1" s="1"/>
  <c r="L1489" i="1" s="1"/>
  <c r="E1241" i="1" a="1"/>
  <c r="E1241" i="1" s="1"/>
  <c r="L1241" i="1" s="1"/>
  <c r="E1507" i="1" a="1"/>
  <c r="E1507" i="1" s="1"/>
  <c r="L1507" i="1" s="1"/>
  <c r="E1214" i="1" a="1"/>
  <c r="E1214" i="1" s="1"/>
  <c r="L1214" i="1" s="1"/>
  <c r="E1297" i="1" a="1"/>
  <c r="E1297" i="1" s="1"/>
  <c r="L1297" i="1" s="1"/>
  <c r="E1544" i="1" a="1"/>
  <c r="E1544" i="1" s="1"/>
  <c r="L1544" i="1" s="1"/>
  <c r="E1340" i="1" a="1"/>
  <c r="E1340" i="1" s="1"/>
  <c r="L1340" i="1" s="1"/>
  <c r="E1500" i="1" a="1"/>
  <c r="E1500" i="1" s="1"/>
  <c r="L1500" i="1" s="1"/>
  <c r="E1361" i="1" a="1"/>
  <c r="E1361" i="1" s="1"/>
  <c r="L1361" i="1" s="1"/>
  <c r="E1423" i="1" a="1"/>
  <c r="E1423" i="1" s="1"/>
  <c r="L1423" i="1" s="1"/>
  <c r="E1497" i="1" a="1"/>
  <c r="E1497" i="1" s="1"/>
  <c r="L1497" i="1" s="1"/>
  <c r="E1263" i="1" a="1"/>
  <c r="E1263" i="1" s="1"/>
  <c r="L1263" i="1" s="1"/>
  <c r="E1461" i="1" a="1"/>
  <c r="E1461" i="1" s="1"/>
  <c r="L1461" i="1" s="1"/>
  <c r="E1660" i="1" a="1"/>
  <c r="E1660" i="1" s="1"/>
  <c r="L1660" i="1" s="1"/>
  <c r="E1543" i="1" a="1"/>
  <c r="E1543" i="1" s="1"/>
  <c r="L1543" i="1" s="1"/>
  <c r="E1425" i="1" a="1"/>
  <c r="E1425" i="1" s="1"/>
  <c r="L1425" i="1" s="1"/>
  <c r="E1143" i="1" a="1"/>
  <c r="E1143" i="1" s="1"/>
  <c r="L1143" i="1" s="1"/>
  <c r="E1625" i="1" a="1"/>
  <c r="E1625" i="1" s="1"/>
  <c r="L1625" i="1" s="1"/>
  <c r="E1431" i="1" a="1"/>
  <c r="E1431" i="1" s="1"/>
  <c r="L1431" i="1" s="1"/>
  <c r="E1166" i="1" a="1"/>
  <c r="E1166" i="1" s="1"/>
  <c r="L1166" i="1" s="1"/>
  <c r="E1470" i="1" a="1"/>
  <c r="E1470" i="1" s="1"/>
  <c r="L1470" i="1" s="1"/>
  <c r="E1369" i="1" a="1"/>
  <c r="E1369" i="1" s="1"/>
  <c r="L1369" i="1" s="1"/>
  <c r="E1288" i="1" a="1"/>
  <c r="E1288" i="1" s="1"/>
  <c r="L1288" i="1" s="1"/>
  <c r="E1632" i="1" a="1"/>
  <c r="E1632" i="1" s="1"/>
  <c r="L1632" i="1" s="1"/>
  <c r="E1556" i="1" a="1"/>
  <c r="E1556" i="1" s="1"/>
  <c r="L1556" i="1" s="1"/>
  <c r="E1217" i="1" a="1"/>
  <c r="E1217" i="1" s="1"/>
  <c r="L1217" i="1" s="1"/>
  <c r="E1138" i="1" a="1"/>
  <c r="E1138" i="1" s="1"/>
  <c r="L1138" i="1" s="1"/>
  <c r="E1254" i="1" a="1"/>
  <c r="E1254" i="1" s="1"/>
  <c r="L1254" i="1" s="1"/>
  <c r="E1261" i="1" a="1"/>
  <c r="E1261" i="1" s="1"/>
  <c r="L1261" i="1" s="1"/>
  <c r="E1139" i="1" a="1"/>
  <c r="E1139" i="1" s="1"/>
  <c r="L1139" i="1" s="1"/>
  <c r="E1648" i="1" a="1"/>
  <c r="E1648" i="1" s="1"/>
  <c r="L1648" i="1" s="1"/>
  <c r="E1335" i="1" a="1"/>
  <c r="E1335" i="1" s="1"/>
  <c r="L1335" i="1" s="1"/>
  <c r="E1611" i="1" a="1"/>
  <c r="E1611" i="1" s="1"/>
  <c r="L1611" i="1" s="1"/>
  <c r="E1447" i="1" a="1"/>
  <c r="E1447" i="1" s="1"/>
  <c r="L1447" i="1" s="1"/>
  <c r="E1174" i="1" a="1"/>
  <c r="E1174" i="1" s="1"/>
  <c r="L1174" i="1" s="1"/>
  <c r="E1509" i="1" a="1"/>
  <c r="E1509" i="1" s="1"/>
  <c r="L1509" i="1" s="1"/>
  <c r="E1613" i="1" a="1"/>
  <c r="E1613" i="1" s="1"/>
  <c r="L1613" i="1" s="1"/>
  <c r="E1405" i="1" a="1"/>
  <c r="E1405" i="1" s="1"/>
  <c r="L1405" i="1" s="1"/>
  <c r="E1550" i="1" a="1"/>
  <c r="E1550" i="1" s="1"/>
  <c r="L1550" i="1" s="1"/>
  <c r="E1154" i="1" a="1"/>
  <c r="E1154" i="1" s="1"/>
  <c r="L1154" i="1" s="1"/>
  <c r="E1271" i="1" a="1"/>
  <c r="E1271" i="1" s="1"/>
  <c r="L1271" i="1" s="1"/>
  <c r="E1193" i="1" a="1"/>
  <c r="E1193" i="1" s="1"/>
  <c r="L1193" i="1" s="1"/>
  <c r="E1547" i="1" a="1"/>
  <c r="E1547" i="1" s="1"/>
  <c r="L1547" i="1" s="1"/>
  <c r="E1224" i="1" a="1"/>
  <c r="E1224" i="1" s="1"/>
  <c r="L1224" i="1" s="1"/>
  <c r="E1471" i="1" a="1"/>
  <c r="E1471" i="1" s="1"/>
  <c r="L1471" i="1" s="1"/>
  <c r="E1540" i="1" a="1"/>
  <c r="E1540" i="1" s="1"/>
  <c r="L1540" i="1" s="1"/>
  <c r="E1235" i="1" a="1"/>
  <c r="E1235" i="1" s="1"/>
  <c r="L1235" i="1" s="1"/>
  <c r="E1165" i="1" a="1"/>
  <c r="E1165" i="1" s="1"/>
  <c r="L1165" i="1" s="1"/>
  <c r="E1604" i="1" a="1"/>
  <c r="E1604" i="1" s="1"/>
  <c r="L1604" i="1" s="1"/>
  <c r="E1562" i="1" a="1"/>
  <c r="E1562" i="1" s="1"/>
  <c r="L1562" i="1" s="1"/>
  <c r="I1562" i="1" s="1"/>
  <c r="E1313" i="1" a="1"/>
  <c r="E1313" i="1" s="1"/>
  <c r="L1313" i="1" s="1"/>
  <c r="E1260" i="1" a="1"/>
  <c r="E1260" i="1" s="1"/>
  <c r="L1260" i="1" s="1"/>
  <c r="E1414" i="1" a="1"/>
  <c r="E1414" i="1" s="1"/>
  <c r="L1414" i="1" s="1"/>
  <c r="E1595" i="1" a="1"/>
  <c r="E1595" i="1" s="1"/>
  <c r="L1595" i="1" s="1"/>
  <c r="E1372" i="1" a="1"/>
  <c r="E1372" i="1" s="1"/>
  <c r="L1372" i="1" s="1"/>
  <c r="E1503" i="1" a="1"/>
  <c r="E1503" i="1" s="1"/>
  <c r="L1503" i="1" s="1"/>
  <c r="E1574" i="1" a="1"/>
  <c r="E1574" i="1" s="1"/>
  <c r="L1574" i="1" s="1"/>
  <c r="E1346" i="1" a="1"/>
  <c r="E1346" i="1" s="1"/>
  <c r="L1346" i="1" s="1"/>
  <c r="E1332" i="1" a="1"/>
  <c r="E1332" i="1" s="1"/>
  <c r="L1332" i="1" s="1"/>
  <c r="E1622" i="1" a="1"/>
  <c r="E1622" i="1" s="1"/>
  <c r="L1622" i="1" s="1"/>
  <c r="E1269" i="1" a="1"/>
  <c r="E1269" i="1" s="1"/>
  <c r="L1269" i="1" s="1"/>
  <c r="E1223" i="1" a="1"/>
  <c r="E1223" i="1" s="1"/>
  <c r="L1223" i="1" s="1"/>
  <c r="E1485" i="1" a="1"/>
  <c r="E1485" i="1" s="1"/>
  <c r="L1485" i="1" s="1"/>
  <c r="E1520" i="1" a="1"/>
  <c r="E1520" i="1" s="1"/>
  <c r="L1520" i="1" s="1"/>
  <c r="E1434" i="1" a="1"/>
  <c r="E1434" i="1" s="1"/>
  <c r="L1434" i="1" s="1"/>
  <c r="E1630" i="1" a="1"/>
  <c r="E1630" i="1" s="1"/>
  <c r="L1630" i="1" s="1"/>
  <c r="E1330" i="1" a="1"/>
  <c r="E1330" i="1" s="1"/>
  <c r="L1330" i="1" s="1"/>
  <c r="E1352" i="1" a="1"/>
  <c r="E1352" i="1" s="1"/>
  <c r="L1352" i="1" s="1"/>
  <c r="E1551" i="1" a="1"/>
  <c r="E1551" i="1" s="1"/>
  <c r="L1551" i="1" s="1"/>
  <c r="E1582" i="1" a="1"/>
  <c r="E1582" i="1" s="1"/>
  <c r="L1582" i="1" s="1"/>
  <c r="E1374" i="1" a="1"/>
  <c r="E1374" i="1" s="1"/>
  <c r="L1374" i="1" s="1"/>
  <c r="E1603" i="1" a="1"/>
  <c r="E1603" i="1" s="1"/>
  <c r="L1603" i="1" s="1"/>
  <c r="E1491" i="1" a="1"/>
  <c r="E1491" i="1" s="1"/>
  <c r="L1491" i="1" s="1"/>
  <c r="E1552" i="1" a="1"/>
  <c r="E1552" i="1" s="1"/>
  <c r="L1552" i="1" s="1"/>
  <c r="E1146" i="1" a="1"/>
  <c r="E1146" i="1" s="1"/>
  <c r="L1146" i="1" s="1"/>
  <c r="E1321" i="1" a="1"/>
  <c r="E1321" i="1" s="1"/>
  <c r="L1321" i="1" s="1"/>
  <c r="E1381" i="1" a="1"/>
  <c r="E1381" i="1" s="1"/>
  <c r="L1381" i="1" s="1"/>
  <c r="E1504" i="1" a="1"/>
  <c r="E1504" i="1" s="1"/>
  <c r="L1504" i="1" s="1"/>
  <c r="E1201" i="1" a="1"/>
  <c r="E1201" i="1" s="1"/>
  <c r="L1201" i="1" s="1"/>
  <c r="E1650" i="1" a="1"/>
  <c r="E1650" i="1" s="1"/>
  <c r="L1650" i="1" s="1"/>
  <c r="E1242" i="1" a="1"/>
  <c r="E1242" i="1" s="1"/>
  <c r="L1242" i="1" s="1"/>
  <c r="E1378" i="1" a="1"/>
  <c r="E1378" i="1" s="1"/>
  <c r="L1378" i="1" s="1"/>
  <c r="E1545" i="1" a="1"/>
  <c r="E1545" i="1" s="1"/>
  <c r="L1545" i="1" s="1"/>
  <c r="E1496" i="1" a="1"/>
  <c r="E1496" i="1" s="1"/>
  <c r="L1496" i="1" s="1"/>
  <c r="E1538" i="1" a="1"/>
  <c r="E1538" i="1" s="1"/>
  <c r="L1538" i="1" s="1"/>
  <c r="E1571" i="1" a="1"/>
  <c r="E1571" i="1" s="1"/>
  <c r="L1571" i="1" s="1"/>
  <c r="E1494" i="1" a="1"/>
  <c r="E1494" i="1" s="1"/>
  <c r="L1494" i="1" s="1"/>
  <c r="E1567" i="1" a="1"/>
  <c r="E1567" i="1" s="1"/>
  <c r="L1567" i="1" s="1"/>
  <c r="E1537" i="1" a="1"/>
  <c r="E1537" i="1" s="1"/>
  <c r="L1537" i="1" s="1"/>
  <c r="E1457" i="1" a="1"/>
  <c r="E1457" i="1" s="1"/>
  <c r="L1457" i="1" s="1"/>
  <c r="E1460" i="1" a="1"/>
  <c r="E1460" i="1" s="1"/>
  <c r="L1460" i="1" s="1"/>
  <c r="E1421" i="1" a="1"/>
  <c r="E1421" i="1" s="1"/>
  <c r="L1421" i="1" s="1"/>
  <c r="E1289" i="1" a="1"/>
  <c r="E1289" i="1" s="1"/>
  <c r="L1289" i="1" s="1"/>
  <c r="E1277" i="1" a="1"/>
  <c r="E1277" i="1" s="1"/>
  <c r="L1277" i="1" s="1"/>
  <c r="E1432" i="1" a="1"/>
  <c r="E1432" i="1" s="1"/>
  <c r="L1432" i="1" s="1"/>
  <c r="E1614" i="1" a="1"/>
  <c r="E1614" i="1" s="1"/>
  <c r="L1614" i="1" s="1"/>
  <c r="E1276" i="1" a="1"/>
  <c r="E1276" i="1" s="1"/>
  <c r="L1276" i="1" s="1"/>
  <c r="E1554" i="1" a="1"/>
  <c r="E1554" i="1" s="1"/>
  <c r="L1554" i="1" s="1"/>
  <c r="E1375" i="1" a="1"/>
  <c r="E1375" i="1" s="1"/>
  <c r="L1375" i="1" s="1"/>
  <c r="E1190" i="1" a="1"/>
  <c r="E1190" i="1" s="1"/>
  <c r="L1190" i="1" s="1"/>
  <c r="E1615" i="1" a="1"/>
  <c r="E1615" i="1" s="1"/>
  <c r="L1615" i="1" s="1"/>
  <c r="E1638" i="1" a="1"/>
  <c r="E1638" i="1" s="1"/>
  <c r="L1638" i="1" s="1"/>
  <c r="E1353" i="1" a="1"/>
  <c r="E1353" i="1" s="1"/>
  <c r="L1353" i="1" s="1"/>
  <c r="E1448" i="1" a="1"/>
  <c r="E1448" i="1" s="1"/>
  <c r="L1448" i="1" s="1"/>
  <c r="E1184" i="1" a="1"/>
  <c r="E1184" i="1" s="1"/>
  <c r="L1184" i="1" s="1"/>
  <c r="E1541" i="1" a="1"/>
  <c r="E1541" i="1" s="1"/>
  <c r="L1541" i="1" s="1"/>
  <c r="E1326" i="1" a="1"/>
  <c r="E1326" i="1" s="1"/>
  <c r="L1326" i="1" s="1"/>
  <c r="E1194" i="1" a="1"/>
  <c r="E1194" i="1" s="1"/>
  <c r="L1194" i="1" s="1"/>
  <c r="E1366" i="1" a="1"/>
  <c r="E1366" i="1" s="1"/>
  <c r="L1366" i="1" s="1"/>
  <c r="E1521" i="1" a="1"/>
  <c r="E1521" i="1" s="1"/>
  <c r="L1521" i="1" s="1"/>
  <c r="E1587" i="1" a="1"/>
  <c r="E1587" i="1" s="1"/>
  <c r="L1587" i="1" s="1"/>
  <c r="E1222" i="1" a="1"/>
  <c r="E1222" i="1" s="1"/>
  <c r="L1222" i="1" s="1"/>
  <c r="E1454" i="1" a="1"/>
  <c r="E1454" i="1" s="1"/>
  <c r="L1454" i="1" s="1"/>
  <c r="I1454" i="1" s="1"/>
  <c r="E1453" i="1" a="1"/>
  <c r="E1453" i="1" s="1"/>
  <c r="L1453" i="1" s="1"/>
  <c r="E1331" i="1" a="1"/>
  <c r="E1331" i="1" s="1"/>
  <c r="L1331" i="1" s="1"/>
  <c r="E1324" i="1" a="1"/>
  <c r="E1324" i="1" s="1"/>
  <c r="L1324" i="1" s="1"/>
  <c r="E1535" i="1" a="1"/>
  <c r="E1535" i="1" s="1"/>
  <c r="L1535" i="1" s="1"/>
  <c r="E1600" i="1" a="1"/>
  <c r="E1600" i="1" s="1"/>
  <c r="L1600" i="1" s="1"/>
  <c r="E1156" i="1" a="1"/>
  <c r="E1156" i="1" s="1"/>
  <c r="L1156" i="1" s="1"/>
  <c r="E1363" i="1" a="1"/>
  <c r="E1363" i="1" s="1"/>
  <c r="L1363" i="1" s="1"/>
  <c r="E1163" i="1" a="1"/>
  <c r="E1163" i="1" s="1"/>
  <c r="L1163" i="1" s="1"/>
  <c r="E1384" i="1" a="1"/>
  <c r="E1384" i="1" s="1"/>
  <c r="L1384" i="1" s="1"/>
  <c r="E1245" i="1" a="1"/>
  <c r="E1245" i="1" s="1"/>
  <c r="L1245" i="1" s="1"/>
  <c r="E1300" i="1" a="1"/>
  <c r="E1300" i="1" s="1"/>
  <c r="L1300" i="1" s="1"/>
  <c r="E1549" i="1" a="1"/>
  <c r="E1549" i="1" s="1"/>
  <c r="L1549" i="1" s="1"/>
  <c r="E1661" i="1" a="1"/>
  <c r="E1661" i="1" s="1"/>
  <c r="L1661" i="1" s="1"/>
  <c r="E1351" i="1" a="1"/>
  <c r="E1351" i="1" s="1"/>
  <c r="L1351" i="1" s="1"/>
  <c r="E1631" i="1" a="1"/>
  <c r="E1631" i="1" s="1"/>
  <c r="L1631" i="1" s="1"/>
  <c r="E1499" i="1" a="1"/>
  <c r="E1499" i="1" s="1"/>
  <c r="L1499" i="1" s="1"/>
  <c r="E1652" i="1" a="1"/>
  <c r="E1652" i="1" s="1"/>
  <c r="L1652" i="1" s="1"/>
  <c r="E1443" i="1" a="1"/>
  <c r="E1443" i="1" s="1"/>
  <c r="L1443" i="1" s="1"/>
  <c r="E1436" i="1" a="1"/>
  <c r="E1436" i="1" s="1"/>
  <c r="L1436" i="1" s="1"/>
  <c r="E1179" i="1" a="1"/>
  <c r="E1179" i="1" s="1"/>
  <c r="L1179" i="1" s="1"/>
  <c r="E1649" i="1" a="1"/>
  <c r="E1649" i="1" s="1"/>
  <c r="L1649" i="1" s="1"/>
  <c r="E1206" i="1" a="1"/>
  <c r="E1206" i="1" s="1"/>
  <c r="L1206" i="1" s="1"/>
  <c r="E1168" i="1" a="1"/>
  <c r="E1168" i="1" s="1"/>
  <c r="L1168" i="1" s="1"/>
  <c r="E1419" i="1" a="1"/>
  <c r="E1419" i="1" s="1"/>
  <c r="L1419" i="1" s="1"/>
  <c r="E1150" i="1" a="1"/>
  <c r="E1150" i="1" s="1"/>
  <c r="L1150" i="1" s="1"/>
  <c r="E1513" i="1" a="1"/>
  <c r="E1513" i="1" s="1"/>
  <c r="L1513" i="1" s="1"/>
  <c r="E1450" i="1" a="1"/>
  <c r="E1450" i="1" s="1"/>
  <c r="L1450" i="1" s="1"/>
  <c r="E1197" i="1" a="1"/>
  <c r="E1197" i="1" s="1"/>
  <c r="L1197" i="1" s="1"/>
  <c r="E1657" i="1" a="1"/>
  <c r="E1657" i="1" s="1"/>
  <c r="L1657" i="1" s="1"/>
  <c r="E1262" i="1" a="1"/>
  <c r="E1262" i="1" s="1"/>
  <c r="L1262" i="1" s="1"/>
  <c r="E1468" i="1" a="1"/>
  <c r="E1468" i="1" s="1"/>
  <c r="L1468" i="1" s="1"/>
  <c r="E1442" i="1" a="1"/>
  <c r="E1442" i="1" s="1"/>
  <c r="L1442" i="1" s="1"/>
  <c r="E1157" i="1" a="1"/>
  <c r="E1157" i="1" s="1"/>
  <c r="L1157" i="1" s="1"/>
  <c r="E1559" i="1" a="1"/>
  <c r="E1559" i="1" s="1"/>
  <c r="L1559" i="1" s="1"/>
  <c r="E1390" i="1" a="1"/>
  <c r="E1390" i="1" s="1"/>
  <c r="L1390" i="1" s="1"/>
  <c r="E1347" i="1" a="1"/>
  <c r="E1347" i="1" s="1"/>
  <c r="L1347" i="1" s="1"/>
  <c r="E1608" i="1" a="1"/>
  <c r="E1608" i="1" s="1"/>
  <c r="L1608" i="1" s="1"/>
  <c r="E1252" i="1" a="1"/>
  <c r="E1252" i="1" s="1"/>
  <c r="L1252" i="1" s="1"/>
  <c r="E1306" i="1" a="1"/>
  <c r="E1306" i="1" s="1"/>
  <c r="L1306" i="1" s="1"/>
  <c r="E1305" i="1" a="1"/>
  <c r="E1305" i="1" s="1"/>
  <c r="L1305" i="1" s="1"/>
  <c r="E1536" i="1" a="1"/>
  <c r="E1536" i="1" s="1"/>
  <c r="L1536" i="1" s="1"/>
  <c r="E1274" i="1" a="1"/>
  <c r="E1274" i="1" s="1"/>
  <c r="L1274" i="1" s="1"/>
  <c r="E1639" i="1" a="1"/>
  <c r="E1639" i="1" s="1"/>
  <c r="L1639" i="1" s="1"/>
  <c r="E1646" i="1" a="1"/>
  <c r="E1646" i="1" s="1"/>
  <c r="L1646" i="1" s="1"/>
  <c r="I1646" i="1" s="1"/>
  <c r="E1449" i="1" a="1"/>
  <c r="E1449" i="1" s="1"/>
  <c r="L1449" i="1" s="1"/>
  <c r="E1467" i="1" a="1"/>
  <c r="E1467" i="1" s="1"/>
  <c r="L1467" i="1" s="1"/>
  <c r="E1144" i="1" a="1"/>
  <c r="E1144" i="1" s="1"/>
  <c r="L1144" i="1" s="1"/>
  <c r="E1397" i="1" a="1"/>
  <c r="E1397" i="1" s="1"/>
  <c r="L1397" i="1" s="1"/>
  <c r="E1510" i="1" a="1"/>
  <c r="E1510" i="1" s="1"/>
  <c r="L1510" i="1" s="1"/>
  <c r="E1667" i="1" a="1"/>
  <c r="E1667" i="1" s="1"/>
  <c r="L1667" i="1" s="1"/>
  <c r="E1484" i="1" a="1"/>
  <c r="E1484" i="1" s="1"/>
  <c r="L1484" i="1" s="1"/>
  <c r="E1291" i="1" a="1"/>
  <c r="E1291" i="1" s="1"/>
  <c r="L1291" i="1" s="1"/>
  <c r="E1665" i="1" a="1"/>
  <c r="E1665" i="1" s="1"/>
  <c r="L1665" i="1" s="1"/>
  <c r="E1239" i="1" a="1"/>
  <c r="E1239" i="1" s="1"/>
  <c r="L1239" i="1" s="1"/>
  <c r="E1593" i="1" a="1"/>
  <c r="E1593" i="1" s="1"/>
  <c r="L1593" i="1" s="1"/>
  <c r="E1659" i="1" a="1"/>
  <c r="E1659" i="1" s="1"/>
  <c r="L1659" i="1" s="1"/>
  <c r="E1601" i="1" a="1"/>
  <c r="E1601" i="1" s="1"/>
  <c r="L1601" i="1" s="1"/>
  <c r="E1187" i="1" a="1"/>
  <c r="E1187" i="1" s="1"/>
  <c r="L1187" i="1" s="1"/>
  <c r="E1655" i="1" a="1"/>
  <c r="E1655" i="1" s="1"/>
  <c r="L1655" i="1" s="1"/>
  <c r="E1341" i="1" a="1"/>
  <c r="E1341" i="1" s="1"/>
  <c r="L1341" i="1" s="1"/>
  <c r="E1663" i="1" a="1"/>
  <c r="E1663" i="1" s="1"/>
  <c r="L1663" i="1" s="1"/>
  <c r="E1669" i="1" a="1"/>
  <c r="E1669" i="1" s="1"/>
  <c r="L1669" i="1" s="1"/>
  <c r="E1337" i="1" a="1"/>
  <c r="E1337" i="1" s="1"/>
  <c r="L1337" i="1" s="1"/>
  <c r="E1266" i="1" a="1"/>
  <c r="E1266" i="1" s="1"/>
  <c r="L1266" i="1" s="1"/>
  <c r="E1162" i="1" a="1"/>
  <c r="E1162" i="1" s="1"/>
  <c r="L1162" i="1" s="1"/>
  <c r="E1502" i="1" a="1"/>
  <c r="E1502" i="1" s="1"/>
  <c r="L1502" i="1" s="1"/>
  <c r="I1502" i="1" s="1"/>
  <c r="E1286" i="1" a="1"/>
  <c r="E1286" i="1" s="1"/>
  <c r="L1286" i="1" s="1"/>
  <c r="E1328" i="1" a="1"/>
  <c r="E1328" i="1" s="1"/>
  <c r="L1328" i="1" s="1"/>
  <c r="E1607" i="1" a="1"/>
  <c r="E1607" i="1" s="1"/>
  <c r="L1607" i="1" s="1"/>
  <c r="E1394" i="1" a="1"/>
  <c r="E1394" i="1" s="1"/>
  <c r="L1394" i="1" s="1"/>
  <c r="E1589" i="1" a="1"/>
  <c r="E1589" i="1" s="1"/>
  <c r="L1589" i="1" s="1"/>
  <c r="I1589" i="1" s="1"/>
  <c r="E1342" i="1" a="1"/>
  <c r="E1342" i="1" s="1"/>
  <c r="L1342" i="1" s="1"/>
  <c r="E1229" i="1" a="1"/>
  <c r="E1229" i="1" s="1"/>
  <c r="L1229" i="1" s="1"/>
  <c r="E1472" i="1" a="1"/>
  <c r="E1472" i="1" s="1"/>
  <c r="L1472" i="1" s="1"/>
  <c r="E1376" i="1" a="1"/>
  <c r="E1376" i="1" s="1"/>
  <c r="L1376" i="1" s="1"/>
  <c r="E1359" i="1" a="1"/>
  <c r="E1359" i="1" s="1"/>
  <c r="L1359" i="1" s="1"/>
  <c r="E1368" i="1" a="1"/>
  <c r="E1368" i="1" s="1"/>
  <c r="L1368" i="1" s="1"/>
  <c r="E1367" i="1" a="1"/>
  <c r="E1367" i="1" s="1"/>
  <c r="L1367" i="1" s="1"/>
  <c r="E1588" i="1" a="1"/>
  <c r="E1588" i="1" s="1"/>
  <c r="L1588" i="1" s="1"/>
  <c r="E1560" i="1" a="1"/>
  <c r="E1560" i="1" s="1"/>
  <c r="L1560" i="1" s="1"/>
  <c r="E1591" i="1" a="1"/>
  <c r="E1591" i="1" s="1"/>
  <c r="L1591" i="1" s="1"/>
  <c r="E1373" i="1" a="1"/>
  <c r="E1373" i="1" s="1"/>
  <c r="L1373" i="1" s="1"/>
  <c r="E1599" i="1" a="1"/>
  <c r="E1599" i="1" s="1"/>
  <c r="L1599" i="1" s="1"/>
  <c r="E1142" i="1" a="1"/>
  <c r="E1142" i="1" s="1"/>
  <c r="L1142" i="1" s="1"/>
  <c r="E1480" i="1" a="1"/>
  <c r="E1480" i="1" s="1"/>
  <c r="L1480" i="1" s="1"/>
  <c r="E1215" i="1" a="1"/>
  <c r="E1215" i="1" s="1"/>
  <c r="L1215" i="1" s="1"/>
  <c r="E1370" i="1" a="1"/>
  <c r="E1370" i="1" s="1"/>
  <c r="L1370" i="1" s="1"/>
  <c r="E1185" i="1" a="1"/>
  <c r="E1185" i="1" s="1"/>
  <c r="L1185" i="1" s="1"/>
  <c r="E1284" i="1" a="1"/>
  <c r="E1284" i="1" s="1"/>
  <c r="L1284" i="1" s="1"/>
  <c r="E1204" i="1" a="1"/>
  <c r="E1204" i="1" s="1"/>
  <c r="L1204" i="1" s="1"/>
  <c r="E1623" i="1" a="1"/>
  <c r="E1623" i="1" s="1"/>
  <c r="L1623" i="1" s="1"/>
  <c r="E1415" i="1" a="1"/>
  <c r="E1415" i="1" s="1"/>
  <c r="L1415" i="1" s="1"/>
  <c r="E1444" i="1" a="1"/>
  <c r="E1444" i="1" s="1"/>
  <c r="L1444" i="1" s="1"/>
  <c r="E1257" i="1" a="1"/>
  <c r="E1257" i="1" s="1"/>
  <c r="L1257" i="1" s="1"/>
  <c r="E1265" i="1" a="1"/>
  <c r="E1265" i="1" s="1"/>
  <c r="L1265" i="1" s="1"/>
  <c r="E1189" i="1" a="1"/>
  <c r="E1189" i="1" s="1"/>
  <c r="L1189" i="1" s="1"/>
  <c r="E1417" i="1" a="1"/>
  <c r="E1417" i="1" s="1"/>
  <c r="L1417" i="1" s="1"/>
  <c r="E1200" i="1" a="1"/>
  <c r="E1200" i="1" s="1"/>
  <c r="L1200" i="1" s="1"/>
  <c r="E1634" i="1" a="1"/>
  <c r="E1634" i="1" s="1"/>
  <c r="L1634" i="1" s="1"/>
  <c r="E1466" i="1" a="1"/>
  <c r="E1466" i="1" s="1"/>
  <c r="L1466" i="1" s="1"/>
  <c r="E1651" i="1" a="1"/>
  <c r="E1651" i="1" s="1"/>
  <c r="L1651" i="1" s="1"/>
  <c r="E1557" i="1" a="1"/>
  <c r="E1557" i="1" s="1"/>
  <c r="L1557" i="1" s="1"/>
  <c r="E1152" i="1" a="1"/>
  <c r="E1152" i="1" s="1"/>
  <c r="L1152" i="1" s="1"/>
  <c r="E1578" i="1" a="1"/>
  <c r="E1578" i="1" s="1"/>
  <c r="L1578" i="1" s="1"/>
  <c r="E1343" i="1" a="1"/>
  <c r="E1343" i="1" s="1"/>
  <c r="L1343" i="1" s="1"/>
  <c r="E1199" i="1" a="1"/>
  <c r="E1199" i="1" s="1"/>
  <c r="L1199" i="1" s="1"/>
  <c r="E1270" i="1" a="1"/>
  <c r="E1270" i="1" s="1"/>
  <c r="L1270" i="1" s="1"/>
  <c r="E1208" i="1" a="1"/>
  <c r="E1208" i="1" s="1"/>
  <c r="L1208" i="1" s="1"/>
  <c r="E1395" i="1" a="1"/>
  <c r="E1395" i="1" s="1"/>
  <c r="L1395" i="1" s="1"/>
  <c r="E1594" i="1" a="1"/>
  <c r="E1594" i="1" s="1"/>
  <c r="L1594" i="1" s="1"/>
  <c r="E1428" i="1" a="1"/>
  <c r="E1428" i="1" s="1"/>
  <c r="L1428" i="1" s="1"/>
  <c r="E1605" i="1" a="1"/>
  <c r="E1605" i="1" s="1"/>
  <c r="L1605" i="1" s="1"/>
  <c r="E1490" i="1" a="1"/>
  <c r="E1490" i="1" s="1"/>
  <c r="L1490" i="1" s="1"/>
  <c r="E1653" i="1" a="1"/>
  <c r="E1653" i="1" s="1"/>
  <c r="L1653" i="1" s="1"/>
  <c r="E1290" i="1" a="1"/>
  <c r="E1290" i="1" s="1"/>
  <c r="L1290" i="1" s="1"/>
  <c r="E1408" i="1" a="1"/>
  <c r="E1408" i="1" s="1"/>
  <c r="L1408" i="1" s="1"/>
  <c r="E1188" i="1" a="1"/>
  <c r="E1188" i="1" s="1"/>
  <c r="L1188" i="1" s="1"/>
  <c r="E1477" i="1" a="1"/>
  <c r="E1477" i="1" s="1"/>
  <c r="L1477" i="1" s="1"/>
  <c r="E1452" i="1" a="1"/>
  <c r="E1452" i="1" s="1"/>
  <c r="L1452" i="1" s="1"/>
  <c r="E1383" i="1" a="1"/>
  <c r="E1383" i="1" s="1"/>
  <c r="L1383" i="1" s="1"/>
  <c r="E1399" i="1" a="1"/>
  <c r="E1399" i="1" s="1"/>
  <c r="L1399" i="1" s="1"/>
  <c r="E1430" i="1" a="1"/>
  <c r="E1430" i="1" s="1"/>
  <c r="L1430" i="1" s="1"/>
  <c r="E1250" i="1" a="1"/>
  <c r="E1250" i="1" s="1"/>
  <c r="L1250" i="1" s="1"/>
  <c r="E1616" i="1" a="1"/>
  <c r="E1616" i="1" s="1"/>
  <c r="L1616" i="1" s="1"/>
  <c r="E1315" i="1" a="1"/>
  <c r="E1315" i="1" s="1"/>
  <c r="L1315" i="1" s="1"/>
  <c r="E1244" i="1" a="1"/>
  <c r="E1244" i="1" s="1"/>
  <c r="L1244" i="1" s="1"/>
  <c r="E1534" i="1" a="1"/>
  <c r="E1534" i="1" s="1"/>
  <c r="L1534" i="1" s="1"/>
  <c r="E1463" i="1" a="1"/>
  <c r="E1463" i="1" s="1"/>
  <c r="L1463" i="1" s="1"/>
  <c r="E1526" i="1" a="1"/>
  <c r="E1526" i="1" s="1"/>
  <c r="L1526" i="1" s="1"/>
  <c r="E1505" i="1" a="1"/>
  <c r="E1505" i="1" s="1"/>
  <c r="L1505" i="1" s="1"/>
  <c r="E1240" i="1" a="1"/>
  <c r="E1240" i="1" s="1"/>
  <c r="L1240" i="1" s="1"/>
  <c r="E1298" i="1" a="1"/>
  <c r="E1298" i="1" s="1"/>
  <c r="L1298" i="1" s="1"/>
  <c r="E1145" i="1" a="1"/>
  <c r="E1145" i="1" s="1"/>
  <c r="L1145" i="1" s="1"/>
  <c r="E1633" i="1" a="1"/>
  <c r="E1633" i="1" s="1"/>
  <c r="L1633" i="1" s="1"/>
  <c r="E1167" i="1" a="1"/>
  <c r="E1167" i="1" s="1"/>
  <c r="L1167" i="1" s="1"/>
  <c r="E1140" i="1" a="1"/>
  <c r="E1140" i="1" s="1"/>
  <c r="L1140" i="1" s="1"/>
  <c r="E1583" i="1" a="1"/>
  <c r="E1583" i="1" s="1"/>
  <c r="L1583" i="1" s="1"/>
  <c r="E1493" i="1" a="1"/>
  <c r="E1493" i="1" s="1"/>
  <c r="L1493" i="1" s="1"/>
  <c r="E1294" i="1" a="1"/>
  <c r="E1294" i="1" s="1"/>
  <c r="L1294" i="1" s="1"/>
  <c r="E1249" i="1" a="1"/>
  <c r="E1249" i="1" s="1"/>
  <c r="L1249" i="1" s="1"/>
  <c r="E1563" i="1" a="1"/>
  <c r="E1563" i="1" s="1"/>
  <c r="L1563" i="1" s="1"/>
  <c r="E1238" i="1" a="1"/>
  <c r="E1238" i="1" s="1"/>
  <c r="L1238" i="1" s="1"/>
  <c r="E1498" i="1" a="1"/>
  <c r="E1498" i="1" s="1"/>
  <c r="L1498" i="1" s="1"/>
  <c r="E1344" i="1" a="1"/>
  <c r="E1344" i="1" s="1"/>
  <c r="L1344" i="1" s="1"/>
  <c r="E1169" i="1" a="1"/>
  <c r="E1169" i="1" s="1"/>
  <c r="L1169" i="1" s="1"/>
  <c r="E1519" i="1" a="1"/>
  <c r="E1519" i="1" s="1"/>
  <c r="L1519" i="1" s="1"/>
  <c r="E1469" i="1" a="1"/>
  <c r="E1469" i="1" s="1"/>
  <c r="L1469" i="1" s="1"/>
  <c r="E1182" i="1" a="1"/>
  <c r="E1182" i="1" s="1"/>
  <c r="L1182" i="1" s="1"/>
  <c r="E1172" i="1" a="1"/>
  <c r="E1172" i="1" s="1"/>
  <c r="L1172" i="1" s="1"/>
  <c r="E1643" i="1" a="1"/>
  <c r="E1643" i="1" s="1"/>
  <c r="L1643" i="1" s="1"/>
  <c r="E1308" i="1" a="1"/>
  <c r="E1308" i="1" s="1"/>
  <c r="L1308" i="1" s="1"/>
  <c r="E1577" i="1" a="1"/>
  <c r="E1577" i="1" s="1"/>
  <c r="L1577" i="1" s="1"/>
  <c r="E1281" i="1" a="1"/>
  <c r="E1281" i="1" s="1"/>
  <c r="L1281" i="1" s="1"/>
  <c r="E1402" i="1" a="1"/>
  <c r="E1402" i="1" s="1"/>
  <c r="L1402" i="1" s="1"/>
  <c r="E1565" i="1" a="1"/>
  <c r="E1565" i="1" s="1"/>
  <c r="L1565" i="1" s="1"/>
  <c r="E1635" i="1" a="1"/>
  <c r="E1635" i="1" s="1"/>
  <c r="L1635" i="1" s="1"/>
  <c r="E1233" i="1" a="1"/>
  <c r="E1233" i="1" s="1"/>
  <c r="L1233" i="1" s="1"/>
  <c r="E1278" i="1" a="1"/>
  <c r="E1278" i="1" s="1"/>
  <c r="L1278" i="1" s="1"/>
  <c r="E1581" i="1" a="1"/>
  <c r="E1581" i="1" s="1"/>
  <c r="L1581" i="1" s="1"/>
  <c r="E1220" i="1" a="1"/>
  <c r="E1220" i="1" s="1"/>
  <c r="L1220" i="1" s="1"/>
  <c r="E1531" i="1" a="1"/>
  <c r="E1531" i="1" s="1"/>
  <c r="L1531" i="1" s="1"/>
  <c r="E1219" i="1" a="1"/>
  <c r="E1219" i="1" s="1"/>
  <c r="L1219" i="1" s="1"/>
  <c r="E1221" i="1" a="1"/>
  <c r="E1221" i="1" s="1"/>
  <c r="L1221" i="1" s="1"/>
  <c r="E1546" i="1" a="1"/>
  <c r="E1546" i="1" s="1"/>
  <c r="L1546" i="1" s="1"/>
  <c r="E1658" i="1" a="1"/>
  <c r="E1658" i="1" s="1"/>
  <c r="L1658" i="1" s="1"/>
  <c r="E1302" i="1" a="1"/>
  <c r="E1302" i="1" s="1"/>
  <c r="L1302" i="1" s="1"/>
  <c r="E1619" i="1" a="1"/>
  <c r="E1619" i="1" s="1"/>
  <c r="L1619" i="1" s="1"/>
  <c r="E1317" i="1" a="1"/>
  <c r="E1317" i="1" s="1"/>
  <c r="L1317" i="1" s="1"/>
  <c r="E1527" i="1" a="1"/>
  <c r="E1527" i="1" s="1"/>
  <c r="L1527" i="1" s="1"/>
  <c r="E1610" i="1" a="1"/>
  <c r="E1610" i="1" s="1"/>
  <c r="L1610" i="1" s="1"/>
  <c r="E1318" i="1" a="1"/>
  <c r="E1318" i="1" s="1"/>
  <c r="L1318" i="1" s="1"/>
  <c r="E1280" i="1" a="1"/>
  <c r="E1280" i="1" s="1"/>
  <c r="L1280" i="1" s="1"/>
  <c r="E1553" i="1" a="1"/>
  <c r="E1553" i="1" s="1"/>
  <c r="L1553" i="1" s="1"/>
  <c r="E1412" i="1" a="1"/>
  <c r="E1412" i="1" s="1"/>
  <c r="L1412" i="1" s="1"/>
  <c r="E1636" i="1" a="1"/>
  <c r="E1636" i="1" s="1"/>
  <c r="L1636" i="1" s="1"/>
  <c r="E1492" i="1" a="1"/>
  <c r="E1492" i="1" s="1"/>
  <c r="L1492" i="1" s="1"/>
  <c r="E1334" i="1" a="1"/>
  <c r="E1334" i="1" s="1"/>
  <c r="L1334" i="1" s="1"/>
  <c r="E1191" i="1" a="1"/>
  <c r="E1191" i="1" s="1"/>
  <c r="L1191" i="1" s="1"/>
  <c r="E1293" i="1" a="1"/>
  <c r="E1293" i="1" s="1"/>
  <c r="L1293" i="1" s="1"/>
  <c r="E1474" i="1" a="1"/>
  <c r="E1474" i="1" s="1"/>
  <c r="L1474" i="1" s="1"/>
  <c r="E1437" i="1" a="1"/>
  <c r="E1437" i="1" s="1"/>
  <c r="L1437" i="1" s="1"/>
  <c r="E1312" i="1" a="1"/>
  <c r="E1312" i="1" s="1"/>
  <c r="L1312" i="1" s="1"/>
  <c r="E1345" i="1" a="1"/>
  <c r="E1345" i="1" s="1"/>
  <c r="L1345" i="1" s="1"/>
  <c r="E1251" i="1" a="1"/>
  <c r="E1251" i="1" s="1"/>
  <c r="L1251" i="1" s="1"/>
  <c r="E1319" i="1" a="1"/>
  <c r="E1319" i="1" s="1"/>
  <c r="L1319" i="1" s="1"/>
  <c r="E1609" i="1" a="1"/>
  <c r="E1609" i="1" s="1"/>
  <c r="L1609" i="1" s="1"/>
  <c r="E1618" i="1" a="1"/>
  <c r="E1618" i="1" s="1"/>
  <c r="L1618" i="1" s="1"/>
  <c r="E1358" i="1" a="1"/>
  <c r="E1358" i="1" s="1"/>
  <c r="L1358" i="1" s="1"/>
  <c r="E1212" i="1" a="1"/>
  <c r="E1212" i="1" s="1"/>
  <c r="L1212" i="1" s="1"/>
  <c r="E1391" i="1" a="1"/>
  <c r="E1391" i="1" s="1"/>
  <c r="L1391" i="1" s="1"/>
  <c r="E1478" i="1" a="1"/>
  <c r="E1478" i="1" s="1"/>
  <c r="L1478" i="1" s="1"/>
  <c r="E1198" i="1" a="1"/>
  <c r="E1198" i="1" s="1"/>
  <c r="L1198" i="1" s="1"/>
  <c r="E1171" i="1" a="1"/>
  <c r="E1171" i="1" s="1"/>
  <c r="L1171" i="1" s="1"/>
  <c r="E1561" i="1" a="1"/>
  <c r="E1561" i="1" s="1"/>
  <c r="L1561" i="1" s="1"/>
  <c r="E1322" i="1" a="1"/>
  <c r="E1322" i="1" s="1"/>
  <c r="L1322" i="1" s="1"/>
  <c r="E1303" i="1" a="1"/>
  <c r="E1303" i="1" s="1"/>
  <c r="L1303" i="1" s="1"/>
  <c r="E1207" i="1" a="1"/>
  <c r="E1207" i="1" s="1"/>
  <c r="L1207" i="1" s="1"/>
  <c r="E1473" i="1" a="1"/>
  <c r="E1473" i="1" s="1"/>
  <c r="L1473" i="1" s="1"/>
  <c r="E1392" i="1" a="1"/>
  <c r="E1392" i="1" s="1"/>
  <c r="L1392" i="1" s="1"/>
  <c r="E1196" i="1" a="1"/>
  <c r="E1196" i="1" s="1"/>
  <c r="L1196" i="1" s="1"/>
  <c r="E1227" i="1" a="1"/>
  <c r="E1227" i="1" s="1"/>
  <c r="L1227" i="1" s="1"/>
  <c r="E1418" i="1" a="1"/>
  <c r="E1418" i="1" s="1"/>
  <c r="L1418" i="1" s="1"/>
  <c r="E1164" i="1" a="1"/>
  <c r="E1164" i="1" s="1"/>
  <c r="L1164" i="1" s="1"/>
  <c r="E1325" i="1" a="1"/>
  <c r="E1325" i="1" s="1"/>
  <c r="L1325" i="1" s="1"/>
  <c r="E1573" i="1" a="1"/>
  <c r="E1573" i="1" s="1"/>
  <c r="L1573" i="1" s="1"/>
  <c r="E1539" i="1" a="1"/>
  <c r="E1539" i="1" s="1"/>
  <c r="L1539" i="1" s="1"/>
  <c r="E1475" i="1" a="1"/>
  <c r="E1475" i="1" s="1"/>
  <c r="L1475" i="1" s="1"/>
  <c r="E1400" i="1" a="1"/>
  <c r="E1400" i="1" s="1"/>
  <c r="L1400" i="1" s="1"/>
  <c r="E1309" i="1" a="1"/>
  <c r="E1309" i="1" s="1"/>
  <c r="L1309" i="1" s="1"/>
  <c r="E1237" i="1" a="1"/>
  <c r="E1237" i="1" s="1"/>
  <c r="L1237" i="1" s="1"/>
  <c r="E1656" i="1" a="1"/>
  <c r="E1656" i="1" s="1"/>
  <c r="L1656" i="1" s="1"/>
  <c r="E1517" i="1" a="1"/>
  <c r="E1517" i="1" s="1"/>
  <c r="L1517" i="1" s="1"/>
  <c r="E1282" i="1" a="1"/>
  <c r="E1282" i="1" s="1"/>
  <c r="L1282" i="1" s="1"/>
  <c r="E1427" i="1" a="1"/>
  <c r="E1427" i="1" s="1"/>
  <c r="L1427" i="1" s="1"/>
  <c r="E1528" i="1" a="1"/>
  <c r="E1528" i="1" s="1"/>
  <c r="L1528" i="1" s="1"/>
  <c r="E1654" i="1" a="1"/>
  <c r="E1654" i="1" s="1"/>
  <c r="L1654" i="1" s="1"/>
  <c r="E1354" i="1" a="1"/>
  <c r="E1354" i="1" s="1"/>
  <c r="L1354" i="1" s="1"/>
  <c r="E1586" i="1" a="1"/>
  <c r="E1586" i="1" s="1"/>
  <c r="L1586" i="1" s="1"/>
  <c r="E1314" i="1" a="1"/>
  <c r="E1314" i="1" s="1"/>
  <c r="L1314" i="1" s="1"/>
  <c r="E1666" i="1" a="1"/>
  <c r="E1666" i="1" s="1"/>
  <c r="L1666" i="1" s="1"/>
  <c r="E1141" i="1" a="1"/>
  <c r="E1141" i="1" s="1"/>
  <c r="L1141" i="1" s="1"/>
  <c r="E1617" i="1" a="1"/>
  <c r="E1617" i="1" s="1"/>
  <c r="L1617" i="1" s="1"/>
  <c r="E4601" i="1" a="1"/>
  <c r="E4601" i="1" s="1"/>
  <c r="M4601" i="1" s="1"/>
  <c r="E4555" i="1" a="1"/>
  <c r="E4555" i="1" s="1"/>
  <c r="M4555" i="1" s="1"/>
  <c r="E4614" i="1" a="1"/>
  <c r="E4614" i="1" s="1"/>
  <c r="M4614" i="1" s="1"/>
  <c r="E4535" i="1" a="1"/>
  <c r="E4535" i="1" s="1"/>
  <c r="M4535" i="1" s="1"/>
  <c r="E4519" i="1" a="1"/>
  <c r="E4519" i="1" s="1"/>
  <c r="M4519" i="1" s="1"/>
  <c r="E4512" i="1" a="1"/>
  <c r="E4512" i="1" s="1"/>
  <c r="M4512" i="1" s="1"/>
  <c r="E4625" i="1" a="1"/>
  <c r="E4625" i="1" s="1"/>
  <c r="M4625" i="1" s="1"/>
  <c r="E4608" i="1" a="1"/>
  <c r="E4608" i="1" s="1"/>
  <c r="M4608" i="1" s="1"/>
  <c r="E4542" i="1" a="1"/>
  <c r="E4542" i="1" s="1"/>
  <c r="M4542" i="1" s="1"/>
  <c r="E4648" i="1" a="1"/>
  <c r="E4648" i="1" s="1"/>
  <c r="E4593" i="1" a="1"/>
  <c r="E4593" i="1" s="1"/>
  <c r="M4593" i="1" s="1"/>
  <c r="I4593" i="1" s="1"/>
  <c r="E4578" i="1" a="1"/>
  <c r="E4578" i="1" s="1"/>
  <c r="M4578" i="1" s="1"/>
  <c r="I4578" i="1" s="1"/>
  <c r="E4622" i="1" a="1"/>
  <c r="E4622" i="1" s="1"/>
  <c r="M4622" i="1" s="1"/>
  <c r="E4531" i="1" a="1"/>
  <c r="E4531" i="1" s="1"/>
  <c r="M4531" i="1" s="1"/>
  <c r="I4531" i="1" s="1"/>
  <c r="E4537" i="1" a="1"/>
  <c r="E4537" i="1" s="1"/>
  <c r="M4537" i="1" s="1"/>
  <c r="E4510" i="1" a="1"/>
  <c r="E4510" i="1" s="1"/>
  <c r="M4510" i="1" s="1"/>
  <c r="E4589" i="1" a="1"/>
  <c r="E4589" i="1" s="1"/>
  <c r="M4589" i="1" s="1"/>
  <c r="E4556" i="1" a="1"/>
  <c r="E4556" i="1" s="1"/>
  <c r="M4556" i="1" s="1"/>
  <c r="E4591" i="1" a="1"/>
  <c r="E4591" i="1" s="1"/>
  <c r="M4591" i="1" s="1"/>
  <c r="E4643" i="1" a="1"/>
  <c r="E4643" i="1" s="1"/>
  <c r="M4643" i="1" s="1"/>
  <c r="I4643" i="1" s="1"/>
  <c r="E4544" i="1" a="1"/>
  <c r="E4544" i="1" s="1"/>
  <c r="E4652" i="1" a="1"/>
  <c r="E4652" i="1" s="1"/>
  <c r="M4652" i="1" s="1"/>
  <c r="E4569" i="1" a="1"/>
  <c r="E4569" i="1" s="1"/>
  <c r="M4569" i="1" s="1"/>
  <c r="E4653" i="1" a="1"/>
  <c r="E4653" i="1" s="1"/>
  <c r="M4653" i="1" s="1"/>
  <c r="E4549" i="1" a="1"/>
  <c r="E4549" i="1" s="1"/>
  <c r="M4549" i="1" s="1"/>
  <c r="E4570" i="1" a="1"/>
  <c r="E4570" i="1" s="1"/>
  <c r="M4570" i="1" s="1"/>
  <c r="E4521" i="1" a="1"/>
  <c r="E4521" i="1" s="1"/>
  <c r="M4521" i="1" s="1"/>
  <c r="E4660" i="1" a="1"/>
  <c r="E4660" i="1" s="1"/>
  <c r="M4660" i="1" s="1"/>
  <c r="E4656" i="1" a="1"/>
  <c r="E4656" i="1" s="1"/>
  <c r="M4656" i="1" s="1"/>
  <c r="E4606" i="1" a="1"/>
  <c r="E4606" i="1" s="1"/>
  <c r="M4606" i="1" s="1"/>
  <c r="E4533" i="1" a="1"/>
  <c r="E4533" i="1" s="1"/>
  <c r="M4533" i="1" s="1"/>
  <c r="I4533" i="1" s="1"/>
  <c r="E4602" i="1" a="1"/>
  <c r="E4602" i="1" s="1"/>
  <c r="M4602" i="1" s="1"/>
  <c r="E4661" i="1" a="1"/>
  <c r="E4661" i="1" s="1"/>
  <c r="M4661" i="1" s="1"/>
  <c r="E4655" i="1" a="1"/>
  <c r="E4655" i="1" s="1"/>
  <c r="M4655" i="1" s="1"/>
  <c r="E4514" i="1" a="1"/>
  <c r="E4514" i="1" s="1"/>
  <c r="M4514" i="1" s="1"/>
  <c r="I4514" i="1" s="1"/>
  <c r="E4520" i="1" a="1"/>
  <c r="E4520" i="1" s="1"/>
  <c r="M4520" i="1" s="1"/>
  <c r="E4637" i="1" a="1"/>
  <c r="E4637" i="1" s="1"/>
  <c r="M4637" i="1" s="1"/>
  <c r="E4633" i="1" a="1"/>
  <c r="E4633" i="1" s="1"/>
  <c r="M4633" i="1" s="1"/>
  <c r="E4623" i="1" a="1"/>
  <c r="E4623" i="1" s="1"/>
  <c r="M4623" i="1" s="1"/>
  <c r="E4565" i="1" a="1"/>
  <c r="E4565" i="1" s="1"/>
  <c r="M4565" i="1" s="1"/>
  <c r="E4583" i="1" a="1"/>
  <c r="E4583" i="1" s="1"/>
  <c r="M4583" i="1" s="1"/>
  <c r="E4572" i="1" a="1"/>
  <c r="E4572" i="1" s="1"/>
  <c r="M4572" i="1" s="1"/>
  <c r="E4603" i="1" a="1"/>
  <c r="E4603" i="1" s="1"/>
  <c r="M4603" i="1" s="1"/>
  <c r="E4628" i="1" a="1"/>
  <c r="E4628" i="1" s="1"/>
  <c r="M4628" i="1" s="1"/>
  <c r="E4566" i="1" a="1"/>
  <c r="E4566" i="1" s="1"/>
  <c r="M4566" i="1" s="1"/>
  <c r="I4566" i="1" s="1"/>
  <c r="E4558" i="1" a="1"/>
  <c r="E4558" i="1" s="1"/>
  <c r="M4558" i="1" s="1"/>
  <c r="E4527" i="1" a="1"/>
  <c r="E4527" i="1" s="1"/>
  <c r="E4615" i="1" a="1"/>
  <c r="E4615" i="1" s="1"/>
  <c r="M4615" i="1" s="1"/>
  <c r="E4644" i="1" a="1"/>
  <c r="E4644" i="1" s="1"/>
  <c r="M4644" i="1" s="1"/>
  <c r="E4574" i="1" a="1"/>
  <c r="E4574" i="1" s="1"/>
  <c r="M4574" i="1" s="1"/>
  <c r="E4600" i="1" a="1"/>
  <c r="E4600" i="1" s="1"/>
  <c r="M4600" i="1" s="1"/>
  <c r="E4595" i="1" a="1"/>
  <c r="E4595" i="1" s="1"/>
  <c r="M4595" i="1" s="1"/>
  <c r="E4612" i="1" a="1"/>
  <c r="E4612" i="1" s="1"/>
  <c r="M4612" i="1" s="1"/>
  <c r="E4662" i="1" a="1"/>
  <c r="E4662" i="1" s="1"/>
  <c r="M4662" i="1" s="1"/>
  <c r="I4662" i="1" s="1"/>
  <c r="E4567" i="1" a="1"/>
  <c r="E4567" i="1" s="1"/>
  <c r="M4567" i="1" s="1"/>
  <c r="I4567" i="1" s="1"/>
  <c r="E4624" i="1" a="1"/>
  <c r="E4624" i="1" s="1"/>
  <c r="M4624" i="1" s="1"/>
  <c r="E4580" i="1" a="1"/>
  <c r="E4580" i="1" s="1"/>
  <c r="M4580" i="1" s="1"/>
  <c r="E4649" i="1" a="1"/>
  <c r="E4649" i="1" s="1"/>
  <c r="M4649" i="1" s="1"/>
  <c r="E4663" i="1" a="1"/>
  <c r="E4663" i="1" s="1"/>
  <c r="M4663" i="1" s="1"/>
  <c r="E4576" i="1" a="1"/>
  <c r="E4576" i="1" s="1"/>
  <c r="M4576" i="1" s="1"/>
  <c r="E4582" i="1" a="1"/>
  <c r="E4582" i="1" s="1"/>
  <c r="M4582" i="1" s="1"/>
  <c r="I4582" i="1" s="1"/>
  <c r="E4626" i="1" a="1"/>
  <c r="E4626" i="1" s="1"/>
  <c r="M4626" i="1" s="1"/>
  <c r="I4626" i="1" s="1"/>
  <c r="E4588" i="1" a="1"/>
  <c r="E4588" i="1" s="1"/>
  <c r="M4588" i="1" s="1"/>
  <c r="E4616" i="1" a="1"/>
  <c r="E4616" i="1" s="1"/>
  <c r="M4616" i="1" s="1"/>
  <c r="E4609" i="1" a="1"/>
  <c r="E4609" i="1" s="1"/>
  <c r="M4609" i="1" s="1"/>
  <c r="E4550" i="1" a="1"/>
  <c r="E4550" i="1" s="1"/>
  <c r="M4550" i="1" s="1"/>
  <c r="I4550" i="1" s="1"/>
  <c r="E4554" i="1" a="1"/>
  <c r="E4554" i="1" s="1"/>
  <c r="M4554" i="1" s="1"/>
  <c r="E4654" i="1" a="1"/>
  <c r="E4654" i="1" s="1"/>
  <c r="M4654" i="1" s="1"/>
  <c r="E4627" i="1" a="1"/>
  <c r="E4627" i="1" s="1"/>
  <c r="M4627" i="1" s="1"/>
  <c r="E4568" i="1" a="1"/>
  <c r="E4568" i="1" s="1"/>
  <c r="M4568" i="1" s="1"/>
  <c r="E4639" i="1" a="1"/>
  <c r="E4639" i="1" s="1"/>
  <c r="M4639" i="1" s="1"/>
  <c r="E4539" i="1" a="1"/>
  <c r="E4539" i="1" s="1"/>
  <c r="M4539" i="1" s="1"/>
  <c r="E4586" i="1" a="1"/>
  <c r="E4586" i="1" s="1"/>
  <c r="M4586" i="1" s="1"/>
  <c r="E4651" i="1" a="1"/>
  <c r="E4651" i="1" s="1"/>
  <c r="M4651" i="1" s="1"/>
  <c r="E4513" i="1" a="1"/>
  <c r="E4513" i="1" s="1"/>
  <c r="M4513" i="1" s="1"/>
  <c r="E4545" i="1" a="1"/>
  <c r="E4545" i="1" s="1"/>
  <c r="M4545" i="1" s="1"/>
  <c r="E4523" i="1" a="1"/>
  <c r="E4523" i="1" s="1"/>
  <c r="M4523" i="1" s="1"/>
  <c r="E4553" i="1" a="1"/>
  <c r="E4553" i="1" s="1"/>
  <c r="M4553" i="1" s="1"/>
  <c r="E4585" i="1" a="1"/>
  <c r="E4585" i="1" s="1"/>
  <c r="M4585" i="1" s="1"/>
  <c r="E4522" i="1" a="1"/>
  <c r="E4522" i="1" s="1"/>
  <c r="M4522" i="1" s="1"/>
  <c r="E4620" i="1" a="1"/>
  <c r="E4620" i="1" s="1"/>
  <c r="M4620" i="1" s="1"/>
  <c r="E4538" i="1" a="1"/>
  <c r="E4538" i="1" s="1"/>
  <c r="M4538" i="1" s="1"/>
  <c r="E4517" i="1" a="1"/>
  <c r="E4517" i="1" s="1"/>
  <c r="M4517" i="1" s="1"/>
  <c r="E4515" i="1" a="1"/>
  <c r="E4515" i="1" s="1"/>
  <c r="M4515" i="1" s="1"/>
  <c r="E4577" i="1" a="1"/>
  <c r="E4577" i="1" s="1"/>
  <c r="M4577" i="1" s="1"/>
  <c r="I4577" i="1" s="1"/>
  <c r="E4571" i="1" a="1"/>
  <c r="E4571" i="1" s="1"/>
  <c r="M4571" i="1" s="1"/>
  <c r="E4573" i="1" a="1"/>
  <c r="E4573" i="1" s="1"/>
  <c r="M4573" i="1" s="1"/>
  <c r="E4619" i="1" a="1"/>
  <c r="E4619" i="1" s="1"/>
  <c r="M4619" i="1" s="1"/>
  <c r="E4547" i="1" a="1"/>
  <c r="E4547" i="1" s="1"/>
  <c r="M4547" i="1" s="1"/>
  <c r="E4630" i="1" a="1"/>
  <c r="E4630" i="1" s="1"/>
  <c r="M4630" i="1" s="1"/>
  <c r="E4599" i="1" a="1"/>
  <c r="E4599" i="1" s="1"/>
  <c r="M4599" i="1" s="1"/>
  <c r="E4632" i="1" a="1"/>
  <c r="E4632" i="1" s="1"/>
  <c r="M4632" i="1" s="1"/>
  <c r="E4611" i="1" a="1"/>
  <c r="E4611" i="1" s="1"/>
  <c r="M4611" i="1" s="1"/>
  <c r="I4611" i="1" s="1"/>
  <c r="E4598" i="1" a="1"/>
  <c r="E4598" i="1" s="1"/>
  <c r="M4598" i="1" s="1"/>
  <c r="E4518" i="1" a="1"/>
  <c r="E4518" i="1" s="1"/>
  <c r="M4518" i="1" s="1"/>
  <c r="E4540" i="1" a="1"/>
  <c r="E4540" i="1" s="1"/>
  <c r="M4540" i="1" s="1"/>
  <c r="E4657" i="1" a="1"/>
  <c r="E4657" i="1" s="1"/>
  <c r="M4657" i="1" s="1"/>
  <c r="E4631" i="1" a="1"/>
  <c r="E4631" i="1" s="1"/>
  <c r="M4631" i="1" s="1"/>
  <c r="E4559" i="1" a="1"/>
  <c r="E4559" i="1" s="1"/>
  <c r="M4559" i="1" s="1"/>
  <c r="E4584" i="1" a="1"/>
  <c r="E4584" i="1" s="1"/>
  <c r="M4584" i="1" s="1"/>
  <c r="E4597" i="1" a="1"/>
  <c r="E4597" i="1" s="1"/>
  <c r="M4597" i="1" s="1"/>
  <c r="I4597" i="1" s="1"/>
  <c r="E4532" i="1" a="1"/>
  <c r="E4532" i="1" s="1"/>
  <c r="M4532" i="1" s="1"/>
  <c r="E4621" i="1" a="1"/>
  <c r="E4621" i="1" s="1"/>
  <c r="M4621" i="1" s="1"/>
  <c r="E4534" i="1" a="1"/>
  <c r="E4534" i="1" s="1"/>
  <c r="M4534" i="1" s="1"/>
  <c r="E4543" i="1" a="1"/>
  <c r="E4543" i="1" s="1"/>
  <c r="M4543" i="1" s="1"/>
  <c r="E4594" i="1" a="1"/>
  <c r="E4594" i="1" s="1"/>
  <c r="M4594" i="1" s="1"/>
  <c r="I4594" i="1" s="1"/>
  <c r="E4561" i="1" a="1"/>
  <c r="E4561" i="1" s="1"/>
  <c r="M4561" i="1" s="1"/>
  <c r="E4650" i="1" a="1"/>
  <c r="E4650" i="1" s="1"/>
  <c r="M4650" i="1" s="1"/>
  <c r="E4528" i="1" a="1"/>
  <c r="E4528" i="1" s="1"/>
  <c r="M4528" i="1" s="1"/>
  <c r="E4530" i="1" a="1"/>
  <c r="E4530" i="1" s="1"/>
  <c r="M4530" i="1" s="1"/>
  <c r="I4530" i="1" s="1"/>
  <c r="E4607" i="1" a="1"/>
  <c r="E4607" i="1" s="1"/>
  <c r="M4607" i="1" s="1"/>
  <c r="E4636" i="1" a="1"/>
  <c r="E4636" i="1" s="1"/>
  <c r="M4636" i="1" s="1"/>
  <c r="E4590" i="1" a="1"/>
  <c r="E4590" i="1" s="1"/>
  <c r="M4590" i="1" s="1"/>
  <c r="E4604" i="1" a="1"/>
  <c r="E4604" i="1" s="1"/>
  <c r="M4604" i="1" s="1"/>
  <c r="E4596" i="1" a="1"/>
  <c r="E4596" i="1" s="1"/>
  <c r="M4596" i="1" s="1"/>
  <c r="E4613" i="1" a="1"/>
  <c r="E4613" i="1" s="1"/>
  <c r="M4613" i="1" s="1"/>
  <c r="I4613" i="1" s="1"/>
  <c r="E4563" i="1" a="1"/>
  <c r="E4563" i="1" s="1"/>
  <c r="M4563" i="1" s="1"/>
  <c r="E4560" i="1" a="1"/>
  <c r="E4560" i="1" s="1"/>
  <c r="M4560" i="1" s="1"/>
  <c r="E4587" i="1" a="1"/>
  <c r="E4587" i="1" s="1"/>
  <c r="M4587" i="1" s="1"/>
  <c r="E4557" i="1" a="1"/>
  <c r="E4557" i="1" s="1"/>
  <c r="M4557" i="1" s="1"/>
  <c r="E4646" i="1" a="1"/>
  <c r="E4646" i="1" s="1"/>
  <c r="M4646" i="1" s="1"/>
  <c r="I4646" i="1" s="1"/>
  <c r="E4645" i="1" a="1"/>
  <c r="E4645" i="1" s="1"/>
  <c r="E4562" i="1" a="1"/>
  <c r="E4562" i="1" s="1"/>
  <c r="M4562" i="1" s="1"/>
  <c r="I4562" i="1" s="1"/>
  <c r="E4629" i="1" a="1"/>
  <c r="E4629" i="1" s="1"/>
  <c r="M4629" i="1" s="1"/>
  <c r="I4629" i="1" s="1"/>
  <c r="E4618" i="1" a="1"/>
  <c r="E4618" i="1" s="1"/>
  <c r="M4618" i="1" s="1"/>
  <c r="E4640" i="1" a="1"/>
  <c r="E4640" i="1" s="1"/>
  <c r="M4640" i="1" s="1"/>
  <c r="E4552" i="1" a="1"/>
  <c r="E4552" i="1" s="1"/>
  <c r="M4552" i="1" s="1"/>
  <c r="E4525" i="1" a="1"/>
  <c r="E4525" i="1" s="1"/>
  <c r="M4525" i="1" s="1"/>
  <c r="E4638" i="1" a="1"/>
  <c r="E4638" i="1" s="1"/>
  <c r="M4638" i="1" s="1"/>
  <c r="E4642" i="1" a="1"/>
  <c r="E4642" i="1" s="1"/>
  <c r="M4642" i="1" s="1"/>
  <c r="I4642" i="1" s="1"/>
  <c r="E4581" i="1" a="1"/>
  <c r="E4581" i="1" s="1"/>
  <c r="M4581" i="1" s="1"/>
  <c r="I4581" i="1" s="1"/>
  <c r="E4526" i="1" a="1"/>
  <c r="E4526" i="1" s="1"/>
  <c r="M4526" i="1" s="1"/>
  <c r="E4617" i="1" a="1"/>
  <c r="E4617" i="1" s="1"/>
  <c r="M4617" i="1" s="1"/>
  <c r="E4564" i="1" a="1"/>
  <c r="E4564" i="1" s="1"/>
  <c r="M4564" i="1" s="1"/>
  <c r="E4546" i="1" a="1"/>
  <c r="E4546" i="1" s="1"/>
  <c r="M4546" i="1" s="1"/>
  <c r="I4546" i="1" s="1"/>
  <c r="E4575" i="1" a="1"/>
  <c r="E4575" i="1" s="1"/>
  <c r="M4575" i="1" s="1"/>
  <c r="E4551" i="1" a="1"/>
  <c r="E4551" i="1" s="1"/>
  <c r="M4551" i="1" s="1"/>
  <c r="I4551" i="1" s="1"/>
  <c r="E4641" i="1" a="1"/>
  <c r="E4641" i="1" s="1"/>
  <c r="M4641" i="1" s="1"/>
  <c r="E4634" i="1" a="1"/>
  <c r="E4634" i="1" s="1"/>
  <c r="M4634" i="1" s="1"/>
  <c r="E4605" i="1" a="1"/>
  <c r="E4605" i="1" s="1"/>
  <c r="M4605" i="1" s="1"/>
  <c r="E4635" i="1" a="1"/>
  <c r="E4635" i="1" s="1"/>
  <c r="M4635" i="1" s="1"/>
  <c r="E4529" i="1" a="1"/>
  <c r="E4529" i="1" s="1"/>
  <c r="M4529" i="1" s="1"/>
  <c r="I4529" i="1" s="1"/>
  <c r="E4592" i="1" a="1"/>
  <c r="E4592" i="1" s="1"/>
  <c r="M4592" i="1" s="1"/>
  <c r="E4647" i="1" a="1"/>
  <c r="E4647" i="1" s="1"/>
  <c r="M4647" i="1" s="1"/>
  <c r="I4647" i="1" s="1"/>
  <c r="E4500" i="1" a="1"/>
  <c r="E4500" i="1" s="1"/>
  <c r="M4500" i="1" s="1"/>
  <c r="E4489" i="1" a="1"/>
  <c r="E4489" i="1" s="1"/>
  <c r="M4489" i="1" s="1"/>
  <c r="E4507" i="1" a="1"/>
  <c r="E4507" i="1" s="1"/>
  <c r="M4507" i="1" s="1"/>
  <c r="E4488" i="1" a="1"/>
  <c r="E4488" i="1" s="1"/>
  <c r="M4488" i="1" s="1"/>
  <c r="E4498" i="1" a="1"/>
  <c r="E4498" i="1" s="1"/>
  <c r="M4498" i="1" s="1"/>
  <c r="I4498" i="1" s="1"/>
  <c r="E4505" i="1" a="1"/>
  <c r="E4505" i="1" s="1"/>
  <c r="M4505" i="1" s="1"/>
  <c r="E4502" i="1" a="1"/>
  <c r="E4502" i="1" s="1"/>
  <c r="M4502" i="1" s="1"/>
  <c r="I4502" i="1" s="1"/>
  <c r="E4493" i="1" a="1"/>
  <c r="E4493" i="1" s="1"/>
  <c r="M4493" i="1" s="1"/>
  <c r="E4503" i="1" a="1"/>
  <c r="E4503" i="1" s="1"/>
  <c r="M4503" i="1" s="1"/>
  <c r="I4503" i="1" s="1"/>
  <c r="E4504" i="1" a="1"/>
  <c r="E4504" i="1" s="1"/>
  <c r="M4504" i="1" s="1"/>
  <c r="E4499" i="1" a="1"/>
  <c r="E4499" i="1" s="1"/>
  <c r="M4499" i="1" s="1"/>
  <c r="I4499" i="1" s="1"/>
  <c r="E4490" i="1" a="1"/>
  <c r="E4490" i="1" s="1"/>
  <c r="M4490" i="1" s="1"/>
  <c r="E4506" i="1" a="1"/>
  <c r="E4506" i="1" s="1"/>
  <c r="E4508" i="1" a="1"/>
  <c r="E4508" i="1" s="1"/>
  <c r="M4508" i="1" s="1"/>
  <c r="E4494" i="1" a="1"/>
  <c r="E4494" i="1" s="1"/>
  <c r="M4494" i="1" s="1"/>
  <c r="E4496" i="1" a="1"/>
  <c r="E4496" i="1" s="1"/>
  <c r="M4496" i="1" s="1"/>
  <c r="E4491" i="1" a="1"/>
  <c r="E4491" i="1" s="1"/>
  <c r="M4491" i="1" s="1"/>
  <c r="E4509" i="1" a="1"/>
  <c r="E4509" i="1" s="1"/>
  <c r="M4509" i="1" s="1"/>
  <c r="E4495" i="1" a="1"/>
  <c r="E4495" i="1" s="1"/>
  <c r="M4495" i="1" s="1"/>
  <c r="E4497" i="1" a="1"/>
  <c r="E4497" i="1" s="1"/>
  <c r="M4497" i="1" s="1"/>
  <c r="E4501" i="1" a="1"/>
  <c r="E4501" i="1" s="1"/>
  <c r="M4501" i="1" s="1"/>
  <c r="I4501" i="1" s="1"/>
  <c r="E5467" i="1" a="1"/>
  <c r="E5467" i="1" s="1"/>
  <c r="E4710" i="1" a="1"/>
  <c r="E4710" i="1" s="1"/>
  <c r="M4710" i="1" s="1"/>
  <c r="E4726" i="1" a="1"/>
  <c r="E4726" i="1" s="1"/>
  <c r="M4726" i="1" s="1"/>
  <c r="E4746" i="1" a="1"/>
  <c r="E4746" i="1" s="1"/>
  <c r="M4746" i="1" s="1"/>
  <c r="E4788" i="1" a="1"/>
  <c r="E4788" i="1" s="1"/>
  <c r="M4788" i="1" s="1"/>
  <c r="E5471" i="1" a="1"/>
  <c r="E5471" i="1" s="1"/>
  <c r="E4769" i="1" a="1"/>
  <c r="E4769" i="1" s="1"/>
  <c r="M4769" i="1" s="1"/>
  <c r="E4762" i="1" a="1"/>
  <c r="E4762" i="1" s="1"/>
  <c r="M4762" i="1" s="1"/>
  <c r="E4862" i="1" a="1"/>
  <c r="E4862" i="1" s="1"/>
  <c r="M4862" i="1" s="1"/>
  <c r="I4862" i="1" s="1"/>
  <c r="E5505" i="1" a="1"/>
  <c r="E5505" i="1" s="1"/>
  <c r="E4733" i="1" a="1"/>
  <c r="E4733" i="1" s="1"/>
  <c r="M4733" i="1" s="1"/>
  <c r="E4816" i="1" a="1"/>
  <c r="E4816" i="1" s="1"/>
  <c r="M4816" i="1" s="1"/>
  <c r="E4822" i="1" a="1"/>
  <c r="E4822" i="1" s="1"/>
  <c r="M4822" i="1" s="1"/>
  <c r="E4775" i="1" a="1"/>
  <c r="E4775" i="1" s="1"/>
  <c r="M4775" i="1" s="1"/>
  <c r="E4800" i="1" a="1"/>
  <c r="E4800" i="1" s="1"/>
  <c r="M4800" i="1" s="1"/>
  <c r="E4696" i="1" a="1"/>
  <c r="E4696" i="1" s="1"/>
  <c r="M4696" i="1" s="1"/>
  <c r="E4757" i="1" a="1"/>
  <c r="E4757" i="1" s="1"/>
  <c r="M4757" i="1" s="1"/>
  <c r="E4887" i="1" a="1"/>
  <c r="E4887" i="1" s="1"/>
  <c r="M4887" i="1" s="1"/>
  <c r="I4887" i="1" s="1"/>
  <c r="E4706" i="1" a="1"/>
  <c r="E4706" i="1" s="1"/>
  <c r="M4706" i="1" s="1"/>
  <c r="E4768" i="1" a="1"/>
  <c r="E4768" i="1" s="1"/>
  <c r="M4768" i="1" s="1"/>
  <c r="I4768" i="1" s="1"/>
  <c r="E4751" i="1" a="1"/>
  <c r="E4751" i="1" s="1"/>
  <c r="M4751" i="1" s="1"/>
  <c r="E4730" i="1" a="1"/>
  <c r="E4730" i="1" s="1"/>
  <c r="M4730" i="1" s="1"/>
  <c r="E4859" i="1" a="1"/>
  <c r="E4859" i="1" s="1"/>
  <c r="M4859" i="1" s="1"/>
  <c r="E4698" i="1" a="1"/>
  <c r="E4698" i="1" s="1"/>
  <c r="M4698" i="1" s="1"/>
  <c r="E5442" i="1" a="1"/>
  <c r="E5442" i="1" s="1"/>
  <c r="E5491" i="1" a="1"/>
  <c r="E5491" i="1" s="1"/>
  <c r="E4840" i="1" a="1"/>
  <c r="E4840" i="1" s="1"/>
  <c r="M4840" i="1" s="1"/>
  <c r="E4781" i="1" a="1"/>
  <c r="E4781" i="1" s="1"/>
  <c r="M4781" i="1" s="1"/>
  <c r="E4780" i="1" a="1"/>
  <c r="E4780" i="1" s="1"/>
  <c r="M4780" i="1" s="1"/>
  <c r="E4683" i="1" a="1"/>
  <c r="E4683" i="1" s="1"/>
  <c r="M4683" i="1" s="1"/>
  <c r="E4811" i="1" a="1"/>
  <c r="E4811" i="1" s="1"/>
  <c r="M4811" i="1" s="1"/>
  <c r="E4839" i="1" a="1"/>
  <c r="E4839" i="1" s="1"/>
  <c r="M4839" i="1" s="1"/>
  <c r="E4731" i="1" a="1"/>
  <c r="E4731" i="1" s="1"/>
  <c r="M4731" i="1" s="1"/>
  <c r="E4828" i="1" a="1"/>
  <c r="E4828" i="1" s="1"/>
  <c r="M4828" i="1" s="1"/>
  <c r="E4876" i="1" a="1"/>
  <c r="E4876" i="1" s="1"/>
  <c r="M4876" i="1" s="1"/>
  <c r="E5484" i="1" a="1"/>
  <c r="E5484" i="1" s="1"/>
  <c r="E5511" i="1" a="1"/>
  <c r="E5511" i="1" s="1"/>
  <c r="E4704" i="1" a="1"/>
  <c r="E4704" i="1" s="1"/>
  <c r="M4704" i="1" s="1"/>
  <c r="E4794" i="1" a="1"/>
  <c r="E4794" i="1" s="1"/>
  <c r="M4794" i="1" s="1"/>
  <c r="E4764" i="1" a="1"/>
  <c r="E4764" i="1" s="1"/>
  <c r="M4764" i="1" s="1"/>
  <c r="E4829" i="1" a="1"/>
  <c r="E4829" i="1" s="1"/>
  <c r="M4829" i="1" s="1"/>
  <c r="E5510" i="1" a="1"/>
  <c r="E5510" i="1" s="1"/>
  <c r="E5507" i="1" a="1"/>
  <c r="E5507" i="1" s="1"/>
  <c r="E4798" i="1" a="1"/>
  <c r="E4798" i="1" s="1"/>
  <c r="M4798" i="1" s="1"/>
  <c r="I4798" i="1" s="1"/>
  <c r="E4892" i="1" a="1"/>
  <c r="E4892" i="1" s="1"/>
  <c r="M4892" i="1" s="1"/>
  <c r="E4783" i="1" a="1"/>
  <c r="E4783" i="1" s="1"/>
  <c r="M4783" i="1" s="1"/>
  <c r="E5497" i="1" a="1"/>
  <c r="E5497" i="1" s="1"/>
  <c r="E4767" i="1" a="1"/>
  <c r="E4767" i="1" s="1"/>
  <c r="M4767" i="1" s="1"/>
  <c r="I4767" i="1" s="1"/>
  <c r="E4891" i="1" a="1"/>
  <c r="E4891" i="1" s="1"/>
  <c r="M4891" i="1" s="1"/>
  <c r="E4707" i="1" a="1"/>
  <c r="E4707" i="1" s="1"/>
  <c r="M4707" i="1" s="1"/>
  <c r="E4830" i="1" a="1"/>
  <c r="E4830" i="1" s="1"/>
  <c r="M4830" i="1" s="1"/>
  <c r="I4830" i="1" s="1"/>
  <c r="E4880" i="1" a="1"/>
  <c r="E4880" i="1" s="1"/>
  <c r="M4880" i="1" s="1"/>
  <c r="E4684" i="1" a="1"/>
  <c r="E4684" i="1" s="1"/>
  <c r="M4684" i="1" s="1"/>
  <c r="E4790" i="1" a="1"/>
  <c r="E4790" i="1" s="1"/>
  <c r="M4790" i="1" s="1"/>
  <c r="E5500" i="1" a="1"/>
  <c r="E5500" i="1" s="1"/>
  <c r="E4823" i="1" a="1"/>
  <c r="E4823" i="1" s="1"/>
  <c r="M4823" i="1" s="1"/>
  <c r="E4831" i="1" a="1"/>
  <c r="E4831" i="1" s="1"/>
  <c r="M4831" i="1" s="1"/>
  <c r="E5488" i="1" a="1"/>
  <c r="E5488" i="1" s="1"/>
  <c r="E4884" i="1" a="1"/>
  <c r="E4884" i="1" s="1"/>
  <c r="M4884" i="1" s="1"/>
  <c r="E5503" i="1" a="1"/>
  <c r="E5503" i="1" s="1"/>
  <c r="E4785" i="1" a="1"/>
  <c r="E4785" i="1" s="1"/>
  <c r="M4785" i="1" s="1"/>
  <c r="I4785" i="1" s="1"/>
  <c r="E4694" i="1" a="1"/>
  <c r="E4694" i="1" s="1"/>
  <c r="M4694" i="1" s="1"/>
  <c r="E5457" i="1" a="1"/>
  <c r="E5457" i="1" s="1"/>
  <c r="E4852" i="1" a="1"/>
  <c r="E4852" i="1" s="1"/>
  <c r="M4852" i="1" s="1"/>
  <c r="E5504" i="1" a="1"/>
  <c r="E5504" i="1" s="1"/>
  <c r="E5460" i="1" a="1"/>
  <c r="E5460" i="1" s="1"/>
  <c r="E4703" i="1" a="1"/>
  <c r="E4703" i="1" s="1"/>
  <c r="M4703" i="1" s="1"/>
  <c r="E4863" i="1" a="1"/>
  <c r="E4863" i="1" s="1"/>
  <c r="M4863" i="1" s="1"/>
  <c r="I4863" i="1" s="1"/>
  <c r="E4728" i="1" a="1"/>
  <c r="E4728" i="1" s="1"/>
  <c r="M4728" i="1" s="1"/>
  <c r="E4713" i="1" a="1"/>
  <c r="E4713" i="1" s="1"/>
  <c r="M4713" i="1" s="1"/>
  <c r="E5494" i="1" a="1"/>
  <c r="E5494" i="1" s="1"/>
  <c r="E4791" i="1" a="1"/>
  <c r="E4791" i="1" s="1"/>
  <c r="M4791" i="1" s="1"/>
  <c r="E4742" i="1" a="1"/>
  <c r="E4742" i="1" s="1"/>
  <c r="M4742" i="1" s="1"/>
  <c r="E4679" i="1" a="1"/>
  <c r="E4679" i="1" s="1"/>
  <c r="M4679" i="1" s="1"/>
  <c r="E4861" i="1" a="1"/>
  <c r="E4861" i="1" s="1"/>
  <c r="M4861" i="1" s="1"/>
  <c r="E4711" i="1" a="1"/>
  <c r="E4711" i="1" s="1"/>
  <c r="M4711" i="1" s="1"/>
  <c r="E5513" i="1" a="1"/>
  <c r="E5513" i="1" s="1"/>
  <c r="E4725" i="1" a="1"/>
  <c r="E4725" i="1" s="1"/>
  <c r="M4725" i="1" s="1"/>
  <c r="E4817" i="1" a="1"/>
  <c r="E4817" i="1" s="1"/>
  <c r="M4817" i="1" s="1"/>
  <c r="I4817" i="1" s="1"/>
  <c r="E4806" i="1" a="1"/>
  <c r="E4806" i="1" s="1"/>
  <c r="M4806" i="1" s="1"/>
  <c r="E4720" i="1" a="1"/>
  <c r="E4720" i="1" s="1"/>
  <c r="M4720" i="1" s="1"/>
  <c r="E4799" i="1" a="1"/>
  <c r="E4799" i="1" s="1"/>
  <c r="M4799" i="1" s="1"/>
  <c r="E4865" i="1" a="1"/>
  <c r="E4865" i="1" s="1"/>
  <c r="M4865" i="1" s="1"/>
  <c r="I4865" i="1" s="1"/>
  <c r="E4738" i="1" a="1"/>
  <c r="E4738" i="1" s="1"/>
  <c r="M4738" i="1" s="1"/>
  <c r="I4738" i="1" s="1"/>
  <c r="E5495" i="1" a="1"/>
  <c r="E5495" i="1" s="1"/>
  <c r="E4821" i="1" a="1"/>
  <c r="E4821" i="1" s="1"/>
  <c r="M4821" i="1" s="1"/>
  <c r="E4750" i="1" a="1"/>
  <c r="E4750" i="1" s="1"/>
  <c r="M4750" i="1" s="1"/>
  <c r="I4750" i="1" s="1"/>
  <c r="E4803" i="1" a="1"/>
  <c r="E4803" i="1" s="1"/>
  <c r="M4803" i="1" s="1"/>
  <c r="I4803" i="1" s="1"/>
  <c r="E4699" i="1" a="1"/>
  <c r="E4699" i="1" s="1"/>
  <c r="M4699" i="1" s="1"/>
  <c r="E4708" i="1" a="1"/>
  <c r="E4708" i="1" s="1"/>
  <c r="M4708" i="1" s="1"/>
  <c r="E5447" i="1" a="1"/>
  <c r="E5447" i="1" s="1"/>
  <c r="E4793" i="1" a="1"/>
  <c r="E4793" i="1" s="1"/>
  <c r="M4793" i="1" s="1"/>
  <c r="E4771" i="1" a="1"/>
  <c r="E4771" i="1" s="1"/>
  <c r="M4771" i="1" s="1"/>
  <c r="I4771" i="1" s="1"/>
  <c r="E4778" i="1" a="1"/>
  <c r="E4778" i="1" s="1"/>
  <c r="M4778" i="1" s="1"/>
  <c r="E4761" i="1" a="1"/>
  <c r="E4761" i="1" s="1"/>
  <c r="M4761" i="1" s="1"/>
  <c r="E5499" i="1" a="1"/>
  <c r="E5499" i="1" s="1"/>
  <c r="E4681" i="1" a="1"/>
  <c r="E4681" i="1" s="1"/>
  <c r="M4681" i="1" s="1"/>
  <c r="E5516" i="1" a="1"/>
  <c r="E5516" i="1" s="1"/>
  <c r="E4712" i="1" a="1"/>
  <c r="E4712" i="1" s="1"/>
  <c r="M4712" i="1" s="1"/>
  <c r="E4866" i="1" a="1"/>
  <c r="E4866" i="1" s="1"/>
  <c r="M4866" i="1" s="1"/>
  <c r="I4866" i="1" s="1"/>
  <c r="E5489" i="1" a="1"/>
  <c r="E5489" i="1" s="1"/>
  <c r="E5492" i="1" a="1"/>
  <c r="E5492" i="1" s="1"/>
  <c r="E4802" i="1" a="1"/>
  <c r="E4802" i="1" s="1"/>
  <c r="M4802" i="1" s="1"/>
  <c r="E4759" i="1" a="1"/>
  <c r="E4759" i="1" s="1"/>
  <c r="M4759" i="1" s="1"/>
  <c r="E4758" i="1" a="1"/>
  <c r="E4758" i="1" s="1"/>
  <c r="M4758" i="1" s="1"/>
  <c r="E4869" i="1" a="1"/>
  <c r="E4869" i="1" s="1"/>
  <c r="M4869" i="1" s="1"/>
  <c r="E4824" i="1" a="1"/>
  <c r="E4824" i="1" s="1"/>
  <c r="M4824" i="1" s="1"/>
  <c r="E4855" i="1" a="1"/>
  <c r="E4855" i="1" s="1"/>
  <c r="E4689" i="1" a="1"/>
  <c r="E4689" i="1" s="1"/>
  <c r="M4689" i="1" s="1"/>
  <c r="I4689" i="1" s="1"/>
  <c r="E5476" i="1" a="1"/>
  <c r="E5476" i="1" s="1"/>
  <c r="E4889" i="1" a="1"/>
  <c r="E4889" i="1" s="1"/>
  <c r="M4889" i="1" s="1"/>
  <c r="E4841" i="1" a="1"/>
  <c r="E4841" i="1" s="1"/>
  <c r="M4841" i="1" s="1"/>
  <c r="E4709" i="1" a="1"/>
  <c r="E4709" i="1" s="1"/>
  <c r="M4709" i="1" s="1"/>
  <c r="E4744" i="1" a="1"/>
  <c r="E4744" i="1" s="1"/>
  <c r="M4744" i="1" s="1"/>
  <c r="E4874" i="1" a="1"/>
  <c r="E4874" i="1" s="1"/>
  <c r="M4874" i="1" s="1"/>
  <c r="E4837" i="1" a="1"/>
  <c r="E4837" i="1" s="1"/>
  <c r="M4837" i="1" s="1"/>
  <c r="E4677" i="1" a="1"/>
  <c r="E4677" i="1" s="1"/>
  <c r="M4677" i="1" s="1"/>
  <c r="E5465" i="1" a="1"/>
  <c r="E5465" i="1" s="1"/>
  <c r="E4693" i="1" a="1"/>
  <c r="E4693" i="1" s="1"/>
  <c r="M4693" i="1" s="1"/>
  <c r="E5506" i="1" a="1"/>
  <c r="E5506" i="1" s="1"/>
  <c r="E5512" i="1" a="1"/>
  <c r="E5512" i="1" s="1"/>
  <c r="E4853" i="1" a="1"/>
  <c r="E4853" i="1" s="1"/>
  <c r="M4853" i="1" s="1"/>
  <c r="E5498" i="1" a="1"/>
  <c r="E5498" i="1" s="1"/>
  <c r="E4736" i="1" a="1"/>
  <c r="E4736" i="1" s="1"/>
  <c r="M4736" i="1" s="1"/>
  <c r="E4827" i="1" a="1"/>
  <c r="E4827" i="1" s="1"/>
  <c r="M4827" i="1" s="1"/>
  <c r="E4886" i="1" a="1"/>
  <c r="E4886" i="1" s="1"/>
  <c r="M4886" i="1" s="1"/>
  <c r="E4851" i="1" a="1"/>
  <c r="E4851" i="1" s="1"/>
  <c r="M4851" i="1" s="1"/>
  <c r="E4807" i="1" a="1"/>
  <c r="E4807" i="1" s="1"/>
  <c r="M4807" i="1" s="1"/>
  <c r="E4727" i="1" a="1"/>
  <c r="E4727" i="1" s="1"/>
  <c r="M4727" i="1" s="1"/>
  <c r="E4756" i="1" a="1"/>
  <c r="E4756" i="1" s="1"/>
  <c r="M4756" i="1" s="1"/>
  <c r="E4739" i="1" a="1"/>
  <c r="E4739" i="1" s="1"/>
  <c r="M4739" i="1" s="1"/>
  <c r="E5459" i="1" a="1"/>
  <c r="E5459" i="1" s="1"/>
  <c r="E5461" i="1" a="1"/>
  <c r="E5461" i="1" s="1"/>
  <c r="E4870" i="1" a="1"/>
  <c r="E4870" i="1" s="1"/>
  <c r="M4870" i="1" s="1"/>
  <c r="E4789" i="1" a="1"/>
  <c r="E4789" i="1" s="1"/>
  <c r="M4789" i="1" s="1"/>
  <c r="E4882" i="1" a="1"/>
  <c r="E4882" i="1" s="1"/>
  <c r="E4836" i="1" a="1"/>
  <c r="E4836" i="1" s="1"/>
  <c r="M4836" i="1" s="1"/>
  <c r="E4872" i="1" a="1"/>
  <c r="E4872" i="1" s="1"/>
  <c r="M4872" i="1" s="1"/>
  <c r="E5490" i="1" a="1"/>
  <c r="E5490" i="1" s="1"/>
  <c r="E4879" i="1" a="1"/>
  <c r="E4879" i="1" s="1"/>
  <c r="M4879" i="1" s="1"/>
  <c r="E4755" i="1" a="1"/>
  <c r="E4755" i="1" s="1"/>
  <c r="M4755" i="1" s="1"/>
  <c r="I4755" i="1" s="1"/>
  <c r="E5458" i="1" a="1"/>
  <c r="E5458" i="1" s="1"/>
  <c r="E4844" i="1" a="1"/>
  <c r="E4844" i="1" s="1"/>
  <c r="M4844" i="1" s="1"/>
  <c r="E4850" i="1" a="1"/>
  <c r="E4850" i="1" s="1"/>
  <c r="M4850" i="1" s="1"/>
  <c r="E5444" i="1" a="1"/>
  <c r="E5444" i="1" s="1"/>
  <c r="E4754" i="1" a="1"/>
  <c r="E4754" i="1" s="1"/>
  <c r="M4754" i="1" s="1"/>
  <c r="E4885" i="1" a="1"/>
  <c r="E4885" i="1" s="1"/>
  <c r="M4885" i="1" s="1"/>
  <c r="E4795" i="1" a="1"/>
  <c r="E4795" i="1" s="1"/>
  <c r="M4795" i="1" s="1"/>
  <c r="E5468" i="1" a="1"/>
  <c r="E5468" i="1" s="1"/>
  <c r="E4776" i="1" a="1"/>
  <c r="E4776" i="1" s="1"/>
  <c r="M4776" i="1" s="1"/>
  <c r="E4893" i="1" a="1"/>
  <c r="E4893" i="1" s="1"/>
  <c r="M4893" i="1" s="1"/>
  <c r="E5487" i="1" a="1"/>
  <c r="E5487" i="1" s="1"/>
  <c r="E4734" i="1" a="1"/>
  <c r="E4734" i="1" s="1"/>
  <c r="M4734" i="1" s="1"/>
  <c r="I4734" i="1" s="1"/>
  <c r="E5450" i="1" a="1"/>
  <c r="E5450" i="1" s="1"/>
  <c r="E5443" i="1" a="1"/>
  <c r="E5443" i="1" s="1"/>
  <c r="E4826" i="1" a="1"/>
  <c r="E4826" i="1" s="1"/>
  <c r="M4826" i="1" s="1"/>
  <c r="E4747" i="1" a="1"/>
  <c r="E4747" i="1" s="1"/>
  <c r="M4747" i="1" s="1"/>
  <c r="E5515" i="1" a="1"/>
  <c r="E5515" i="1" s="1"/>
  <c r="E5454" i="1" a="1"/>
  <c r="E5454" i="1" s="1"/>
  <c r="E4723" i="1" a="1"/>
  <c r="E4723" i="1" s="1"/>
  <c r="M4723" i="1" s="1"/>
  <c r="E4808" i="1" a="1"/>
  <c r="E4808" i="1" s="1"/>
  <c r="M4808" i="1" s="1"/>
  <c r="E4737" i="1" a="1"/>
  <c r="E4737" i="1" s="1"/>
  <c r="M4737" i="1" s="1"/>
  <c r="E4845" i="1" a="1"/>
  <c r="E4845" i="1" s="1"/>
  <c r="M4845" i="1" s="1"/>
  <c r="E5449" i="1" a="1"/>
  <c r="E5449" i="1" s="1"/>
  <c r="E4858" i="1" a="1"/>
  <c r="E4858" i="1" s="1"/>
  <c r="M4858" i="1" s="1"/>
  <c r="E4860" i="1" a="1"/>
  <c r="E4860" i="1" s="1"/>
  <c r="M4860" i="1" s="1"/>
  <c r="E4805" i="1" a="1"/>
  <c r="E4805" i="1" s="1"/>
  <c r="M4805" i="1" s="1"/>
  <c r="E4856" i="1" a="1"/>
  <c r="E4856" i="1" s="1"/>
  <c r="M4856" i="1" s="1"/>
  <c r="E4760" i="1" a="1"/>
  <c r="E4760" i="1" s="1"/>
  <c r="M4760" i="1" s="1"/>
  <c r="E5482" i="1" a="1"/>
  <c r="E5482" i="1" s="1"/>
  <c r="E5472" i="1" a="1"/>
  <c r="E5472" i="1" s="1"/>
  <c r="E4765" i="1" a="1"/>
  <c r="E4765" i="1" s="1"/>
  <c r="M4765" i="1" s="1"/>
  <c r="E4868" i="1" a="1"/>
  <c r="E4868" i="1" s="1"/>
  <c r="M4868" i="1" s="1"/>
  <c r="E4686" i="1" a="1"/>
  <c r="E4686" i="1" s="1"/>
  <c r="M4686" i="1" s="1"/>
  <c r="I4686" i="1" s="1"/>
  <c r="E4792" i="1" a="1"/>
  <c r="E4792" i="1" s="1"/>
  <c r="M4792" i="1" s="1"/>
  <c r="E4796" i="1" a="1"/>
  <c r="E4796" i="1" s="1"/>
  <c r="M4796" i="1" s="1"/>
  <c r="E4873" i="1" a="1"/>
  <c r="E4873" i="1" s="1"/>
  <c r="M4873" i="1" s="1"/>
  <c r="E4843" i="1" a="1"/>
  <c r="E4843" i="1" s="1"/>
  <c r="M4843" i="1" s="1"/>
  <c r="E4717" i="1" a="1"/>
  <c r="E4717" i="1" s="1"/>
  <c r="M4717" i="1" s="1"/>
  <c r="E4690" i="1" a="1"/>
  <c r="E4690" i="1" s="1"/>
  <c r="M4690" i="1" s="1"/>
  <c r="E4832" i="1" a="1"/>
  <c r="E4832" i="1" s="1"/>
  <c r="M4832" i="1" s="1"/>
  <c r="E4846" i="1" a="1"/>
  <c r="E4846" i="1" s="1"/>
  <c r="M4846" i="1" s="1"/>
  <c r="I4846" i="1" s="1"/>
  <c r="E4820" i="1" a="1"/>
  <c r="E4820" i="1" s="1"/>
  <c r="M4820" i="1" s="1"/>
  <c r="E4804" i="1" a="1"/>
  <c r="E4804" i="1" s="1"/>
  <c r="M4804" i="1" s="1"/>
  <c r="E4813" i="1" a="1"/>
  <c r="E4813" i="1" s="1"/>
  <c r="M4813" i="1" s="1"/>
  <c r="E4697" i="1" a="1"/>
  <c r="E4697" i="1" s="1"/>
  <c r="M4697" i="1" s="1"/>
  <c r="E4702" i="1" a="1"/>
  <c r="E4702" i="1" s="1"/>
  <c r="M4702" i="1" s="1"/>
  <c r="I4702" i="1" s="1"/>
  <c r="E4732" i="1" a="1"/>
  <c r="E4732" i="1" s="1"/>
  <c r="M4732" i="1" s="1"/>
  <c r="E4729" i="1" a="1"/>
  <c r="E4729" i="1" s="1"/>
  <c r="M4729" i="1" s="1"/>
  <c r="E5475" i="1" a="1"/>
  <c r="E5475" i="1" s="1"/>
  <c r="E4722" i="1" a="1"/>
  <c r="E4722" i="1" s="1"/>
  <c r="M4722" i="1" s="1"/>
  <c r="I4722" i="1" s="1"/>
  <c r="E5474" i="1" a="1"/>
  <c r="E5474" i="1" s="1"/>
  <c r="E4682" i="1" a="1"/>
  <c r="E4682" i="1" s="1"/>
  <c r="M4682" i="1" s="1"/>
  <c r="E5462" i="1" a="1"/>
  <c r="E5462" i="1" s="1"/>
  <c r="E4877" i="1" a="1"/>
  <c r="E4877" i="1" s="1"/>
  <c r="M4877" i="1" s="1"/>
  <c r="E4687" i="1" a="1"/>
  <c r="E4687" i="1" s="1"/>
  <c r="M4687" i="1" s="1"/>
  <c r="I4687" i="1" s="1"/>
  <c r="E5479" i="1" a="1"/>
  <c r="E5479" i="1" s="1"/>
  <c r="E4701" i="1" a="1"/>
  <c r="E4701" i="1" s="1"/>
  <c r="M4701" i="1" s="1"/>
  <c r="E4777" i="1" a="1"/>
  <c r="E4777" i="1" s="1"/>
  <c r="M4777" i="1" s="1"/>
  <c r="E4857" i="1" a="1"/>
  <c r="E4857" i="1" s="1"/>
  <c r="M4857" i="1" s="1"/>
  <c r="E5477" i="1" a="1"/>
  <c r="E5477" i="1" s="1"/>
  <c r="E4735" i="1" a="1"/>
  <c r="E4735" i="1" s="1"/>
  <c r="M4735" i="1" s="1"/>
  <c r="E5478" i="1" a="1"/>
  <c r="E5478" i="1" s="1"/>
  <c r="E4864" i="1" a="1"/>
  <c r="E4864" i="1" s="1"/>
  <c r="E4718" i="1" a="1"/>
  <c r="E4718" i="1" s="1"/>
  <c r="M4718" i="1" s="1"/>
  <c r="I4718" i="1" s="1"/>
  <c r="E4854" i="1" a="1"/>
  <c r="E4854" i="1" s="1"/>
  <c r="M4854" i="1" s="1"/>
  <c r="E4809" i="1" a="1"/>
  <c r="E4809" i="1" s="1"/>
  <c r="M4809" i="1" s="1"/>
  <c r="E4773" i="1" a="1"/>
  <c r="E4773" i="1" s="1"/>
  <c r="M4773" i="1" s="1"/>
  <c r="E4786" i="1" a="1"/>
  <c r="E4786" i="1" s="1"/>
  <c r="M4786" i="1" s="1"/>
  <c r="I4786" i="1" s="1"/>
  <c r="E4700" i="1" a="1"/>
  <c r="E4700" i="1" s="1"/>
  <c r="M4700" i="1" s="1"/>
  <c r="E4770" i="1" a="1"/>
  <c r="E4770" i="1" s="1"/>
  <c r="M4770" i="1" s="1"/>
  <c r="E4766" i="1" a="1"/>
  <c r="E4766" i="1" s="1"/>
  <c r="M4766" i="1" s="1"/>
  <c r="I4766" i="1" s="1"/>
  <c r="E4867" i="1" a="1"/>
  <c r="E4867" i="1" s="1"/>
  <c r="M4867" i="1" s="1"/>
  <c r="I4867" i="1" s="1"/>
  <c r="E5496" i="1" a="1"/>
  <c r="E5496" i="1" s="1"/>
  <c r="E5493" i="1" a="1"/>
  <c r="E5493" i="1" s="1"/>
  <c r="E4715" i="1" a="1"/>
  <c r="E4715" i="1" s="1"/>
  <c r="M4715" i="1" s="1"/>
  <c r="E5464" i="1" a="1"/>
  <c r="E5464" i="1" s="1"/>
  <c r="E4814" i="1" a="1"/>
  <c r="E4814" i="1" s="1"/>
  <c r="M4814" i="1" s="1"/>
  <c r="I4814" i="1" s="1"/>
  <c r="E4695" i="1" a="1"/>
  <c r="E4695" i="1" s="1"/>
  <c r="M4695" i="1" s="1"/>
  <c r="E5473" i="1" a="1"/>
  <c r="E5473" i="1" s="1"/>
  <c r="E5514" i="1" a="1"/>
  <c r="E5514" i="1" s="1"/>
  <c r="E5445" i="1" a="1"/>
  <c r="E5445" i="1" s="1"/>
  <c r="E4779" i="1" a="1"/>
  <c r="E4779" i="1" s="1"/>
  <c r="M4779" i="1" s="1"/>
  <c r="E4847" i="1" a="1"/>
  <c r="E4847" i="1" s="1"/>
  <c r="M4847" i="1" s="1"/>
  <c r="E5453" i="1" a="1"/>
  <c r="E5453" i="1" s="1"/>
  <c r="E5456" i="1" a="1"/>
  <c r="E5456" i="1" s="1"/>
  <c r="E4797" i="1" a="1"/>
  <c r="E4797" i="1" s="1"/>
  <c r="M4797" i="1" s="1"/>
  <c r="E4849" i="1" a="1"/>
  <c r="E4849" i="1" s="1"/>
  <c r="M4849" i="1" s="1"/>
  <c r="E4688" i="1" a="1"/>
  <c r="E4688" i="1" s="1"/>
  <c r="M4688" i="1" s="1"/>
  <c r="E5470" i="1" a="1"/>
  <c r="E5470" i="1" s="1"/>
  <c r="E5466" i="1" a="1"/>
  <c r="E5466" i="1" s="1"/>
  <c r="E5463" i="1" a="1"/>
  <c r="E5463" i="1" s="1"/>
  <c r="E5451" i="1" a="1"/>
  <c r="E5451" i="1" s="1"/>
  <c r="E4705" i="1" a="1"/>
  <c r="E4705" i="1" s="1"/>
  <c r="M4705" i="1" s="1"/>
  <c r="E5446" i="1" a="1"/>
  <c r="E5446" i="1" s="1"/>
  <c r="E4782" i="1" a="1"/>
  <c r="E4782" i="1" s="1"/>
  <c r="M4782" i="1" s="1"/>
  <c r="I4782" i="1" s="1"/>
  <c r="E4883" i="1" a="1"/>
  <c r="E4883" i="1" s="1"/>
  <c r="E4875" i="1" a="1"/>
  <c r="E4875" i="1" s="1"/>
  <c r="M4875" i="1" s="1"/>
  <c r="E5508" i="1" a="1"/>
  <c r="E5508" i="1" s="1"/>
  <c r="E4848" i="1" a="1"/>
  <c r="E4848" i="1" s="1"/>
  <c r="M4848" i="1" s="1"/>
  <c r="E5469" i="1" a="1"/>
  <c r="E5469" i="1" s="1"/>
  <c r="E4871" i="1" a="1"/>
  <c r="E4871" i="1" s="1"/>
  <c r="M4871" i="1" s="1"/>
  <c r="I4871" i="1" s="1"/>
  <c r="E4878" i="1" a="1"/>
  <c r="E4878" i="1" s="1"/>
  <c r="M4878" i="1" s="1"/>
  <c r="I4878" i="1" s="1"/>
  <c r="E4774" i="1" a="1"/>
  <c r="E4774" i="1" s="1"/>
  <c r="M4774" i="1" s="1"/>
  <c r="E4825" i="1" a="1"/>
  <c r="E4825" i="1" s="1"/>
  <c r="M4825" i="1" s="1"/>
  <c r="E5485" i="1" a="1"/>
  <c r="E5485" i="1" s="1"/>
  <c r="E4810" i="1" a="1"/>
  <c r="E4810" i="1" s="1"/>
  <c r="M4810" i="1" s="1"/>
  <c r="E4692" i="1" a="1"/>
  <c r="E4692" i="1" s="1"/>
  <c r="M4692" i="1" s="1"/>
  <c r="E4888" i="1" a="1"/>
  <c r="E4888" i="1" s="1"/>
  <c r="M4888" i="1" s="1"/>
  <c r="E4890" i="1" a="1"/>
  <c r="E4890" i="1" s="1"/>
  <c r="M4890" i="1" s="1"/>
  <c r="E4838" i="1" a="1"/>
  <c r="E4838" i="1" s="1"/>
  <c r="M4838" i="1" s="1"/>
  <c r="E4741" i="1" a="1"/>
  <c r="E4741" i="1" s="1"/>
  <c r="M4741" i="1" s="1"/>
  <c r="E4724" i="1" a="1"/>
  <c r="E4724" i="1" s="1"/>
  <c r="M4724" i="1" s="1"/>
  <c r="E4716" i="1" a="1"/>
  <c r="E4716" i="1" s="1"/>
  <c r="M4716" i="1" s="1"/>
  <c r="E4787" i="1" a="1"/>
  <c r="E4787" i="1" s="1"/>
  <c r="M4787" i="1" s="1"/>
  <c r="I4787" i="1" s="1"/>
  <c r="E4721" i="1" a="1"/>
  <c r="E4721" i="1" s="1"/>
  <c r="M4721" i="1" s="1"/>
  <c r="E4752" i="1" a="1"/>
  <c r="E4752" i="1" s="1"/>
  <c r="M4752" i="1" s="1"/>
  <c r="E4714" i="1" a="1"/>
  <c r="E4714" i="1" s="1"/>
  <c r="M4714" i="1" s="1"/>
  <c r="E5517" i="1" a="1"/>
  <c r="E5517" i="1" s="1"/>
  <c r="E4819" i="1" a="1"/>
  <c r="E4819" i="1" s="1"/>
  <c r="M4819" i="1" s="1"/>
  <c r="E4842" i="1" a="1"/>
  <c r="E4842" i="1" s="1"/>
  <c r="M4842" i="1" s="1"/>
  <c r="E4743" i="1" a="1"/>
  <c r="E4743" i="1" s="1"/>
  <c r="M4743" i="1" s="1"/>
  <c r="E4680" i="1" a="1"/>
  <c r="E4680" i="1" s="1"/>
  <c r="M4680" i="1" s="1"/>
  <c r="E5501" i="1" a="1"/>
  <c r="E5501" i="1" s="1"/>
  <c r="E5448" i="1" a="1"/>
  <c r="E5448" i="1" s="1"/>
  <c r="E4673" i="1" a="1"/>
  <c r="E4673" i="1" s="1"/>
  <c r="M4673" i="1" s="1"/>
  <c r="E4674" i="1" a="1"/>
  <c r="E4674" i="1" s="1"/>
  <c r="M4674" i="1" s="1"/>
  <c r="I4674" i="1" s="1"/>
  <c r="E4676" i="1" a="1"/>
  <c r="E4676" i="1" s="1"/>
  <c r="M4676" i="1" s="1"/>
  <c r="I4676" i="1" s="1"/>
  <c r="E4666" i="1" a="1"/>
  <c r="E4666" i="1" s="1"/>
  <c r="M4666" i="1" s="1"/>
  <c r="E4902" i="1" a="1"/>
  <c r="E4902" i="1" s="1"/>
  <c r="M4902" i="1" s="1"/>
  <c r="E4900" i="1" a="1"/>
  <c r="E4900" i="1" s="1"/>
  <c r="M4900" i="1" s="1"/>
  <c r="E4669" i="1" a="1"/>
  <c r="E4669" i="1" s="1"/>
  <c r="M4669" i="1" s="1"/>
  <c r="E4665" i="1" a="1"/>
  <c r="E4665" i="1" s="1"/>
  <c r="M4665" i="1" s="1"/>
  <c r="E4671" i="1" a="1"/>
  <c r="E4671" i="1" s="1"/>
  <c r="M4671" i="1" s="1"/>
  <c r="I4671" i="1" s="1"/>
  <c r="E5522" i="1" a="1"/>
  <c r="E5522" i="1" s="1"/>
  <c r="E4898" i="1" a="1"/>
  <c r="E4898" i="1" s="1"/>
  <c r="M4898" i="1" s="1"/>
  <c r="E5520" i="1" a="1"/>
  <c r="E5520" i="1" s="1"/>
  <c r="E4897" i="1" a="1"/>
  <c r="E4897" i="1" s="1"/>
  <c r="M4897" i="1" s="1"/>
  <c r="E5521" i="1" a="1"/>
  <c r="E5521" i="1" s="1"/>
  <c r="E4667" i="1" a="1"/>
  <c r="E4667" i="1" s="1"/>
  <c r="M4667" i="1" s="1"/>
  <c r="E5518" i="1" a="1"/>
  <c r="E5518" i="1" s="1"/>
  <c r="E4899" i="1" a="1"/>
  <c r="E4899" i="1" s="1"/>
  <c r="M4899" i="1" s="1"/>
  <c r="E4903" i="1" a="1"/>
  <c r="E4903" i="1" s="1"/>
  <c r="M4903" i="1" s="1"/>
  <c r="E5519" i="1" a="1"/>
  <c r="E5519" i="1" s="1"/>
  <c r="E4901" i="1" a="1"/>
  <c r="E4901" i="1" s="1"/>
  <c r="M4901" i="1" s="1"/>
  <c r="E4895" i="1" a="1"/>
  <c r="E4895" i="1" s="1"/>
  <c r="M4895" i="1" s="1"/>
  <c r="E4894" i="1" a="1"/>
  <c r="E4894" i="1" s="1"/>
  <c r="M4894" i="1" s="1"/>
  <c r="E4896" i="1" a="1"/>
  <c r="E4896" i="1" s="1"/>
  <c r="M4896" i="1" s="1"/>
  <c r="E4672" i="1" a="1"/>
  <c r="E4672" i="1" s="1"/>
  <c r="M4672" i="1" s="1"/>
  <c r="I4672" i="1" s="1"/>
  <c r="E4668" i="1" a="1"/>
  <c r="E4668" i="1" s="1"/>
  <c r="M4668" i="1" s="1"/>
  <c r="E4675" i="1" a="1"/>
  <c r="E4675" i="1" s="1"/>
  <c r="M4675" i="1" s="1"/>
  <c r="I4675" i="1" s="1"/>
  <c r="E4670" i="1" a="1"/>
  <c r="E4670" i="1" s="1"/>
  <c r="M4670" i="1" s="1"/>
  <c r="I4670" i="1" s="1"/>
  <c r="E5100" i="1" a="1"/>
  <c r="E5100" i="1" s="1"/>
  <c r="M5100" i="1" s="1"/>
  <c r="E5082" i="1" a="1"/>
  <c r="E5082" i="1" s="1"/>
  <c r="M5082" i="1" s="1"/>
  <c r="E5002" i="1" a="1"/>
  <c r="E5002" i="1" s="1"/>
  <c r="M5002" i="1" s="1"/>
  <c r="E5399" i="1" a="1"/>
  <c r="E5399" i="1" s="1"/>
  <c r="M5399" i="1" s="1"/>
  <c r="E5122" i="1" a="1"/>
  <c r="E5122" i="1" s="1"/>
  <c r="M5122" i="1" s="1"/>
  <c r="E5392" i="1" a="1"/>
  <c r="E5392" i="1" s="1"/>
  <c r="M5392" i="1" s="1"/>
  <c r="E5117" i="1" a="1"/>
  <c r="E5117" i="1" s="1"/>
  <c r="M5117" i="1" s="1"/>
  <c r="E5061" i="1" a="1"/>
  <c r="E5061" i="1" s="1"/>
  <c r="M5061" i="1" s="1"/>
  <c r="E5413" i="1" a="1"/>
  <c r="E5413" i="1" s="1"/>
  <c r="M5413" i="1" s="1"/>
  <c r="E5267" i="1" a="1"/>
  <c r="E5267" i="1" s="1"/>
  <c r="M5267" i="1" s="1"/>
  <c r="E5244" i="1" a="1"/>
  <c r="E5244" i="1" s="1"/>
  <c r="M5244" i="1" s="1"/>
  <c r="E5179" i="1" a="1"/>
  <c r="E5179" i="1" s="1"/>
  <c r="M5179" i="1" s="1"/>
  <c r="E5021" i="1" a="1"/>
  <c r="E5021" i="1" s="1"/>
  <c r="M5021" i="1" s="1"/>
  <c r="E5180" i="1" a="1"/>
  <c r="E5180" i="1" s="1"/>
  <c r="M5180" i="1" s="1"/>
  <c r="E5121" i="1" a="1"/>
  <c r="E5121" i="1" s="1"/>
  <c r="M5121" i="1" s="1"/>
  <c r="E5359" i="1" a="1"/>
  <c r="E5359" i="1" s="1"/>
  <c r="M5359" i="1" s="1"/>
  <c r="E5236" i="1" a="1"/>
  <c r="E5236" i="1" s="1"/>
  <c r="M5236" i="1" s="1"/>
  <c r="E5143" i="1" a="1"/>
  <c r="E5143" i="1" s="1"/>
  <c r="M5143" i="1" s="1"/>
  <c r="E5184" i="1" a="1"/>
  <c r="E5184" i="1" s="1"/>
  <c r="M5184" i="1" s="1"/>
  <c r="E5171" i="1" a="1"/>
  <c r="E5171" i="1" s="1"/>
  <c r="M5171" i="1" s="1"/>
  <c r="E5078" i="1" a="1"/>
  <c r="E5078" i="1" s="1"/>
  <c r="M5078" i="1" s="1"/>
  <c r="E4961" i="1" a="1"/>
  <c r="E4961" i="1" s="1"/>
  <c r="M4961" i="1" s="1"/>
  <c r="E5218" i="1" a="1"/>
  <c r="E5218" i="1" s="1"/>
  <c r="M5218" i="1" s="1"/>
  <c r="E5354" i="1" a="1"/>
  <c r="E5354" i="1" s="1"/>
  <c r="M5354" i="1" s="1"/>
  <c r="E5067" i="1" a="1"/>
  <c r="E5067" i="1" s="1"/>
  <c r="M5067" i="1" s="1"/>
  <c r="E5172" i="1" a="1"/>
  <c r="E5172" i="1" s="1"/>
  <c r="M5172" i="1" s="1"/>
  <c r="E4967" i="1" a="1"/>
  <c r="E4967" i="1" s="1"/>
  <c r="M4967" i="1" s="1"/>
  <c r="E5114" i="1" a="1"/>
  <c r="E5114" i="1" s="1"/>
  <c r="M5114" i="1" s="1"/>
  <c r="E5268" i="1" a="1"/>
  <c r="E5268" i="1" s="1"/>
  <c r="M5268" i="1" s="1"/>
  <c r="E5175" i="1" a="1"/>
  <c r="E5175" i="1" s="1"/>
  <c r="M5175" i="1" s="1"/>
  <c r="E5222" i="1" a="1"/>
  <c r="E5222" i="1" s="1"/>
  <c r="M5222" i="1" s="1"/>
  <c r="E5004" i="1" a="1"/>
  <c r="E5004" i="1" s="1"/>
  <c r="M5004" i="1" s="1"/>
  <c r="E5128" i="1" a="1"/>
  <c r="E5128" i="1" s="1"/>
  <c r="M5128" i="1" s="1"/>
  <c r="E4974" i="1" a="1"/>
  <c r="E4974" i="1" s="1"/>
  <c r="M4974" i="1" s="1"/>
  <c r="E5214" i="1" a="1"/>
  <c r="E5214" i="1" s="1"/>
  <c r="M5214" i="1" s="1"/>
  <c r="E5300" i="1" a="1"/>
  <c r="E5300" i="1" s="1"/>
  <c r="M5300" i="1" s="1"/>
  <c r="E5332" i="1" a="1"/>
  <c r="E5332" i="1" s="1"/>
  <c r="M5332" i="1" s="1"/>
  <c r="E5215" i="1" a="1"/>
  <c r="E5215" i="1" s="1"/>
  <c r="M5215" i="1" s="1"/>
  <c r="E4992" i="1" a="1"/>
  <c r="E4992" i="1" s="1"/>
  <c r="M4992" i="1" s="1"/>
  <c r="E5298" i="1" a="1"/>
  <c r="E5298" i="1" s="1"/>
  <c r="M5298" i="1" s="1"/>
  <c r="E5312" i="1" a="1"/>
  <c r="E5312" i="1" s="1"/>
  <c r="M5312" i="1" s="1"/>
  <c r="E5224" i="1" a="1"/>
  <c r="E5224" i="1" s="1"/>
  <c r="M5224" i="1" s="1"/>
  <c r="E5193" i="1" a="1"/>
  <c r="E5193" i="1" s="1"/>
  <c r="M5193" i="1" s="1"/>
  <c r="E5324" i="1" a="1"/>
  <c r="E5324" i="1" s="1"/>
  <c r="M5324" i="1" s="1"/>
  <c r="E5124" i="1" a="1"/>
  <c r="E5124" i="1" s="1"/>
  <c r="M5124" i="1" s="1"/>
  <c r="E5398" i="1" a="1"/>
  <c r="E5398" i="1" s="1"/>
  <c r="M5398" i="1" s="1"/>
  <c r="E5367" i="1" a="1"/>
  <c r="E5367" i="1" s="1"/>
  <c r="M5367" i="1" s="1"/>
  <c r="E5036" i="1" a="1"/>
  <c r="E5036" i="1" s="1"/>
  <c r="M5036" i="1" s="1"/>
  <c r="E4988" i="1" a="1"/>
  <c r="E4988" i="1" s="1"/>
  <c r="M4988" i="1" s="1"/>
  <c r="E5051" i="1" a="1"/>
  <c r="E5051" i="1" s="1"/>
  <c r="M5051" i="1" s="1"/>
  <c r="E5201" i="1" a="1"/>
  <c r="E5201" i="1" s="1"/>
  <c r="M5201" i="1" s="1"/>
  <c r="E5008" i="1" a="1"/>
  <c r="E5008" i="1" s="1"/>
  <c r="M5008" i="1" s="1"/>
  <c r="E5013" i="1" a="1"/>
  <c r="E5013" i="1" s="1"/>
  <c r="M5013" i="1" s="1"/>
  <c r="E5252" i="1" a="1"/>
  <c r="E5252" i="1" s="1"/>
  <c r="M5252" i="1" s="1"/>
  <c r="E5231" i="1" a="1"/>
  <c r="E5231" i="1" s="1"/>
  <c r="M5231" i="1" s="1"/>
  <c r="E5065" i="1" a="1"/>
  <c r="E5065" i="1" s="1"/>
  <c r="M5065" i="1" s="1"/>
  <c r="E5220" i="1" a="1"/>
  <c r="E5220" i="1" s="1"/>
  <c r="M5220" i="1" s="1"/>
  <c r="E5404" i="1" a="1"/>
  <c r="E5404" i="1" s="1"/>
  <c r="M5404" i="1" s="1"/>
  <c r="E5339" i="1" a="1"/>
  <c r="E5339" i="1" s="1"/>
  <c r="M5339" i="1" s="1"/>
  <c r="E5042" i="1" a="1"/>
  <c r="E5042" i="1" s="1"/>
  <c r="M5042" i="1" s="1"/>
  <c r="E5056" i="1" a="1"/>
  <c r="E5056" i="1" s="1"/>
  <c r="M5056" i="1" s="1"/>
  <c r="E5046" i="1" a="1"/>
  <c r="E5046" i="1" s="1"/>
  <c r="M5046" i="1" s="1"/>
  <c r="E5375" i="1" a="1"/>
  <c r="E5375" i="1" s="1"/>
  <c r="M5375" i="1" s="1"/>
  <c r="E5060" i="1" a="1"/>
  <c r="E5060" i="1" s="1"/>
  <c r="M5060" i="1" s="1"/>
  <c r="E5376" i="1" a="1"/>
  <c r="E5376" i="1" s="1"/>
  <c r="M5376" i="1" s="1"/>
  <c r="E5302" i="1" a="1"/>
  <c r="E5302" i="1" s="1"/>
  <c r="M5302" i="1" s="1"/>
  <c r="E5001" i="1" a="1"/>
  <c r="E5001" i="1" s="1"/>
  <c r="M5001" i="1" s="1"/>
  <c r="E5340" i="1" a="1"/>
  <c r="E5340" i="1" s="1"/>
  <c r="M5340" i="1" s="1"/>
  <c r="E5079" i="1" a="1"/>
  <c r="E5079" i="1" s="1"/>
  <c r="M5079" i="1" s="1"/>
  <c r="E5022" i="1" a="1"/>
  <c r="E5022" i="1" s="1"/>
  <c r="M5022" i="1" s="1"/>
  <c r="E5360" i="1" a="1"/>
  <c r="E5360" i="1" s="1"/>
  <c r="M5360" i="1" s="1"/>
  <c r="E5094" i="1" a="1"/>
  <c r="E5094" i="1" s="1"/>
  <c r="M5094" i="1" s="1"/>
  <c r="E5389" i="1" a="1"/>
  <c r="E5389" i="1" s="1"/>
  <c r="M5389" i="1" s="1"/>
  <c r="E5018" i="1" a="1"/>
  <c r="E5018" i="1" s="1"/>
  <c r="M5018" i="1" s="1"/>
  <c r="E5253" i="1" a="1"/>
  <c r="E5253" i="1" s="1"/>
  <c r="M5253" i="1" s="1"/>
  <c r="E5373" i="1" a="1"/>
  <c r="E5373" i="1" s="1"/>
  <c r="M5373" i="1" s="1"/>
  <c r="E5055" i="1" a="1"/>
  <c r="E5055" i="1" s="1"/>
  <c r="M5055" i="1" s="1"/>
  <c r="E5075" i="1" a="1"/>
  <c r="E5075" i="1" s="1"/>
  <c r="M5075" i="1" s="1"/>
  <c r="E5206" i="1" a="1"/>
  <c r="E5206" i="1" s="1"/>
  <c r="M5206" i="1" s="1"/>
  <c r="E4994" i="1" a="1"/>
  <c r="E4994" i="1" s="1"/>
  <c r="M4994" i="1" s="1"/>
  <c r="E5010" i="1" a="1"/>
  <c r="E5010" i="1" s="1"/>
  <c r="M5010" i="1" s="1"/>
  <c r="E5355" i="1" a="1"/>
  <c r="E5355" i="1" s="1"/>
  <c r="M5355" i="1" s="1"/>
  <c r="E4972" i="1" a="1"/>
  <c r="E4972" i="1" s="1"/>
  <c r="M4972" i="1" s="1"/>
  <c r="E5039" i="1" a="1"/>
  <c r="E5039" i="1" s="1"/>
  <c r="M5039" i="1" s="1"/>
  <c r="E5315" i="1" a="1"/>
  <c r="E5315" i="1" s="1"/>
  <c r="M5315" i="1" s="1"/>
  <c r="E5328" i="1" a="1"/>
  <c r="E5328" i="1" s="1"/>
  <c r="M5328" i="1" s="1"/>
  <c r="E5028" i="1" a="1"/>
  <c r="E5028" i="1" s="1"/>
  <c r="M5028" i="1" s="1"/>
  <c r="E5351" i="1" a="1"/>
  <c r="E5351" i="1" s="1"/>
  <c r="M5351" i="1" s="1"/>
  <c r="E5029" i="1" a="1"/>
  <c r="E5029" i="1" s="1"/>
  <c r="M5029" i="1" s="1"/>
  <c r="E5043" i="1" a="1"/>
  <c r="E5043" i="1" s="1"/>
  <c r="M5043" i="1" s="1"/>
  <c r="E5333" i="1" a="1"/>
  <c r="E5333" i="1" s="1"/>
  <c r="M5333" i="1" s="1"/>
  <c r="E5080" i="1" a="1"/>
  <c r="E5080" i="1" s="1"/>
  <c r="M5080" i="1" s="1"/>
  <c r="E5149" i="1" a="1"/>
  <c r="E5149" i="1" s="1"/>
  <c r="M5149" i="1" s="1"/>
  <c r="E5241" i="1" a="1"/>
  <c r="E5241" i="1" s="1"/>
  <c r="M5241" i="1" s="1"/>
  <c r="E5264" i="1" a="1"/>
  <c r="E5264" i="1" s="1"/>
  <c r="M5264" i="1" s="1"/>
  <c r="E5276" i="1" a="1"/>
  <c r="E5276" i="1" s="1"/>
  <c r="M5276" i="1" s="1"/>
  <c r="E5182" i="1" a="1"/>
  <c r="E5182" i="1" s="1"/>
  <c r="M5182" i="1" s="1"/>
  <c r="E5251" i="1" a="1"/>
  <c r="E5251" i="1" s="1"/>
  <c r="M5251" i="1" s="1"/>
  <c r="E5378" i="1" a="1"/>
  <c r="E5378" i="1" s="1"/>
  <c r="M5378" i="1" s="1"/>
  <c r="E5381" i="1" a="1"/>
  <c r="E5381" i="1" s="1"/>
  <c r="M5381" i="1" s="1"/>
  <c r="E5202" i="1" a="1"/>
  <c r="E5202" i="1" s="1"/>
  <c r="M5202" i="1" s="1"/>
  <c r="E5063" i="1" a="1"/>
  <c r="E5063" i="1" s="1"/>
  <c r="M5063" i="1" s="1"/>
  <c r="E4984" i="1" a="1"/>
  <c r="E4984" i="1" s="1"/>
  <c r="M4984" i="1" s="1"/>
  <c r="E4996" i="1" a="1"/>
  <c r="E4996" i="1" s="1"/>
  <c r="M4996" i="1" s="1"/>
  <c r="E5194" i="1" a="1"/>
  <c r="E5194" i="1" s="1"/>
  <c r="M5194" i="1" s="1"/>
  <c r="E5116" i="1" a="1"/>
  <c r="E5116" i="1" s="1"/>
  <c r="M5116" i="1" s="1"/>
  <c r="E5115" i="1" a="1"/>
  <c r="E5115" i="1" s="1"/>
  <c r="M5115" i="1" s="1"/>
  <c r="E5304" i="1" a="1"/>
  <c r="E5304" i="1" s="1"/>
  <c r="M5304" i="1" s="1"/>
  <c r="E5090" i="1" a="1"/>
  <c r="E5090" i="1" s="1"/>
  <c r="M5090" i="1" s="1"/>
  <c r="E5387" i="1" a="1"/>
  <c r="E5387" i="1" s="1"/>
  <c r="M5387" i="1" s="1"/>
  <c r="E5020" i="1" a="1"/>
  <c r="E5020" i="1" s="1"/>
  <c r="M5020" i="1" s="1"/>
  <c r="E5034" i="1" a="1"/>
  <c r="E5034" i="1" s="1"/>
  <c r="M5034" i="1" s="1"/>
  <c r="E5271" i="1" a="1"/>
  <c r="E5271" i="1" s="1"/>
  <c r="M5271" i="1" s="1"/>
  <c r="E4981" i="1" a="1"/>
  <c r="E4981" i="1" s="1"/>
  <c r="M4981" i="1" s="1"/>
  <c r="E5391" i="1" a="1"/>
  <c r="E5391" i="1" s="1"/>
  <c r="M5391" i="1" s="1"/>
  <c r="E5152" i="1" a="1"/>
  <c r="E5152" i="1" s="1"/>
  <c r="M5152" i="1" s="1"/>
  <c r="E5394" i="1" a="1"/>
  <c r="E5394" i="1" s="1"/>
  <c r="M5394" i="1" s="1"/>
  <c r="E5350" i="1" a="1"/>
  <c r="E5350" i="1" s="1"/>
  <c r="M5350" i="1" s="1"/>
  <c r="E5305" i="1" a="1"/>
  <c r="E5305" i="1" s="1"/>
  <c r="E5209" i="1" a="1"/>
  <c r="E5209" i="1" s="1"/>
  <c r="M5209" i="1" s="1"/>
  <c r="E5288" i="1" a="1"/>
  <c r="E5288" i="1" s="1"/>
  <c r="M5288" i="1" s="1"/>
  <c r="E4963" i="1" a="1"/>
  <c r="E4963" i="1" s="1"/>
  <c r="M4963" i="1" s="1"/>
  <c r="E5033" i="1" a="1"/>
  <c r="E5033" i="1" s="1"/>
  <c r="M5033" i="1" s="1"/>
  <c r="E5098" i="1" a="1"/>
  <c r="E5098" i="1" s="1"/>
  <c r="M5098" i="1" s="1"/>
  <c r="E5358" i="1" a="1"/>
  <c r="E5358" i="1" s="1"/>
  <c r="M5358" i="1" s="1"/>
  <c r="E5269" i="1" a="1"/>
  <c r="E5269" i="1" s="1"/>
  <c r="M5269" i="1" s="1"/>
  <c r="E5292" i="1" a="1"/>
  <c r="E5292" i="1" s="1"/>
  <c r="M5292" i="1" s="1"/>
  <c r="E5037" i="1" a="1"/>
  <c r="E5037" i="1" s="1"/>
  <c r="M5037" i="1" s="1"/>
  <c r="E5118" i="1" a="1"/>
  <c r="E5118" i="1" s="1"/>
  <c r="M5118" i="1" s="1"/>
  <c r="E5409" i="1" a="1"/>
  <c r="E5409" i="1" s="1"/>
  <c r="M5409" i="1" s="1"/>
  <c r="E4980" i="1" a="1"/>
  <c r="E4980" i="1" s="1"/>
  <c r="M4980" i="1" s="1"/>
  <c r="E5088" i="1" a="1"/>
  <c r="E5088" i="1" s="1"/>
  <c r="M5088" i="1" s="1"/>
  <c r="E5256" i="1" a="1"/>
  <c r="E5256" i="1" s="1"/>
  <c r="M5256" i="1" s="1"/>
  <c r="E5308" i="1" a="1"/>
  <c r="E5308" i="1" s="1"/>
  <c r="M5308" i="1" s="1"/>
  <c r="E5092" i="1" a="1"/>
  <c r="E5092" i="1" s="1"/>
  <c r="M5092" i="1" s="1"/>
  <c r="E5109" i="1" a="1"/>
  <c r="E5109" i="1" s="1"/>
  <c r="M5109" i="1" s="1"/>
  <c r="E5364" i="1" a="1"/>
  <c r="E5364" i="1" s="1"/>
  <c r="M5364" i="1" s="1"/>
  <c r="E5064" i="1" a="1"/>
  <c r="E5064" i="1" s="1"/>
  <c r="M5064" i="1" s="1"/>
  <c r="E5112" i="1" a="1"/>
  <c r="E5112" i="1" s="1"/>
  <c r="M5112" i="1" s="1"/>
  <c r="E5062" i="1" a="1"/>
  <c r="E5062" i="1" s="1"/>
  <c r="M5062" i="1" s="1"/>
  <c r="E5335" i="1" a="1"/>
  <c r="E5335" i="1" s="1"/>
  <c r="M5335" i="1" s="1"/>
  <c r="E4990" i="1" a="1"/>
  <c r="E4990" i="1" s="1"/>
  <c r="M4990" i="1" s="1"/>
  <c r="E5405" i="1" a="1"/>
  <c r="E5405" i="1" s="1"/>
  <c r="M5405" i="1" s="1"/>
  <c r="E4986" i="1" a="1"/>
  <c r="E4986" i="1" s="1"/>
  <c r="M4986" i="1" s="1"/>
  <c r="E5048" i="1" a="1"/>
  <c r="E5048" i="1" s="1"/>
  <c r="M5048" i="1" s="1"/>
  <c r="E5277" i="1" a="1"/>
  <c r="E5277" i="1" s="1"/>
  <c r="M5277" i="1" s="1"/>
  <c r="E5054" i="1" a="1"/>
  <c r="E5054" i="1" s="1"/>
  <c r="M5054" i="1" s="1"/>
  <c r="E5318" i="1" a="1"/>
  <c r="E5318" i="1" s="1"/>
  <c r="M5318" i="1" s="1"/>
  <c r="E5240" i="1" a="1"/>
  <c r="E5240" i="1" s="1"/>
  <c r="M5240" i="1" s="1"/>
  <c r="E4964" i="1" a="1"/>
  <c r="E4964" i="1" s="1"/>
  <c r="M4964" i="1" s="1"/>
  <c r="E5223" i="1" a="1"/>
  <c r="E5223" i="1" s="1"/>
  <c r="M5223" i="1" s="1"/>
  <c r="E5016" i="1" a="1"/>
  <c r="E5016" i="1" s="1"/>
  <c r="M5016" i="1" s="1"/>
  <c r="E5217" i="1" a="1"/>
  <c r="E5217" i="1" s="1"/>
  <c r="M5217" i="1" s="1"/>
  <c r="E5280" i="1" a="1"/>
  <c r="E5280" i="1" s="1"/>
  <c r="M5280" i="1" s="1"/>
  <c r="E5326" i="1" a="1"/>
  <c r="E5326" i="1" s="1"/>
  <c r="M5326" i="1" s="1"/>
  <c r="E5138" i="1" a="1"/>
  <c r="E5138" i="1" s="1"/>
  <c r="M5138" i="1" s="1"/>
  <c r="E5248" i="1" a="1"/>
  <c r="E5248" i="1" s="1"/>
  <c r="M5248" i="1" s="1"/>
  <c r="E5102" i="1" a="1"/>
  <c r="E5102" i="1" s="1"/>
  <c r="M5102" i="1" s="1"/>
  <c r="E5295" i="1" a="1"/>
  <c r="E5295" i="1" s="1"/>
  <c r="M5295" i="1" s="1"/>
  <c r="E5393" i="1" a="1"/>
  <c r="E5393" i="1" s="1"/>
  <c r="M5393" i="1" s="1"/>
  <c r="E5250" i="1" a="1"/>
  <c r="E5250" i="1" s="1"/>
  <c r="M5250" i="1" s="1"/>
  <c r="E5400" i="1" a="1"/>
  <c r="E5400" i="1" s="1"/>
  <c r="M5400" i="1" s="1"/>
  <c r="E5164" i="1" a="1"/>
  <c r="E5164" i="1" s="1"/>
  <c r="M5164" i="1" s="1"/>
  <c r="E5007" i="1" a="1"/>
  <c r="E5007" i="1" s="1"/>
  <c r="M5007" i="1" s="1"/>
  <c r="E5169" i="1" a="1"/>
  <c r="E5169" i="1" s="1"/>
  <c r="M5169" i="1" s="1"/>
  <c r="E5221" i="1" a="1"/>
  <c r="E5221" i="1" s="1"/>
  <c r="M5221" i="1" s="1"/>
  <c r="E5306" i="1" a="1"/>
  <c r="E5306" i="1" s="1"/>
  <c r="E5081" i="1" a="1"/>
  <c r="E5081" i="1" s="1"/>
  <c r="M5081" i="1" s="1"/>
  <c r="E5270" i="1" a="1"/>
  <c r="E5270" i="1" s="1"/>
  <c r="M5270" i="1" s="1"/>
  <c r="E5156" i="1" a="1"/>
  <c r="E5156" i="1" s="1"/>
  <c r="M5156" i="1" s="1"/>
  <c r="E5346" i="1" a="1"/>
  <c r="E5346" i="1" s="1"/>
  <c r="M5346" i="1" s="1"/>
  <c r="E5311" i="1" a="1"/>
  <c r="E5311" i="1" s="1"/>
  <c r="M5311" i="1" s="1"/>
  <c r="E5233" i="1" a="1"/>
  <c r="E5233" i="1" s="1"/>
  <c r="M5233" i="1" s="1"/>
  <c r="E5239" i="1" a="1"/>
  <c r="E5239" i="1" s="1"/>
  <c r="M5239" i="1" s="1"/>
  <c r="E5353" i="1" a="1"/>
  <c r="E5353" i="1" s="1"/>
  <c r="M5353" i="1" s="1"/>
  <c r="E5086" i="1" a="1"/>
  <c r="E5086" i="1" s="1"/>
  <c r="M5086" i="1" s="1"/>
  <c r="E5237" i="1" a="1"/>
  <c r="E5237" i="1" s="1"/>
  <c r="M5237" i="1" s="1"/>
  <c r="E5153" i="1" a="1"/>
  <c r="E5153" i="1" s="1"/>
  <c r="M5153" i="1" s="1"/>
  <c r="E5370" i="1" a="1"/>
  <c r="E5370" i="1" s="1"/>
  <c r="M5370" i="1" s="1"/>
  <c r="E5349" i="1" a="1"/>
  <c r="E5349" i="1" s="1"/>
  <c r="M5349" i="1" s="1"/>
  <c r="E5283" i="1" a="1"/>
  <c r="E5283" i="1" s="1"/>
  <c r="M5283" i="1" s="1"/>
  <c r="E5390" i="1" a="1"/>
  <c r="E5390" i="1" s="1"/>
  <c r="M5390" i="1" s="1"/>
  <c r="E5058" i="1" a="1"/>
  <c r="E5058" i="1" s="1"/>
  <c r="M5058" i="1" s="1"/>
  <c r="E4991" i="1" a="1"/>
  <c r="E4991" i="1" s="1"/>
  <c r="M4991" i="1" s="1"/>
  <c r="E5188" i="1" a="1"/>
  <c r="E5188" i="1" s="1"/>
  <c r="M5188" i="1" s="1"/>
  <c r="E5303" i="1" a="1"/>
  <c r="E5303" i="1" s="1"/>
  <c r="E5077" i="1" a="1"/>
  <c r="E5077" i="1" s="1"/>
  <c r="M5077" i="1" s="1"/>
  <c r="E5317" i="1" a="1"/>
  <c r="E5317" i="1" s="1"/>
  <c r="M5317" i="1" s="1"/>
  <c r="E5044" i="1" a="1"/>
  <c r="E5044" i="1" s="1"/>
  <c r="M5044" i="1" s="1"/>
  <c r="E5024" i="1" a="1"/>
  <c r="E5024" i="1" s="1"/>
  <c r="M5024" i="1" s="1"/>
  <c r="E5040" i="1" a="1"/>
  <c r="E5040" i="1" s="1"/>
  <c r="M5040" i="1" s="1"/>
  <c r="E5313" i="1" a="1"/>
  <c r="E5313" i="1" s="1"/>
  <c r="M5313" i="1" s="1"/>
  <c r="E5356" i="1" a="1"/>
  <c r="E5356" i="1" s="1"/>
  <c r="M5356" i="1" s="1"/>
  <c r="E5243" i="1" a="1"/>
  <c r="E5243" i="1" s="1"/>
  <c r="M5243" i="1" s="1"/>
  <c r="E5129" i="1" a="1"/>
  <c r="E5129" i="1" s="1"/>
  <c r="M5129" i="1" s="1"/>
  <c r="E5019" i="1" a="1"/>
  <c r="E5019" i="1" s="1"/>
  <c r="M5019" i="1" s="1"/>
  <c r="E5238" i="1" a="1"/>
  <c r="E5238" i="1" s="1"/>
  <c r="M5238" i="1" s="1"/>
  <c r="E5386" i="1" a="1"/>
  <c r="E5386" i="1" s="1"/>
  <c r="M5386" i="1" s="1"/>
  <c r="E5254" i="1" a="1"/>
  <c r="E5254" i="1" s="1"/>
  <c r="M5254" i="1" s="1"/>
  <c r="E5230" i="1" a="1"/>
  <c r="E5230" i="1" s="1"/>
  <c r="M5230" i="1" s="1"/>
  <c r="E5137" i="1" a="1"/>
  <c r="E5137" i="1" s="1"/>
  <c r="M5137" i="1" s="1"/>
  <c r="E5174" i="1" a="1"/>
  <c r="E5174" i="1" s="1"/>
  <c r="M5174" i="1" s="1"/>
  <c r="E5347" i="1" a="1"/>
  <c r="E5347" i="1" s="1"/>
  <c r="M5347" i="1" s="1"/>
  <c r="E5155" i="1" a="1"/>
  <c r="E5155" i="1" s="1"/>
  <c r="E5142" i="1" a="1"/>
  <c r="E5142" i="1" s="1"/>
  <c r="M5142" i="1" s="1"/>
  <c r="E5099" i="1" a="1"/>
  <c r="E5099" i="1" s="1"/>
  <c r="M5099" i="1" s="1"/>
  <c r="E5000" i="1" a="1"/>
  <c r="E5000" i="1" s="1"/>
  <c r="M5000" i="1" s="1"/>
  <c r="E4987" i="1" a="1"/>
  <c r="E4987" i="1" s="1"/>
  <c r="M4987" i="1" s="1"/>
  <c r="E5053" i="1" a="1"/>
  <c r="E5053" i="1" s="1"/>
  <c r="M5053" i="1" s="1"/>
  <c r="E5003" i="1" a="1"/>
  <c r="E5003" i="1" s="1"/>
  <c r="M5003" i="1" s="1"/>
  <c r="E5232" i="1" a="1"/>
  <c r="E5232" i="1" s="1"/>
  <c r="M5232" i="1" s="1"/>
  <c r="E5275" i="1" a="1"/>
  <c r="E5275" i="1" s="1"/>
  <c r="M5275" i="1" s="1"/>
  <c r="E5369" i="1" a="1"/>
  <c r="E5369" i="1" s="1"/>
  <c r="M5369" i="1" s="1"/>
  <c r="E5167" i="1" a="1"/>
  <c r="E5167" i="1" s="1"/>
  <c r="M5167" i="1" s="1"/>
  <c r="E5204" i="1" a="1"/>
  <c r="E5204" i="1" s="1"/>
  <c r="M5204" i="1" s="1"/>
  <c r="E5101" i="1" a="1"/>
  <c r="E5101" i="1" s="1"/>
  <c r="M5101" i="1" s="1"/>
  <c r="E5133" i="1" a="1"/>
  <c r="E5133" i="1" s="1"/>
  <c r="M5133" i="1" s="1"/>
  <c r="E5132" i="1" a="1"/>
  <c r="E5132" i="1" s="1"/>
  <c r="M5132" i="1" s="1"/>
  <c r="E5309" i="1" a="1"/>
  <c r="E5309" i="1" s="1"/>
  <c r="M5309" i="1" s="1"/>
  <c r="E5226" i="1" a="1"/>
  <c r="E5226" i="1" s="1"/>
  <c r="M5226" i="1" s="1"/>
  <c r="E5331" i="1" a="1"/>
  <c r="E5331" i="1" s="1"/>
  <c r="M5331" i="1" s="1"/>
  <c r="E5297" i="1" a="1"/>
  <c r="E5297" i="1" s="1"/>
  <c r="M5297" i="1" s="1"/>
  <c r="E5134" i="1" a="1"/>
  <c r="E5134" i="1" s="1"/>
  <c r="M5134" i="1" s="1"/>
  <c r="E5395" i="1" a="1"/>
  <c r="E5395" i="1" s="1"/>
  <c r="M5395" i="1" s="1"/>
  <c r="E5208" i="1" a="1"/>
  <c r="E5208" i="1" s="1"/>
  <c r="M5208" i="1" s="1"/>
  <c r="E5147" i="1" a="1"/>
  <c r="E5147" i="1" s="1"/>
  <c r="M5147" i="1" s="1"/>
  <c r="E5192" i="1" a="1"/>
  <c r="E5192" i="1" s="1"/>
  <c r="M5192" i="1" s="1"/>
  <c r="E5310" i="1" a="1"/>
  <c r="E5310" i="1" s="1"/>
  <c r="M5310" i="1" s="1"/>
  <c r="E5272" i="1" a="1"/>
  <c r="E5272" i="1" s="1"/>
  <c r="M5272" i="1" s="1"/>
  <c r="E4997" i="1" a="1"/>
  <c r="E4997" i="1" s="1"/>
  <c r="M4997" i="1" s="1"/>
  <c r="E5374" i="1" a="1"/>
  <c r="E5374" i="1" s="1"/>
  <c r="M5374" i="1" s="1"/>
  <c r="E5382" i="1" a="1"/>
  <c r="E5382" i="1" s="1"/>
  <c r="M5382" i="1" s="1"/>
  <c r="E5135" i="1" a="1"/>
  <c r="E5135" i="1" s="1"/>
  <c r="M5135" i="1" s="1"/>
  <c r="E5294" i="1" a="1"/>
  <c r="E5294" i="1" s="1"/>
  <c r="M5294" i="1" s="1"/>
  <c r="E5052" i="1" a="1"/>
  <c r="E5052" i="1" s="1"/>
  <c r="M5052" i="1" s="1"/>
  <c r="E4982" i="1" a="1"/>
  <c r="E4982" i="1" s="1"/>
  <c r="M4982" i="1" s="1"/>
  <c r="E5084" i="1" a="1"/>
  <c r="E5084" i="1" s="1"/>
  <c r="M5084" i="1" s="1"/>
  <c r="E5219" i="1" a="1"/>
  <c r="E5219" i="1" s="1"/>
  <c r="M5219" i="1" s="1"/>
  <c r="E5106" i="1" a="1"/>
  <c r="E5106" i="1" s="1"/>
  <c r="M5106" i="1" s="1"/>
  <c r="E5316" i="1" a="1"/>
  <c r="E5316" i="1" s="1"/>
  <c r="M5316" i="1" s="1"/>
  <c r="E5396" i="1" a="1"/>
  <c r="E5396" i="1" s="1"/>
  <c r="M5396" i="1" s="1"/>
  <c r="E5127" i="1" a="1"/>
  <c r="E5127" i="1" s="1"/>
  <c r="M5127" i="1" s="1"/>
  <c r="E5163" i="1" a="1"/>
  <c r="E5163" i="1" s="1"/>
  <c r="M5163" i="1" s="1"/>
  <c r="E4977" i="1" a="1"/>
  <c r="E4977" i="1" s="1"/>
  <c r="M4977" i="1" s="1"/>
  <c r="E5087" i="1" a="1"/>
  <c r="E5087" i="1" s="1"/>
  <c r="M5087" i="1" s="1"/>
  <c r="E5096" i="1" a="1"/>
  <c r="E5096" i="1" s="1"/>
  <c r="M5096" i="1" s="1"/>
  <c r="E5197" i="1" a="1"/>
  <c r="E5197" i="1" s="1"/>
  <c r="M5197" i="1" s="1"/>
  <c r="E5093" i="1" a="1"/>
  <c r="E5093" i="1" s="1"/>
  <c r="M5093" i="1" s="1"/>
  <c r="E5032" i="1" a="1"/>
  <c r="E5032" i="1" s="1"/>
  <c r="M5032" i="1" s="1"/>
  <c r="E5365" i="1" a="1"/>
  <c r="E5365" i="1" s="1"/>
  <c r="M5365" i="1" s="1"/>
  <c r="E5284" i="1" a="1"/>
  <c r="E5284" i="1" s="1"/>
  <c r="M5284" i="1" s="1"/>
  <c r="E5083" i="1" a="1"/>
  <c r="E5083" i="1" s="1"/>
  <c r="M5083" i="1" s="1"/>
  <c r="E5205" i="1" a="1"/>
  <c r="E5205" i="1" s="1"/>
  <c r="M5205" i="1" s="1"/>
  <c r="E5242" i="1" a="1"/>
  <c r="E5242" i="1" s="1"/>
  <c r="M5242" i="1" s="1"/>
  <c r="E5130" i="1" a="1"/>
  <c r="E5130" i="1" s="1"/>
  <c r="M5130" i="1" s="1"/>
  <c r="E5161" i="1" a="1"/>
  <c r="E5161" i="1" s="1"/>
  <c r="M5161" i="1" s="1"/>
  <c r="E5402" i="1" a="1"/>
  <c r="E5402" i="1" s="1"/>
  <c r="M5402" i="1" s="1"/>
  <c r="E5181" i="1" a="1"/>
  <c r="E5181" i="1" s="1"/>
  <c r="M5181" i="1" s="1"/>
  <c r="E5165" i="1" a="1"/>
  <c r="E5165" i="1" s="1"/>
  <c r="M5165" i="1" s="1"/>
  <c r="E5228" i="1" a="1"/>
  <c r="E5228" i="1" s="1"/>
  <c r="M5228" i="1" s="1"/>
  <c r="E5322" i="1" a="1"/>
  <c r="E5322" i="1" s="1"/>
  <c r="M5322" i="1" s="1"/>
  <c r="E5049" i="1" a="1"/>
  <c r="E5049" i="1" s="1"/>
  <c r="M5049" i="1" s="1"/>
  <c r="E5047" i="1" a="1"/>
  <c r="E5047" i="1" s="1"/>
  <c r="M5047" i="1" s="1"/>
  <c r="E5301" i="1" a="1"/>
  <c r="E5301" i="1" s="1"/>
  <c r="M5301" i="1" s="1"/>
  <c r="E4979" i="1" a="1"/>
  <c r="E4979" i="1" s="1"/>
  <c r="M4979" i="1" s="1"/>
  <c r="E5157" i="1" a="1"/>
  <c r="E5157" i="1" s="1"/>
  <c r="M5157" i="1" s="1"/>
  <c r="E5352" i="1" a="1"/>
  <c r="E5352" i="1" s="1"/>
  <c r="M5352" i="1" s="1"/>
  <c r="E5097" i="1" a="1"/>
  <c r="E5097" i="1" s="1"/>
  <c r="M5097" i="1" s="1"/>
  <c r="E4966" i="1" a="1"/>
  <c r="E4966" i="1" s="1"/>
  <c r="M4966" i="1" s="1"/>
  <c r="E5234" i="1" a="1"/>
  <c r="E5234" i="1" s="1"/>
  <c r="M5234" i="1" s="1"/>
  <c r="E5198" i="1" a="1"/>
  <c r="E5198" i="1" s="1"/>
  <c r="M5198" i="1" s="1"/>
  <c r="E5334" i="1" a="1"/>
  <c r="E5334" i="1" s="1"/>
  <c r="M5334" i="1" s="1"/>
  <c r="E5068" i="1" a="1"/>
  <c r="E5068" i="1" s="1"/>
  <c r="M5068" i="1" s="1"/>
  <c r="E5249" i="1" a="1"/>
  <c r="E5249" i="1" s="1"/>
  <c r="M5249" i="1" s="1"/>
  <c r="E5415" i="1" a="1"/>
  <c r="E5415" i="1" s="1"/>
  <c r="M5415" i="1" s="1"/>
  <c r="E4975" i="1" a="1"/>
  <c r="E4975" i="1" s="1"/>
  <c r="M4975" i="1" s="1"/>
  <c r="E5154" i="1" a="1"/>
  <c r="E5154" i="1" s="1"/>
  <c r="M5154" i="1" s="1"/>
  <c r="E5145" i="1" a="1"/>
  <c r="E5145" i="1" s="1"/>
  <c r="M5145" i="1" s="1"/>
  <c r="E5069" i="1" a="1"/>
  <c r="E5069" i="1" s="1"/>
  <c r="M5069" i="1" s="1"/>
  <c r="E5144" i="1" a="1"/>
  <c r="E5144" i="1" s="1"/>
  <c r="E5265" i="1" a="1"/>
  <c r="E5265" i="1" s="1"/>
  <c r="M5265" i="1" s="1"/>
  <c r="E5384" i="1" a="1"/>
  <c r="E5384" i="1" s="1"/>
  <c r="M5384" i="1" s="1"/>
  <c r="E5348" i="1" a="1"/>
  <c r="E5348" i="1" s="1"/>
  <c r="M5348" i="1" s="1"/>
  <c r="E5196" i="1" a="1"/>
  <c r="E5196" i="1" s="1"/>
  <c r="M5196" i="1" s="1"/>
  <c r="E5287" i="1" a="1"/>
  <c r="E5287" i="1" s="1"/>
  <c r="M5287" i="1" s="1"/>
  <c r="E5338" i="1" a="1"/>
  <c r="E5338" i="1" s="1"/>
  <c r="M5338" i="1" s="1"/>
  <c r="I5338" i="1" s="1"/>
  <c r="E5011" i="1" a="1"/>
  <c r="E5011" i="1" s="1"/>
  <c r="M5011" i="1" s="1"/>
  <c r="E5258" i="1" a="1"/>
  <c r="E5258" i="1" s="1"/>
  <c r="M5258" i="1" s="1"/>
  <c r="E5255" i="1" a="1"/>
  <c r="E5255" i="1" s="1"/>
  <c r="M5255" i="1" s="1"/>
  <c r="E5247" i="1" a="1"/>
  <c r="E5247" i="1" s="1"/>
  <c r="M5247" i="1" s="1"/>
  <c r="E5131" i="1" a="1"/>
  <c r="E5131" i="1" s="1"/>
  <c r="M5131" i="1" s="1"/>
  <c r="E5185" i="1" a="1"/>
  <c r="E5185" i="1" s="1"/>
  <c r="M5185" i="1" s="1"/>
  <c r="E5123" i="1" a="1"/>
  <c r="E5123" i="1" s="1"/>
  <c r="M5123" i="1" s="1"/>
  <c r="E5412" i="1" a="1"/>
  <c r="E5412" i="1" s="1"/>
  <c r="M5412" i="1" s="1"/>
  <c r="E5005" i="1" a="1"/>
  <c r="E5005" i="1" s="1"/>
  <c r="M5005" i="1" s="1"/>
  <c r="E5410" i="1" a="1"/>
  <c r="E5410" i="1" s="1"/>
  <c r="M5410" i="1" s="1"/>
  <c r="E5136" i="1" a="1"/>
  <c r="E5136" i="1" s="1"/>
  <c r="M5136" i="1" s="1"/>
  <c r="E5282" i="1" a="1"/>
  <c r="E5282" i="1" s="1"/>
  <c r="M5282" i="1" s="1"/>
  <c r="E4970" i="1" a="1"/>
  <c r="E4970" i="1" s="1"/>
  <c r="M4970" i="1" s="1"/>
  <c r="E5245" i="1" a="1"/>
  <c r="E5245" i="1" s="1"/>
  <c r="M5245" i="1" s="1"/>
  <c r="E5177" i="1" a="1"/>
  <c r="E5177" i="1" s="1"/>
  <c r="M5177" i="1" s="1"/>
  <c r="E5045" i="1" a="1"/>
  <c r="E5045" i="1" s="1"/>
  <c r="M5045" i="1" s="1"/>
  <c r="E5401" i="1" a="1"/>
  <c r="E5401" i="1" s="1"/>
  <c r="M5401" i="1" s="1"/>
  <c r="E5225" i="1" a="1"/>
  <c r="E5225" i="1" s="1"/>
  <c r="M5225" i="1" s="1"/>
  <c r="E5286" i="1" a="1"/>
  <c r="E5286" i="1" s="1"/>
  <c r="M5286" i="1" s="1"/>
  <c r="E5385" i="1" a="1"/>
  <c r="E5385" i="1" s="1"/>
  <c r="M5385" i="1" s="1"/>
  <c r="E5260" i="1" a="1"/>
  <c r="E5260" i="1" s="1"/>
  <c r="M5260" i="1" s="1"/>
  <c r="E5380" i="1" a="1"/>
  <c r="E5380" i="1" s="1"/>
  <c r="M5380" i="1" s="1"/>
  <c r="E5411" i="1" a="1"/>
  <c r="E5411" i="1" s="1"/>
  <c r="M5411" i="1" s="1"/>
  <c r="E5345" i="1" a="1"/>
  <c r="E5345" i="1" s="1"/>
  <c r="M5345" i="1" s="1"/>
  <c r="E5113" i="1" a="1"/>
  <c r="E5113" i="1" s="1"/>
  <c r="M5113" i="1" s="1"/>
  <c r="E5379" i="1" a="1"/>
  <c r="E5379" i="1" s="1"/>
  <c r="M5379" i="1" s="1"/>
  <c r="E5274" i="1" a="1"/>
  <c r="E5274" i="1" s="1"/>
  <c r="M5274" i="1" s="1"/>
  <c r="E5148" i="1" a="1"/>
  <c r="E5148" i="1" s="1"/>
  <c r="M5148" i="1" s="1"/>
  <c r="E5095" i="1" a="1"/>
  <c r="E5095" i="1" s="1"/>
  <c r="M5095" i="1" s="1"/>
  <c r="E5344" i="1" a="1"/>
  <c r="E5344" i="1" s="1"/>
  <c r="M5344" i="1" s="1"/>
  <c r="E4993" i="1" a="1"/>
  <c r="E4993" i="1" s="1"/>
  <c r="M4993" i="1" s="1"/>
  <c r="E5246" i="1" a="1"/>
  <c r="E5246" i="1" s="1"/>
  <c r="M5246" i="1" s="1"/>
  <c r="E5343" i="1" a="1"/>
  <c r="E5343" i="1" s="1"/>
  <c r="M5343" i="1" s="1"/>
  <c r="E5383" i="1" a="1"/>
  <c r="E5383" i="1" s="1"/>
  <c r="M5383" i="1" s="1"/>
  <c r="E5259" i="1" a="1"/>
  <c r="E5259" i="1" s="1"/>
  <c r="M5259" i="1" s="1"/>
  <c r="E5257" i="1" a="1"/>
  <c r="E5257" i="1" s="1"/>
  <c r="M5257" i="1" s="1"/>
  <c r="E5066" i="1" a="1"/>
  <c r="E5066" i="1" s="1"/>
  <c r="M5066" i="1" s="1"/>
  <c r="E5362" i="1" a="1"/>
  <c r="E5362" i="1" s="1"/>
  <c r="M5362" i="1" s="1"/>
  <c r="E5299" i="1" a="1"/>
  <c r="E5299" i="1" s="1"/>
  <c r="M5299" i="1" s="1"/>
  <c r="E5071" i="1" a="1"/>
  <c r="E5071" i="1" s="1"/>
  <c r="M5071" i="1" s="1"/>
  <c r="E5262" i="1" a="1"/>
  <c r="E5262" i="1" s="1"/>
  <c r="M5262" i="1" s="1"/>
  <c r="E5017" i="1" a="1"/>
  <c r="E5017" i="1" s="1"/>
  <c r="M5017" i="1" s="1"/>
  <c r="E5091" i="1" a="1"/>
  <c r="E5091" i="1" s="1"/>
  <c r="M5091" i="1" s="1"/>
  <c r="E5263" i="1" a="1"/>
  <c r="E5263" i="1" s="1"/>
  <c r="M5263" i="1" s="1"/>
  <c r="E4985" i="1" a="1"/>
  <c r="E4985" i="1" s="1"/>
  <c r="M4985" i="1" s="1"/>
  <c r="E5162" i="1" a="1"/>
  <c r="E5162" i="1" s="1"/>
  <c r="M5162" i="1" s="1"/>
  <c r="E5330" i="1" a="1"/>
  <c r="E5330" i="1" s="1"/>
  <c r="M5330" i="1" s="1"/>
  <c r="E4965" i="1" a="1"/>
  <c r="E4965" i="1" s="1"/>
  <c r="M4965" i="1" s="1"/>
  <c r="E5406" i="1" a="1"/>
  <c r="E5406" i="1" s="1"/>
  <c r="M5406" i="1" s="1"/>
  <c r="E5104" i="1" a="1"/>
  <c r="E5104" i="1" s="1"/>
  <c r="M5104" i="1" s="1"/>
  <c r="E5293" i="1" a="1"/>
  <c r="E5293" i="1" s="1"/>
  <c r="M5293" i="1" s="1"/>
  <c r="E5009" i="1" a="1"/>
  <c r="E5009" i="1" s="1"/>
  <c r="M5009" i="1" s="1"/>
  <c r="E5319" i="1" a="1"/>
  <c r="E5319" i="1" s="1"/>
  <c r="M5319" i="1" s="1"/>
  <c r="E5266" i="1" a="1"/>
  <c r="E5266" i="1" s="1"/>
  <c r="M5266" i="1" s="1"/>
  <c r="E5059" i="1" a="1"/>
  <c r="E5059" i="1" s="1"/>
  <c r="M5059" i="1" s="1"/>
  <c r="E5170" i="1" a="1"/>
  <c r="E5170" i="1" s="1"/>
  <c r="M5170" i="1" s="1"/>
  <c r="E5336" i="1" a="1"/>
  <c r="E5336" i="1" s="1"/>
  <c r="M5336" i="1" s="1"/>
  <c r="E5107" i="1" a="1"/>
  <c r="E5107" i="1" s="1"/>
  <c r="E5173" i="1" a="1"/>
  <c r="E5173" i="1" s="1"/>
  <c r="M5173" i="1" s="1"/>
  <c r="E5203" i="1" a="1"/>
  <c r="E5203" i="1" s="1"/>
  <c r="M5203" i="1" s="1"/>
  <c r="E5089" i="1" a="1"/>
  <c r="E5089" i="1" s="1"/>
  <c r="M5089" i="1" s="1"/>
  <c r="E5372" i="1" a="1"/>
  <c r="E5372" i="1" s="1"/>
  <c r="M5372" i="1" s="1"/>
  <c r="E5070" i="1" a="1"/>
  <c r="E5070" i="1" s="1"/>
  <c r="M5070" i="1" s="1"/>
  <c r="E5357" i="1" a="1"/>
  <c r="E5357" i="1" s="1"/>
  <c r="M5357" i="1" s="1"/>
  <c r="E5103" i="1" a="1"/>
  <c r="E5103" i="1" s="1"/>
  <c r="M5103" i="1" s="1"/>
  <c r="E5141" i="1" a="1"/>
  <c r="E5141" i="1" s="1"/>
  <c r="M5141" i="1" s="1"/>
  <c r="E5388" i="1" a="1"/>
  <c r="E5388" i="1" s="1"/>
  <c r="M5388" i="1" s="1"/>
  <c r="E5146" i="1" a="1"/>
  <c r="E5146" i="1" s="1"/>
  <c r="M5146" i="1" s="1"/>
  <c r="I5146" i="1" s="1"/>
  <c r="E5026" i="1" a="1"/>
  <c r="E5026" i="1" s="1"/>
  <c r="M5026" i="1" s="1"/>
  <c r="E5261" i="1" a="1"/>
  <c r="E5261" i="1" s="1"/>
  <c r="M5261" i="1" s="1"/>
  <c r="E5027" i="1" a="1"/>
  <c r="E5027" i="1" s="1"/>
  <c r="M5027" i="1" s="1"/>
  <c r="E5158" i="1" a="1"/>
  <c r="E5158" i="1" s="1"/>
  <c r="M5158" i="1" s="1"/>
  <c r="E5397" i="1" a="1"/>
  <c r="E5397" i="1" s="1"/>
  <c r="M5397" i="1" s="1"/>
  <c r="E4968" i="1" a="1"/>
  <c r="E4968" i="1" s="1"/>
  <c r="M4968" i="1" s="1"/>
  <c r="E5168" i="1" a="1"/>
  <c r="E5168" i="1" s="1"/>
  <c r="M5168" i="1" s="1"/>
  <c r="E4969" i="1" a="1"/>
  <c r="E4969" i="1" s="1"/>
  <c r="M4969" i="1" s="1"/>
  <c r="E5195" i="1" a="1"/>
  <c r="E5195" i="1" s="1"/>
  <c r="M5195" i="1" s="1"/>
  <c r="E5199" i="1" a="1"/>
  <c r="E5199" i="1" s="1"/>
  <c r="M5199" i="1" s="1"/>
  <c r="E5006" i="1" a="1"/>
  <c r="E5006" i="1" s="1"/>
  <c r="M5006" i="1" s="1"/>
  <c r="E4978" i="1" a="1"/>
  <c r="E4978" i="1" s="1"/>
  <c r="M4978" i="1" s="1"/>
  <c r="E5213" i="1" a="1"/>
  <c r="E5213" i="1" s="1"/>
  <c r="M5213" i="1" s="1"/>
  <c r="E5178" i="1" a="1"/>
  <c r="E5178" i="1" s="1"/>
  <c r="M5178" i="1" s="1"/>
  <c r="E5012" i="1" a="1"/>
  <c r="E5012" i="1" s="1"/>
  <c r="M5012" i="1" s="1"/>
  <c r="E5108" i="1" a="1"/>
  <c r="E5108" i="1" s="1"/>
  <c r="M5108" i="1" s="1"/>
  <c r="E5015" i="1" a="1"/>
  <c r="E5015" i="1" s="1"/>
  <c r="M5015" i="1" s="1"/>
  <c r="E4976" i="1" a="1"/>
  <c r="E4976" i="1" s="1"/>
  <c r="M4976" i="1" s="1"/>
  <c r="E4999" i="1" a="1"/>
  <c r="E4999" i="1" s="1"/>
  <c r="M4999" i="1" s="1"/>
  <c r="E5186" i="1" a="1"/>
  <c r="E5186" i="1" s="1"/>
  <c r="M5186" i="1" s="1"/>
  <c r="E5212" i="1" a="1"/>
  <c r="E5212" i="1" s="1"/>
  <c r="M5212" i="1" s="1"/>
  <c r="E5216" i="1" a="1"/>
  <c r="E5216" i="1" s="1"/>
  <c r="M5216" i="1" s="1"/>
  <c r="E4971" i="1" a="1"/>
  <c r="E4971" i="1" s="1"/>
  <c r="M4971" i="1" s="1"/>
  <c r="E5139" i="1" a="1"/>
  <c r="E5139" i="1" s="1"/>
  <c r="M5139" i="1" s="1"/>
  <c r="E5183" i="1" a="1"/>
  <c r="E5183" i="1" s="1"/>
  <c r="M5183" i="1" s="1"/>
  <c r="E4973" i="1" a="1"/>
  <c r="E4973" i="1" s="1"/>
  <c r="M4973" i="1" s="1"/>
  <c r="E5361" i="1" a="1"/>
  <c r="E5361" i="1" s="1"/>
  <c r="M5361" i="1" s="1"/>
  <c r="E5314" i="1" a="1"/>
  <c r="E5314" i="1" s="1"/>
  <c r="M5314" i="1" s="1"/>
  <c r="E5023" i="1" a="1"/>
  <c r="E5023" i="1" s="1"/>
  <c r="M5023" i="1" s="1"/>
  <c r="E5325" i="1" a="1"/>
  <c r="E5325" i="1" s="1"/>
  <c r="M5325" i="1" s="1"/>
  <c r="E5190" i="1" a="1"/>
  <c r="E5190" i="1" s="1"/>
  <c r="M5190" i="1" s="1"/>
  <c r="E5025" i="1" a="1"/>
  <c r="E5025" i="1" s="1"/>
  <c r="M5025" i="1" s="1"/>
  <c r="E5363" i="1" a="1"/>
  <c r="E5363" i="1" s="1"/>
  <c r="M5363" i="1" s="1"/>
  <c r="E5126" i="1" a="1"/>
  <c r="E5126" i="1" s="1"/>
  <c r="M5126" i="1" s="1"/>
  <c r="E4998" i="1" a="1"/>
  <c r="E4998" i="1" s="1"/>
  <c r="M4998" i="1" s="1"/>
  <c r="E5327" i="1" a="1"/>
  <c r="E5327" i="1" s="1"/>
  <c r="M5327" i="1" s="1"/>
  <c r="E5076" i="1" a="1"/>
  <c r="E5076" i="1" s="1"/>
  <c r="M5076" i="1" s="1"/>
  <c r="E5050" i="1" a="1"/>
  <c r="E5050" i="1" s="1"/>
  <c r="M5050" i="1" s="1"/>
  <c r="E5072" i="1" a="1"/>
  <c r="E5072" i="1" s="1"/>
  <c r="M5072" i="1" s="1"/>
  <c r="E5273" i="1" a="1"/>
  <c r="E5273" i="1" s="1"/>
  <c r="M5273" i="1" s="1"/>
  <c r="E5160" i="1" a="1"/>
  <c r="E5160" i="1" s="1"/>
  <c r="M5160" i="1" s="1"/>
  <c r="E5337" i="1" a="1"/>
  <c r="E5337" i="1" s="1"/>
  <c r="M5337" i="1" s="1"/>
  <c r="E5285" i="1" a="1"/>
  <c r="E5285" i="1" s="1"/>
  <c r="M5285" i="1" s="1"/>
  <c r="E5085" i="1" a="1"/>
  <c r="E5085" i="1" s="1"/>
  <c r="M5085" i="1" s="1"/>
  <c r="E5210" i="1" a="1"/>
  <c r="E5210" i="1" s="1"/>
  <c r="M5210" i="1" s="1"/>
  <c r="E5229" i="1" a="1"/>
  <c r="E5229" i="1" s="1"/>
  <c r="M5229" i="1" s="1"/>
  <c r="E5105" i="1" a="1"/>
  <c r="E5105" i="1" s="1"/>
  <c r="M5105" i="1" s="1"/>
  <c r="E5290" i="1" a="1"/>
  <c r="E5290" i="1" s="1"/>
  <c r="M5290" i="1" s="1"/>
  <c r="I5290" i="1" s="1"/>
  <c r="E5377" i="1" a="1"/>
  <c r="E5377" i="1" s="1"/>
  <c r="M5377" i="1" s="1"/>
  <c r="E4962" i="1" a="1"/>
  <c r="E4962" i="1" s="1"/>
  <c r="M4962" i="1" s="1"/>
  <c r="E5329" i="1" a="1"/>
  <c r="E5329" i="1" s="1"/>
  <c r="M5329" i="1" s="1"/>
  <c r="E5323" i="1" a="1"/>
  <c r="E5323" i="1" s="1"/>
  <c r="M5323" i="1" s="1"/>
  <c r="E5227" i="1" a="1"/>
  <c r="E5227" i="1" s="1"/>
  <c r="M5227" i="1" s="1"/>
  <c r="E5014" i="1" a="1"/>
  <c r="E5014" i="1" s="1"/>
  <c r="M5014" i="1" s="1"/>
  <c r="E5320" i="1" a="1"/>
  <c r="E5320" i="1" s="1"/>
  <c r="M5320" i="1" s="1"/>
  <c r="E5289" i="1" a="1"/>
  <c r="E5289" i="1" s="1"/>
  <c r="M5289" i="1" s="1"/>
  <c r="E5187" i="1" a="1"/>
  <c r="E5187" i="1" s="1"/>
  <c r="M5187" i="1" s="1"/>
  <c r="E5211" i="1" a="1"/>
  <c r="E5211" i="1" s="1"/>
  <c r="M5211" i="1" s="1"/>
  <c r="E5030" i="1" a="1"/>
  <c r="E5030" i="1" s="1"/>
  <c r="M5030" i="1" s="1"/>
  <c r="E5407" i="1" a="1"/>
  <c r="E5407" i="1" s="1"/>
  <c r="M5407" i="1" s="1"/>
  <c r="E5150" i="1" a="1"/>
  <c r="E5150" i="1" s="1"/>
  <c r="M5150" i="1" s="1"/>
  <c r="E5125" i="1" a="1"/>
  <c r="E5125" i="1" s="1"/>
  <c r="M5125" i="1" s="1"/>
  <c r="E5321" i="1" a="1"/>
  <c r="E5321" i="1" s="1"/>
  <c r="M5321" i="1" s="1"/>
  <c r="E5074" i="1" a="1"/>
  <c r="E5074" i="1" s="1"/>
  <c r="M5074" i="1" s="1"/>
  <c r="E4930" i="1" a="1"/>
  <c r="E4930" i="1" s="1"/>
  <c r="E4922" i="1" a="1"/>
  <c r="E4922" i="1" s="1"/>
  <c r="M4922" i="1" s="1"/>
  <c r="E4928" i="1" a="1"/>
  <c r="E4928" i="1" s="1"/>
  <c r="M4928" i="1" s="1"/>
  <c r="E4929" i="1" a="1"/>
  <c r="E4929" i="1" s="1"/>
  <c r="E4909" i="1" a="1"/>
  <c r="E4909" i="1" s="1"/>
  <c r="M4909" i="1" s="1"/>
  <c r="E4937" i="1" a="1"/>
  <c r="E4937" i="1" s="1"/>
  <c r="M4937" i="1" s="1"/>
  <c r="E4925" i="1" a="1"/>
  <c r="E4925" i="1" s="1"/>
  <c r="M4925" i="1" s="1"/>
  <c r="E4931" i="1" a="1"/>
  <c r="E4931" i="1" s="1"/>
  <c r="M4931" i="1" s="1"/>
  <c r="E4932" i="1" a="1"/>
  <c r="E4932" i="1" s="1"/>
  <c r="M4932" i="1" s="1"/>
  <c r="E4949" i="1" a="1"/>
  <c r="E4949" i="1" s="1"/>
  <c r="M4949" i="1" s="1"/>
  <c r="E4939" i="1" a="1"/>
  <c r="E4939" i="1" s="1"/>
  <c r="M4939" i="1" s="1"/>
  <c r="E4919" i="1" a="1"/>
  <c r="E4919" i="1" s="1"/>
  <c r="M4919" i="1" s="1"/>
  <c r="E4918" i="1" a="1"/>
  <c r="E4918" i="1" s="1"/>
  <c r="M4918" i="1" s="1"/>
  <c r="E4920" i="1" a="1"/>
  <c r="E4920" i="1" s="1"/>
  <c r="M4920" i="1" s="1"/>
  <c r="E4950" i="1" a="1"/>
  <c r="E4950" i="1" s="1"/>
  <c r="M4950" i="1" s="1"/>
  <c r="E4916" i="1" a="1"/>
  <c r="E4916" i="1" s="1"/>
  <c r="M4916" i="1" s="1"/>
  <c r="E4923" i="1" a="1"/>
  <c r="E4923" i="1" s="1"/>
  <c r="M4923" i="1" s="1"/>
  <c r="E4914" i="1" a="1"/>
  <c r="E4914" i="1" s="1"/>
  <c r="M4914" i="1" s="1"/>
  <c r="E4906" i="1" a="1"/>
  <c r="E4906" i="1" s="1"/>
  <c r="M4906" i="1" s="1"/>
  <c r="E4917" i="1" a="1"/>
  <c r="E4917" i="1" s="1"/>
  <c r="M4917" i="1" s="1"/>
  <c r="E4910" i="1" a="1"/>
  <c r="E4910" i="1" s="1"/>
  <c r="M4910" i="1" s="1"/>
  <c r="E4936" i="1" a="1"/>
  <c r="E4936" i="1" s="1"/>
  <c r="M4936" i="1" s="1"/>
  <c r="E4907" i="1" a="1"/>
  <c r="E4907" i="1" s="1"/>
  <c r="M4907" i="1" s="1"/>
  <c r="E4945" i="1" a="1"/>
  <c r="E4945" i="1" s="1"/>
  <c r="M4945" i="1" s="1"/>
  <c r="E4946" i="1" a="1"/>
  <c r="E4946" i="1" s="1"/>
  <c r="E4926" i="1" a="1"/>
  <c r="E4926" i="1" s="1"/>
  <c r="M4926" i="1" s="1"/>
  <c r="E4935" i="1" a="1"/>
  <c r="E4935" i="1" s="1"/>
  <c r="M4935" i="1" s="1"/>
  <c r="E4942" i="1" a="1"/>
  <c r="E4942" i="1" s="1"/>
  <c r="M4942" i="1" s="1"/>
  <c r="E4934" i="1" a="1"/>
  <c r="E4934" i="1" s="1"/>
  <c r="M4934" i="1" s="1"/>
  <c r="E4927" i="1" a="1"/>
  <c r="E4927" i="1" s="1"/>
  <c r="M4927" i="1" s="1"/>
  <c r="E4947" i="1" a="1"/>
  <c r="E4947" i="1" s="1"/>
  <c r="M4947" i="1" s="1"/>
  <c r="E4908" i="1" a="1"/>
  <c r="E4908" i="1" s="1"/>
  <c r="M4908" i="1" s="1"/>
  <c r="I4908" i="1" s="1"/>
  <c r="E4941" i="1" a="1"/>
  <c r="E4941" i="1" s="1"/>
  <c r="M4941" i="1" s="1"/>
  <c r="E4905" i="1" a="1"/>
  <c r="E4905" i="1" s="1"/>
  <c r="M4905" i="1" s="1"/>
  <c r="E4944" i="1" a="1"/>
  <c r="E4944" i="1" s="1"/>
  <c r="M4944" i="1" s="1"/>
  <c r="E4933" i="1" a="1"/>
  <c r="E4933" i="1" s="1"/>
  <c r="E4938" i="1" a="1"/>
  <c r="E4938" i="1" s="1"/>
  <c r="M4938" i="1" s="1"/>
  <c r="E4904" i="1" a="1"/>
  <c r="E4904" i="1" s="1"/>
  <c r="M4904" i="1" s="1"/>
  <c r="E4940" i="1" a="1"/>
  <c r="E4940" i="1" s="1"/>
  <c r="M4940" i="1" s="1"/>
  <c r="E4913" i="1" a="1"/>
  <c r="E4913" i="1" s="1"/>
  <c r="M4913" i="1" s="1"/>
  <c r="E4943" i="1" a="1"/>
  <c r="E4943" i="1" s="1"/>
  <c r="M4943" i="1" s="1"/>
  <c r="E4912" i="1" a="1"/>
  <c r="E4912" i="1" s="1"/>
  <c r="M4912" i="1" s="1"/>
  <c r="E4921" i="1" a="1"/>
  <c r="E4921" i="1" s="1"/>
  <c r="M4921" i="1" s="1"/>
  <c r="E5877" i="1" a="1"/>
  <c r="E5877" i="1" s="1"/>
  <c r="E5715" i="1" a="1"/>
  <c r="E5715" i="1" s="1"/>
  <c r="E5864" i="1" a="1"/>
  <c r="E5864" i="1" s="1"/>
  <c r="E5883" i="1" a="1"/>
  <c r="E5883" i="1" s="1"/>
  <c r="E5980" i="1" a="1"/>
  <c r="E5980" i="1" s="1"/>
  <c r="E5540" i="1" a="1"/>
  <c r="E5540" i="1" s="1"/>
  <c r="E5646" i="1" a="1"/>
  <c r="E5646" i="1" s="1"/>
  <c r="E5851" i="1" a="1"/>
  <c r="E5851" i="1" s="1"/>
  <c r="E5573" i="1" a="1"/>
  <c r="E5573" i="1" s="1"/>
  <c r="E5833" i="1" a="1"/>
  <c r="E5833" i="1" s="1"/>
  <c r="E5960" i="1" a="1"/>
  <c r="E5960" i="1" s="1"/>
  <c r="E5909" i="1" a="1"/>
  <c r="E5909" i="1" s="1"/>
  <c r="E5977" i="1" a="1"/>
  <c r="E5977" i="1" s="1"/>
  <c r="E5949" i="1" a="1"/>
  <c r="E5949" i="1" s="1"/>
  <c r="E5638" i="1" a="1"/>
  <c r="E5638" i="1" s="1"/>
  <c r="E5927" i="1" a="1"/>
  <c r="E5927" i="1" s="1"/>
  <c r="E5714" i="1" a="1"/>
  <c r="E5714" i="1" s="1"/>
  <c r="E5724" i="1" a="1"/>
  <c r="E5724" i="1" s="1"/>
  <c r="E5958" i="1" a="1"/>
  <c r="E5958" i="1" s="1"/>
  <c r="E5744" i="1" a="1"/>
  <c r="E5744" i="1" s="1"/>
  <c r="E5596" i="1" a="1"/>
  <c r="E5596" i="1" s="1"/>
  <c r="E5689" i="1" a="1"/>
  <c r="E5689" i="1" s="1"/>
  <c r="E5675" i="1" a="1"/>
  <c r="E5675" i="1" s="1"/>
  <c r="E6008" i="1" a="1"/>
  <c r="E6008" i="1" s="1"/>
  <c r="E5838" i="1" a="1"/>
  <c r="E5838" i="1" s="1"/>
  <c r="E5659" i="1" a="1"/>
  <c r="E5659" i="1" s="1"/>
  <c r="E5738" i="1" a="1"/>
  <c r="E5738" i="1" s="1"/>
  <c r="E6017" i="1" a="1"/>
  <c r="E6017" i="1" s="1"/>
  <c r="E5722" i="1" a="1"/>
  <c r="E5722" i="1" s="1"/>
  <c r="E5602" i="1" a="1"/>
  <c r="E5602" i="1" s="1"/>
  <c r="E5539" i="1" a="1"/>
  <c r="E5539" i="1" s="1"/>
  <c r="E5904" i="1" a="1"/>
  <c r="E5904" i="1" s="1"/>
  <c r="E6009" i="1" a="1"/>
  <c r="E6009" i="1" s="1"/>
  <c r="E5551" i="1" a="1"/>
  <c r="E5551" i="1" s="1"/>
  <c r="E5997" i="1" a="1"/>
  <c r="E5997" i="1" s="1"/>
  <c r="E5647" i="1" a="1"/>
  <c r="E5647" i="1" s="1"/>
  <c r="E6015" i="1" a="1"/>
  <c r="E6015" i="1" s="1"/>
  <c r="E5583" i="1" a="1"/>
  <c r="E5583" i="1" s="1"/>
  <c r="E5916" i="1" a="1"/>
  <c r="E5916" i="1" s="1"/>
  <c r="E5754" i="1" a="1"/>
  <c r="E5754" i="1" s="1"/>
  <c r="E5695" i="1" a="1"/>
  <c r="E5695" i="1" s="1"/>
  <c r="E5918" i="1" a="1"/>
  <c r="E5918" i="1" s="1"/>
  <c r="E5874" i="1" a="1"/>
  <c r="E5874" i="1" s="1"/>
  <c r="E5685" i="1" a="1"/>
  <c r="E5685" i="1" s="1"/>
  <c r="E5567" i="1" a="1"/>
  <c r="E5567" i="1" s="1"/>
  <c r="E5941" i="1" a="1"/>
  <c r="E5941" i="1" s="1"/>
  <c r="E5734" i="1" a="1"/>
  <c r="E5734" i="1" s="1"/>
  <c r="E5857" i="1" a="1"/>
  <c r="E5857" i="1" s="1"/>
  <c r="E5564" i="1" a="1"/>
  <c r="E5564" i="1" s="1"/>
  <c r="E5814" i="1" a="1"/>
  <c r="E5814" i="1" s="1"/>
  <c r="E5739" i="1" a="1"/>
  <c r="E5739" i="1" s="1"/>
  <c r="E5751" i="1" a="1"/>
  <c r="E5751" i="1" s="1"/>
  <c r="E5680" i="1" a="1"/>
  <c r="E5680" i="1" s="1"/>
  <c r="E5678" i="1" a="1"/>
  <c r="E5678" i="1" s="1"/>
  <c r="E5876" i="1" a="1"/>
  <c r="E5876" i="1" s="1"/>
  <c r="E5732" i="1" a="1"/>
  <c r="E5732" i="1" s="1"/>
  <c r="E5785" i="1" a="1"/>
  <c r="E5785" i="1" s="1"/>
  <c r="E5674" i="1" a="1"/>
  <c r="E5674" i="1" s="1"/>
  <c r="E5606" i="1" a="1"/>
  <c r="E5606" i="1" s="1"/>
  <c r="E5752" i="1" a="1"/>
  <c r="E5752" i="1" s="1"/>
  <c r="E5720" i="1" a="1"/>
  <c r="E5720" i="1" s="1"/>
  <c r="E5617" i="1" a="1"/>
  <c r="E5617" i="1" s="1"/>
  <c r="E5840" i="1" a="1"/>
  <c r="E5840" i="1" s="1"/>
  <c r="E5975" i="1" a="1"/>
  <c r="E5975" i="1" s="1"/>
  <c r="E5558" i="1" a="1"/>
  <c r="E5558" i="1" s="1"/>
  <c r="E5915" i="1" a="1"/>
  <c r="E5915" i="1" s="1"/>
  <c r="E5843" i="1" a="1"/>
  <c r="E5843" i="1" s="1"/>
  <c r="E5549" i="1" a="1"/>
  <c r="E5549" i="1" s="1"/>
  <c r="E6011" i="1" a="1"/>
  <c r="E6011" i="1" s="1"/>
  <c r="E5570" i="1" a="1"/>
  <c r="E5570" i="1" s="1"/>
  <c r="E5986" i="1" a="1"/>
  <c r="E5986" i="1" s="1"/>
  <c r="E5731" i="1" a="1"/>
  <c r="E5731" i="1" s="1"/>
  <c r="E5919" i="1" a="1"/>
  <c r="E5919" i="1" s="1"/>
  <c r="E5706" i="1" a="1"/>
  <c r="E5706" i="1" s="1"/>
  <c r="E5652" i="1" a="1"/>
  <c r="E5652" i="1" s="1"/>
  <c r="E5989" i="1" a="1"/>
  <c r="E5989" i="1" s="1"/>
  <c r="E5774" i="1" a="1"/>
  <c r="E5774" i="1" s="1"/>
  <c r="E5599" i="1" a="1"/>
  <c r="E5599" i="1" s="1"/>
  <c r="E5584" i="1" a="1"/>
  <c r="E5584" i="1" s="1"/>
  <c r="E6007" i="1" a="1"/>
  <c r="E6007" i="1" s="1"/>
  <c r="E5929" i="1" a="1"/>
  <c r="E5929" i="1" s="1"/>
  <c r="E5604" i="1" a="1"/>
  <c r="E5604" i="1" s="1"/>
  <c r="E5974" i="1" a="1"/>
  <c r="E5974" i="1" s="1"/>
  <c r="E5892" i="1" a="1"/>
  <c r="E5892" i="1" s="1"/>
  <c r="E5926" i="1" a="1"/>
  <c r="E5926" i="1" s="1"/>
  <c r="E5709" i="1" a="1"/>
  <c r="E5709" i="1" s="1"/>
  <c r="E5625" i="1" a="1"/>
  <c r="E5625" i="1" s="1"/>
  <c r="E5792" i="1" a="1"/>
  <c r="E5792" i="1" s="1"/>
  <c r="E5920" i="1" a="1"/>
  <c r="E5920" i="1" s="1"/>
  <c r="E5565" i="1" a="1"/>
  <c r="E5565" i="1" s="1"/>
  <c r="E5641" i="1" a="1"/>
  <c r="E5641" i="1" s="1"/>
  <c r="E5984" i="1" a="1"/>
  <c r="E5984" i="1" s="1"/>
  <c r="E5619" i="1" a="1"/>
  <c r="E5619" i="1" s="1"/>
  <c r="E5867" i="1" a="1"/>
  <c r="E5867" i="1" s="1"/>
  <c r="E5768" i="1" a="1"/>
  <c r="E5768" i="1" s="1"/>
  <c r="E5655" i="1" a="1"/>
  <c r="E5655" i="1" s="1"/>
  <c r="E5665" i="1" a="1"/>
  <c r="E5665" i="1" s="1"/>
  <c r="E5822" i="1" a="1"/>
  <c r="E5822" i="1" s="1"/>
  <c r="E6004" i="1" a="1"/>
  <c r="E6004" i="1" s="1"/>
  <c r="E5969" i="1" a="1"/>
  <c r="E5969" i="1" s="1"/>
  <c r="E5737" i="1" a="1"/>
  <c r="E5737" i="1" s="1"/>
  <c r="E5882" i="1" a="1"/>
  <c r="E5882" i="1" s="1"/>
  <c r="E5736" i="1" a="1"/>
  <c r="E5736" i="1" s="1"/>
  <c r="E5782" i="1" a="1"/>
  <c r="E5782" i="1" s="1"/>
  <c r="E5842" i="1" a="1"/>
  <c r="E5842" i="1" s="1"/>
  <c r="E5832" i="1" a="1"/>
  <c r="E5832" i="1" s="1"/>
  <c r="E5776" i="1" a="1"/>
  <c r="E5776" i="1" s="1"/>
  <c r="E5631" i="1" a="1"/>
  <c r="E5631" i="1" s="1"/>
  <c r="E6020" i="1" a="1"/>
  <c r="E6020" i="1" s="1"/>
  <c r="E5585" i="1" a="1"/>
  <c r="E5585" i="1" s="1"/>
  <c r="E5757" i="1" a="1"/>
  <c r="E5757" i="1" s="1"/>
  <c r="E5560" i="1" a="1"/>
  <c r="E5560" i="1" s="1"/>
  <c r="E5775" i="1" a="1"/>
  <c r="E5775" i="1" s="1"/>
  <c r="E5805" i="1" a="1"/>
  <c r="E5805" i="1" s="1"/>
  <c r="E5803" i="1" a="1"/>
  <c r="E5803" i="1" s="1"/>
  <c r="E5612" i="1" a="1"/>
  <c r="E5612" i="1" s="1"/>
  <c r="E5936" i="1" a="1"/>
  <c r="E5936" i="1" s="1"/>
  <c r="E5804" i="1" a="1"/>
  <c r="E5804" i="1" s="1"/>
  <c r="E5662" i="1" a="1"/>
  <c r="E5662" i="1" s="1"/>
  <c r="E5660" i="1" a="1"/>
  <c r="E5660" i="1" s="1"/>
  <c r="E5601" i="1" a="1"/>
  <c r="E5601" i="1" s="1"/>
  <c r="E5740" i="1" a="1"/>
  <c r="E5740" i="1" s="1"/>
  <c r="E5764" i="1" a="1"/>
  <c r="E5764" i="1" s="1"/>
  <c r="E5726" i="1" a="1"/>
  <c r="E5726" i="1" s="1"/>
  <c r="E5632" i="1" a="1"/>
  <c r="E5632" i="1" s="1"/>
  <c r="E5789" i="1" a="1"/>
  <c r="E5789" i="1" s="1"/>
  <c r="E5688" i="1" a="1"/>
  <c r="E5688" i="1" s="1"/>
  <c r="E5951" i="1" a="1"/>
  <c r="E5951" i="1" s="1"/>
  <c r="E5656" i="1" a="1"/>
  <c r="E5656" i="1" s="1"/>
  <c r="E5673" i="1" a="1"/>
  <c r="E5673" i="1" s="1"/>
  <c r="E5760" i="1" a="1"/>
  <c r="E5760" i="1" s="1"/>
  <c r="E5796" i="1" a="1"/>
  <c r="E5796" i="1" s="1"/>
  <c r="E5651" i="1" a="1"/>
  <c r="E5651" i="1" s="1"/>
  <c r="E5758" i="1" a="1"/>
  <c r="E5758" i="1" s="1"/>
  <c r="E5677" i="1" a="1"/>
  <c r="E5677" i="1" s="1"/>
  <c r="E5788" i="1" a="1"/>
  <c r="E5788" i="1" s="1"/>
  <c r="E5871" i="1" a="1"/>
  <c r="E5871" i="1" s="1"/>
  <c r="E5825" i="1" a="1"/>
  <c r="E5825" i="1" s="1"/>
  <c r="E5614" i="1" a="1"/>
  <c r="E5614" i="1" s="1"/>
  <c r="E5963" i="1" a="1"/>
  <c r="E5963" i="1" s="1"/>
  <c r="E5694" i="1" a="1"/>
  <c r="E5694" i="1" s="1"/>
  <c r="E5985" i="1" a="1"/>
  <c r="E5985" i="1" s="1"/>
  <c r="E5611" i="1" a="1"/>
  <c r="E5611" i="1" s="1"/>
  <c r="E5568" i="1" a="1"/>
  <c r="E5568" i="1" s="1"/>
  <c r="E5896" i="1" a="1"/>
  <c r="E5896" i="1" s="1"/>
  <c r="E5891" i="1" a="1"/>
  <c r="E5891" i="1" s="1"/>
  <c r="E5548" i="1" a="1"/>
  <c r="E5548" i="1" s="1"/>
  <c r="E5996" i="1" a="1"/>
  <c r="E5996" i="1" s="1"/>
  <c r="E5863" i="1" a="1"/>
  <c r="E5863" i="1" s="1"/>
  <c r="E5723" i="1" a="1"/>
  <c r="E5723" i="1" s="1"/>
  <c r="E5934" i="1" a="1"/>
  <c r="E5934" i="1" s="1"/>
  <c r="E5931" i="1" a="1"/>
  <c r="E5931" i="1" s="1"/>
  <c r="E5759" i="1" a="1"/>
  <c r="E5759" i="1" s="1"/>
  <c r="E5761" i="1" a="1"/>
  <c r="E5761" i="1" s="1"/>
  <c r="E5968" i="1" a="1"/>
  <c r="E5968" i="1" s="1"/>
  <c r="E5932" i="1" a="1"/>
  <c r="E5932" i="1" s="1"/>
  <c r="E5623" i="1" a="1"/>
  <c r="E5623" i="1" s="1"/>
  <c r="E5970" i="1" a="1"/>
  <c r="E5970" i="1" s="1"/>
  <c r="E5543" i="1" a="1"/>
  <c r="E5543" i="1" s="1"/>
  <c r="E5701" i="1" a="1"/>
  <c r="E5701" i="1" s="1"/>
  <c r="E5582" i="1" a="1"/>
  <c r="E5582" i="1" s="1"/>
  <c r="E5902" i="1" a="1"/>
  <c r="E5902" i="1" s="1"/>
  <c r="E5786" i="1" a="1"/>
  <c r="E5786" i="1" s="1"/>
  <c r="E5827" i="1" a="1"/>
  <c r="E5827" i="1" s="1"/>
  <c r="E6003" i="1" a="1"/>
  <c r="E6003" i="1" s="1"/>
  <c r="E5972" i="1" a="1"/>
  <c r="E5972" i="1" s="1"/>
  <c r="E5672" i="1" a="1"/>
  <c r="E5672" i="1" s="1"/>
  <c r="E5779" i="1" a="1"/>
  <c r="E5779" i="1" s="1"/>
  <c r="E5812" i="1" a="1"/>
  <c r="E5812" i="1" s="1"/>
  <c r="E5875" i="1" a="1"/>
  <c r="E5875" i="1" s="1"/>
  <c r="E5710" i="1" a="1"/>
  <c r="E5710" i="1" s="1"/>
  <c r="E5794" i="1" a="1"/>
  <c r="E5794" i="1" s="1"/>
  <c r="E5562" i="1" a="1"/>
  <c r="E5562" i="1" s="1"/>
  <c r="E5547" i="1" a="1"/>
  <c r="E5547" i="1" s="1"/>
  <c r="E5743" i="1" a="1"/>
  <c r="E5743" i="1" s="1"/>
  <c r="E5988" i="1" a="1"/>
  <c r="E5988" i="1" s="1"/>
  <c r="E5745" i="1" a="1"/>
  <c r="E5745" i="1" s="1"/>
  <c r="E5956" i="1" a="1"/>
  <c r="E5956" i="1" s="1"/>
  <c r="E5590" i="1" a="1"/>
  <c r="E5590" i="1" s="1"/>
  <c r="E5718" i="1" a="1"/>
  <c r="E5718" i="1" s="1"/>
  <c r="E5982" i="1" a="1"/>
  <c r="E5982" i="1" s="1"/>
  <c r="E5837" i="1" a="1"/>
  <c r="E5837" i="1" s="1"/>
  <c r="E5992" i="1" a="1"/>
  <c r="E5992" i="1" s="1"/>
  <c r="E5981" i="1" a="1"/>
  <c r="E5981" i="1" s="1"/>
  <c r="E5965" i="1" a="1"/>
  <c r="E5965" i="1" s="1"/>
  <c r="E5682" i="1" a="1"/>
  <c r="E5682" i="1" s="1"/>
  <c r="E5555" i="1" a="1"/>
  <c r="E5555" i="1" s="1"/>
  <c r="E5906" i="1" a="1"/>
  <c r="E5906" i="1" s="1"/>
  <c r="E5917" i="1" a="1"/>
  <c r="E5917" i="1" s="1"/>
  <c r="E5903" i="1" a="1"/>
  <c r="E5903" i="1" s="1"/>
  <c r="E5721" i="1" a="1"/>
  <c r="E5721" i="1" s="1"/>
  <c r="E5576" i="1" a="1"/>
  <c r="E5576" i="1" s="1"/>
  <c r="E5729" i="1" a="1"/>
  <c r="E5729" i="1" s="1"/>
  <c r="E6005" i="1" a="1"/>
  <c r="E6005" i="1" s="1"/>
  <c r="E5735" i="1" a="1"/>
  <c r="E5735" i="1" s="1"/>
  <c r="E5717" i="1" a="1"/>
  <c r="E5717" i="1" s="1"/>
  <c r="E5994" i="1" a="1"/>
  <c r="E5994" i="1" s="1"/>
  <c r="E5566" i="1" a="1"/>
  <c r="E5566" i="1" s="1"/>
  <c r="E5616" i="1" a="1"/>
  <c r="E5616" i="1" s="1"/>
  <c r="E5594" i="1" a="1"/>
  <c r="E5594" i="1" s="1"/>
  <c r="E5923" i="1" a="1"/>
  <c r="E5923" i="1" s="1"/>
  <c r="E5821" i="1" a="1"/>
  <c r="E5821" i="1" s="1"/>
  <c r="E5860" i="1" a="1"/>
  <c r="E5860" i="1" s="1"/>
  <c r="E5645" i="1" a="1"/>
  <c r="E5645" i="1" s="1"/>
  <c r="E5578" i="1" a="1"/>
  <c r="E5578" i="1" s="1"/>
  <c r="E5622" i="1" a="1"/>
  <c r="E5622" i="1" s="1"/>
  <c r="E5666" i="1" a="1"/>
  <c r="E5666" i="1" s="1"/>
  <c r="E5870" i="1" a="1"/>
  <c r="E5870" i="1" s="1"/>
  <c r="E5546" i="1" a="1"/>
  <c r="E5546" i="1" s="1"/>
  <c r="E5850" i="1" a="1"/>
  <c r="E5850" i="1" s="1"/>
  <c r="E5797" i="1" a="1"/>
  <c r="E5797" i="1" s="1"/>
  <c r="E5621" i="1" a="1"/>
  <c r="E5621" i="1" s="1"/>
  <c r="E5561" i="1" a="1"/>
  <c r="E5561" i="1" s="1"/>
  <c r="E5630" i="1" a="1"/>
  <c r="E5630" i="1" s="1"/>
  <c r="E5846" i="1" a="1"/>
  <c r="E5846" i="1" s="1"/>
  <c r="E5886" i="1" a="1"/>
  <c r="E5886" i="1" s="1"/>
  <c r="E5608" i="1" a="1"/>
  <c r="E5608" i="1" s="1"/>
  <c r="E5868" i="1" a="1"/>
  <c r="E5868" i="1" s="1"/>
  <c r="E5691" i="1" a="1"/>
  <c r="E5691" i="1" s="1"/>
  <c r="E5830" i="1" a="1"/>
  <c r="E5830" i="1" s="1"/>
  <c r="E5696" i="1" a="1"/>
  <c r="E5696" i="1" s="1"/>
  <c r="E5839" i="1" a="1"/>
  <c r="E5839" i="1" s="1"/>
  <c r="E5554" i="1" a="1"/>
  <c r="E5554" i="1" s="1"/>
  <c r="E5966" i="1" a="1"/>
  <c r="E5966" i="1" s="1"/>
  <c r="E5798" i="1" a="1"/>
  <c r="E5798" i="1" s="1"/>
  <c r="E5791" i="1" a="1"/>
  <c r="E5791" i="1" s="1"/>
  <c r="E5648" i="1" a="1"/>
  <c r="E5648" i="1" s="1"/>
  <c r="E5636" i="1" a="1"/>
  <c r="E5636" i="1" s="1"/>
  <c r="E5719" i="1" a="1"/>
  <c r="E5719" i="1" s="1"/>
  <c r="E5742" i="1" a="1"/>
  <c r="E5742" i="1" s="1"/>
  <c r="E5889" i="1" a="1"/>
  <c r="E5889" i="1" s="1"/>
  <c r="E5634" i="1" a="1"/>
  <c r="E5634" i="1" s="1"/>
  <c r="E5765" i="1" a="1"/>
  <c r="E5765" i="1" s="1"/>
  <c r="E5748" i="1" a="1"/>
  <c r="E5748" i="1" s="1"/>
  <c r="E5865" i="1" a="1"/>
  <c r="E5865" i="1" s="1"/>
  <c r="E5730" i="1" a="1"/>
  <c r="E5730" i="1" s="1"/>
  <c r="E5884" i="1" a="1"/>
  <c r="E5884" i="1" s="1"/>
  <c r="E5910" i="1" a="1"/>
  <c r="E5910" i="1" s="1"/>
  <c r="E5987" i="1" a="1"/>
  <c r="E5987" i="1" s="1"/>
  <c r="E5687" i="1" a="1"/>
  <c r="E5687" i="1" s="1"/>
  <c r="E5847" i="1" a="1"/>
  <c r="E5847" i="1" s="1"/>
  <c r="E5938" i="1" a="1"/>
  <c r="E5938" i="1" s="1"/>
  <c r="E5711" i="1" a="1"/>
  <c r="E5711" i="1" s="1"/>
  <c r="E5900" i="1" a="1"/>
  <c r="E5900" i="1" s="1"/>
  <c r="E5571" i="1" a="1"/>
  <c r="E5571" i="1" s="1"/>
  <c r="E5952" i="1" a="1"/>
  <c r="E5952" i="1" s="1"/>
  <c r="E5954" i="1" a="1"/>
  <c r="E5954" i="1" s="1"/>
  <c r="E5559" i="1" a="1"/>
  <c r="E5559" i="1" s="1"/>
  <c r="E5780" i="1" a="1"/>
  <c r="E5780" i="1" s="1"/>
  <c r="E5993" i="1" a="1"/>
  <c r="E5993" i="1" s="1"/>
  <c r="E5698" i="1" a="1"/>
  <c r="E5698" i="1" s="1"/>
  <c r="E5979" i="1" a="1"/>
  <c r="E5979" i="1" s="1"/>
  <c r="E5829" i="1" a="1"/>
  <c r="E5829" i="1" s="1"/>
  <c r="E5861" i="1" a="1"/>
  <c r="E5861" i="1" s="1"/>
  <c r="E5615" i="1" a="1"/>
  <c r="E5615" i="1" s="1"/>
  <c r="E5852" i="1" a="1"/>
  <c r="E5852" i="1" s="1"/>
  <c r="E5942" i="1" a="1"/>
  <c r="E5942" i="1" s="1"/>
  <c r="E5670" i="1" a="1"/>
  <c r="E5670" i="1" s="1"/>
  <c r="E5639" i="1" a="1"/>
  <c r="E5639" i="1" s="1"/>
  <c r="E5544" i="1" a="1"/>
  <c r="E5544" i="1" s="1"/>
  <c r="E5661" i="1" a="1"/>
  <c r="E5661" i="1" s="1"/>
  <c r="E5940" i="1" a="1"/>
  <c r="E5940" i="1" s="1"/>
  <c r="E5815" i="1" a="1"/>
  <c r="E5815" i="1" s="1"/>
  <c r="E5713" i="1" a="1"/>
  <c r="E5713" i="1" s="1"/>
  <c r="E5921" i="1" a="1"/>
  <c r="E5921" i="1" s="1"/>
  <c r="E6013" i="1" a="1"/>
  <c r="E6013" i="1" s="1"/>
  <c r="E5733" i="1" a="1"/>
  <c r="E5733" i="1" s="1"/>
  <c r="E5600" i="1" a="1"/>
  <c r="E5600" i="1" s="1"/>
  <c r="E5592" i="1" a="1"/>
  <c r="E5592" i="1" s="1"/>
  <c r="E5589" i="1" a="1"/>
  <c r="E5589" i="1" s="1"/>
  <c r="E5813" i="1" a="1"/>
  <c r="E5813" i="1" s="1"/>
  <c r="E5613" i="1" a="1"/>
  <c r="E5613" i="1" s="1"/>
  <c r="E5708" i="1" a="1"/>
  <c r="E5708" i="1" s="1"/>
  <c r="E5784" i="1" a="1"/>
  <c r="E5784" i="1" s="1"/>
  <c r="E5550" i="1" a="1"/>
  <c r="E5550" i="1" s="1"/>
  <c r="E5766" i="1" a="1"/>
  <c r="E5766" i="1" s="1"/>
  <c r="E5945" i="1" a="1"/>
  <c r="E5945" i="1" s="1"/>
  <c r="E5669" i="1" a="1"/>
  <c r="E5669" i="1" s="1"/>
  <c r="E5879" i="1" a="1"/>
  <c r="E5879" i="1" s="1"/>
  <c r="E5716" i="1" a="1"/>
  <c r="E5716" i="1" s="1"/>
  <c r="E5809" i="1" a="1"/>
  <c r="E5809" i="1" s="1"/>
  <c r="E5563" i="1" a="1"/>
  <c r="E5563" i="1" s="1"/>
  <c r="E5950" i="1" a="1"/>
  <c r="E5950" i="1" s="1"/>
  <c r="E5964" i="1" a="1"/>
  <c r="E5964" i="1" s="1"/>
  <c r="E5961" i="1" a="1"/>
  <c r="E5961" i="1" s="1"/>
  <c r="E5799" i="1" a="1"/>
  <c r="E5799" i="1" s="1"/>
  <c r="E5893" i="1" a="1"/>
  <c r="E5893" i="1" s="1"/>
  <c r="E5835" i="1" a="1"/>
  <c r="E5835" i="1" s="1"/>
  <c r="E5795" i="1" a="1"/>
  <c r="E5795" i="1" s="1"/>
  <c r="E6014" i="1" a="1"/>
  <c r="E6014" i="1" s="1"/>
  <c r="E5990" i="1" a="1"/>
  <c r="E5990" i="1" s="1"/>
  <c r="E5703" i="1" a="1"/>
  <c r="E5703" i="1" s="1"/>
  <c r="E5943" i="1" a="1"/>
  <c r="E5943" i="1" s="1"/>
  <c r="E5937" i="1" a="1"/>
  <c r="E5937" i="1" s="1"/>
  <c r="E5658" i="1" a="1"/>
  <c r="E5658" i="1" s="1"/>
  <c r="E5894" i="1" a="1"/>
  <c r="E5894" i="1" s="1"/>
  <c r="E5890" i="1" a="1"/>
  <c r="E5890" i="1" s="1"/>
  <c r="E5901" i="1" a="1"/>
  <c r="E5901" i="1" s="1"/>
  <c r="E5907" i="1" a="1"/>
  <c r="E5907" i="1" s="1"/>
  <c r="E5683" i="1" a="1"/>
  <c r="E5683" i="1" s="1"/>
  <c r="E5542" i="1" a="1"/>
  <c r="E5542" i="1" s="1"/>
  <c r="E5707" i="1" a="1"/>
  <c r="E5707" i="1" s="1"/>
  <c r="E5816" i="1" a="1"/>
  <c r="E5816" i="1" s="1"/>
  <c r="E5593" i="1" a="1"/>
  <c r="E5593" i="1" s="1"/>
  <c r="E5693" i="1" a="1"/>
  <c r="E5693" i="1" s="1"/>
  <c r="E5577" i="1" a="1"/>
  <c r="E5577" i="1" s="1"/>
  <c r="E5557" i="1" a="1"/>
  <c r="E5557" i="1" s="1"/>
  <c r="E5810" i="1" a="1"/>
  <c r="E5810" i="1" s="1"/>
  <c r="E5699" i="1" a="1"/>
  <c r="E5699" i="1" s="1"/>
  <c r="E5831" i="1" a="1"/>
  <c r="E5831" i="1" s="1"/>
  <c r="E5627" i="1" a="1"/>
  <c r="E5627" i="1" s="1"/>
  <c r="E5684" i="1" a="1"/>
  <c r="E5684" i="1" s="1"/>
  <c r="E5939" i="1" a="1"/>
  <c r="E5939" i="1" s="1"/>
  <c r="E5793" i="1" a="1"/>
  <c r="E5793" i="1" s="1"/>
  <c r="E5569" i="1" a="1"/>
  <c r="E5569" i="1" s="1"/>
  <c r="E5624" i="1" a="1"/>
  <c r="E5624" i="1" s="1"/>
  <c r="E5845" i="1" a="1"/>
  <c r="E5845" i="1" s="1"/>
  <c r="E5836" i="1" a="1"/>
  <c r="E5836" i="1" s="1"/>
  <c r="E5771" i="1" a="1"/>
  <c r="E5771" i="1" s="1"/>
  <c r="E5849" i="1" a="1"/>
  <c r="E5849" i="1" s="1"/>
  <c r="E5899" i="1" a="1"/>
  <c r="E5899" i="1" s="1"/>
  <c r="E5618" i="1" a="1"/>
  <c r="E5618" i="1" s="1"/>
  <c r="E5808" i="1" a="1"/>
  <c r="E5808" i="1" s="1"/>
  <c r="E5783" i="1" a="1"/>
  <c r="E5783" i="1" s="1"/>
  <c r="E5844" i="1" a="1"/>
  <c r="E5844" i="1" s="1"/>
  <c r="E5770" i="1" a="1"/>
  <c r="E5770" i="1" s="1"/>
  <c r="E5914" i="1" a="1"/>
  <c r="E5914" i="1" s="1"/>
  <c r="E5976" i="1" a="1"/>
  <c r="E5976" i="1" s="1"/>
  <c r="E5654" i="1" a="1"/>
  <c r="E5654" i="1" s="1"/>
  <c r="E5925" i="1" a="1"/>
  <c r="E5925" i="1" s="1"/>
  <c r="E5598" i="1" a="1"/>
  <c r="E5598" i="1" s="1"/>
  <c r="E5872" i="1" a="1"/>
  <c r="E5872" i="1" s="1"/>
  <c r="E5998" i="1" a="1"/>
  <c r="E5998" i="1" s="1"/>
  <c r="E5574" i="1" a="1"/>
  <c r="E5574" i="1" s="1"/>
  <c r="E5859" i="1" a="1"/>
  <c r="E5859" i="1" s="1"/>
  <c r="E5811" i="1" a="1"/>
  <c r="E5811" i="1" s="1"/>
  <c r="E5887" i="1" a="1"/>
  <c r="E5887" i="1" s="1"/>
  <c r="E5973" i="1" a="1"/>
  <c r="E5973" i="1" s="1"/>
  <c r="E5995" i="1" a="1"/>
  <c r="E5995" i="1" s="1"/>
  <c r="E5579" i="1" a="1"/>
  <c r="E5579" i="1" s="1"/>
  <c r="E5897" i="1" a="1"/>
  <c r="E5897" i="1" s="1"/>
  <c r="E5603" i="1" a="1"/>
  <c r="E5603" i="1" s="1"/>
  <c r="E5587" i="1" a="1"/>
  <c r="E5587" i="1" s="1"/>
  <c r="E5912" i="1" a="1"/>
  <c r="E5912" i="1" s="1"/>
  <c r="E5581" i="1" a="1"/>
  <c r="E5581" i="1" s="1"/>
  <c r="E5705" i="1" a="1"/>
  <c r="E5705" i="1" s="1"/>
  <c r="E5999" i="1" a="1"/>
  <c r="E5999" i="1" s="1"/>
  <c r="E5983" i="1" a="1"/>
  <c r="E5983" i="1" s="1"/>
  <c r="E5955" i="1" a="1"/>
  <c r="E5955" i="1" s="1"/>
  <c r="E5873" i="1" a="1"/>
  <c r="E5873" i="1" s="1"/>
  <c r="E5756" i="1" a="1"/>
  <c r="E5756" i="1" s="1"/>
  <c r="E6006" i="1" a="1"/>
  <c r="E6006" i="1" s="1"/>
  <c r="E5971" i="1" a="1"/>
  <c r="E5971" i="1" s="1"/>
  <c r="E5552" i="1" a="1"/>
  <c r="E5552" i="1" s="1"/>
  <c r="E5702" i="1" a="1"/>
  <c r="E5702" i="1" s="1"/>
  <c r="E5924" i="1" a="1"/>
  <c r="E5924" i="1" s="1"/>
  <c r="E5856" i="1" a="1"/>
  <c r="E5856" i="1" s="1"/>
  <c r="E5629" i="1" a="1"/>
  <c r="E5629" i="1" s="1"/>
  <c r="E5895" i="1" a="1"/>
  <c r="E5895" i="1" s="1"/>
  <c r="E5750" i="1" a="1"/>
  <c r="E5750" i="1" s="1"/>
  <c r="E5700" i="1" a="1"/>
  <c r="E5700" i="1" s="1"/>
  <c r="E5657" i="1" a="1"/>
  <c r="E5657" i="1" s="1"/>
  <c r="E5826" i="1" a="1"/>
  <c r="E5826" i="1" s="1"/>
  <c r="E6001" i="1" a="1"/>
  <c r="E6001" i="1" s="1"/>
  <c r="E5762" i="1" a="1"/>
  <c r="E5762" i="1" s="1"/>
  <c r="E5944" i="1" a="1"/>
  <c r="E5944" i="1" s="1"/>
  <c r="E5781" i="1" a="1"/>
  <c r="E5781" i="1" s="1"/>
  <c r="E5633" i="1" a="1"/>
  <c r="E5633" i="1" s="1"/>
  <c r="E5862" i="1" a="1"/>
  <c r="E5862" i="1" s="1"/>
  <c r="E5741" i="1" a="1"/>
  <c r="E5741" i="1" s="1"/>
  <c r="E5607" i="1" a="1"/>
  <c r="E5607" i="1" s="1"/>
  <c r="E5823" i="1" a="1"/>
  <c r="E5823" i="1" s="1"/>
  <c r="E5595" i="1" a="1"/>
  <c r="E5595" i="1" s="1"/>
  <c r="E5553" i="1" a="1"/>
  <c r="E5553" i="1" s="1"/>
  <c r="E5545" i="1" a="1"/>
  <c r="E5545" i="1" s="1"/>
  <c r="E5664" i="1" a="1"/>
  <c r="E5664" i="1" s="1"/>
  <c r="E5635" i="1" a="1"/>
  <c r="E5635" i="1" s="1"/>
  <c r="E5692" i="1" a="1"/>
  <c r="E5692" i="1" s="1"/>
  <c r="E5643" i="1" a="1"/>
  <c r="E5643" i="1" s="1"/>
  <c r="E5807" i="1" a="1"/>
  <c r="E5807" i="1" s="1"/>
  <c r="E5885" i="1" a="1"/>
  <c r="E5885" i="1" s="1"/>
  <c r="E5767" i="1" a="1"/>
  <c r="E5767" i="1" s="1"/>
  <c r="E5704" i="1" a="1"/>
  <c r="E5704" i="1" s="1"/>
  <c r="E5787" i="1" a="1"/>
  <c r="E5787" i="1" s="1"/>
  <c r="E5834" i="1" a="1"/>
  <c r="E5834" i="1" s="1"/>
  <c r="E5959" i="1" a="1"/>
  <c r="E5959" i="1" s="1"/>
  <c r="E5911" i="1" a="1"/>
  <c r="E5911" i="1" s="1"/>
  <c r="E5853" i="1" a="1"/>
  <c r="E5853" i="1" s="1"/>
  <c r="E5818" i="1" a="1"/>
  <c r="E5818" i="1" s="1"/>
  <c r="E5609" i="1" a="1"/>
  <c r="E5609" i="1" s="1"/>
  <c r="E5947" i="1" a="1"/>
  <c r="E5947" i="1" s="1"/>
  <c r="E5727" i="1" a="1"/>
  <c r="E5727" i="1" s="1"/>
  <c r="E5881" i="1" a="1"/>
  <c r="E5881" i="1" s="1"/>
  <c r="E5591" i="1" a="1"/>
  <c r="E5591" i="1" s="1"/>
  <c r="E6018" i="1" a="1"/>
  <c r="E6018" i="1" s="1"/>
  <c r="E5671" i="1" a="1"/>
  <c r="E5671" i="1" s="1"/>
  <c r="E5679" i="1" a="1"/>
  <c r="E5679" i="1" s="1"/>
  <c r="E5749" i="1" a="1"/>
  <c r="E5749" i="1" s="1"/>
  <c r="E5628" i="1" a="1"/>
  <c r="E5628" i="1" s="1"/>
  <c r="E5935" i="1" a="1"/>
  <c r="E5935" i="1" s="1"/>
  <c r="E5888" i="1" a="1"/>
  <c r="E5888" i="1" s="1"/>
  <c r="E5878" i="1" a="1"/>
  <c r="E5878" i="1" s="1"/>
  <c r="E5908" i="1" a="1"/>
  <c r="E5908" i="1" s="1"/>
  <c r="E5681" i="1" a="1"/>
  <c r="E5681" i="1" s="1"/>
  <c r="E5898" i="1" a="1"/>
  <c r="E5898" i="1" s="1"/>
  <c r="E5928" i="1" a="1"/>
  <c r="E5928" i="1" s="1"/>
  <c r="E5575" i="1" a="1"/>
  <c r="E5575" i="1" s="1"/>
  <c r="E5854" i="1" a="1"/>
  <c r="E5854" i="1" s="1"/>
  <c r="E5725" i="1" a="1"/>
  <c r="E5725" i="1" s="1"/>
  <c r="E5806" i="1" a="1"/>
  <c r="E5806" i="1" s="1"/>
  <c r="E5817" i="1" a="1"/>
  <c r="E5817" i="1" s="1"/>
  <c r="E6012" i="1" a="1"/>
  <c r="E6012" i="1" s="1"/>
  <c r="E5605" i="1" a="1"/>
  <c r="E5605" i="1" s="1"/>
  <c r="E5905" i="1" a="1"/>
  <c r="E5905" i="1" s="1"/>
  <c r="E5991" i="1" a="1"/>
  <c r="E5991" i="1" s="1"/>
  <c r="E5541" i="1" a="1"/>
  <c r="E5541" i="1" s="1"/>
  <c r="E5772" i="1" a="1"/>
  <c r="E5772" i="1" s="1"/>
  <c r="E5667" i="1" a="1"/>
  <c r="E5667" i="1" s="1"/>
  <c r="E5773" i="1" a="1"/>
  <c r="E5773" i="1" s="1"/>
  <c r="E5855" i="1" a="1"/>
  <c r="E5855" i="1" s="1"/>
  <c r="E5819" i="1" a="1"/>
  <c r="E5819" i="1" s="1"/>
  <c r="E5777" i="1" a="1"/>
  <c r="E5777" i="1" s="1"/>
  <c r="E5866" i="1" a="1"/>
  <c r="E5866" i="1" s="1"/>
  <c r="E5597" i="1" a="1"/>
  <c r="E5597" i="1" s="1"/>
  <c r="E5930" i="1" a="1"/>
  <c r="E5930" i="1" s="1"/>
  <c r="E5649" i="1" a="1"/>
  <c r="E5649" i="1" s="1"/>
  <c r="E5668" i="1" a="1"/>
  <c r="E5668" i="1" s="1"/>
  <c r="E5755" i="1" a="1"/>
  <c r="E5755" i="1" s="1"/>
  <c r="E5572" i="1" a="1"/>
  <c r="E5572" i="1" s="1"/>
  <c r="E5848" i="1" a="1"/>
  <c r="E5848" i="1" s="1"/>
  <c r="E5580" i="1" a="1"/>
  <c r="E5580" i="1" s="1"/>
  <c r="E5747" i="1" a="1"/>
  <c r="E5747" i="1" s="1"/>
  <c r="E5588" i="1" a="1"/>
  <c r="E5588" i="1" s="1"/>
  <c r="E5946" i="1" a="1"/>
  <c r="E5946" i="1" s="1"/>
  <c r="E5962" i="1" a="1"/>
  <c r="E5962" i="1" s="1"/>
  <c r="E5538" i="1" a="1"/>
  <c r="E5538" i="1" s="1"/>
  <c r="E5525" i="1" a="1"/>
  <c r="E5525" i="1" s="1"/>
  <c r="E5537" i="1" a="1"/>
  <c r="E5537" i="1" s="1"/>
  <c r="E5529" i="1" a="1"/>
  <c r="E5529" i="1" s="1"/>
  <c r="E5527" i="1" a="1"/>
  <c r="E5527" i="1" s="1"/>
  <c r="E5526" i="1" a="1"/>
  <c r="E5526" i="1" s="1"/>
  <c r="E5530" i="1" a="1"/>
  <c r="E5530" i="1" s="1"/>
  <c r="E5524" i="1" a="1"/>
  <c r="E5524" i="1" s="1"/>
  <c r="E5534" i="1" a="1"/>
  <c r="E5534" i="1" s="1"/>
  <c r="E5531" i="1" a="1"/>
  <c r="E5531" i="1" s="1"/>
  <c r="E5528" i="1" a="1"/>
  <c r="E5528" i="1" s="1"/>
  <c r="E5536" i="1" a="1"/>
  <c r="E5536" i="1" s="1"/>
  <c r="E5523" i="1" a="1"/>
  <c r="E5523" i="1" s="1"/>
  <c r="E5533" i="1" a="1"/>
  <c r="E5533" i="1" s="1"/>
  <c r="E5535" i="1" a="1"/>
  <c r="E5535" i="1" s="1"/>
  <c r="I149" i="1" l="1"/>
  <c r="I116" i="1"/>
  <c r="I83" i="1"/>
  <c r="I293" i="1"/>
  <c r="I211" i="1"/>
  <c r="I278" i="1"/>
  <c r="I304" i="1"/>
  <c r="I294" i="1"/>
  <c r="I214" i="1"/>
  <c r="I102" i="1"/>
  <c r="I117" i="1"/>
  <c r="I310" i="1"/>
  <c r="I286" i="1"/>
  <c r="I270" i="1"/>
  <c r="I262" i="1"/>
  <c r="I85" i="1"/>
  <c r="I309" i="1"/>
  <c r="I182" i="1"/>
  <c r="I129" i="1"/>
  <c r="I222" i="1"/>
  <c r="I224" i="1"/>
  <c r="I96" i="1"/>
  <c r="I190" i="1"/>
  <c r="I94" i="1"/>
  <c r="I256" i="1"/>
  <c r="I62" i="1"/>
  <c r="I272" i="1"/>
  <c r="I161" i="1"/>
  <c r="I225" i="1"/>
  <c r="I241" i="1"/>
  <c r="I246" i="1"/>
  <c r="I307" i="1"/>
  <c r="I257" i="1"/>
  <c r="I97" i="1"/>
  <c r="I245" i="1"/>
  <c r="I144" i="1"/>
  <c r="I197" i="1"/>
  <c r="I198" i="1"/>
  <c r="I574" i="1"/>
  <c r="I462" i="1"/>
  <c r="I652" i="1"/>
  <c r="I572" i="1"/>
  <c r="I590" i="1"/>
  <c r="I608" i="1"/>
  <c r="I672" i="1"/>
  <c r="I638" i="1"/>
  <c r="I606" i="1"/>
  <c r="I622" i="1"/>
  <c r="I494" i="1"/>
  <c r="I478" i="1"/>
  <c r="I476" i="1"/>
  <c r="I526" i="1"/>
  <c r="I352" i="1"/>
  <c r="I528" i="1"/>
  <c r="I384" i="1"/>
  <c r="I348" i="1"/>
  <c r="I670" i="1"/>
  <c r="I553" i="1"/>
  <c r="I378" i="1"/>
  <c r="I446" i="1"/>
  <c r="I524" i="1"/>
  <c r="I508" i="1"/>
  <c r="I539" i="1"/>
  <c r="I440" i="1"/>
  <c r="I350" i="1"/>
  <c r="I558" i="1"/>
  <c r="I510" i="1"/>
  <c r="I556" i="1"/>
  <c r="I620" i="1"/>
  <c r="I632" i="1"/>
  <c r="I633" i="1"/>
  <c r="I361" i="1"/>
  <c r="I665" i="1"/>
  <c r="I380" i="1"/>
  <c r="I362" i="1"/>
  <c r="I601" i="1"/>
  <c r="I364" i="1"/>
  <c r="I654" i="1"/>
  <c r="I473" i="1"/>
  <c r="I492" i="1"/>
  <c r="I835" i="1"/>
  <c r="I851" i="1"/>
  <c r="I931" i="1"/>
  <c r="I1043" i="1"/>
  <c r="I1005" i="1"/>
  <c r="I782" i="1"/>
  <c r="I1091" i="1"/>
  <c r="I1075" i="1"/>
  <c r="I899" i="1"/>
  <c r="I771" i="1"/>
  <c r="I718" i="1"/>
  <c r="I1011" i="1"/>
  <c r="I738" i="1"/>
  <c r="I979" i="1"/>
  <c r="I1120" i="1"/>
  <c r="I928" i="1"/>
  <c r="I882" i="1"/>
  <c r="I1026" i="1"/>
  <c r="I739" i="1"/>
  <c r="I723" i="1"/>
  <c r="I880" i="1"/>
  <c r="I944" i="1"/>
  <c r="I896" i="1"/>
  <c r="I770" i="1"/>
  <c r="I1054" i="1"/>
  <c r="I846" i="1"/>
  <c r="I995" i="1"/>
  <c r="I910" i="1"/>
  <c r="I798" i="1"/>
  <c r="I942" i="1"/>
  <c r="I784" i="1"/>
  <c r="I1009" i="1"/>
  <c r="I691" i="1"/>
  <c r="I686" i="1"/>
  <c r="I1025" i="1"/>
  <c r="I1040" i="1"/>
  <c r="I818" i="1"/>
  <c r="I926" i="1"/>
  <c r="I787" i="1"/>
  <c r="I883" i="1"/>
  <c r="I1027" i="1"/>
  <c r="I715" i="1"/>
  <c r="I946" i="1"/>
  <c r="I801" i="1"/>
  <c r="I881" i="1"/>
  <c r="I1059" i="1"/>
  <c r="I1105" i="1"/>
  <c r="I753" i="1"/>
  <c r="I755" i="1"/>
  <c r="I819" i="1"/>
  <c r="I867" i="1"/>
  <c r="I865" i="1"/>
  <c r="I850" i="1"/>
  <c r="I754" i="1"/>
  <c r="I803" i="1"/>
  <c r="I878" i="1"/>
  <c r="I1070" i="1"/>
  <c r="I947" i="1"/>
  <c r="I781" i="1"/>
  <c r="I962" i="1"/>
  <c r="I1102" i="1"/>
  <c r="I961" i="1"/>
  <c r="I1074" i="1"/>
  <c r="I1058" i="1"/>
  <c r="I930" i="1"/>
  <c r="I690" i="1"/>
  <c r="I1086" i="1"/>
  <c r="I707" i="1"/>
  <c r="I973" i="1"/>
  <c r="I1069" i="1"/>
  <c r="I1089" i="1"/>
  <c r="I929" i="1"/>
  <c r="I915" i="1"/>
  <c r="I786" i="1"/>
  <c r="I990" i="1"/>
  <c r="I963" i="1"/>
  <c r="I893" i="1"/>
  <c r="I1501" i="1"/>
  <c r="I1559" i="1"/>
  <c r="I4856" i="1"/>
  <c r="I4156" i="1"/>
  <c r="I4158" i="1"/>
  <c r="I4060" i="1"/>
  <c r="I3165" i="1"/>
  <c r="I2847" i="1"/>
  <c r="I2848" i="1"/>
  <c r="I5291" i="1"/>
  <c r="I5003" i="1"/>
  <c r="I5277" i="1"/>
  <c r="I5355" i="1"/>
  <c r="I5051" i="1"/>
  <c r="I2891" i="1"/>
  <c r="I2972" i="1"/>
  <c r="I4141" i="1"/>
  <c r="I4923" i="1"/>
  <c r="I5260" i="1"/>
  <c r="I5163" i="1"/>
  <c r="I5164" i="1"/>
  <c r="I5391" i="1"/>
  <c r="I4794" i="1"/>
  <c r="I4605" i="1"/>
  <c r="I3965" i="1"/>
  <c r="I4192" i="1"/>
  <c r="I4316" i="1"/>
  <c r="I3916" i="1"/>
  <c r="I4380" i="1"/>
  <c r="I3547" i="1"/>
  <c r="I2880" i="1"/>
  <c r="I5341" i="1"/>
  <c r="I3325" i="1"/>
  <c r="I5247" i="1"/>
  <c r="I5181" i="1"/>
  <c r="I5147" i="1"/>
  <c r="I5243" i="1"/>
  <c r="I4974" i="1"/>
  <c r="I4728" i="1"/>
  <c r="I4941" i="1"/>
  <c r="I5054" i="1"/>
  <c r="I4972" i="1"/>
  <c r="I4810" i="1"/>
  <c r="I4398" i="1"/>
  <c r="I3069" i="1"/>
  <c r="I3408" i="1"/>
  <c r="I2813" i="1"/>
  <c r="I2846" i="1"/>
  <c r="I2733" i="1"/>
  <c r="I4942" i="1"/>
  <c r="I5407" i="1"/>
  <c r="I5246" i="1"/>
  <c r="I5102" i="1"/>
  <c r="I4668" i="1"/>
  <c r="I4714" i="1"/>
  <c r="I4828" i="1"/>
  <c r="I4621" i="1"/>
  <c r="I4639" i="1"/>
  <c r="I4623" i="1"/>
  <c r="I4111" i="1"/>
  <c r="I4222" i="1"/>
  <c r="I4077" i="1"/>
  <c r="I4252" i="1"/>
  <c r="I3919" i="1"/>
  <c r="I3900" i="1"/>
  <c r="I4078" i="1"/>
  <c r="I3371" i="1"/>
  <c r="I3484" i="1"/>
  <c r="I3501" i="1"/>
  <c r="I3136" i="1"/>
  <c r="I3326" i="1"/>
  <c r="I2894" i="1"/>
  <c r="I2734" i="1"/>
  <c r="I4857" i="1"/>
  <c r="I5131" i="1"/>
  <c r="I5214" i="1"/>
  <c r="I4680" i="1"/>
  <c r="I4777" i="1"/>
  <c r="I4000" i="1"/>
  <c r="I4142" i="1"/>
  <c r="I4429" i="1"/>
  <c r="I3485" i="1"/>
  <c r="I2765" i="1"/>
  <c r="I5099" i="1"/>
  <c r="I4990" i="1"/>
  <c r="I5387" i="1"/>
  <c r="I5180" i="1"/>
  <c r="I4700" i="1"/>
  <c r="I4744" i="1"/>
  <c r="I4573" i="1"/>
  <c r="I4272" i="1"/>
  <c r="I4013" i="1"/>
  <c r="I4160" i="1"/>
  <c r="I4028" i="1"/>
  <c r="I3421" i="1"/>
  <c r="I3483" i="1"/>
  <c r="I3214" i="1"/>
  <c r="I2861" i="1"/>
  <c r="I2927" i="1"/>
  <c r="I2831" i="1"/>
  <c r="I4527" i="1"/>
  <c r="I4409" i="1"/>
  <c r="I5195" i="1"/>
  <c r="I5326" i="1"/>
  <c r="I5115" i="1"/>
  <c r="I5339" i="1"/>
  <c r="I5244" i="1"/>
  <c r="I4809" i="1"/>
  <c r="I4844" i="1"/>
  <c r="I4761" i="1"/>
  <c r="I475" i="1"/>
  <c r="I4268" i="1"/>
  <c r="I3968" i="1"/>
  <c r="I3085" i="1"/>
  <c r="I3499" i="1"/>
  <c r="I3307" i="1"/>
  <c r="I3296" i="1"/>
  <c r="I2924" i="1"/>
  <c r="I4789" i="1"/>
  <c r="I5263" i="1"/>
  <c r="I4895" i="1"/>
  <c r="I4778" i="1"/>
  <c r="I4092" i="1"/>
  <c r="I4464" i="1"/>
  <c r="I4186" i="1"/>
  <c r="I3592" i="1"/>
  <c r="I3722" i="1"/>
  <c r="I3100" i="1"/>
  <c r="I3160" i="1"/>
  <c r="I3370" i="1"/>
  <c r="I3386" i="1"/>
  <c r="I3180" i="1"/>
  <c r="I2783" i="1"/>
  <c r="I2941" i="1"/>
  <c r="I4524" i="1"/>
  <c r="I5127" i="1"/>
  <c r="I4907" i="1"/>
  <c r="I4971" i="1"/>
  <c r="I4892" i="1"/>
  <c r="I747" i="1"/>
  <c r="I4200" i="1"/>
  <c r="I3887" i="1"/>
  <c r="I3608" i="1"/>
  <c r="I3531" i="1"/>
  <c r="I3194" i="1"/>
  <c r="I3224" i="1"/>
  <c r="I3496" i="1"/>
  <c r="I3482" i="1"/>
  <c r="I3264" i="1"/>
  <c r="I3134" i="1"/>
  <c r="I3006" i="1"/>
  <c r="I3067" i="1"/>
  <c r="I3419" i="1"/>
  <c r="I2796" i="1"/>
  <c r="I2718" i="1"/>
  <c r="I2816" i="1"/>
  <c r="I2878" i="1"/>
  <c r="I2876" i="1"/>
  <c r="I5403" i="1"/>
  <c r="I5307" i="1"/>
  <c r="I5035" i="1"/>
  <c r="I3168" i="1"/>
  <c r="I3304" i="1"/>
  <c r="I3420" i="1"/>
  <c r="I3416" i="1"/>
  <c r="I2828" i="1"/>
  <c r="I3982" i="1"/>
  <c r="I2827" i="1"/>
  <c r="I3980" i="1"/>
  <c r="I4910" i="1"/>
  <c r="I4506" i="1"/>
  <c r="I5257" i="1"/>
  <c r="I5129" i="1"/>
  <c r="I5001" i="1"/>
  <c r="I4569" i="1"/>
  <c r="I4345" i="1"/>
  <c r="I4970" i="1"/>
  <c r="I4792" i="1"/>
  <c r="I827" i="1"/>
  <c r="I4015" i="1"/>
  <c r="I4061" i="1"/>
  <c r="I3885" i="1"/>
  <c r="I4112" i="1"/>
  <c r="I4064" i="1"/>
  <c r="I3051" i="1"/>
  <c r="I3243" i="1"/>
  <c r="I2781" i="1"/>
  <c r="I4745" i="1"/>
  <c r="I4889" i="1"/>
  <c r="I5192" i="1"/>
  <c r="I4805" i="1"/>
  <c r="I5148" i="1"/>
  <c r="I5404" i="1"/>
  <c r="I4495" i="1"/>
  <c r="I4559" i="1"/>
  <c r="I667" i="1"/>
  <c r="I4399" i="1"/>
  <c r="I4058" i="1"/>
  <c r="I4414" i="1"/>
  <c r="I4287" i="1"/>
  <c r="I3470" i="1"/>
  <c r="I3099" i="1"/>
  <c r="I3440" i="1"/>
  <c r="I2895" i="1"/>
  <c r="I5143" i="1"/>
  <c r="I5133" i="1"/>
  <c r="I5067" i="1"/>
  <c r="I4729" i="1"/>
  <c r="I4509" i="1"/>
  <c r="I4574" i="1"/>
  <c r="I1003" i="1"/>
  <c r="I4046" i="1"/>
  <c r="I4127" i="1"/>
  <c r="I3291" i="1"/>
  <c r="I5167" i="1"/>
  <c r="I4890" i="1"/>
  <c r="I1067" i="1"/>
  <c r="I4302" i="1"/>
  <c r="I3624" i="1"/>
  <c r="I3324" i="1"/>
  <c r="I2922" i="1"/>
  <c r="I2716" i="1"/>
  <c r="I2875" i="1"/>
  <c r="I4271" i="1"/>
  <c r="I1051" i="1"/>
  <c r="I4048" i="1"/>
  <c r="I4924" i="1"/>
  <c r="I3054" i="1"/>
  <c r="I4208" i="1"/>
  <c r="I2974" i="1"/>
  <c r="I3101" i="1"/>
  <c r="I2812" i="1"/>
  <c r="I3595" i="1"/>
  <c r="I4175" i="1"/>
  <c r="I4855" i="1"/>
  <c r="I4303" i="1"/>
  <c r="I4650" i="1"/>
  <c r="I4138" i="1"/>
  <c r="I4412" i="1"/>
  <c r="I4362" i="1"/>
  <c r="I3050" i="1"/>
  <c r="I3436" i="1"/>
  <c r="I3082" i="1"/>
  <c r="I3020" i="1"/>
  <c r="I3502" i="1"/>
  <c r="I2928" i="1"/>
  <c r="I2911" i="1"/>
  <c r="I5400" i="1"/>
  <c r="I5294" i="1"/>
  <c r="I4716" i="1"/>
  <c r="I4591" i="1"/>
  <c r="I907" i="1"/>
  <c r="I4428" i="1"/>
  <c r="I3998" i="1"/>
  <c r="I4460" i="1"/>
  <c r="I3659" i="1"/>
  <c r="I3323" i="1"/>
  <c r="I3435" i="1"/>
  <c r="I3104" i="1"/>
  <c r="I3355" i="1"/>
  <c r="I2815" i="1"/>
  <c r="I2988" i="1"/>
  <c r="I4479" i="1"/>
  <c r="I3322" i="1"/>
  <c r="I5415" i="1"/>
  <c r="I5015" i="1"/>
  <c r="I4940" i="1"/>
  <c r="I5072" i="1"/>
  <c r="I5274" i="1"/>
  <c r="I4655" i="1"/>
  <c r="I4220" i="1"/>
  <c r="I3964" i="1"/>
  <c r="I4317" i="1"/>
  <c r="I3480" i="1"/>
  <c r="I5327" i="1"/>
  <c r="I5308" i="1"/>
  <c r="I5328" i="1"/>
  <c r="I4494" i="1"/>
  <c r="I4607" i="1"/>
  <c r="I4588" i="1"/>
  <c r="I603" i="1"/>
  <c r="I4478" i="1"/>
  <c r="I3966" i="1"/>
  <c r="I3999" i="1"/>
  <c r="I4448" i="1"/>
  <c r="I3854" i="1"/>
  <c r="I4159" i="1"/>
  <c r="I4254" i="1"/>
  <c r="I3903" i="1"/>
  <c r="I3438" i="1"/>
  <c r="I3150" i="1"/>
  <c r="I3147" i="1"/>
  <c r="I3080" i="1"/>
  <c r="I2954" i="1"/>
  <c r="I2990" i="1"/>
  <c r="I4813" i="1"/>
  <c r="I4508" i="1"/>
  <c r="I875" i="1"/>
  <c r="I571" i="1"/>
  <c r="I4110" i="1"/>
  <c r="I4206" i="1"/>
  <c r="I4016" i="1"/>
  <c r="I4074" i="1"/>
  <c r="I4280" i="1"/>
  <c r="I3933" i="1"/>
  <c r="I3704" i="1"/>
  <c r="I3656" i="1"/>
  <c r="I3260" i="1"/>
  <c r="I3068" i="1"/>
  <c r="I3498" i="1"/>
  <c r="I3000" i="1"/>
  <c r="I3500" i="1"/>
  <c r="I3016" i="1"/>
  <c r="I3144" i="1"/>
  <c r="I3261" i="1"/>
  <c r="I3128" i="1"/>
  <c r="I3258" i="1"/>
  <c r="I2814" i="1"/>
  <c r="I2908" i="1"/>
  <c r="I2975" i="1"/>
  <c r="I2944" i="1"/>
  <c r="I2748" i="1"/>
  <c r="I3434" i="1"/>
  <c r="I2795" i="1"/>
  <c r="I635" i="1"/>
  <c r="I4492" i="1"/>
  <c r="I5371" i="1"/>
  <c r="I4541" i="1"/>
  <c r="I3594" i="1"/>
  <c r="I2860" i="1"/>
  <c r="I4490" i="1"/>
  <c r="I5183" i="1"/>
  <c r="I5052" i="1"/>
  <c r="I4894" i="1"/>
  <c r="I4526" i="1"/>
  <c r="I1099" i="1"/>
  <c r="I4383" i="1"/>
  <c r="I4108" i="1"/>
  <c r="I4144" i="1"/>
  <c r="I4396" i="1"/>
  <c r="I3871" i="1"/>
  <c r="I4462" i="1"/>
  <c r="I3579" i="1"/>
  <c r="I3066" i="1"/>
  <c r="I3488" i="1"/>
  <c r="I3453" i="1"/>
  <c r="I2874" i="1"/>
  <c r="I4812" i="1"/>
  <c r="I5132" i="1"/>
  <c r="I5116" i="1"/>
  <c r="I4190" i="1"/>
  <c r="I3736" i="1"/>
  <c r="I3088" i="1"/>
  <c r="I3454" i="1"/>
  <c r="I3072" i="1"/>
  <c r="I3341" i="1"/>
  <c r="I2960" i="1"/>
  <c r="I2735" i="1"/>
  <c r="I4189" i="1"/>
  <c r="I5319" i="1"/>
  <c r="I5135" i="1"/>
  <c r="I4556" i="1"/>
  <c r="I4080" i="1"/>
  <c r="I4408" i="1"/>
  <c r="I4364" i="1"/>
  <c r="I4143" i="1"/>
  <c r="I5323" i="1"/>
  <c r="I5390" i="1"/>
  <c r="I5022" i="1"/>
  <c r="I4697" i="1"/>
  <c r="I4872" i="1"/>
  <c r="I1083" i="1"/>
  <c r="I3936" i="1"/>
  <c r="I3904" i="1"/>
  <c r="I4304" i="1"/>
  <c r="I4157" i="1"/>
  <c r="I4076" i="1"/>
  <c r="I3884" i="1"/>
  <c r="I3996" i="1"/>
  <c r="I4376" i="1"/>
  <c r="I4096" i="1"/>
  <c r="I3456" i="1"/>
  <c r="I3277" i="1"/>
  <c r="I3038" i="1"/>
  <c r="I3390" i="1"/>
  <c r="I3424" i="1"/>
  <c r="I2767" i="1"/>
  <c r="I5087" i="1"/>
  <c r="I4760" i="1"/>
  <c r="I4558" i="1"/>
  <c r="I4975" i="1"/>
  <c r="I5228" i="1"/>
  <c r="I5310" i="1"/>
  <c r="I5275" i="1"/>
  <c r="I5019" i="1"/>
  <c r="I5088" i="1"/>
  <c r="I5039" i="1"/>
  <c r="I5340" i="1"/>
  <c r="I4667" i="1"/>
  <c r="I4791" i="1"/>
  <c r="I4698" i="1"/>
  <c r="I4762" i="1"/>
  <c r="I4622" i="1"/>
  <c r="I3856" i="1"/>
  <c r="I4047" i="1"/>
  <c r="I3981" i="1"/>
  <c r="I4447" i="1"/>
  <c r="I3870" i="1"/>
  <c r="I3864" i="1"/>
  <c r="I3949" i="1"/>
  <c r="I3855" i="1"/>
  <c r="I4426" i="1"/>
  <c r="I3994" i="1"/>
  <c r="I3869" i="1"/>
  <c r="I3770" i="1"/>
  <c r="I3546" i="1"/>
  <c r="I3832" i="1"/>
  <c r="I3706" i="1"/>
  <c r="I3008" i="1"/>
  <c r="I3084" i="1"/>
  <c r="I3146" i="1"/>
  <c r="I3406" i="1"/>
  <c r="I3120" i="1"/>
  <c r="I3184" i="1"/>
  <c r="I3400" i="1"/>
  <c r="I3053" i="1"/>
  <c r="I3389" i="1"/>
  <c r="I3200" i="1"/>
  <c r="I3040" i="1"/>
  <c r="I3280" i="1"/>
  <c r="I3340" i="1"/>
  <c r="I3246" i="1"/>
  <c r="I3259" i="1"/>
  <c r="I2784" i="1"/>
  <c r="I2942" i="1"/>
  <c r="I2797" i="1"/>
  <c r="I2864" i="1"/>
  <c r="I2959" i="1"/>
  <c r="I2892" i="1"/>
  <c r="I2782" i="1"/>
  <c r="I2749" i="1"/>
  <c r="I2958" i="1"/>
  <c r="I4959" i="1"/>
  <c r="I5342" i="1"/>
  <c r="I4140" i="1"/>
  <c r="I4776" i="1"/>
  <c r="I4713" i="1"/>
  <c r="I4730" i="1"/>
  <c r="I985" i="1"/>
  <c r="I841" i="1"/>
  <c r="I522" i="1"/>
  <c r="I650" i="1"/>
  <c r="I200" i="1"/>
  <c r="I4440" i="1"/>
  <c r="I4300" i="1"/>
  <c r="I4424" i="1"/>
  <c r="I4344" i="1"/>
  <c r="I4128" i="1"/>
  <c r="I3563" i="1"/>
  <c r="I3342" i="1"/>
  <c r="I3181" i="1"/>
  <c r="I3037" i="1"/>
  <c r="I2893" i="1"/>
  <c r="I2907" i="1"/>
  <c r="I2798" i="1"/>
  <c r="I3528" i="1"/>
  <c r="I4237" i="1"/>
  <c r="I5068" i="1"/>
  <c r="I4988" i="1"/>
  <c r="I4825" i="1"/>
  <c r="I4684" i="1"/>
  <c r="I828" i="1"/>
  <c r="I971" i="1"/>
  <c r="I938" i="1"/>
  <c r="I668" i="1"/>
  <c r="I474" i="1"/>
  <c r="I651" i="1"/>
  <c r="I555" i="1"/>
  <c r="I168" i="1"/>
  <c r="I312" i="1"/>
  <c r="I4236" i="1"/>
  <c r="I4207" i="1"/>
  <c r="I4367" i="1"/>
  <c r="I4320" i="1"/>
  <c r="I4432" i="1"/>
  <c r="I3611" i="1"/>
  <c r="I3003" i="1"/>
  <c r="I3004" i="1"/>
  <c r="I3149" i="1"/>
  <c r="I2986" i="1"/>
  <c r="I2768" i="1"/>
  <c r="I2989" i="1"/>
  <c r="I2943" i="1"/>
  <c r="I796" i="1"/>
  <c r="I1100" i="1"/>
  <c r="I4253" i="1"/>
  <c r="I2730" i="1"/>
  <c r="I2925" i="1"/>
  <c r="I4927" i="1"/>
  <c r="I5178" i="1"/>
  <c r="I4987" i="1"/>
  <c r="I5086" i="1"/>
  <c r="I4986" i="1"/>
  <c r="I5276" i="1"/>
  <c r="I5036" i="1"/>
  <c r="I5004" i="1"/>
  <c r="I4746" i="1"/>
  <c r="I4543" i="1"/>
  <c r="I4542" i="1"/>
  <c r="I892" i="1"/>
  <c r="I1032" i="1"/>
  <c r="I1117" i="1"/>
  <c r="I779" i="1"/>
  <c r="I1113" i="1"/>
  <c r="I1116" i="1"/>
  <c r="I1115" i="1"/>
  <c r="I685" i="1"/>
  <c r="I859" i="1"/>
  <c r="I909" i="1"/>
  <c r="I729" i="1"/>
  <c r="I824" i="1"/>
  <c r="I812" i="1"/>
  <c r="I1001" i="1"/>
  <c r="I954" i="1"/>
  <c r="I905" i="1"/>
  <c r="I457" i="1"/>
  <c r="I425" i="1"/>
  <c r="I604" i="1"/>
  <c r="I585" i="1"/>
  <c r="I204" i="1"/>
  <c r="I253" i="1"/>
  <c r="I13" i="1"/>
  <c r="I3886" i="1"/>
  <c r="I4239" i="1"/>
  <c r="I4173" i="1"/>
  <c r="I4381" i="1"/>
  <c r="I3918" i="1"/>
  <c r="I4351" i="1"/>
  <c r="I4476" i="1"/>
  <c r="I4044" i="1"/>
  <c r="I4188" i="1"/>
  <c r="I4366" i="1"/>
  <c r="I4430" i="1"/>
  <c r="I4109" i="1"/>
  <c r="I4298" i="1"/>
  <c r="I4365" i="1"/>
  <c r="I3853" i="1"/>
  <c r="I3848" i="1"/>
  <c r="I4256" i="1"/>
  <c r="I3912" i="1"/>
  <c r="I3935" i="1"/>
  <c r="I4106" i="1"/>
  <c r="I4026" i="1"/>
  <c r="I3984" i="1"/>
  <c r="I3675" i="1"/>
  <c r="I3515" i="1"/>
  <c r="I3376" i="1"/>
  <c r="I3102" i="1"/>
  <c r="I3352" i="1"/>
  <c r="I3034" i="1"/>
  <c r="I3230" i="1"/>
  <c r="I3360" i="1"/>
  <c r="I3005" i="1"/>
  <c r="I3294" i="1"/>
  <c r="I3133" i="1"/>
  <c r="I3387" i="1"/>
  <c r="I3422" i="1"/>
  <c r="I3336" i="1"/>
  <c r="I2720" i="1"/>
  <c r="I2778" i="1"/>
  <c r="I2719" i="1"/>
  <c r="I2752" i="1"/>
  <c r="I3882" i="1"/>
  <c r="I1065" i="1"/>
  <c r="I4045" i="1"/>
  <c r="I1048" i="1"/>
  <c r="I2751" i="1"/>
  <c r="I4743" i="1"/>
  <c r="I4860" i="1"/>
  <c r="I955" i="1"/>
  <c r="I699" i="1"/>
  <c r="I1114" i="1"/>
  <c r="I857" i="1"/>
  <c r="I939" i="1"/>
  <c r="I969" i="1"/>
  <c r="I491" i="1"/>
  <c r="I328" i="1"/>
  <c r="I4063" i="1"/>
  <c r="I4288" i="1"/>
  <c r="I3997" i="1"/>
  <c r="I4378" i="1"/>
  <c r="I4264" i="1"/>
  <c r="I4238" i="1"/>
  <c r="I3610" i="1"/>
  <c r="I3048" i="1"/>
  <c r="I3437" i="1"/>
  <c r="I3182" i="1"/>
  <c r="I3228" i="1"/>
  <c r="I2764" i="1"/>
  <c r="I2890" i="1"/>
  <c r="I2957" i="1"/>
  <c r="I4958" i="1"/>
  <c r="I3019" i="1"/>
  <c r="I3872" i="1"/>
  <c r="I5166" i="1"/>
  <c r="I3328" i="1"/>
  <c r="I4030" i="1"/>
  <c r="I3344" i="1"/>
  <c r="I5388" i="1"/>
  <c r="I5259" i="1"/>
  <c r="I5356" i="1"/>
  <c r="I5118" i="1"/>
  <c r="I5182" i="1"/>
  <c r="I5100" i="1"/>
  <c r="I4572" i="1"/>
  <c r="I843" i="1"/>
  <c r="I1128" i="1"/>
  <c r="I808" i="1"/>
  <c r="I1000" i="1"/>
  <c r="I460" i="1"/>
  <c r="I648" i="1"/>
  <c r="I184" i="1"/>
  <c r="I4477" i="1"/>
  <c r="I4224" i="1"/>
  <c r="I4472" i="1"/>
  <c r="I3888" i="1"/>
  <c r="I4413" i="1"/>
  <c r="I4445" i="1"/>
  <c r="I4191" i="1"/>
  <c r="I3952" i="1"/>
  <c r="I3951" i="1"/>
  <c r="I3691" i="1"/>
  <c r="I3338" i="1"/>
  <c r="I3117" i="1"/>
  <c r="I3083" i="1"/>
  <c r="I3293" i="1"/>
  <c r="I3176" i="1"/>
  <c r="I2717" i="1"/>
  <c r="I2832" i="1"/>
  <c r="I2747" i="1"/>
  <c r="I2829" i="1"/>
  <c r="I4957" i="1"/>
  <c r="I4094" i="1"/>
  <c r="I5150" i="1"/>
  <c r="I5023" i="1"/>
  <c r="I5213" i="1"/>
  <c r="I5103" i="1"/>
  <c r="I5406" i="1"/>
  <c r="I5198" i="1"/>
  <c r="I5134" i="1"/>
  <c r="I5295" i="1"/>
  <c r="I5292" i="1"/>
  <c r="I5020" i="1"/>
  <c r="I5375" i="1"/>
  <c r="I4717" i="1"/>
  <c r="I4874" i="1"/>
  <c r="I4712" i="1"/>
  <c r="I4876" i="1"/>
  <c r="I4493" i="1"/>
  <c r="I4575" i="1"/>
  <c r="I4557" i="1"/>
  <c r="I4653" i="1"/>
  <c r="I925" i="1"/>
  <c r="I986" i="1"/>
  <c r="I920" i="1"/>
  <c r="I777" i="1"/>
  <c r="I1080" i="1"/>
  <c r="I922" i="1"/>
  <c r="I906" i="1"/>
  <c r="I1004" i="1"/>
  <c r="I600" i="1"/>
  <c r="I540" i="1"/>
  <c r="I618" i="1"/>
  <c r="I602" i="1"/>
  <c r="I537" i="1"/>
  <c r="I332" i="1"/>
  <c r="I248" i="1"/>
  <c r="I3850" i="1"/>
  <c r="I4120" i="1"/>
  <c r="I4318" i="1"/>
  <c r="I3950" i="1"/>
  <c r="I4221" i="1"/>
  <c r="I4444" i="1"/>
  <c r="I4461" i="1"/>
  <c r="I3852" i="1"/>
  <c r="I4093" i="1"/>
  <c r="I4431" i="1"/>
  <c r="I4336" i="1"/>
  <c r="I4012" i="1"/>
  <c r="I4176" i="1"/>
  <c r="I3816" i="1"/>
  <c r="I3674" i="1"/>
  <c r="I3818" i="1"/>
  <c r="I3627" i="1"/>
  <c r="I3229" i="1"/>
  <c r="I3166" i="1"/>
  <c r="I3114" i="1"/>
  <c r="I3339" i="1"/>
  <c r="I3070" i="1"/>
  <c r="I3216" i="1"/>
  <c r="I3275" i="1"/>
  <c r="I3232" i="1"/>
  <c r="I3356" i="1"/>
  <c r="I3312" i="1"/>
  <c r="I3452" i="1"/>
  <c r="I3163" i="1"/>
  <c r="I3464" i="1"/>
  <c r="I3274" i="1"/>
  <c r="I3116" i="1"/>
  <c r="I3374" i="1"/>
  <c r="I3152" i="1"/>
  <c r="I2992" i="1"/>
  <c r="I2926" i="1"/>
  <c r="I2826" i="1"/>
  <c r="I2830" i="1"/>
  <c r="I2939" i="1"/>
  <c r="I2779" i="1"/>
  <c r="I664" i="1"/>
  <c r="I1533" i="1"/>
  <c r="I924" i="1"/>
  <c r="I3388" i="1"/>
  <c r="I953" i="1"/>
  <c r="I345" i="1"/>
  <c r="I5278" i="1"/>
  <c r="I3983" i="1"/>
  <c r="I3944" i="1"/>
  <c r="I3212" i="1"/>
  <c r="I4748" i="1"/>
  <c r="I4939" i="1"/>
  <c r="I5070" i="1"/>
  <c r="I5084" i="1"/>
  <c r="I5358" i="1"/>
  <c r="I5149" i="1"/>
  <c r="I5055" i="1"/>
  <c r="I4665" i="1"/>
  <c r="I4873" i="1"/>
  <c r="I4808" i="1"/>
  <c r="I4681" i="1"/>
  <c r="I4891" i="1"/>
  <c r="I4652" i="1"/>
  <c r="I1645" i="1"/>
  <c r="I760" i="1"/>
  <c r="I845" i="1"/>
  <c r="I894" i="1"/>
  <c r="I1024" i="1"/>
  <c r="I877" i="1"/>
  <c r="I793" i="1"/>
  <c r="I972" i="1"/>
  <c r="I923" i="1"/>
  <c r="I763" i="1"/>
  <c r="I797" i="1"/>
  <c r="I908" i="1"/>
  <c r="I617" i="1"/>
  <c r="I496" i="1"/>
  <c r="I504" i="1"/>
  <c r="I441" i="1"/>
  <c r="I624" i="1"/>
  <c r="I506" i="1"/>
  <c r="I472" i="1"/>
  <c r="I160" i="1"/>
  <c r="I4172" i="1"/>
  <c r="I4384" i="1"/>
  <c r="I3976" i="1"/>
  <c r="I4285" i="1"/>
  <c r="I4040" i="1"/>
  <c r="I4204" i="1"/>
  <c r="I4029" i="1"/>
  <c r="I4079" i="1"/>
  <c r="I3917" i="1"/>
  <c r="I4010" i="1"/>
  <c r="I3992" i="1"/>
  <c r="I4463" i="1"/>
  <c r="I4352" i="1"/>
  <c r="I3626" i="1"/>
  <c r="I3640" i="1"/>
  <c r="I3642" i="1"/>
  <c r="I3707" i="1"/>
  <c r="I3472" i="1"/>
  <c r="I3226" i="1"/>
  <c r="I3164" i="1"/>
  <c r="I3290" i="1"/>
  <c r="I3021" i="1"/>
  <c r="I3002" i="1"/>
  <c r="I3357" i="1"/>
  <c r="I2736" i="1"/>
  <c r="I2844" i="1"/>
  <c r="I2909" i="1"/>
  <c r="I2973" i="1"/>
  <c r="I2842" i="1"/>
  <c r="I2780" i="1"/>
  <c r="I2912" i="1"/>
  <c r="I4956" i="1"/>
  <c r="I3178" i="1"/>
  <c r="I3278" i="1"/>
  <c r="I4480" i="1"/>
  <c r="I4168" i="1"/>
  <c r="I3118" i="1"/>
  <c r="I523" i="1"/>
  <c r="I619" i="1"/>
  <c r="I4446" i="1"/>
  <c r="I4926" i="1"/>
  <c r="I5211" i="1"/>
  <c r="I5372" i="1"/>
  <c r="I5245" i="1"/>
  <c r="I5196" i="1"/>
  <c r="I5083" i="1"/>
  <c r="I5226" i="1"/>
  <c r="I5098" i="1"/>
  <c r="I5324" i="1"/>
  <c r="I5179" i="1"/>
  <c r="I4796" i="1"/>
  <c r="I4807" i="1"/>
  <c r="I4841" i="1"/>
  <c r="I4696" i="1"/>
  <c r="I4637" i="1"/>
  <c r="I889" i="1"/>
  <c r="I830" i="1"/>
  <c r="I766" i="1"/>
  <c r="I858" i="1"/>
  <c r="I1016" i="1"/>
  <c r="I680" i="1"/>
  <c r="I732" i="1"/>
  <c r="I1006" i="1"/>
  <c r="I860" i="1"/>
  <c r="I701" i="1"/>
  <c r="I844" i="1"/>
  <c r="I1085" i="1"/>
  <c r="I956" i="1"/>
  <c r="I957" i="1"/>
  <c r="I987" i="1"/>
  <c r="I428" i="1"/>
  <c r="I488" i="1"/>
  <c r="I588" i="1"/>
  <c r="I392" i="1"/>
  <c r="I490" i="1"/>
  <c r="I464" i="1"/>
  <c r="I666" i="1"/>
  <c r="I220" i="1"/>
  <c r="I284" i="1"/>
  <c r="I11" i="1"/>
  <c r="I4174" i="1"/>
  <c r="I4319" i="1"/>
  <c r="I3948" i="1"/>
  <c r="I4125" i="1"/>
  <c r="I4240" i="1"/>
  <c r="I4234" i="1"/>
  <c r="I4286" i="1"/>
  <c r="I3946" i="1"/>
  <c r="I3896" i="1"/>
  <c r="I4348" i="1"/>
  <c r="I4334" i="1"/>
  <c r="I3560" i="1"/>
  <c r="I3018" i="1"/>
  <c r="I3486" i="1"/>
  <c r="I3373" i="1"/>
  <c r="I3358" i="1"/>
  <c r="I2845" i="1"/>
  <c r="I2799" i="1"/>
  <c r="I2991" i="1"/>
  <c r="I2956" i="1"/>
  <c r="I2800" i="1"/>
  <c r="I2910" i="1"/>
  <c r="I2732" i="1"/>
  <c r="I4269" i="1"/>
  <c r="I3800" i="1"/>
  <c r="I3368" i="1"/>
  <c r="I5101" i="1"/>
  <c r="I5230" i="1"/>
  <c r="I4991" i="1"/>
  <c r="I5354" i="1"/>
  <c r="I4732" i="1"/>
  <c r="I4793" i="1"/>
  <c r="I4711" i="1"/>
  <c r="I4590" i="1"/>
  <c r="I4620" i="1"/>
  <c r="I4589" i="1"/>
  <c r="I681" i="1"/>
  <c r="I1038" i="1"/>
  <c r="I1019" i="1"/>
  <c r="I1129" i="1"/>
  <c r="I795" i="1"/>
  <c r="I683" i="1"/>
  <c r="I825" i="1"/>
  <c r="I1096" i="1"/>
  <c r="I936" i="1"/>
  <c r="I1035" i="1"/>
  <c r="I891" i="1"/>
  <c r="I568" i="1"/>
  <c r="I587" i="1"/>
  <c r="I396" i="1"/>
  <c r="I408" i="1"/>
  <c r="I409" i="1"/>
  <c r="I507" i="1"/>
  <c r="I316" i="1"/>
  <c r="I4284" i="1"/>
  <c r="I3934" i="1"/>
  <c r="I4014" i="1"/>
  <c r="I4282" i="1"/>
  <c r="I4270" i="1"/>
  <c r="I3868" i="1"/>
  <c r="I4032" i="1"/>
  <c r="I3967" i="1"/>
  <c r="I4314" i="1"/>
  <c r="I4349" i="1"/>
  <c r="I3723" i="1"/>
  <c r="I3658" i="1"/>
  <c r="I3834" i="1"/>
  <c r="I3784" i="1"/>
  <c r="I3643" i="1"/>
  <c r="I3242" i="1"/>
  <c r="I3064" i="1"/>
  <c r="I3086" i="1"/>
  <c r="I3198" i="1"/>
  <c r="I3248" i="1"/>
  <c r="I3052" i="1"/>
  <c r="I3197" i="1"/>
  <c r="I3244" i="1"/>
  <c r="I3115" i="1"/>
  <c r="I3056" i="1"/>
  <c r="I2896" i="1"/>
  <c r="I2731" i="1"/>
  <c r="I2766" i="1"/>
  <c r="I2862" i="1"/>
  <c r="I2879" i="1"/>
  <c r="I2877" i="1"/>
  <c r="I2976" i="1"/>
  <c r="I4095" i="1"/>
  <c r="I2940" i="1"/>
  <c r="I3208" i="1"/>
  <c r="I4511" i="1"/>
  <c r="I2750" i="1"/>
  <c r="I3920" i="1"/>
  <c r="I5227" i="1"/>
  <c r="I5212" i="1"/>
  <c r="I5262" i="1"/>
  <c r="I5005" i="1"/>
  <c r="I5197" i="1"/>
  <c r="I5374" i="1"/>
  <c r="I5231" i="1"/>
  <c r="I4695" i="1"/>
  <c r="I4824" i="1"/>
  <c r="I4861" i="1"/>
  <c r="I4840" i="1"/>
  <c r="I4525" i="1"/>
  <c r="I4636" i="1"/>
  <c r="I4540" i="1"/>
  <c r="I4510" i="1"/>
  <c r="I811" i="1"/>
  <c r="I1017" i="1"/>
  <c r="I1068" i="1"/>
  <c r="I745" i="1"/>
  <c r="I712" i="1"/>
  <c r="I776" i="1"/>
  <c r="I794" i="1"/>
  <c r="I696" i="1"/>
  <c r="I1118" i="1"/>
  <c r="I813" i="1"/>
  <c r="I430" i="1"/>
  <c r="I649" i="1"/>
  <c r="I412" i="1"/>
  <c r="I458" i="1"/>
  <c r="I4255" i="1"/>
  <c r="I4333" i="1"/>
  <c r="I4126" i="1"/>
  <c r="I4205" i="1"/>
  <c r="I4223" i="1"/>
  <c r="I4301" i="1"/>
  <c r="I4266" i="1"/>
  <c r="I4382" i="1"/>
  <c r="I4184" i="1"/>
  <c r="I4062" i="1"/>
  <c r="I4400" i="1"/>
  <c r="I4368" i="1"/>
  <c r="I4350" i="1"/>
  <c r="I3932" i="1"/>
  <c r="I4456" i="1"/>
  <c r="I3562" i="1"/>
  <c r="I3514" i="1"/>
  <c r="I3690" i="1"/>
  <c r="I3418" i="1"/>
  <c r="I3467" i="1"/>
  <c r="I3403" i="1"/>
  <c r="I3256" i="1"/>
  <c r="I3448" i="1"/>
  <c r="I3504" i="1"/>
  <c r="I3210" i="1"/>
  <c r="I3392" i="1"/>
  <c r="I3276" i="1"/>
  <c r="I3288" i="1"/>
  <c r="I3179" i="1"/>
  <c r="I3262" i="1"/>
  <c r="I3211" i="1"/>
  <c r="I2843" i="1"/>
  <c r="I2987" i="1"/>
  <c r="I2863" i="1"/>
  <c r="I4955" i="1"/>
  <c r="I4332" i="1"/>
  <c r="I3866" i="1"/>
  <c r="I4441" i="1"/>
  <c r="I158" i="1"/>
  <c r="I5209" i="1"/>
  <c r="I176" i="1"/>
  <c r="I302" i="1"/>
  <c r="I5304" i="1"/>
  <c r="I5160" i="1"/>
  <c r="I5064" i="1"/>
  <c r="I4693" i="1"/>
  <c r="I1041" i="1"/>
  <c r="I1056" i="1"/>
  <c r="I5095" i="1"/>
  <c r="I960" i="1"/>
  <c r="I1122" i="1"/>
  <c r="I416" i="1"/>
  <c r="I382" i="1"/>
  <c r="I368" i="1"/>
  <c r="I593" i="1"/>
  <c r="I459" i="1"/>
  <c r="I208" i="1"/>
  <c r="I320" i="1"/>
  <c r="I113" i="1"/>
  <c r="I28" i="1"/>
  <c r="I530" i="1"/>
  <c r="I414" i="1"/>
  <c r="I5161" i="1"/>
  <c r="I4921" i="1"/>
  <c r="I560" i="1"/>
  <c r="I5384" i="1"/>
  <c r="I5112" i="1"/>
  <c r="I4757" i="1"/>
  <c r="I832" i="1"/>
  <c r="I5335" i="1"/>
  <c r="I5207" i="1"/>
  <c r="I4951" i="1"/>
  <c r="I1617" i="1"/>
  <c r="I816" i="1"/>
  <c r="I849" i="1"/>
  <c r="I363" i="1"/>
  <c r="I432" i="1"/>
  <c r="I112" i="1"/>
  <c r="I92" i="1"/>
  <c r="I140" i="1"/>
  <c r="I2307" i="1"/>
  <c r="I912" i="1"/>
  <c r="I1057" i="1"/>
  <c r="I4474" i="1"/>
  <c r="I5353" i="1"/>
  <c r="I4985" i="1"/>
  <c r="I4694" i="1"/>
  <c r="I172" i="1"/>
  <c r="I5368" i="1"/>
  <c r="I4821" i="1"/>
  <c r="I4773" i="1"/>
  <c r="I737" i="1"/>
  <c r="I401" i="1"/>
  <c r="I5191" i="1"/>
  <c r="I4967" i="1"/>
  <c r="I785" i="1"/>
  <c r="I945" i="1"/>
  <c r="I722" i="1"/>
  <c r="I736" i="1"/>
  <c r="I1104" i="1"/>
  <c r="I864" i="1"/>
  <c r="I369" i="1"/>
  <c r="I640" i="1"/>
  <c r="I379" i="1"/>
  <c r="I400" i="1"/>
  <c r="I641" i="1"/>
  <c r="I128" i="1"/>
  <c r="I95" i="1"/>
  <c r="I145" i="1"/>
  <c r="I192" i="1"/>
  <c r="I290" i="1"/>
  <c r="I31" i="1"/>
  <c r="I4564" i="1"/>
  <c r="I142" i="1"/>
  <c r="I4586" i="1"/>
  <c r="I5225" i="1"/>
  <c r="I5097" i="1"/>
  <c r="I4377" i="1"/>
  <c r="I5048" i="1"/>
  <c r="I4488" i="1"/>
  <c r="I5383" i="1"/>
  <c r="I5111" i="1"/>
  <c r="I1072" i="1"/>
  <c r="I913" i="1"/>
  <c r="I914" i="1"/>
  <c r="I1106" i="1"/>
  <c r="I976" i="1"/>
  <c r="I993" i="1"/>
  <c r="I768" i="1"/>
  <c r="I443" i="1"/>
  <c r="I578" i="1"/>
  <c r="I594" i="1"/>
  <c r="I366" i="1"/>
  <c r="I512" i="1"/>
  <c r="I193" i="1"/>
  <c r="I238" i="1"/>
  <c r="I114" i="1"/>
  <c r="I124" i="1"/>
  <c r="I4816" i="1"/>
  <c r="I4563" i="1"/>
  <c r="I411" i="1"/>
  <c r="L4664" i="1"/>
  <c r="M4664" i="1"/>
  <c r="I4664" i="1" s="1"/>
  <c r="I5401" i="1"/>
  <c r="I5305" i="1"/>
  <c r="I5177" i="1"/>
  <c r="I4710" i="1"/>
  <c r="I4617" i="1"/>
  <c r="I5208" i="1"/>
  <c r="I5080" i="1"/>
  <c r="I4920" i="1"/>
  <c r="I5367" i="1"/>
  <c r="I5239" i="1"/>
  <c r="I1042" i="1"/>
  <c r="I689" i="1"/>
  <c r="I769" i="1"/>
  <c r="I978" i="1"/>
  <c r="I1073" i="1"/>
  <c r="I992" i="1"/>
  <c r="I897" i="1"/>
  <c r="I706" i="1"/>
  <c r="I347" i="1"/>
  <c r="I395" i="1"/>
  <c r="I498" i="1"/>
  <c r="I544" i="1"/>
  <c r="I210" i="1"/>
  <c r="I80" i="1"/>
  <c r="I4806" i="1"/>
  <c r="I4601" i="1"/>
  <c r="I4885" i="1"/>
  <c r="I4725" i="1"/>
  <c r="I705" i="1"/>
  <c r="I720" i="1"/>
  <c r="I609" i="1"/>
  <c r="I5303" i="1"/>
  <c r="I1090" i="1"/>
  <c r="I688" i="1"/>
  <c r="I1010" i="1"/>
  <c r="I898" i="1"/>
  <c r="I817" i="1"/>
  <c r="I513" i="1"/>
  <c r="I126" i="1"/>
  <c r="I322" i="1"/>
  <c r="I156" i="1"/>
  <c r="I174" i="1"/>
  <c r="I288" i="1"/>
  <c r="I10" i="1"/>
  <c r="I206" i="1"/>
  <c r="I331" i="1"/>
  <c r="I5385" i="1"/>
  <c r="I5241" i="1"/>
  <c r="I5033" i="1"/>
  <c r="I4774" i="1"/>
  <c r="I4505" i="1"/>
  <c r="I64" i="1"/>
  <c r="I5288" i="1"/>
  <c r="I5176" i="1"/>
  <c r="I5032" i="1"/>
  <c r="I4837" i="1"/>
  <c r="I4709" i="1"/>
  <c r="I336" i="1"/>
  <c r="I752" i="1"/>
  <c r="I1121" i="1"/>
  <c r="I866" i="1"/>
  <c r="I848" i="1"/>
  <c r="I1088" i="1"/>
  <c r="I704" i="1"/>
  <c r="I833" i="1"/>
  <c r="I433" i="1"/>
  <c r="I561" i="1"/>
  <c r="I658" i="1"/>
  <c r="I398" i="1"/>
  <c r="I529" i="1"/>
  <c r="I562" i="1"/>
  <c r="I289" i="1"/>
  <c r="I273" i="1"/>
  <c r="I60" i="1"/>
  <c r="I65" i="1"/>
  <c r="I77" i="1"/>
  <c r="I254" i="1"/>
  <c r="I109" i="1"/>
  <c r="I209" i="1"/>
  <c r="I625" i="1"/>
  <c r="I5337" i="1"/>
  <c r="I5193" i="1"/>
  <c r="I5049" i="1"/>
  <c r="I4633" i="1"/>
  <c r="I4025" i="1"/>
  <c r="I78" i="1"/>
  <c r="I5352" i="1"/>
  <c r="I5224" i="1"/>
  <c r="I5144" i="1"/>
  <c r="I5000" i="1"/>
  <c r="I656" i="1"/>
  <c r="I32" i="1"/>
  <c r="I5287" i="1"/>
  <c r="I5175" i="1"/>
  <c r="I5031" i="1"/>
  <c r="I994" i="1"/>
  <c r="I834" i="1"/>
  <c r="I1008" i="1"/>
  <c r="I721" i="1"/>
  <c r="I977" i="1"/>
  <c r="I427" i="1"/>
  <c r="I592" i="1"/>
  <c r="I448" i="1"/>
  <c r="I576" i="1"/>
  <c r="I480" i="1"/>
  <c r="I318" i="1"/>
  <c r="I240" i="1"/>
  <c r="I110" i="1"/>
  <c r="I271" i="1"/>
  <c r="I2308" i="1"/>
  <c r="I2229" i="1"/>
  <c r="I337" i="1"/>
  <c r="I5414" i="1"/>
  <c r="I5398" i="1"/>
  <c r="I5382" i="1"/>
  <c r="I5366" i="1"/>
  <c r="I5350" i="1"/>
  <c r="I5334" i="1"/>
  <c r="I5318" i="1"/>
  <c r="I5302" i="1"/>
  <c r="I5286" i="1"/>
  <c r="I5270" i="1"/>
  <c r="I5254" i="1"/>
  <c r="I5238" i="1"/>
  <c r="I5222" i="1"/>
  <c r="I5206" i="1"/>
  <c r="I5190" i="1"/>
  <c r="I5174" i="1"/>
  <c r="I5158" i="1"/>
  <c r="I5142" i="1"/>
  <c r="I5126" i="1"/>
  <c r="I5110" i="1"/>
  <c r="I5094" i="1"/>
  <c r="I5078" i="1"/>
  <c r="I5062" i="1"/>
  <c r="I5046" i="1"/>
  <c r="I5030" i="1"/>
  <c r="I5014" i="1"/>
  <c r="I4998" i="1"/>
  <c r="I4982" i="1"/>
  <c r="I4966" i="1"/>
  <c r="I4950" i="1"/>
  <c r="I4934" i="1"/>
  <c r="I4918" i="1"/>
  <c r="I4902" i="1"/>
  <c r="I4691" i="1"/>
  <c r="I4660" i="1"/>
  <c r="I4644" i="1"/>
  <c r="I4628" i="1"/>
  <c r="I4612" i="1"/>
  <c r="I4596" i="1"/>
  <c r="I4580" i="1"/>
  <c r="I4548" i="1"/>
  <c r="I4532" i="1"/>
  <c r="I4516" i="1"/>
  <c r="I4500" i="1"/>
  <c r="I4484" i="1"/>
  <c r="I4468" i="1"/>
  <c r="I4452" i="1"/>
  <c r="I4436" i="1"/>
  <c r="I4420" i="1"/>
  <c r="I4404" i="1"/>
  <c r="I4388" i="1"/>
  <c r="I4372" i="1"/>
  <c r="I4356" i="1"/>
  <c r="I4340" i="1"/>
  <c r="I4324" i="1"/>
  <c r="I4308" i="1"/>
  <c r="I4292" i="1"/>
  <c r="I4276" i="1"/>
  <c r="I4260" i="1"/>
  <c r="I4244" i="1"/>
  <c r="I4228" i="1"/>
  <c r="I4212" i="1"/>
  <c r="I4196" i="1"/>
  <c r="I4180" i="1"/>
  <c r="I4164" i="1"/>
  <c r="I4148" i="1"/>
  <c r="I4132" i="1"/>
  <c r="I4116" i="1"/>
  <c r="I4100" i="1"/>
  <c r="I4084" i="1"/>
  <c r="I4068" i="1"/>
  <c r="I4052" i="1"/>
  <c r="I4036" i="1"/>
  <c r="I4020" i="1"/>
  <c r="I4004" i="1"/>
  <c r="I3988" i="1"/>
  <c r="I3972" i="1"/>
  <c r="I3956" i="1"/>
  <c r="I3940" i="1"/>
  <c r="I3924" i="1"/>
  <c r="I3908" i="1"/>
  <c r="I3892" i="1"/>
  <c r="I3876" i="1"/>
  <c r="I3860" i="1"/>
  <c r="I3828" i="1"/>
  <c r="I3796" i="1"/>
  <c r="I3780" i="1"/>
  <c r="I3748" i="1"/>
  <c r="I3700" i="1"/>
  <c r="I3668" i="1"/>
  <c r="I3620" i="1"/>
  <c r="I3588" i="1"/>
  <c r="I3540" i="1"/>
  <c r="I3508" i="1"/>
  <c r="I3492" i="1"/>
  <c r="I3476" i="1"/>
  <c r="I3460" i="1"/>
  <c r="I2980" i="1"/>
  <c r="I2964" i="1"/>
  <c r="I2932" i="1"/>
  <c r="I2884" i="1"/>
  <c r="I2772" i="1"/>
  <c r="I2724" i="1"/>
  <c r="I5411" i="1"/>
  <c r="I5395" i="1"/>
  <c r="I5379" i="1"/>
  <c r="I5363" i="1"/>
  <c r="I5347" i="1"/>
  <c r="I5331" i="1"/>
  <c r="I5315" i="1"/>
  <c r="I5299" i="1"/>
  <c r="I5283" i="1"/>
  <c r="I5267" i="1"/>
  <c r="I5251" i="1"/>
  <c r="I5235" i="1"/>
  <c r="I5219" i="1"/>
  <c r="I5203" i="1"/>
  <c r="I5187" i="1"/>
  <c r="I5171" i="1"/>
  <c r="I5155" i="1"/>
  <c r="I5139" i="1"/>
  <c r="I5123" i="1"/>
  <c r="I5107" i="1"/>
  <c r="I5091" i="1"/>
  <c r="I5075" i="1"/>
  <c r="I5059" i="1"/>
  <c r="I5043" i="1"/>
  <c r="I5027" i="1"/>
  <c r="I5011" i="1"/>
  <c r="I4995" i="1"/>
  <c r="I4979" i="1"/>
  <c r="I4963" i="1"/>
  <c r="I4947" i="1"/>
  <c r="I4931" i="1"/>
  <c r="I4915" i="1"/>
  <c r="I4899" i="1"/>
  <c r="I4880" i="1"/>
  <c r="I4848" i="1"/>
  <c r="I4800" i="1"/>
  <c r="I4784" i="1"/>
  <c r="I4752" i="1"/>
  <c r="I4736" i="1"/>
  <c r="I4720" i="1"/>
  <c r="I4704" i="1"/>
  <c r="I4688" i="1"/>
  <c r="I4659" i="1"/>
  <c r="I4627" i="1"/>
  <c r="I4595" i="1"/>
  <c r="I4579" i="1"/>
  <c r="I4547" i="1"/>
  <c r="I4515" i="1"/>
  <c r="I4483" i="1"/>
  <c r="I4467" i="1"/>
  <c r="I4451" i="1"/>
  <c r="I4435" i="1"/>
  <c r="I4419" i="1"/>
  <c r="I4403" i="1"/>
  <c r="I4387" i="1"/>
  <c r="I4371" i="1"/>
  <c r="I4355" i="1"/>
  <c r="I4339" i="1"/>
  <c r="I4323" i="1"/>
  <c r="I4307" i="1"/>
  <c r="I4291" i="1"/>
  <c r="I4275" i="1"/>
  <c r="I4259" i="1"/>
  <c r="I4243" i="1"/>
  <c r="I4227" i="1"/>
  <c r="I4211" i="1"/>
  <c r="I4195" i="1"/>
  <c r="I4179" i="1"/>
  <c r="I4163" i="1"/>
  <c r="I4147" i="1"/>
  <c r="I4131" i="1"/>
  <c r="I4115" i="1"/>
  <c r="I4099" i="1"/>
  <c r="I4083" i="1"/>
  <c r="I4067" i="1"/>
  <c r="I4051" i="1"/>
  <c r="I4847" i="1"/>
  <c r="I4625" i="1"/>
  <c r="I4545" i="1"/>
  <c r="I4353" i="1"/>
  <c r="I4257" i="1"/>
  <c r="I4081" i="1"/>
  <c r="I4049" i="1"/>
  <c r="I3985" i="1"/>
  <c r="I3873" i="1"/>
  <c r="I4749" i="1"/>
  <c r="I5410" i="1"/>
  <c r="I5394" i="1"/>
  <c r="I5378" i="1"/>
  <c r="I5362" i="1"/>
  <c r="I5346" i="1"/>
  <c r="I5330" i="1"/>
  <c r="I5314" i="1"/>
  <c r="I5298" i="1"/>
  <c r="I5282" i="1"/>
  <c r="I5266" i="1"/>
  <c r="I5250" i="1"/>
  <c r="I5234" i="1"/>
  <c r="I5218" i="1"/>
  <c r="I5202" i="1"/>
  <c r="I5186" i="1"/>
  <c r="I5170" i="1"/>
  <c r="I5154" i="1"/>
  <c r="I5138" i="1"/>
  <c r="I5122" i="1"/>
  <c r="I5106" i="1"/>
  <c r="I5090" i="1"/>
  <c r="I5074" i="1"/>
  <c r="I5058" i="1"/>
  <c r="I5042" i="1"/>
  <c r="I5026" i="1"/>
  <c r="I5010" i="1"/>
  <c r="I4994" i="1"/>
  <c r="I4978" i="1"/>
  <c r="I4962" i="1"/>
  <c r="I4946" i="1"/>
  <c r="I4930" i="1"/>
  <c r="I4914" i="1"/>
  <c r="I4898" i="1"/>
  <c r="I4879" i="1"/>
  <c r="I4815" i="1"/>
  <c r="I4799" i="1"/>
  <c r="I4783" i="1"/>
  <c r="I4751" i="1"/>
  <c r="I4735" i="1"/>
  <c r="I4703" i="1"/>
  <c r="I4657" i="1"/>
  <c r="I4641" i="1"/>
  <c r="I4609" i="1"/>
  <c r="I4561" i="1"/>
  <c r="I4513" i="1"/>
  <c r="I4497" i="1"/>
  <c r="I4449" i="1"/>
  <c r="I4433" i="1"/>
  <c r="I4401" i="1"/>
  <c r="I4337" i="1"/>
  <c r="I4225" i="1"/>
  <c r="I4209" i="1"/>
  <c r="I4193" i="1"/>
  <c r="I4145" i="1"/>
  <c r="I4113" i="1"/>
  <c r="I4017" i="1"/>
  <c r="I4001" i="1"/>
  <c r="I3953" i="1"/>
  <c r="I3937" i="1"/>
  <c r="I5408" i="1"/>
  <c r="I5392" i="1"/>
  <c r="I5376" i="1"/>
  <c r="I5360" i="1"/>
  <c r="I5344" i="1"/>
  <c r="I5312" i="1"/>
  <c r="I5296" i="1"/>
  <c r="I5280" i="1"/>
  <c r="I5264" i="1"/>
  <c r="I5248" i="1"/>
  <c r="I5232" i="1"/>
  <c r="I5216" i="1"/>
  <c r="I5200" i="1"/>
  <c r="I5184" i="1"/>
  <c r="I5168" i="1"/>
  <c r="I5152" i="1"/>
  <c r="I5136" i="1"/>
  <c r="I5120" i="1"/>
  <c r="I5104" i="1"/>
  <c r="I5056" i="1"/>
  <c r="I5040" i="1"/>
  <c r="I5024" i="1"/>
  <c r="I5008" i="1"/>
  <c r="I4992" i="1"/>
  <c r="I4976" i="1"/>
  <c r="I4960" i="1"/>
  <c r="I4944" i="1"/>
  <c r="I4928" i="1"/>
  <c r="I4912" i="1"/>
  <c r="I4896" i="1"/>
  <c r="I4669" i="1"/>
  <c r="I4877" i="1"/>
  <c r="I4845" i="1"/>
  <c r="I4797" i="1"/>
  <c r="I4781" i="1"/>
  <c r="I4765" i="1"/>
  <c r="I4733" i="1"/>
  <c r="I4701" i="1"/>
  <c r="I4685" i="1"/>
  <c r="I5311" i="1"/>
  <c r="I5293" i="1"/>
  <c r="I5229" i="1"/>
  <c r="I5402" i="1"/>
  <c r="I5386" i="1"/>
  <c r="I5370" i="1"/>
  <c r="I5322" i="1"/>
  <c r="I5258" i="1"/>
  <c r="I5242" i="1"/>
  <c r="I5210" i="1"/>
  <c r="I5194" i="1"/>
  <c r="I5162" i="1"/>
  <c r="I5130" i="1"/>
  <c r="I5114" i="1"/>
  <c r="I5082" i="1"/>
  <c r="I5066" i="1"/>
  <c r="I5050" i="1"/>
  <c r="I5034" i="1"/>
  <c r="I5018" i="1"/>
  <c r="I5002" i="1"/>
  <c r="I4954" i="1"/>
  <c r="I4938" i="1"/>
  <c r="I4922" i="1"/>
  <c r="I4906" i="1"/>
  <c r="I4839" i="1"/>
  <c r="I4823" i="1"/>
  <c r="I4775" i="1"/>
  <c r="I4759" i="1"/>
  <c r="I4727" i="1"/>
  <c r="I4679" i="1"/>
  <c r="I4651" i="1"/>
  <c r="I4635" i="1"/>
  <c r="I4619" i="1"/>
  <c r="I4603" i="1"/>
  <c r="I4587" i="1"/>
  <c r="I4571" i="1"/>
  <c r="I4555" i="1"/>
  <c r="I4539" i="1"/>
  <c r="I4523" i="1"/>
  <c r="I4507" i="1"/>
  <c r="I4491" i="1"/>
  <c r="I4475" i="1"/>
  <c r="I4459" i="1"/>
  <c r="I4443" i="1"/>
  <c r="I4427" i="1"/>
  <c r="I4411" i="1"/>
  <c r="I4395" i="1"/>
  <c r="I4379" i="1"/>
  <c r="I4363" i="1"/>
  <c r="I4347" i="1"/>
  <c r="I4331" i="1"/>
  <c r="I4410" i="1"/>
  <c r="I4346" i="1"/>
  <c r="I4250" i="1"/>
  <c r="I4218" i="1"/>
  <c r="I4202" i="1"/>
  <c r="I4170" i="1"/>
  <c r="I4154" i="1"/>
  <c r="I4090" i="1"/>
  <c r="I4042" i="1"/>
  <c r="I3978" i="1"/>
  <c r="I3962" i="1"/>
  <c r="I3930" i="1"/>
  <c r="I3914" i="1"/>
  <c r="I3898" i="1"/>
  <c r="I2970" i="1"/>
  <c r="I2906" i="1"/>
  <c r="I2858" i="1"/>
  <c r="I2810" i="1"/>
  <c r="I2794" i="1"/>
  <c r="I2762" i="1"/>
  <c r="I2746" i="1"/>
  <c r="I2714" i="1"/>
  <c r="I4249" i="1"/>
  <c r="I4233" i="1"/>
  <c r="I4137" i="1"/>
  <c r="I4121" i="1"/>
  <c r="I4089" i="1"/>
  <c r="I4009" i="1"/>
  <c r="I3993" i="1"/>
  <c r="I3977" i="1"/>
  <c r="I3913" i="1"/>
  <c r="I3881" i="1"/>
  <c r="I3849" i="1"/>
  <c r="I3833" i="1"/>
  <c r="I3817" i="1"/>
  <c r="I3801" i="1"/>
  <c r="I3785" i="1"/>
  <c r="I3769" i="1"/>
  <c r="I3753" i="1"/>
  <c r="I3737" i="1"/>
  <c r="I3721" i="1"/>
  <c r="I3705" i="1"/>
  <c r="I3689" i="1"/>
  <c r="I3673" i="1"/>
  <c r="I3657" i="1"/>
  <c r="I3641" i="1"/>
  <c r="I3625" i="1"/>
  <c r="I3609" i="1"/>
  <c r="I3593" i="1"/>
  <c r="I3577" i="1"/>
  <c r="I3561" i="1"/>
  <c r="I3545" i="1"/>
  <c r="I3529" i="1"/>
  <c r="I3513" i="1"/>
  <c r="I4935" i="1"/>
  <c r="I4919" i="1"/>
  <c r="I4903" i="1"/>
  <c r="I4884" i="1"/>
  <c r="I4868" i="1"/>
  <c r="I4852" i="1"/>
  <c r="I4836" i="1"/>
  <c r="I4820" i="1"/>
  <c r="I4804" i="1"/>
  <c r="I4788" i="1"/>
  <c r="I4772" i="1"/>
  <c r="I4756" i="1"/>
  <c r="I4740" i="1"/>
  <c r="I4724" i="1"/>
  <c r="I4708" i="1"/>
  <c r="I4692" i="1"/>
  <c r="I4648" i="1"/>
  <c r="I4632" i="1"/>
  <c r="I4616" i="1"/>
  <c r="I4600" i="1"/>
  <c r="I4584" i="1"/>
  <c r="I4568" i="1"/>
  <c r="I4552" i="1"/>
  <c r="I4536" i="1"/>
  <c r="I4520" i="1"/>
  <c r="I4504" i="1"/>
  <c r="I4360" i="1"/>
  <c r="I4328" i="1"/>
  <c r="I4312" i="1"/>
  <c r="I4296" i="1"/>
  <c r="I4248" i="1"/>
  <c r="I4216" i="1"/>
  <c r="I4136" i="1"/>
  <c r="I4088" i="1"/>
  <c r="I4072" i="1"/>
  <c r="I4056" i="1"/>
  <c r="I4024" i="1"/>
  <c r="I3960" i="1"/>
  <c r="I3880" i="1"/>
  <c r="I4851" i="1"/>
  <c r="I4819" i="1"/>
  <c r="I4739" i="1"/>
  <c r="I4723" i="1"/>
  <c r="I4707" i="1"/>
  <c r="I4663" i="1"/>
  <c r="I4631" i="1"/>
  <c r="I4615" i="1"/>
  <c r="I4583" i="1"/>
  <c r="I4535" i="1"/>
  <c r="I4519" i="1"/>
  <c r="I4487" i="1"/>
  <c r="I4343" i="1"/>
  <c r="I4247" i="1"/>
  <c r="I4167" i="1"/>
  <c r="I4151" i="1"/>
  <c r="I4135" i="1"/>
  <c r="I4039" i="1"/>
  <c r="I4023" i="1"/>
  <c r="I3991" i="1"/>
  <c r="I3895" i="1"/>
  <c r="I3879" i="1"/>
  <c r="I3863" i="1"/>
  <c r="I3495" i="1"/>
  <c r="I3479" i="1"/>
  <c r="I3463" i="1"/>
  <c r="I3447" i="1"/>
  <c r="I3431" i="1"/>
  <c r="I3415" i="1"/>
  <c r="I3399" i="1"/>
  <c r="I3383" i="1"/>
  <c r="I3367" i="1"/>
  <c r="I3351" i="1"/>
  <c r="I3335" i="1"/>
  <c r="I3319" i="1"/>
  <c r="I3303" i="1"/>
  <c r="I3287" i="1"/>
  <c r="I3271" i="1"/>
  <c r="I3255" i="1"/>
  <c r="I3239" i="1"/>
  <c r="I3223" i="1"/>
  <c r="I3207" i="1"/>
  <c r="I3191" i="1"/>
  <c r="I3175" i="1"/>
  <c r="I3159" i="1"/>
  <c r="I3143" i="1"/>
  <c r="I3127" i="1"/>
  <c r="I3111" i="1"/>
  <c r="I3095" i="1"/>
  <c r="I3079" i="1"/>
  <c r="I3063" i="1"/>
  <c r="I3047" i="1"/>
  <c r="I3031" i="1"/>
  <c r="I3015" i="1"/>
  <c r="I2702" i="1"/>
  <c r="I2983" i="1"/>
  <c r="I2967" i="1"/>
  <c r="I2951" i="1"/>
  <c r="I2935" i="1"/>
  <c r="I2919" i="1"/>
  <c r="I2903" i="1"/>
  <c r="I2887" i="1"/>
  <c r="I2871" i="1"/>
  <c r="I2855" i="1"/>
  <c r="I2839" i="1"/>
  <c r="I2823" i="1"/>
  <c r="I2807" i="1"/>
  <c r="I2791" i="1"/>
  <c r="I2775" i="1"/>
  <c r="I2759" i="1"/>
  <c r="I2743" i="1"/>
  <c r="I2727" i="1"/>
  <c r="I2711" i="1"/>
  <c r="I5413" i="1"/>
  <c r="I5397" i="1"/>
  <c r="I5381" i="1"/>
  <c r="I5365" i="1"/>
  <c r="I5349" i="1"/>
  <c r="I5333" i="1"/>
  <c r="I5317" i="1"/>
  <c r="I5301" i="1"/>
  <c r="I5285" i="1"/>
  <c r="I5269" i="1"/>
  <c r="I5253" i="1"/>
  <c r="I5237" i="1"/>
  <c r="I5221" i="1"/>
  <c r="I5205" i="1"/>
  <c r="I5189" i="1"/>
  <c r="I5173" i="1"/>
  <c r="I5157" i="1"/>
  <c r="I5141" i="1"/>
  <c r="I5125" i="1"/>
  <c r="I5109" i="1"/>
  <c r="I5093" i="1"/>
  <c r="I5077" i="1"/>
  <c r="I5061" i="1"/>
  <c r="I5045" i="1"/>
  <c r="I5029" i="1"/>
  <c r="I5013" i="1"/>
  <c r="I4997" i="1"/>
  <c r="I4981" i="1"/>
  <c r="I4965" i="1"/>
  <c r="I4949" i="1"/>
  <c r="I4933" i="1"/>
  <c r="I4917" i="1"/>
  <c r="I4901" i="1"/>
  <c r="I4882" i="1"/>
  <c r="I4850" i="1"/>
  <c r="I4818" i="1"/>
  <c r="I4802" i="1"/>
  <c r="I4770" i="1"/>
  <c r="I4754" i="1"/>
  <c r="I4706" i="1"/>
  <c r="I4690" i="1"/>
  <c r="I4630" i="1"/>
  <c r="I4614" i="1"/>
  <c r="I4598" i="1"/>
  <c r="I4534" i="1"/>
  <c r="I4518" i="1"/>
  <c r="I4470" i="1"/>
  <c r="I4454" i="1"/>
  <c r="I4390" i="1"/>
  <c r="I4294" i="1"/>
  <c r="I4230" i="1"/>
  <c r="I4214" i="1"/>
  <c r="I4198" i="1"/>
  <c r="I4182" i="1"/>
  <c r="I4118" i="1"/>
  <c r="I4086" i="1"/>
  <c r="I4070" i="1"/>
  <c r="I3974" i="1"/>
  <c r="I3958" i="1"/>
  <c r="I3942" i="1"/>
  <c r="I3926" i="1"/>
  <c r="I3910" i="1"/>
  <c r="I3862" i="1"/>
  <c r="I3494" i="1"/>
  <c r="I3478" i="1"/>
  <c r="I3462" i="1"/>
  <c r="I3446" i="1"/>
  <c r="I3430" i="1"/>
  <c r="I3414" i="1"/>
  <c r="I3398" i="1"/>
  <c r="I3382" i="1"/>
  <c r="I3366" i="1"/>
  <c r="I3350" i="1"/>
  <c r="I3334" i="1"/>
  <c r="I3318" i="1"/>
  <c r="I3302" i="1"/>
  <c r="I3286" i="1"/>
  <c r="I3270" i="1"/>
  <c r="I3254" i="1"/>
  <c r="I3238" i="1"/>
  <c r="I3222" i="1"/>
  <c r="I3206" i="1"/>
  <c r="I3190" i="1"/>
  <c r="I3174" i="1"/>
  <c r="I3158" i="1"/>
  <c r="I3142" i="1"/>
  <c r="I3126" i="1"/>
  <c r="I3110" i="1"/>
  <c r="I3094" i="1"/>
  <c r="I3078" i="1"/>
  <c r="I3062" i="1"/>
  <c r="I3046" i="1"/>
  <c r="I5412" i="1"/>
  <c r="I5396" i="1"/>
  <c r="I5380" i="1"/>
  <c r="I5364" i="1"/>
  <c r="I5348" i="1"/>
  <c r="I5332" i="1"/>
  <c r="I5316" i="1"/>
  <c r="I5300" i="1"/>
  <c r="I5284" i="1"/>
  <c r="I5268" i="1"/>
  <c r="I5252" i="1"/>
  <c r="I5236" i="1"/>
  <c r="I5220" i="1"/>
  <c r="I5204" i="1"/>
  <c r="I5188" i="1"/>
  <c r="I5172" i="1"/>
  <c r="I5156" i="1"/>
  <c r="I5140" i="1"/>
  <c r="I5124" i="1"/>
  <c r="I5108" i="1"/>
  <c r="I5092" i="1"/>
  <c r="I5076" i="1"/>
  <c r="I5060" i="1"/>
  <c r="I5044" i="1"/>
  <c r="I5028" i="1"/>
  <c r="I5012" i="1"/>
  <c r="I4996" i="1"/>
  <c r="I4980" i="1"/>
  <c r="I4964" i="1"/>
  <c r="I4948" i="1"/>
  <c r="I4932" i="1"/>
  <c r="I4916" i="1"/>
  <c r="I4900" i="1"/>
  <c r="I4673" i="1"/>
  <c r="I4881" i="1"/>
  <c r="I4849" i="1"/>
  <c r="I4801" i="1"/>
  <c r="I4769" i="1"/>
  <c r="I4737" i="1"/>
  <c r="I4721" i="1"/>
  <c r="I4705" i="1"/>
  <c r="I4661" i="1"/>
  <c r="I4645" i="1"/>
  <c r="I4565" i="1"/>
  <c r="I4549" i="1"/>
  <c r="I4517" i="1"/>
  <c r="I4373" i="1"/>
  <c r="I4309" i="1"/>
  <c r="I4293" i="1"/>
  <c r="I4277" i="1"/>
  <c r="I4181" i="1"/>
  <c r="I4165" i="1"/>
  <c r="I4069" i="1"/>
  <c r="I4053" i="1"/>
  <c r="I4037" i="1"/>
  <c r="I3957" i="1"/>
  <c r="I3909" i="1"/>
  <c r="I3877" i="1"/>
  <c r="I3493" i="1"/>
  <c r="I3477" i="1"/>
  <c r="I3461" i="1"/>
  <c r="I3445" i="1"/>
  <c r="I3429" i="1"/>
  <c r="I3413" i="1"/>
  <c r="I4035" i="1"/>
  <c r="I4019" i="1"/>
  <c r="I4003" i="1"/>
  <c r="I3987" i="1"/>
  <c r="I3971" i="1"/>
  <c r="I3955" i="1"/>
  <c r="I3939" i="1"/>
  <c r="I3923" i="1"/>
  <c r="I3907" i="1"/>
  <c r="I3891" i="1"/>
  <c r="I3875" i="1"/>
  <c r="I3859" i="1"/>
  <c r="I3843" i="1"/>
  <c r="I3827" i="1"/>
  <c r="I3811" i="1"/>
  <c r="I3795" i="1"/>
  <c r="I3779" i="1"/>
  <c r="I3763" i="1"/>
  <c r="I3747" i="1"/>
  <c r="I3731" i="1"/>
  <c r="I3715" i="1"/>
  <c r="I3699" i="1"/>
  <c r="I3683" i="1"/>
  <c r="I3667" i="1"/>
  <c r="I3651" i="1"/>
  <c r="I3635" i="1"/>
  <c r="I3619" i="1"/>
  <c r="I3603" i="1"/>
  <c r="I3587" i="1"/>
  <c r="I3571" i="1"/>
  <c r="I3555" i="1"/>
  <c r="I3539" i="1"/>
  <c r="I3523" i="1"/>
  <c r="I3491" i="1"/>
  <c r="I3475" i="1"/>
  <c r="I3459" i="1"/>
  <c r="I3443" i="1"/>
  <c r="I3427" i="1"/>
  <c r="I3411" i="1"/>
  <c r="I3395" i="1"/>
  <c r="I3379" i="1"/>
  <c r="I3857" i="1"/>
  <c r="I3841" i="1"/>
  <c r="I3825" i="1"/>
  <c r="I3809" i="1"/>
  <c r="I3793" i="1"/>
  <c r="I3777" i="1"/>
  <c r="I3761" i="1"/>
  <c r="I3745" i="1"/>
  <c r="I3729" i="1"/>
  <c r="I3713" i="1"/>
  <c r="I3697" i="1"/>
  <c r="I3681" i="1"/>
  <c r="I3665" i="1"/>
  <c r="I5405" i="1"/>
  <c r="I5389" i="1"/>
  <c r="I5373" i="1"/>
  <c r="I5357" i="1"/>
  <c r="I5325" i="1"/>
  <c r="I5309" i="1"/>
  <c r="I5261" i="1"/>
  <c r="I5165" i="1"/>
  <c r="I5117" i="1"/>
  <c r="I5053" i="1"/>
  <c r="I3649" i="1"/>
  <c r="I3633" i="1"/>
  <c r="I3617" i="1"/>
  <c r="I3601" i="1"/>
  <c r="I3585" i="1"/>
  <c r="I3569" i="1"/>
  <c r="I3553" i="1"/>
  <c r="I3537" i="1"/>
  <c r="I3521" i="1"/>
  <c r="I3505" i="1"/>
  <c r="I3489" i="1"/>
  <c r="I3473" i="1"/>
  <c r="I3457" i="1"/>
  <c r="I3441" i="1"/>
  <c r="I3425" i="1"/>
  <c r="I3409" i="1"/>
  <c r="I3393" i="1"/>
  <c r="I3377" i="1"/>
  <c r="I3361" i="1"/>
  <c r="I3345" i="1"/>
  <c r="I3329" i="1"/>
  <c r="I3313" i="1"/>
  <c r="I3297" i="1"/>
  <c r="I3281" i="1"/>
  <c r="I3265" i="1"/>
  <c r="I3249" i="1"/>
  <c r="I3233" i="1"/>
  <c r="I3217" i="1"/>
  <c r="I3201" i="1"/>
  <c r="I3185" i="1"/>
  <c r="I2865" i="1"/>
  <c r="I5359" i="1"/>
  <c r="I5343" i="1"/>
  <c r="I5279" i="1"/>
  <c r="I5215" i="1"/>
  <c r="I5085" i="1"/>
  <c r="I5069" i="1"/>
  <c r="I5037" i="1"/>
  <c r="I5021" i="1"/>
  <c r="I4989" i="1"/>
  <c r="I4826" i="1"/>
  <c r="I4315" i="1"/>
  <c r="I4299" i="1"/>
  <c r="I4283" i="1"/>
  <c r="I4267" i="1"/>
  <c r="I4251" i="1"/>
  <c r="I4235" i="1"/>
  <c r="I4219" i="1"/>
  <c r="I4203" i="1"/>
  <c r="I4187" i="1"/>
  <c r="I4171" i="1"/>
  <c r="I4155" i="1"/>
  <c r="I4139" i="1"/>
  <c r="I2971" i="1"/>
  <c r="I2955" i="1"/>
  <c r="I2923" i="1"/>
  <c r="I2859" i="1"/>
  <c r="I2811" i="1"/>
  <c r="I2763" i="1"/>
  <c r="I2715" i="1"/>
  <c r="I5409" i="1"/>
  <c r="I5393" i="1"/>
  <c r="I5377" i="1"/>
  <c r="I5361" i="1"/>
  <c r="I5345" i="1"/>
  <c r="I5329" i="1"/>
  <c r="I5313" i="1"/>
  <c r="I5297" i="1"/>
  <c r="I3169" i="1"/>
  <c r="I3153" i="1"/>
  <c r="I3137" i="1"/>
  <c r="I3121" i="1"/>
  <c r="I3105" i="1"/>
  <c r="I3089" i="1"/>
  <c r="I3073" i="1"/>
  <c r="I3057" i="1"/>
  <c r="I3041" i="1"/>
  <c r="I3025" i="1"/>
  <c r="I3009" i="1"/>
  <c r="I2993" i="1"/>
  <c r="I2977" i="1"/>
  <c r="I2945" i="1"/>
  <c r="I2929" i="1"/>
  <c r="I2897" i="1"/>
  <c r="I2833" i="1"/>
  <c r="I2817" i="1"/>
  <c r="I2801" i="1"/>
  <c r="I2785" i="1"/>
  <c r="I2769" i="1"/>
  <c r="I2737" i="1"/>
  <c r="I2721" i="1"/>
  <c r="I5199" i="1"/>
  <c r="I5151" i="1"/>
  <c r="I5071" i="1"/>
  <c r="I4911" i="1"/>
  <c r="I4780" i="1"/>
  <c r="I4764" i="1"/>
  <c r="I4973" i="1"/>
  <c r="I4909" i="1"/>
  <c r="I4893" i="1"/>
  <c r="I4666" i="1"/>
  <c r="I4858" i="1"/>
  <c r="I4842" i="1"/>
  <c r="I4682" i="1"/>
  <c r="I4654" i="1"/>
  <c r="I4638" i="1"/>
  <c r="I2984" i="1"/>
  <c r="I2968" i="1"/>
  <c r="I2952" i="1"/>
  <c r="I2936" i="1"/>
  <c r="I2920" i="1"/>
  <c r="I2904" i="1"/>
  <c r="I2888" i="1"/>
  <c r="I2872" i="1"/>
  <c r="I2856" i="1"/>
  <c r="I2840" i="1"/>
  <c r="I2824" i="1"/>
  <c r="I2808" i="1"/>
  <c r="I2792" i="1"/>
  <c r="I2776" i="1"/>
  <c r="I2760" i="1"/>
  <c r="I2744" i="1"/>
  <c r="I2728" i="1"/>
  <c r="I2712" i="1"/>
  <c r="I3030" i="1"/>
  <c r="I3014" i="1"/>
  <c r="I2998" i="1"/>
  <c r="I2982" i="1"/>
  <c r="I2966" i="1"/>
  <c r="I2950" i="1"/>
  <c r="I2934" i="1"/>
  <c r="I2918" i="1"/>
  <c r="I2902" i="1"/>
  <c r="I2886" i="1"/>
  <c r="I2870" i="1"/>
  <c r="I2854" i="1"/>
  <c r="I2838" i="1"/>
  <c r="I2822" i="1"/>
  <c r="I2806" i="1"/>
  <c r="I2790" i="1"/>
  <c r="I2774" i="1"/>
  <c r="I2758" i="1"/>
  <c r="I2742" i="1"/>
  <c r="I2726" i="1"/>
  <c r="I2710" i="1"/>
  <c r="I3397" i="1"/>
  <c r="I3381" i="1"/>
  <c r="I3365" i="1"/>
  <c r="I3349" i="1"/>
  <c r="I3333" i="1"/>
  <c r="I3317" i="1"/>
  <c r="I3301" i="1"/>
  <c r="I3285" i="1"/>
  <c r="I3269" i="1"/>
  <c r="I3253" i="1"/>
  <c r="I3237" i="1"/>
  <c r="I3221" i="1"/>
  <c r="I3205" i="1"/>
  <c r="I3189" i="1"/>
  <c r="I3173" i="1"/>
  <c r="I3157" i="1"/>
  <c r="I3141" i="1"/>
  <c r="I3125" i="1"/>
  <c r="I3109" i="1"/>
  <c r="I3093" i="1"/>
  <c r="I3077" i="1"/>
  <c r="I3061" i="1"/>
  <c r="I3045" i="1"/>
  <c r="I3029" i="1"/>
  <c r="I3013" i="1"/>
  <c r="I2997" i="1"/>
  <c r="I2981" i="1"/>
  <c r="I2965" i="1"/>
  <c r="I2949" i="1"/>
  <c r="I2933" i="1"/>
  <c r="I2917" i="1"/>
  <c r="I2901" i="1"/>
  <c r="I2885" i="1"/>
  <c r="I2869" i="1"/>
  <c r="I2853" i="1"/>
  <c r="I2837" i="1"/>
  <c r="I2821" i="1"/>
  <c r="I2805" i="1"/>
  <c r="I2789" i="1"/>
  <c r="I2773" i="1"/>
  <c r="I2757" i="1"/>
  <c r="I2741" i="1"/>
  <c r="I2725" i="1"/>
  <c r="I2709" i="1"/>
  <c r="I3444" i="1"/>
  <c r="I3428" i="1"/>
  <c r="I3412" i="1"/>
  <c r="I3396" i="1"/>
  <c r="I3380" i="1"/>
  <c r="I3364" i="1"/>
  <c r="I3348" i="1"/>
  <c r="I3332" i="1"/>
  <c r="I3316" i="1"/>
  <c r="I3300" i="1"/>
  <c r="I3284" i="1"/>
  <c r="I3268" i="1"/>
  <c r="I3252" i="1"/>
  <c r="I3236" i="1"/>
  <c r="I3220" i="1"/>
  <c r="I3204" i="1"/>
  <c r="I3188" i="1"/>
  <c r="I3172" i="1"/>
  <c r="I3156" i="1"/>
  <c r="I3140" i="1"/>
  <c r="I3124" i="1"/>
  <c r="I3108" i="1"/>
  <c r="I3092" i="1"/>
  <c r="I3076" i="1"/>
  <c r="I3060" i="1"/>
  <c r="I3044" i="1"/>
  <c r="I3028" i="1"/>
  <c r="I3012" i="1"/>
  <c r="I2948" i="1"/>
  <c r="I2900" i="1"/>
  <c r="I2852" i="1"/>
  <c r="I2836" i="1"/>
  <c r="I2804" i="1"/>
  <c r="I2788" i="1"/>
  <c r="I2756" i="1"/>
  <c r="I3363" i="1"/>
  <c r="I3347" i="1"/>
  <c r="I3331" i="1"/>
  <c r="I3315" i="1"/>
  <c r="I3299" i="1"/>
  <c r="I3283" i="1"/>
  <c r="I3267" i="1"/>
  <c r="I3251" i="1"/>
  <c r="I3235" i="1"/>
  <c r="I3219" i="1"/>
  <c r="I3203" i="1"/>
  <c r="I3187" i="1"/>
  <c r="I3171" i="1"/>
  <c r="I3155" i="1"/>
  <c r="I3139" i="1"/>
  <c r="I3123" i="1"/>
  <c r="I3107" i="1"/>
  <c r="I3091" i="1"/>
  <c r="I3075" i="1"/>
  <c r="I3059" i="1"/>
  <c r="I3043" i="1"/>
  <c r="I3027" i="1"/>
  <c r="I3011" i="1"/>
  <c r="I5281" i="1"/>
  <c r="I5265" i="1"/>
  <c r="I5249" i="1"/>
  <c r="I5233" i="1"/>
  <c r="I5217" i="1"/>
  <c r="I5201" i="1"/>
  <c r="I5185" i="1"/>
  <c r="I5169" i="1"/>
  <c r="I5153" i="1"/>
  <c r="I5137" i="1"/>
  <c r="I5121" i="1"/>
  <c r="I5105" i="1"/>
  <c r="I5089" i="1"/>
  <c r="I5073" i="1"/>
  <c r="I5057" i="1"/>
  <c r="I5041" i="1"/>
  <c r="I5025" i="1"/>
  <c r="I5009" i="1"/>
  <c r="I4993" i="1"/>
  <c r="I4977" i="1"/>
  <c r="I4961" i="1"/>
  <c r="I4945" i="1"/>
  <c r="I4929" i="1"/>
  <c r="I4913" i="1"/>
  <c r="I4897" i="1"/>
  <c r="I3842" i="1"/>
  <c r="I3826" i="1"/>
  <c r="I3810" i="1"/>
  <c r="I3794" i="1"/>
  <c r="I3778" i="1"/>
  <c r="I3762" i="1"/>
  <c r="I3746" i="1"/>
  <c r="I3730" i="1"/>
  <c r="I3714" i="1"/>
  <c r="I3698" i="1"/>
  <c r="I3682" i="1"/>
  <c r="I3666" i="1"/>
  <c r="I3650" i="1"/>
  <c r="I3634" i="1"/>
  <c r="I3618" i="1"/>
  <c r="I3602" i="1"/>
  <c r="I3586" i="1"/>
  <c r="I3570" i="1"/>
  <c r="I3554" i="1"/>
  <c r="I3538" i="1"/>
  <c r="I3522" i="1"/>
  <c r="I3506" i="1"/>
  <c r="I3490" i="1"/>
  <c r="I3474" i="1"/>
  <c r="I3458" i="1"/>
  <c r="I3442" i="1"/>
  <c r="I3426" i="1"/>
  <c r="I3410" i="1"/>
  <c r="I3394" i="1"/>
  <c r="I3378" i="1"/>
  <c r="I3362" i="1"/>
  <c r="I3346" i="1"/>
  <c r="I3330" i="1"/>
  <c r="I3314" i="1"/>
  <c r="I3298" i="1"/>
  <c r="I3282" i="1"/>
  <c r="I3266" i="1"/>
  <c r="I3250" i="1"/>
  <c r="I3234" i="1"/>
  <c r="I3218" i="1"/>
  <c r="I3202" i="1"/>
  <c r="I3186" i="1"/>
  <c r="I3170" i="1"/>
  <c r="I3154" i="1"/>
  <c r="I3138" i="1"/>
  <c r="I3122" i="1"/>
  <c r="I3106" i="1"/>
  <c r="I3090" i="1"/>
  <c r="I3074" i="1"/>
  <c r="I3058" i="1"/>
  <c r="I3042" i="1"/>
  <c r="I3026" i="1"/>
  <c r="I3010" i="1"/>
  <c r="I5119" i="1"/>
  <c r="I5007" i="1"/>
  <c r="I4656" i="1"/>
  <c r="I4640" i="1"/>
  <c r="I4624" i="1"/>
  <c r="I4608" i="1"/>
  <c r="I4592" i="1"/>
  <c r="I4576" i="1"/>
  <c r="I4560" i="1"/>
  <c r="I4544" i="1"/>
  <c r="I4528" i="1"/>
  <c r="I4512" i="1"/>
  <c r="I4496" i="1"/>
  <c r="I4123" i="1"/>
  <c r="I4107" i="1"/>
  <c r="I4091" i="1"/>
  <c r="I4075" i="1"/>
  <c r="I4059" i="1"/>
  <c r="I4043" i="1"/>
  <c r="I4027" i="1"/>
  <c r="I4011" i="1"/>
  <c r="I3995" i="1"/>
  <c r="I3979" i="1"/>
  <c r="I3963" i="1"/>
  <c r="I3947" i="1"/>
  <c r="I3931" i="1"/>
  <c r="I3915" i="1"/>
  <c r="I3899" i="1"/>
  <c r="I3883" i="1"/>
  <c r="I3867" i="1"/>
  <c r="I3851" i="1"/>
  <c r="I3835" i="1"/>
  <c r="I3819" i="1"/>
  <c r="I3803" i="1"/>
  <c r="I3787" i="1"/>
  <c r="I3771" i="1"/>
  <c r="I3755" i="1"/>
  <c r="I3739" i="1"/>
  <c r="I2985" i="1"/>
  <c r="I2969" i="1"/>
  <c r="I2953" i="1"/>
  <c r="I2937" i="1"/>
  <c r="I2921" i="1"/>
  <c r="I2905" i="1"/>
  <c r="I2889" i="1"/>
  <c r="I2873" i="1"/>
  <c r="I2857" i="1"/>
  <c r="I2841" i="1"/>
  <c r="I2825" i="1"/>
  <c r="I2809" i="1"/>
  <c r="I2793" i="1"/>
  <c r="I2777" i="1"/>
  <c r="I2761" i="1"/>
  <c r="I2745" i="1"/>
  <c r="I2729" i="1"/>
  <c r="I2713" i="1"/>
  <c r="I3840" i="1"/>
  <c r="I3824" i="1"/>
  <c r="I3808" i="1"/>
  <c r="I3792" i="1"/>
  <c r="I3776" i="1"/>
  <c r="I3760" i="1"/>
  <c r="I3744" i="1"/>
  <c r="I3728" i="1"/>
  <c r="I3712" i="1"/>
  <c r="I3696" i="1"/>
  <c r="I3680" i="1"/>
  <c r="I3664" i="1"/>
  <c r="I3648" i="1"/>
  <c r="I3632" i="1"/>
  <c r="I3616" i="1"/>
  <c r="I3600" i="1"/>
  <c r="I3584" i="1"/>
  <c r="I3568" i="1"/>
  <c r="I3552" i="1"/>
  <c r="I3536" i="1"/>
  <c r="I3520" i="1"/>
  <c r="I4875" i="1"/>
  <c r="I4859" i="1"/>
  <c r="I4843" i="1"/>
  <c r="I4827" i="1"/>
  <c r="I4811" i="1"/>
  <c r="I4795" i="1"/>
  <c r="I4779" i="1"/>
  <c r="I4763" i="1"/>
  <c r="I4747" i="1"/>
  <c r="I4731" i="1"/>
  <c r="I4715" i="1"/>
  <c r="I4699" i="1"/>
  <c r="I4683" i="1"/>
  <c r="I3839" i="1"/>
  <c r="I3823" i="1"/>
  <c r="I3807" i="1"/>
  <c r="I3791" i="1"/>
  <c r="I3775" i="1"/>
  <c r="I3759" i="1"/>
  <c r="I3743" i="1"/>
  <c r="I3727" i="1"/>
  <c r="I3711" i="1"/>
  <c r="I3695" i="1"/>
  <c r="I3679" i="1"/>
  <c r="I3663" i="1"/>
  <c r="I3647" i="1"/>
  <c r="I3631" i="1"/>
  <c r="I3615" i="1"/>
  <c r="I3599" i="1"/>
  <c r="I3583" i="1"/>
  <c r="I3567" i="1"/>
  <c r="I3551" i="1"/>
  <c r="I3535" i="1"/>
  <c r="I3519" i="1"/>
  <c r="I3503" i="1"/>
  <c r="I3487" i="1"/>
  <c r="I3471" i="1"/>
  <c r="I3455" i="1"/>
  <c r="I3439" i="1"/>
  <c r="I3423" i="1"/>
  <c r="I3407" i="1"/>
  <c r="I3391" i="1"/>
  <c r="I3375" i="1"/>
  <c r="I3359" i="1"/>
  <c r="I3343" i="1"/>
  <c r="I3327" i="1"/>
  <c r="I3311" i="1"/>
  <c r="I3295" i="1"/>
  <c r="I3279" i="1"/>
  <c r="I3263" i="1"/>
  <c r="I3247" i="1"/>
  <c r="I3231" i="1"/>
  <c r="I3215" i="1"/>
  <c r="I3199" i="1"/>
  <c r="I3183" i="1"/>
  <c r="I3167" i="1"/>
  <c r="I3151" i="1"/>
  <c r="I3135" i="1"/>
  <c r="I3119" i="1"/>
  <c r="I3103" i="1"/>
  <c r="I3087" i="1"/>
  <c r="I3071" i="1"/>
  <c r="I3055" i="1"/>
  <c r="I3039" i="1"/>
  <c r="I3023" i="1"/>
  <c r="I3007" i="1"/>
  <c r="I3838" i="1"/>
  <c r="I3822" i="1"/>
  <c r="I3806" i="1"/>
  <c r="I3790" i="1"/>
  <c r="I3774" i="1"/>
  <c r="I3758" i="1"/>
  <c r="I3742" i="1"/>
  <c r="I3726" i="1"/>
  <c r="I3710" i="1"/>
  <c r="I3694" i="1"/>
  <c r="I3678" i="1"/>
  <c r="I3662" i="1"/>
  <c r="I3646" i="1"/>
  <c r="I3630" i="1"/>
  <c r="I3614" i="1"/>
  <c r="I3598" i="1"/>
  <c r="I3582" i="1"/>
  <c r="I3566" i="1"/>
  <c r="I3550" i="1"/>
  <c r="I3534" i="1"/>
  <c r="I3518" i="1"/>
  <c r="I3837" i="1"/>
  <c r="I3821" i="1"/>
  <c r="I3805" i="1"/>
  <c r="I3789" i="1"/>
  <c r="I3773" i="1"/>
  <c r="I3757" i="1"/>
  <c r="I3741" i="1"/>
  <c r="I3725" i="1"/>
  <c r="I3709" i="1"/>
  <c r="I3693" i="1"/>
  <c r="I3677" i="1"/>
  <c r="I3661" i="1"/>
  <c r="I3645" i="1"/>
  <c r="I3629" i="1"/>
  <c r="I3613" i="1"/>
  <c r="I3597" i="1"/>
  <c r="I3581" i="1"/>
  <c r="I3565" i="1"/>
  <c r="I3549" i="1"/>
  <c r="I3533" i="1"/>
  <c r="I3517" i="1"/>
  <c r="I4888" i="1"/>
  <c r="I3836" i="1"/>
  <c r="I3820" i="1"/>
  <c r="I3804" i="1"/>
  <c r="I3788" i="1"/>
  <c r="I3772" i="1"/>
  <c r="I3756" i="1"/>
  <c r="I3740" i="1"/>
  <c r="I3724" i="1"/>
  <c r="I3708" i="1"/>
  <c r="I3692" i="1"/>
  <c r="I3676" i="1"/>
  <c r="I3660" i="1"/>
  <c r="I3644" i="1"/>
  <c r="I3628" i="1"/>
  <c r="I3612" i="1"/>
  <c r="I3596" i="1"/>
  <c r="I3580" i="1"/>
  <c r="I3564" i="1"/>
  <c r="I3548" i="1"/>
  <c r="I3532" i="1"/>
  <c r="I3516" i="1"/>
  <c r="M1677" i="1"/>
  <c r="I1677" i="1" s="1"/>
  <c r="M1779" i="1"/>
  <c r="I1779" i="1" s="1"/>
  <c r="M1766" i="1"/>
  <c r="I1766" i="1" s="1"/>
  <c r="M1759" i="1"/>
  <c r="I1759" i="1" s="1"/>
  <c r="M1787" i="1"/>
  <c r="I1787" i="1" s="1"/>
  <c r="M1827" i="1"/>
  <c r="I1827" i="1" s="1"/>
  <c r="M1693" i="1"/>
  <c r="I1693" i="1" s="1"/>
  <c r="M1785" i="1"/>
  <c r="I1785" i="1" s="1"/>
  <c r="M1783" i="1"/>
  <c r="I1783" i="1" s="1"/>
  <c r="M1780" i="1"/>
  <c r="I1780" i="1" s="1"/>
  <c r="I2236" i="1"/>
  <c r="I2288" i="1"/>
  <c r="I2272" i="1"/>
  <c r="I2256" i="1"/>
  <c r="I2691" i="1"/>
  <c r="I2675" i="1"/>
  <c r="I2659" i="1"/>
  <c r="I2643" i="1"/>
  <c r="I2627" i="1"/>
  <c r="I2611" i="1"/>
  <c r="I2595" i="1"/>
  <c r="I2579" i="1"/>
  <c r="I2563" i="1"/>
  <c r="I2547" i="1"/>
  <c r="I2531" i="1"/>
  <c r="I2515" i="1"/>
  <c r="I2499" i="1"/>
  <c r="I2483" i="1"/>
  <c r="I2467" i="1"/>
  <c r="I2451" i="1"/>
  <c r="I2435" i="1"/>
  <c r="I2419" i="1"/>
  <c r="I2403" i="1"/>
  <c r="I2387" i="1"/>
  <c r="I2371" i="1"/>
  <c r="I2355" i="1"/>
  <c r="I2339" i="1"/>
  <c r="I2323" i="1"/>
  <c r="I2302" i="1"/>
  <c r="I9" i="1"/>
  <c r="M1816" i="1"/>
  <c r="I1816" i="1" s="1"/>
  <c r="M1678" i="1"/>
  <c r="I1678" i="1" s="1"/>
  <c r="M1818" i="1"/>
  <c r="I1818" i="1" s="1"/>
  <c r="M1809" i="1"/>
  <c r="I1809" i="1" s="1"/>
  <c r="M1761" i="1"/>
  <c r="I1761" i="1" s="1"/>
  <c r="M1707" i="1"/>
  <c r="I1707" i="1" s="1"/>
  <c r="M1820" i="1"/>
  <c r="I1820" i="1" s="1"/>
  <c r="M1795" i="1"/>
  <c r="I1795" i="1" s="1"/>
  <c r="M1797" i="1"/>
  <c r="I1797" i="1" s="1"/>
  <c r="M1748" i="1"/>
  <c r="I1748" i="1" s="1"/>
  <c r="M1681" i="1"/>
  <c r="I1681" i="1" s="1"/>
  <c r="I2235" i="1"/>
  <c r="I2287" i="1"/>
  <c r="I2271" i="1"/>
  <c r="I2255" i="1"/>
  <c r="I2239" i="1"/>
  <c r="I2690" i="1"/>
  <c r="I2674" i="1"/>
  <c r="I2658" i="1"/>
  <c r="I2642" i="1"/>
  <c r="I2626" i="1"/>
  <c r="I2610" i="1"/>
  <c r="I2594" i="1"/>
  <c r="I2578" i="1"/>
  <c r="I2562" i="1"/>
  <c r="I2546" i="1"/>
  <c r="I2530" i="1"/>
  <c r="I2514" i="1"/>
  <c r="I2498" i="1"/>
  <c r="I2482" i="1"/>
  <c r="I2466" i="1"/>
  <c r="I2450" i="1"/>
  <c r="I2434" i="1"/>
  <c r="I2418" i="1"/>
  <c r="I2402" i="1"/>
  <c r="I2386" i="1"/>
  <c r="I2370" i="1"/>
  <c r="I2354" i="1"/>
  <c r="I2338" i="1"/>
  <c r="I2322" i="1"/>
  <c r="I2301" i="1"/>
  <c r="M1750" i="1"/>
  <c r="I1750" i="1" s="1"/>
  <c r="M1770" i="1"/>
  <c r="I1770" i="1" s="1"/>
  <c r="M1731" i="1"/>
  <c r="I1731" i="1" s="1"/>
  <c r="M1726" i="1"/>
  <c r="I1726" i="1" s="1"/>
  <c r="M1790" i="1"/>
  <c r="I1790" i="1" s="1"/>
  <c r="M1826" i="1"/>
  <c r="I1826" i="1" s="1"/>
  <c r="M1735" i="1"/>
  <c r="I1735" i="1" s="1"/>
  <c r="M1760" i="1"/>
  <c r="I1760" i="1" s="1"/>
  <c r="M1758" i="1"/>
  <c r="I1758" i="1" s="1"/>
  <c r="M1679" i="1"/>
  <c r="I1679" i="1" s="1"/>
  <c r="I2234" i="1"/>
  <c r="I2286" i="1"/>
  <c r="I2270" i="1"/>
  <c r="I2254" i="1"/>
  <c r="I2238" i="1"/>
  <c r="I2689" i="1"/>
  <c r="I2673" i="1"/>
  <c r="I2657" i="1"/>
  <c r="I2641" i="1"/>
  <c r="I2625" i="1"/>
  <c r="I2609" i="1"/>
  <c r="I2593" i="1"/>
  <c r="I2577" i="1"/>
  <c r="I2561" i="1"/>
  <c r="I2545" i="1"/>
  <c r="I2529" i="1"/>
  <c r="I2513" i="1"/>
  <c r="I2497" i="1"/>
  <c r="I2481" i="1"/>
  <c r="I2465" i="1"/>
  <c r="I2449" i="1"/>
  <c r="I2433" i="1"/>
  <c r="I2417" i="1"/>
  <c r="I2401" i="1"/>
  <c r="M1813" i="1"/>
  <c r="I1813" i="1" s="1"/>
  <c r="M1698" i="1"/>
  <c r="I1698" i="1" s="1"/>
  <c r="M1673" i="1"/>
  <c r="I1673" i="1" s="1"/>
  <c r="M1674" i="1"/>
  <c r="I1674" i="1" s="1"/>
  <c r="M1805" i="1"/>
  <c r="I1805" i="1" s="1"/>
  <c r="M1738" i="1"/>
  <c r="I1738" i="1" s="1"/>
  <c r="M1782" i="1"/>
  <c r="I1782" i="1" s="1"/>
  <c r="M1716" i="1"/>
  <c r="I1716" i="1" s="1"/>
  <c r="M1763" i="1"/>
  <c r="I1763" i="1" s="1"/>
  <c r="M1714" i="1"/>
  <c r="I1714" i="1" s="1"/>
  <c r="I2233" i="1"/>
  <c r="I2285" i="1"/>
  <c r="I2269" i="1"/>
  <c r="I2253" i="1"/>
  <c r="I2237" i="1"/>
  <c r="I2688" i="1"/>
  <c r="I2672" i="1"/>
  <c r="I2656" i="1"/>
  <c r="I2640" i="1"/>
  <c r="I2624" i="1"/>
  <c r="I2608" i="1"/>
  <c r="I2592" i="1"/>
  <c r="I2576" i="1"/>
  <c r="I2560" i="1"/>
  <c r="I2544" i="1"/>
  <c r="I2528" i="1"/>
  <c r="I2512" i="1"/>
  <c r="I2496" i="1"/>
  <c r="I2480" i="1"/>
  <c r="I2464" i="1"/>
  <c r="I2448" i="1"/>
  <c r="I2432" i="1"/>
  <c r="I2416" i="1"/>
  <c r="I2400" i="1"/>
  <c r="I2384" i="1"/>
  <c r="I2368" i="1"/>
  <c r="I2352" i="1"/>
  <c r="I2336" i="1"/>
  <c r="I2320" i="1"/>
  <c r="I2299" i="1"/>
  <c r="I6" i="1"/>
  <c r="M1694" i="1"/>
  <c r="I1694" i="1" s="1"/>
  <c r="M1692" i="1"/>
  <c r="I1692" i="1" s="1"/>
  <c r="M1789" i="1"/>
  <c r="I1789" i="1" s="1"/>
  <c r="M1713" i="1"/>
  <c r="I1713" i="1" s="1"/>
  <c r="M1682" i="1"/>
  <c r="I1682" i="1" s="1"/>
  <c r="M1817" i="1"/>
  <c r="I1817" i="1" s="1"/>
  <c r="M1742" i="1"/>
  <c r="I1742" i="1" s="1"/>
  <c r="M1722" i="1"/>
  <c r="I1722" i="1" s="1"/>
  <c r="M1688" i="1"/>
  <c r="I1688" i="1" s="1"/>
  <c r="I2232" i="1"/>
  <c r="I2284" i="1"/>
  <c r="I2268" i="1"/>
  <c r="I2252" i="1"/>
  <c r="I2687" i="1"/>
  <c r="I2671" i="1"/>
  <c r="I2655" i="1"/>
  <c r="I2639" i="1"/>
  <c r="I2623" i="1"/>
  <c r="I2607" i="1"/>
  <c r="I2591" i="1"/>
  <c r="I2575" i="1"/>
  <c r="I2559" i="1"/>
  <c r="I2543" i="1"/>
  <c r="I2527" i="1"/>
  <c r="I2511" i="1"/>
  <c r="I2495" i="1"/>
  <c r="I2479" i="1"/>
  <c r="I2463" i="1"/>
  <c r="I2447" i="1"/>
  <c r="I2431" i="1"/>
  <c r="I2415" i="1"/>
  <c r="I2399" i="1"/>
  <c r="I2383" i="1"/>
  <c r="I2367" i="1"/>
  <c r="I2351" i="1"/>
  <c r="I2335" i="1"/>
  <c r="I2319" i="1"/>
  <c r="I2311" i="1"/>
  <c r="I5" i="1"/>
  <c r="M1794" i="1"/>
  <c r="I1794" i="1" s="1"/>
  <c r="M1691" i="1"/>
  <c r="I1691" i="1" s="1"/>
  <c r="M1683" i="1"/>
  <c r="I1683" i="1" s="1"/>
  <c r="M1695" i="1"/>
  <c r="I1695" i="1" s="1"/>
  <c r="M1732" i="1"/>
  <c r="I1732" i="1" s="1"/>
  <c r="M1778" i="1"/>
  <c r="I1778" i="1" s="1"/>
  <c r="M1767" i="1"/>
  <c r="I1767" i="1" s="1"/>
  <c r="M1687" i="1"/>
  <c r="I1687" i="1" s="1"/>
  <c r="M1684" i="1"/>
  <c r="I1684" i="1" s="1"/>
  <c r="M1825" i="1"/>
  <c r="I1825" i="1" s="1"/>
  <c r="I2231" i="1"/>
  <c r="I2283" i="1"/>
  <c r="I2267" i="1"/>
  <c r="I2251" i="1"/>
  <c r="I2686" i="1"/>
  <c r="I2670" i="1"/>
  <c r="I2654" i="1"/>
  <c r="I2638" i="1"/>
  <c r="I2622" i="1"/>
  <c r="I2606" i="1"/>
  <c r="I2590" i="1"/>
  <c r="I2574" i="1"/>
  <c r="I2558" i="1"/>
  <c r="I2542" i="1"/>
  <c r="I2526" i="1"/>
  <c r="I2510" i="1"/>
  <c r="I2494" i="1"/>
  <c r="I2478" i="1"/>
  <c r="I2462" i="1"/>
  <c r="I2446" i="1"/>
  <c r="I2430" i="1"/>
  <c r="I2414" i="1"/>
  <c r="I2398" i="1"/>
  <c r="I2382" i="1"/>
  <c r="I2366" i="1"/>
  <c r="I2350" i="1"/>
  <c r="I2334" i="1"/>
  <c r="I2318" i="1"/>
  <c r="M1754" i="1"/>
  <c r="I1754" i="1" s="1"/>
  <c r="M1792" i="1"/>
  <c r="I1792" i="1" s="1"/>
  <c r="M1751" i="1"/>
  <c r="I1751" i="1" s="1"/>
  <c r="M1685" i="1"/>
  <c r="I1685" i="1" s="1"/>
  <c r="M1704" i="1"/>
  <c r="I1704" i="1" s="1"/>
  <c r="M1709" i="1"/>
  <c r="I1709" i="1" s="1"/>
  <c r="M1807" i="1"/>
  <c r="I1807" i="1" s="1"/>
  <c r="M1788" i="1"/>
  <c r="I1788" i="1" s="1"/>
  <c r="M1771" i="1"/>
  <c r="I1771" i="1" s="1"/>
  <c r="M1802" i="1"/>
  <c r="I1802" i="1" s="1"/>
  <c r="I2298" i="1"/>
  <c r="I2282" i="1"/>
  <c r="I2266" i="1"/>
  <c r="I2250" i="1"/>
  <c r="I2701" i="1"/>
  <c r="I2685" i="1"/>
  <c r="I2669" i="1"/>
  <c r="I2653" i="1"/>
  <c r="I2637" i="1"/>
  <c r="I2621" i="1"/>
  <c r="I2605" i="1"/>
  <c r="I2589" i="1"/>
  <c r="I2573" i="1"/>
  <c r="I2557" i="1"/>
  <c r="I2541" i="1"/>
  <c r="I2525" i="1"/>
  <c r="I2509" i="1"/>
  <c r="I2493" i="1"/>
  <c r="I2477" i="1"/>
  <c r="I2461" i="1"/>
  <c r="I2445" i="1"/>
  <c r="I2429" i="1"/>
  <c r="I2413" i="1"/>
  <c r="I2397" i="1"/>
  <c r="I2381" i="1"/>
  <c r="I2365" i="1"/>
  <c r="I2349" i="1"/>
  <c r="I2333" i="1"/>
  <c r="I2317" i="1"/>
  <c r="M1719" i="1"/>
  <c r="I1719" i="1" s="1"/>
  <c r="M1811" i="1"/>
  <c r="I1811" i="1" s="1"/>
  <c r="M1730" i="1"/>
  <c r="I1730" i="1" s="1"/>
  <c r="M1706" i="1"/>
  <c r="I1706" i="1" s="1"/>
  <c r="M1743" i="1"/>
  <c r="I1743" i="1" s="1"/>
  <c r="M1696" i="1"/>
  <c r="I1696" i="1" s="1"/>
  <c r="M1777" i="1"/>
  <c r="I1777" i="1" s="1"/>
  <c r="M1710" i="1"/>
  <c r="I1710" i="1" s="1"/>
  <c r="I2297" i="1"/>
  <c r="I2281" i="1"/>
  <c r="I2265" i="1"/>
  <c r="I2249" i="1"/>
  <c r="I2700" i="1"/>
  <c r="I2684" i="1"/>
  <c r="I2668" i="1"/>
  <c r="I2652" i="1"/>
  <c r="I2636" i="1"/>
  <c r="I2620" i="1"/>
  <c r="I2604" i="1"/>
  <c r="I2588" i="1"/>
  <c r="I2572" i="1"/>
  <c r="I2556" i="1"/>
  <c r="I2540" i="1"/>
  <c r="I2524" i="1"/>
  <c r="M1729" i="1"/>
  <c r="I1729" i="1" s="1"/>
  <c r="M1765" i="1"/>
  <c r="I1765" i="1" s="1"/>
  <c r="M1701" i="1"/>
  <c r="I1701" i="1" s="1"/>
  <c r="M1733" i="1"/>
  <c r="I1733" i="1" s="1"/>
  <c r="M1769" i="1"/>
  <c r="I1769" i="1" s="1"/>
  <c r="M1734" i="1"/>
  <c r="I1734" i="1" s="1"/>
  <c r="M1749" i="1"/>
  <c r="I1749" i="1" s="1"/>
  <c r="M1798" i="1"/>
  <c r="I1798" i="1" s="1"/>
  <c r="M1808" i="1"/>
  <c r="I1808" i="1" s="1"/>
  <c r="M1776" i="1"/>
  <c r="I1776" i="1" s="1"/>
  <c r="I2296" i="1"/>
  <c r="I2280" i="1"/>
  <c r="I2264" i="1"/>
  <c r="I2248" i="1"/>
  <c r="I2699" i="1"/>
  <c r="I2683" i="1"/>
  <c r="I2667" i="1"/>
  <c r="I2651" i="1"/>
  <c r="I2635" i="1"/>
  <c r="I2619" i="1"/>
  <c r="I2603" i="1"/>
  <c r="I2587" i="1"/>
  <c r="I2571" i="1"/>
  <c r="I2555" i="1"/>
  <c r="I2539" i="1"/>
  <c r="I2523" i="1"/>
  <c r="I2507" i="1"/>
  <c r="I2491" i="1"/>
  <c r="I2475" i="1"/>
  <c r="I2459" i="1"/>
  <c r="I2443" i="1"/>
  <c r="I2427" i="1"/>
  <c r="I2411" i="1"/>
  <c r="I2395" i="1"/>
  <c r="I2379" i="1"/>
  <c r="I2363" i="1"/>
  <c r="I2347" i="1"/>
  <c r="I2331" i="1"/>
  <c r="I2315" i="1"/>
  <c r="I17" i="1"/>
  <c r="M1712" i="1"/>
  <c r="I1712" i="1" s="1"/>
  <c r="M1705" i="1"/>
  <c r="I1705" i="1" s="1"/>
  <c r="M1699" i="1"/>
  <c r="I1699" i="1" s="1"/>
  <c r="M1762" i="1"/>
  <c r="I1762" i="1" s="1"/>
  <c r="M1800" i="1"/>
  <c r="I1800" i="1" s="1"/>
  <c r="M1821" i="1"/>
  <c r="I1821" i="1" s="1"/>
  <c r="M1810" i="1"/>
  <c r="I1810" i="1" s="1"/>
  <c r="M1697" i="1"/>
  <c r="I1697" i="1" s="1"/>
  <c r="M1718" i="1"/>
  <c r="I1718" i="1" s="1"/>
  <c r="M1796" i="1"/>
  <c r="I1796" i="1" s="1"/>
  <c r="M1715" i="1"/>
  <c r="I1715" i="1" s="1"/>
  <c r="M1676" i="1"/>
  <c r="I1676" i="1" s="1"/>
  <c r="I2295" i="1"/>
  <c r="I2279" i="1"/>
  <c r="I2263" i="1"/>
  <c r="I2247" i="1"/>
  <c r="I2698" i="1"/>
  <c r="I2682" i="1"/>
  <c r="I2666" i="1"/>
  <c r="I2650" i="1"/>
  <c r="I2634" i="1"/>
  <c r="I2618" i="1"/>
  <c r="I2602" i="1"/>
  <c r="I2586" i="1"/>
  <c r="I2570" i="1"/>
  <c r="I2554" i="1"/>
  <c r="I2538" i="1"/>
  <c r="I2522" i="1"/>
  <c r="I2506" i="1"/>
  <c r="I2490" i="1"/>
  <c r="I2474" i="1"/>
  <c r="I2458" i="1"/>
  <c r="I2442" i="1"/>
  <c r="I2426" i="1"/>
  <c r="I2410" i="1"/>
  <c r="I2394" i="1"/>
  <c r="I2378" i="1"/>
  <c r="I2362" i="1"/>
  <c r="I2346" i="1"/>
  <c r="I2330" i="1"/>
  <c r="I2314" i="1"/>
  <c r="M1727" i="1"/>
  <c r="I1727" i="1" s="1"/>
  <c r="M1690" i="1"/>
  <c r="I1690" i="1" s="1"/>
  <c r="M1747" i="1"/>
  <c r="I1747" i="1" s="1"/>
  <c r="M1812" i="1"/>
  <c r="I1812" i="1" s="1"/>
  <c r="M1786" i="1"/>
  <c r="I1786" i="1" s="1"/>
  <c r="M1804" i="1"/>
  <c r="I1804" i="1" s="1"/>
  <c r="M1744" i="1"/>
  <c r="I1744" i="1" s="1"/>
  <c r="M1703" i="1"/>
  <c r="I1703" i="1" s="1"/>
  <c r="M1721" i="1"/>
  <c r="I1721" i="1" s="1"/>
  <c r="M1764" i="1"/>
  <c r="I1764" i="1" s="1"/>
  <c r="I2294" i="1"/>
  <c r="I2278" i="1"/>
  <c r="I2262" i="1"/>
  <c r="I2246" i="1"/>
  <c r="I2697" i="1"/>
  <c r="I2681" i="1"/>
  <c r="I2665" i="1"/>
  <c r="I2649" i="1"/>
  <c r="I2633" i="1"/>
  <c r="I2617" i="1"/>
  <c r="I2601" i="1"/>
  <c r="I2585" i="1"/>
  <c r="I2569" i="1"/>
  <c r="I2553" i="1"/>
  <c r="I2537" i="1"/>
  <c r="I2521" i="1"/>
  <c r="I2505" i="1"/>
  <c r="I2489" i="1"/>
  <c r="I2473" i="1"/>
  <c r="I2457" i="1"/>
  <c r="I2441" i="1"/>
  <c r="I2425" i="1"/>
  <c r="I2409" i="1"/>
  <c r="I2393" i="1"/>
  <c r="I2377" i="1"/>
  <c r="I2361" i="1"/>
  <c r="I2345" i="1"/>
  <c r="I2329" i="1"/>
  <c r="I2313" i="1"/>
  <c r="M1803" i="1"/>
  <c r="I1803" i="1" s="1"/>
  <c r="M1723" i="1"/>
  <c r="I1723" i="1" s="1"/>
  <c r="M1702" i="1"/>
  <c r="I1702" i="1" s="1"/>
  <c r="M1689" i="1"/>
  <c r="I1689" i="1" s="1"/>
  <c r="M1752" i="1"/>
  <c r="I1752" i="1" s="1"/>
  <c r="M1755" i="1"/>
  <c r="I1755" i="1" s="1"/>
  <c r="M1756" i="1"/>
  <c r="I1756" i="1" s="1"/>
  <c r="M1815" i="1"/>
  <c r="I1815" i="1" s="1"/>
  <c r="M1746" i="1"/>
  <c r="I1746" i="1" s="1"/>
  <c r="M1700" i="1"/>
  <c r="I1700" i="1" s="1"/>
  <c r="I2293" i="1"/>
  <c r="I2277" i="1"/>
  <c r="I2261" i="1"/>
  <c r="I2245" i="1"/>
  <c r="I2696" i="1"/>
  <c r="I2680" i="1"/>
  <c r="I2664" i="1"/>
  <c r="I2648" i="1"/>
  <c r="I2632" i="1"/>
  <c r="I2616" i="1"/>
  <c r="I2600" i="1"/>
  <c r="I2584" i="1"/>
  <c r="I2568" i="1"/>
  <c r="I2552" i="1"/>
  <c r="I2536" i="1"/>
  <c r="I2520" i="1"/>
  <c r="I2504" i="1"/>
  <c r="I2488" i="1"/>
  <c r="I2472" i="1"/>
  <c r="I2456" i="1"/>
  <c r="I2440" i="1"/>
  <c r="I2424" i="1"/>
  <c r="I2408" i="1"/>
  <c r="I2392" i="1"/>
  <c r="I2376" i="1"/>
  <c r="I2360" i="1"/>
  <c r="I2344" i="1"/>
  <c r="I2328" i="1"/>
  <c r="I14" i="1"/>
  <c r="M1793" i="1"/>
  <c r="I1793" i="1" s="1"/>
  <c r="M1724" i="1"/>
  <c r="I1724" i="1" s="1"/>
  <c r="M1736" i="1"/>
  <c r="I1736" i="1" s="1"/>
  <c r="M1757" i="1"/>
  <c r="I1757" i="1" s="1"/>
  <c r="M1823" i="1"/>
  <c r="I1823" i="1" s="1"/>
  <c r="M1725" i="1"/>
  <c r="I1725" i="1" s="1"/>
  <c r="M1774" i="1"/>
  <c r="I1774" i="1" s="1"/>
  <c r="M1791" i="1"/>
  <c r="I1791" i="1" s="1"/>
  <c r="I2292" i="1"/>
  <c r="I2276" i="1"/>
  <c r="I2260" i="1"/>
  <c r="I2244" i="1"/>
  <c r="I2695" i="1"/>
  <c r="I2679" i="1"/>
  <c r="I2663" i="1"/>
  <c r="I2647" i="1"/>
  <c r="I2631" i="1"/>
  <c r="I2615" i="1"/>
  <c r="I2599" i="1"/>
  <c r="I2583" i="1"/>
  <c r="I2567" i="1"/>
  <c r="I2551" i="1"/>
  <c r="I2535" i="1"/>
  <c r="I2519" i="1"/>
  <c r="I2503" i="1"/>
  <c r="I2487" i="1"/>
  <c r="I2471" i="1"/>
  <c r="I2455" i="1"/>
  <c r="I2439" i="1"/>
  <c r="I2423" i="1"/>
  <c r="I2407" i="1"/>
  <c r="I2391" i="1"/>
  <c r="I2375" i="1"/>
  <c r="I2359" i="1"/>
  <c r="I2343" i="1"/>
  <c r="I2327" i="1"/>
  <c r="I2305" i="1"/>
  <c r="M1717" i="1"/>
  <c r="I1717" i="1" s="1"/>
  <c r="M1708" i="1"/>
  <c r="I1708" i="1" s="1"/>
  <c r="M1753" i="1"/>
  <c r="I1753" i="1" s="1"/>
  <c r="M1739" i="1"/>
  <c r="I1739" i="1" s="1"/>
  <c r="M1680" i="1"/>
  <c r="I1680" i="1" s="1"/>
  <c r="M1773" i="1"/>
  <c r="I1773" i="1" s="1"/>
  <c r="M1745" i="1"/>
  <c r="I1745" i="1" s="1"/>
  <c r="M1822" i="1"/>
  <c r="I1822" i="1" s="1"/>
  <c r="M1801" i="1"/>
  <c r="I1801" i="1" s="1"/>
  <c r="I2291" i="1"/>
  <c r="I2275" i="1"/>
  <c r="I2259" i="1"/>
  <c r="I2243" i="1"/>
  <c r="I2678" i="1"/>
  <c r="I2662" i="1"/>
  <c r="I2646" i="1"/>
  <c r="I2630" i="1"/>
  <c r="I2614" i="1"/>
  <c r="I2598" i="1"/>
  <c r="I2582" i="1"/>
  <c r="I2566" i="1"/>
  <c r="I2550" i="1"/>
  <c r="I2534" i="1"/>
  <c r="I2518" i="1"/>
  <c r="I2502" i="1"/>
  <c r="I2486" i="1"/>
  <c r="I2470" i="1"/>
  <c r="I2454" i="1"/>
  <c r="I2438" i="1"/>
  <c r="I2422" i="1"/>
  <c r="I2406" i="1"/>
  <c r="I2390" i="1"/>
  <c r="I2374" i="1"/>
  <c r="I2358" i="1"/>
  <c r="I2342" i="1"/>
  <c r="I2326" i="1"/>
  <c r="I2304" i="1"/>
  <c r="M1720" i="1"/>
  <c r="I1720" i="1" s="1"/>
  <c r="M1711" i="1"/>
  <c r="I1711" i="1" s="1"/>
  <c r="M1740" i="1"/>
  <c r="I1740" i="1" s="1"/>
  <c r="M1741" i="1"/>
  <c r="I1741" i="1" s="1"/>
  <c r="M1686" i="1"/>
  <c r="I1686" i="1" s="1"/>
  <c r="M1737" i="1"/>
  <c r="I1737" i="1" s="1"/>
  <c r="M1768" i="1"/>
  <c r="I1768" i="1" s="1"/>
  <c r="M1775" i="1"/>
  <c r="I1775" i="1" s="1"/>
  <c r="M1784" i="1"/>
  <c r="I1784" i="1" s="1"/>
  <c r="I2290" i="1"/>
  <c r="I2274" i="1"/>
  <c r="I2258" i="1"/>
  <c r="I2242" i="1"/>
  <c r="I2693" i="1"/>
  <c r="I2677" i="1"/>
  <c r="I2661" i="1"/>
  <c r="I2645" i="1"/>
  <c r="I2629" i="1"/>
  <c r="I2613" i="1"/>
  <c r="I2597" i="1"/>
  <c r="I2581" i="1"/>
  <c r="I2565" i="1"/>
  <c r="I2549" i="1"/>
  <c r="I2533" i="1"/>
  <c r="I2517" i="1"/>
  <c r="I2501" i="1"/>
  <c r="I2485" i="1"/>
  <c r="I2469" i="1"/>
  <c r="I2453" i="1"/>
  <c r="I2437" i="1"/>
  <c r="I2421" i="1"/>
  <c r="I2405" i="1"/>
  <c r="I2389" i="1"/>
  <c r="I2373" i="1"/>
  <c r="I2357" i="1"/>
  <c r="I2341" i="1"/>
  <c r="I2325" i="1"/>
  <c r="I2303" i="1"/>
  <c r="M1799" i="1"/>
  <c r="I1799" i="1" s="1"/>
  <c r="M1772" i="1"/>
  <c r="I1772" i="1" s="1"/>
  <c r="M1675" i="1"/>
  <c r="I1675" i="1" s="1"/>
  <c r="M1728" i="1"/>
  <c r="I1728" i="1" s="1"/>
  <c r="M1824" i="1"/>
  <c r="I1824" i="1" s="1"/>
  <c r="M1806" i="1"/>
  <c r="I1806" i="1" s="1"/>
  <c r="M1672" i="1"/>
  <c r="I1672" i="1" s="1"/>
  <c r="M1781" i="1"/>
  <c r="I1781" i="1" s="1"/>
  <c r="M1819" i="1"/>
  <c r="I1819" i="1" s="1"/>
  <c r="M1814" i="1"/>
  <c r="I1814" i="1" s="1"/>
  <c r="I2289" i="1"/>
  <c r="I2257" i="1"/>
  <c r="I2241" i="1"/>
  <c r="I2692" i="1"/>
  <c r="I2676" i="1"/>
  <c r="I2660" i="1"/>
  <c r="I2644" i="1"/>
  <c r="I2628" i="1"/>
  <c r="I2612" i="1"/>
  <c r="I2596" i="1"/>
  <c r="I2580" i="1"/>
  <c r="I2564" i="1"/>
  <c r="I2548" i="1"/>
  <c r="I2532" i="1"/>
  <c r="I2516" i="1"/>
  <c r="I2500" i="1"/>
  <c r="I2484" i="1"/>
  <c r="I2468" i="1"/>
  <c r="I2452" i="1"/>
  <c r="I2436" i="1"/>
  <c r="I2420" i="1"/>
  <c r="I2404" i="1"/>
  <c r="I2388" i="1"/>
  <c r="I2306" i="1"/>
  <c r="I7" i="1"/>
  <c r="I426" i="1"/>
  <c r="I682" i="1"/>
  <c r="I2372" i="1"/>
  <c r="I2356" i="1"/>
  <c r="I2340" i="1"/>
  <c r="I2324" i="1"/>
  <c r="I2312" i="1"/>
  <c r="I61" i="1"/>
  <c r="I93" i="1"/>
  <c r="I125" i="1"/>
  <c r="I141" i="1"/>
  <c r="I157" i="1"/>
  <c r="I173" i="1"/>
  <c r="I189" i="1"/>
  <c r="I205" i="1"/>
  <c r="I221" i="1"/>
  <c r="I237" i="1"/>
  <c r="I269" i="1"/>
  <c r="I285" i="1"/>
  <c r="I301" i="1"/>
  <c r="I3" i="1"/>
  <c r="I2385" i="1"/>
  <c r="I2369" i="1"/>
  <c r="I2353" i="1"/>
  <c r="I2337" i="1"/>
  <c r="I2321" i="1"/>
  <c r="I2300" i="1"/>
  <c r="I1139" i="1"/>
  <c r="I1155" i="1"/>
  <c r="I1171" i="1"/>
  <c r="I1187" i="1"/>
  <c r="I1203" i="1"/>
  <c r="I2508" i="1"/>
  <c r="I2492" i="1"/>
  <c r="I2476" i="1"/>
  <c r="I2460" i="1"/>
  <c r="I2444" i="1"/>
  <c r="I2428" i="1"/>
  <c r="I2412" i="1"/>
  <c r="I2396" i="1"/>
  <c r="I2380" i="1"/>
  <c r="I2364" i="1"/>
  <c r="I2348" i="1"/>
  <c r="I2332" i="1"/>
  <c r="I2316" i="1"/>
  <c r="I346" i="1"/>
  <c r="I698" i="1"/>
  <c r="I730" i="1"/>
  <c r="I746" i="1"/>
  <c r="I826" i="1"/>
  <c r="I890" i="1"/>
  <c r="I317" i="1"/>
  <c r="I333" i="1"/>
  <c r="I349" i="1"/>
  <c r="I365" i="1"/>
  <c r="I381" i="1"/>
  <c r="I397" i="1"/>
  <c r="I413" i="1"/>
  <c r="I429" i="1"/>
  <c r="I445" i="1"/>
  <c r="I461" i="1"/>
  <c r="I477" i="1"/>
  <c r="I493" i="1"/>
  <c r="I509" i="1"/>
  <c r="I525" i="1"/>
  <c r="I541" i="1"/>
  <c r="I557" i="1"/>
  <c r="I573" i="1"/>
  <c r="I589" i="1"/>
  <c r="I605" i="1"/>
  <c r="I621" i="1"/>
  <c r="I637" i="1"/>
  <c r="I653" i="1"/>
  <c r="I765" i="1"/>
  <c r="I63" i="1"/>
  <c r="I79" i="1"/>
  <c r="I175" i="1"/>
  <c r="I800" i="1"/>
  <c r="I1219" i="1"/>
  <c r="I1235" i="1"/>
  <c r="I1251" i="1"/>
  <c r="I1267" i="1"/>
  <c r="I1283" i="1"/>
  <c r="I1299" i="1"/>
  <c r="I1315" i="1"/>
  <c r="I1331" i="1"/>
  <c r="I1347" i="1"/>
  <c r="I1363" i="1"/>
  <c r="I1379" i="1"/>
  <c r="I1395" i="1"/>
  <c r="I1411" i="1"/>
  <c r="I724" i="1"/>
  <c r="I772" i="1"/>
  <c r="I836" i="1"/>
  <c r="I81" i="1"/>
  <c r="I1427" i="1"/>
  <c r="I1443" i="1"/>
  <c r="I1459" i="1"/>
  <c r="I1475" i="1"/>
  <c r="I1491" i="1"/>
  <c r="I1507" i="1"/>
  <c r="I1523" i="1"/>
  <c r="I1539" i="1"/>
  <c r="I1555" i="1"/>
  <c r="I1571" i="1"/>
  <c r="I1587" i="1"/>
  <c r="I1603" i="1"/>
  <c r="I1619" i="1"/>
  <c r="I1635" i="1"/>
  <c r="I1651" i="1"/>
  <c r="I708" i="1"/>
  <c r="I868" i="1"/>
  <c r="I916" i="1"/>
  <c r="I964" i="1"/>
  <c r="I1124" i="1"/>
  <c r="I677" i="1"/>
  <c r="I725" i="1"/>
  <c r="I55" i="1"/>
  <c r="I71" i="1"/>
  <c r="I103" i="1"/>
  <c r="I119" i="1"/>
  <c r="I135" i="1"/>
  <c r="I714" i="1"/>
  <c r="I762" i="1"/>
  <c r="I810" i="1"/>
  <c r="I1146" i="1"/>
  <c r="I1210" i="1"/>
  <c r="I1498" i="1"/>
  <c r="I1514" i="1"/>
  <c r="I1530" i="1"/>
  <c r="I1546" i="1"/>
  <c r="I1578" i="1"/>
  <c r="I1594" i="1"/>
  <c r="I1610" i="1"/>
  <c r="I1626" i="1"/>
  <c r="I1642" i="1"/>
  <c r="I1658" i="1"/>
  <c r="I1484" i="1"/>
  <c r="I1500" i="1"/>
  <c r="I1516" i="1"/>
  <c r="I1548" i="1"/>
  <c r="I1564" i="1"/>
  <c r="I1580" i="1"/>
  <c r="I1596" i="1"/>
  <c r="I1612" i="1"/>
  <c r="I1628" i="1"/>
  <c r="I1644" i="1"/>
  <c r="I1660" i="1"/>
  <c r="I669" i="1"/>
  <c r="I1149" i="1"/>
  <c r="I1213" i="1"/>
  <c r="I1485" i="1"/>
  <c r="I1517" i="1"/>
  <c r="I1549" i="1"/>
  <c r="I1565" i="1"/>
  <c r="I1581" i="1"/>
  <c r="I1597" i="1"/>
  <c r="I1613" i="1"/>
  <c r="I1629" i="1"/>
  <c r="I1661" i="1"/>
  <c r="I1438" i="1"/>
  <c r="I1470" i="1"/>
  <c r="I1486" i="1"/>
  <c r="I1518" i="1"/>
  <c r="I1534" i="1"/>
  <c r="I1550" i="1"/>
  <c r="I1566" i="1"/>
  <c r="I1582" i="1"/>
  <c r="I1598" i="1"/>
  <c r="I1614" i="1"/>
  <c r="I1630" i="1"/>
  <c r="I1662" i="1"/>
  <c r="I207" i="1"/>
  <c r="I287" i="1"/>
  <c r="I1167" i="1"/>
  <c r="I1231" i="1"/>
  <c r="I1249" i="1"/>
  <c r="I1265" i="1"/>
  <c r="I1281" i="1"/>
  <c r="I1297" i="1"/>
  <c r="I1313" i="1"/>
  <c r="I1345" i="1"/>
  <c r="I1361" i="1"/>
  <c r="I1377" i="1"/>
  <c r="I1393" i="1"/>
  <c r="I1409" i="1"/>
  <c r="I1425" i="1"/>
  <c r="I1441" i="1"/>
  <c r="I1457" i="1"/>
  <c r="I1473" i="1"/>
  <c r="I1489" i="1"/>
  <c r="I1505" i="1"/>
  <c r="I1521" i="1"/>
  <c r="I1537" i="1"/>
  <c r="I1553" i="1"/>
  <c r="I1569" i="1"/>
  <c r="I1585" i="1"/>
  <c r="I1601" i="1"/>
  <c r="I1633" i="1"/>
  <c r="I1649" i="1"/>
  <c r="I1665" i="1"/>
  <c r="I338" i="1"/>
  <c r="I354" i="1"/>
  <c r="I370" i="1"/>
  <c r="I386" i="1"/>
  <c r="I402" i="1"/>
  <c r="I418" i="1"/>
  <c r="I434" i="1"/>
  <c r="I450" i="1"/>
  <c r="I466" i="1"/>
  <c r="I482" i="1"/>
  <c r="I1234" i="1"/>
  <c r="I1667" i="1"/>
  <c r="I1140" i="1"/>
  <c r="I1156" i="1"/>
  <c r="I1172" i="1"/>
  <c r="I1188" i="1"/>
  <c r="I1204" i="1"/>
  <c r="I1220" i="1"/>
  <c r="I1236" i="1"/>
  <c r="I1252" i="1"/>
  <c r="I1268" i="1"/>
  <c r="I1284" i="1"/>
  <c r="I1300" i="1"/>
  <c r="I1316" i="1"/>
  <c r="I1332" i="1"/>
  <c r="I1348" i="1"/>
  <c r="I1364" i="1"/>
  <c r="I1380" i="1"/>
  <c r="I1396" i="1"/>
  <c r="I1412" i="1"/>
  <c r="I1428" i="1"/>
  <c r="I1444" i="1"/>
  <c r="I1460" i="1"/>
  <c r="I1476" i="1"/>
  <c r="I1492" i="1"/>
  <c r="I1508" i="1"/>
  <c r="I1524" i="1"/>
  <c r="I1540" i="1"/>
  <c r="I1556" i="1"/>
  <c r="I1572" i="1"/>
  <c r="I1588" i="1"/>
  <c r="I1604" i="1"/>
  <c r="I1620" i="1"/>
  <c r="I1636" i="1"/>
  <c r="I1652" i="1"/>
  <c r="I1668" i="1"/>
  <c r="I1525" i="1"/>
  <c r="I1541" i="1"/>
  <c r="I1557" i="1"/>
  <c r="I1573" i="1"/>
  <c r="I1605" i="1"/>
  <c r="I1621" i="1"/>
  <c r="I1637" i="1"/>
  <c r="I1653" i="1"/>
  <c r="I1669" i="1"/>
  <c r="I70" i="1"/>
  <c r="I1190" i="1"/>
  <c r="I1494" i="1"/>
  <c r="I1510" i="1"/>
  <c r="I1526" i="1"/>
  <c r="I1542" i="1"/>
  <c r="I1558" i="1"/>
  <c r="I1574" i="1"/>
  <c r="I1606" i="1"/>
  <c r="I1622" i="1"/>
  <c r="I1638" i="1"/>
  <c r="I1654" i="1"/>
  <c r="I1670" i="1"/>
  <c r="I1495" i="1"/>
  <c r="I1511" i="1"/>
  <c r="I1527" i="1"/>
  <c r="I1543" i="1"/>
  <c r="I1575" i="1"/>
  <c r="I1591" i="1"/>
  <c r="I1607" i="1"/>
  <c r="I1623" i="1"/>
  <c r="I1639" i="1"/>
  <c r="I1655" i="1"/>
  <c r="I86" i="1"/>
  <c r="I118" i="1"/>
  <c r="I134" i="1"/>
  <c r="I150" i="1"/>
  <c r="I166" i="1"/>
  <c r="I1141" i="1"/>
  <c r="I1157" i="1"/>
  <c r="I1173" i="1"/>
  <c r="I1189" i="1"/>
  <c r="I1205" i="1"/>
  <c r="I1221" i="1"/>
  <c r="I1237" i="1"/>
  <c r="I1253" i="1"/>
  <c r="I1269" i="1"/>
  <c r="I1285" i="1"/>
  <c r="I1301" i="1"/>
  <c r="I1317" i="1"/>
  <c r="I1333" i="1"/>
  <c r="I1349" i="1"/>
  <c r="I1365" i="1"/>
  <c r="I1381" i="1"/>
  <c r="I1397" i="1"/>
  <c r="I1413" i="1"/>
  <c r="I1429" i="1"/>
  <c r="I1445" i="1"/>
  <c r="I1461" i="1"/>
  <c r="I1477" i="1"/>
  <c r="I1493" i="1"/>
  <c r="I1509" i="1"/>
  <c r="I1142" i="1"/>
  <c r="I1158" i="1"/>
  <c r="I1174" i="1"/>
  <c r="I1206" i="1"/>
  <c r="I1222" i="1"/>
  <c r="I1238" i="1"/>
  <c r="I1254" i="1"/>
  <c r="I1270" i="1"/>
  <c r="I1286" i="1"/>
  <c r="I1302" i="1"/>
  <c r="I1318" i="1"/>
  <c r="I1334" i="1"/>
  <c r="I1350" i="1"/>
  <c r="I1366" i="1"/>
  <c r="I1382" i="1"/>
  <c r="I1398" i="1"/>
  <c r="I1414" i="1"/>
  <c r="I1430" i="1"/>
  <c r="I1446" i="1"/>
  <c r="I1462" i="1"/>
  <c r="I1478" i="1"/>
  <c r="I1143" i="1"/>
  <c r="I1159" i="1"/>
  <c r="I1175" i="1"/>
  <c r="I1191" i="1"/>
  <c r="I1207" i="1"/>
  <c r="I1223" i="1"/>
  <c r="I1239" i="1"/>
  <c r="I1255" i="1"/>
  <c r="I1271" i="1"/>
  <c r="I1287" i="1"/>
  <c r="I1303" i="1"/>
  <c r="I1319" i="1"/>
  <c r="I1335" i="1"/>
  <c r="I1351" i="1"/>
  <c r="I1367" i="1"/>
  <c r="I1383" i="1"/>
  <c r="I1399" i="1"/>
  <c r="I1415" i="1"/>
  <c r="I1431" i="1"/>
  <c r="I1447" i="1"/>
  <c r="I1463" i="1"/>
  <c r="I1479" i="1"/>
  <c r="I1144" i="1"/>
  <c r="I1160" i="1"/>
  <c r="I1176" i="1"/>
  <c r="I1208" i="1"/>
  <c r="I1224" i="1"/>
  <c r="I1240" i="1"/>
  <c r="I1256" i="1"/>
  <c r="I1272" i="1"/>
  <c r="I1288" i="1"/>
  <c r="I1304" i="1"/>
  <c r="I1320" i="1"/>
  <c r="I1336" i="1"/>
  <c r="I1352" i="1"/>
  <c r="I1368" i="1"/>
  <c r="I1384" i="1"/>
  <c r="I1400" i="1"/>
  <c r="I1416" i="1"/>
  <c r="I1432" i="1"/>
  <c r="I1448" i="1"/>
  <c r="I1464" i="1"/>
  <c r="I1480" i="1"/>
  <c r="I1496" i="1"/>
  <c r="I1512" i="1"/>
  <c r="I1528" i="1"/>
  <c r="I1544" i="1"/>
  <c r="I1560" i="1"/>
  <c r="I1576" i="1"/>
  <c r="I1592" i="1"/>
  <c r="I1608" i="1"/>
  <c r="I1624" i="1"/>
  <c r="I1640" i="1"/>
  <c r="I1656" i="1"/>
  <c r="I1145" i="1"/>
  <c r="I1161" i="1"/>
  <c r="I1177" i="1"/>
  <c r="I1193" i="1"/>
  <c r="I1209" i="1"/>
  <c r="I1225" i="1"/>
  <c r="I1241" i="1"/>
  <c r="I1257" i="1"/>
  <c r="I1273" i="1"/>
  <c r="I1289" i="1"/>
  <c r="I1305" i="1"/>
  <c r="I1321" i="1"/>
  <c r="I1337" i="1"/>
  <c r="I1353" i="1"/>
  <c r="I1369" i="1"/>
  <c r="I1385" i="1"/>
  <c r="I1401" i="1"/>
  <c r="I1417" i="1"/>
  <c r="I1433" i="1"/>
  <c r="I1449" i="1"/>
  <c r="I1465" i="1"/>
  <c r="I1481" i="1"/>
  <c r="I1497" i="1"/>
  <c r="I1513" i="1"/>
  <c r="I1529" i="1"/>
  <c r="I1545" i="1"/>
  <c r="I1561" i="1"/>
  <c r="I1577" i="1"/>
  <c r="I1593" i="1"/>
  <c r="I1609" i="1"/>
  <c r="I1625" i="1"/>
  <c r="I1641" i="1"/>
  <c r="I1657" i="1"/>
  <c r="I1162" i="1"/>
  <c r="I1178" i="1"/>
  <c r="I1194" i="1"/>
  <c r="I1226" i="1"/>
  <c r="I1242" i="1"/>
  <c r="I1258" i="1"/>
  <c r="I1274" i="1"/>
  <c r="I1290" i="1"/>
  <c r="I1306" i="1"/>
  <c r="I1322" i="1"/>
  <c r="I1338" i="1"/>
  <c r="I1354" i="1"/>
  <c r="I1370" i="1"/>
  <c r="I1386" i="1"/>
  <c r="I1402" i="1"/>
  <c r="I1418" i="1"/>
  <c r="I1434" i="1"/>
  <c r="I1450" i="1"/>
  <c r="I1466" i="1"/>
  <c r="I1482" i="1"/>
  <c r="I76" i="1"/>
  <c r="I108" i="1"/>
  <c r="I188" i="1"/>
  <c r="I1147" i="1"/>
  <c r="I1163" i="1"/>
  <c r="I1179" i="1"/>
  <c r="I1195" i="1"/>
  <c r="I1211" i="1"/>
  <c r="I1227" i="1"/>
  <c r="I1243" i="1"/>
  <c r="I1259" i="1"/>
  <c r="I1275" i="1"/>
  <c r="I1291" i="1"/>
  <c r="I1307" i="1"/>
  <c r="I1323" i="1"/>
  <c r="I1339" i="1"/>
  <c r="I1355" i="1"/>
  <c r="I1371" i="1"/>
  <c r="I1387" i="1"/>
  <c r="I1403" i="1"/>
  <c r="I1419" i="1"/>
  <c r="I1435" i="1"/>
  <c r="I1451" i="1"/>
  <c r="I1467" i="1"/>
  <c r="I1483" i="1"/>
  <c r="I1499" i="1"/>
  <c r="I1515" i="1"/>
  <c r="I1531" i="1"/>
  <c r="I1547" i="1"/>
  <c r="I1563" i="1"/>
  <c r="I1579" i="1"/>
  <c r="I1595" i="1"/>
  <c r="I1611" i="1"/>
  <c r="I1627" i="1"/>
  <c r="I1643" i="1"/>
  <c r="I1659" i="1"/>
  <c r="I1148" i="1"/>
  <c r="I1164" i="1"/>
  <c r="I1180" i="1"/>
  <c r="I1196" i="1"/>
  <c r="I1212" i="1"/>
  <c r="I1228" i="1"/>
  <c r="I1244" i="1"/>
  <c r="I1260" i="1"/>
  <c r="I1276" i="1"/>
  <c r="I1292" i="1"/>
  <c r="I1308" i="1"/>
  <c r="I1324" i="1"/>
  <c r="I1340" i="1"/>
  <c r="I1356" i="1"/>
  <c r="I1372" i="1"/>
  <c r="I1388" i="1"/>
  <c r="I1404" i="1"/>
  <c r="I1420" i="1"/>
  <c r="I1436" i="1"/>
  <c r="I1452" i="1"/>
  <c r="I1468" i="1"/>
  <c r="I1165" i="1"/>
  <c r="I1181" i="1"/>
  <c r="I1197" i="1"/>
  <c r="I1229" i="1"/>
  <c r="I1245" i="1"/>
  <c r="I1261" i="1"/>
  <c r="I1277" i="1"/>
  <c r="I1293" i="1"/>
  <c r="I1309" i="1"/>
  <c r="I1325" i="1"/>
  <c r="I1341" i="1"/>
  <c r="I1357" i="1"/>
  <c r="I1373" i="1"/>
  <c r="I1389" i="1"/>
  <c r="I1405" i="1"/>
  <c r="I1421" i="1"/>
  <c r="I1437" i="1"/>
  <c r="I1453" i="1"/>
  <c r="I1469" i="1"/>
  <c r="I335" i="1"/>
  <c r="I351" i="1"/>
  <c r="I367" i="1"/>
  <c r="I383" i="1"/>
  <c r="I399" i="1"/>
  <c r="I415" i="1"/>
  <c r="I431" i="1"/>
  <c r="I447" i="1"/>
  <c r="I463" i="1"/>
  <c r="I479" i="1"/>
  <c r="I495" i="1"/>
  <c r="I511" i="1"/>
  <c r="I527" i="1"/>
  <c r="I543" i="1"/>
  <c r="I559" i="1"/>
  <c r="I575" i="1"/>
  <c r="I591" i="1"/>
  <c r="I607" i="1"/>
  <c r="I623" i="1"/>
  <c r="I639" i="1"/>
  <c r="I655" i="1"/>
  <c r="I671" i="1"/>
  <c r="I687" i="1"/>
  <c r="I703" i="1"/>
  <c r="I719" i="1"/>
  <c r="I735" i="1"/>
  <c r="I751" i="1"/>
  <c r="I767" i="1"/>
  <c r="I783" i="1"/>
  <c r="I799" i="1"/>
  <c r="I815" i="1"/>
  <c r="I831" i="1"/>
  <c r="I847" i="1"/>
  <c r="I863" i="1"/>
  <c r="I879" i="1"/>
  <c r="I895" i="1"/>
  <c r="I911" i="1"/>
  <c r="I927" i="1"/>
  <c r="I943" i="1"/>
  <c r="I959" i="1"/>
  <c r="I975" i="1"/>
  <c r="I991" i="1"/>
  <c r="I1007" i="1"/>
  <c r="I1023" i="1"/>
  <c r="I1039" i="1"/>
  <c r="I1055" i="1"/>
  <c r="I1071" i="1"/>
  <c r="I1087" i="1"/>
  <c r="I1103" i="1"/>
  <c r="I1119" i="1"/>
  <c r="I1134" i="1"/>
  <c r="I1150" i="1"/>
  <c r="I1166" i="1"/>
  <c r="I1182" i="1"/>
  <c r="I1198" i="1"/>
  <c r="I1214" i="1"/>
  <c r="I1230" i="1"/>
  <c r="I1246" i="1"/>
  <c r="I1262" i="1"/>
  <c r="I1278" i="1"/>
  <c r="I1294" i="1"/>
  <c r="I1310" i="1"/>
  <c r="I1326" i="1"/>
  <c r="I1342" i="1"/>
  <c r="I1358" i="1"/>
  <c r="I1374" i="1"/>
  <c r="I1390" i="1"/>
  <c r="I1406" i="1"/>
  <c r="I1422" i="1"/>
  <c r="I1135" i="1"/>
  <c r="I1151" i="1"/>
  <c r="I1183" i="1"/>
  <c r="I1199" i="1"/>
  <c r="I1215" i="1"/>
  <c r="I1247" i="1"/>
  <c r="I1263" i="1"/>
  <c r="I1279" i="1"/>
  <c r="I1295" i="1"/>
  <c r="I1311" i="1"/>
  <c r="I1327" i="1"/>
  <c r="I1343" i="1"/>
  <c r="I1359" i="1"/>
  <c r="I1375" i="1"/>
  <c r="I1391" i="1"/>
  <c r="I1407" i="1"/>
  <c r="I1423" i="1"/>
  <c r="I1439" i="1"/>
  <c r="I1455" i="1"/>
  <c r="I1471" i="1"/>
  <c r="I1487" i="1"/>
  <c r="I1503" i="1"/>
  <c r="I1519" i="1"/>
  <c r="I1535" i="1"/>
  <c r="I1551" i="1"/>
  <c r="I1567" i="1"/>
  <c r="I1583" i="1"/>
  <c r="I1599" i="1"/>
  <c r="I1615" i="1"/>
  <c r="I1631" i="1"/>
  <c r="I1647" i="1"/>
  <c r="I1663" i="1"/>
  <c r="I1136" i="1"/>
  <c r="I1152" i="1"/>
  <c r="I1168" i="1"/>
  <c r="I1184" i="1"/>
  <c r="I1200" i="1"/>
  <c r="I1216" i="1"/>
  <c r="I1232" i="1"/>
  <c r="I1248" i="1"/>
  <c r="I1264" i="1"/>
  <c r="I1280" i="1"/>
  <c r="I1296" i="1"/>
  <c r="I1312" i="1"/>
  <c r="I1328" i="1"/>
  <c r="I1344" i="1"/>
  <c r="I1360" i="1"/>
  <c r="I1376" i="1"/>
  <c r="I1392" i="1"/>
  <c r="I1408" i="1"/>
  <c r="I1424" i="1"/>
  <c r="I1440" i="1"/>
  <c r="I1456" i="1"/>
  <c r="I1472" i="1"/>
  <c r="I1488" i="1"/>
  <c r="I1504" i="1"/>
  <c r="I1520" i="1"/>
  <c r="I1536" i="1"/>
  <c r="I1552" i="1"/>
  <c r="I1568" i="1"/>
  <c r="I1584" i="1"/>
  <c r="I1600" i="1"/>
  <c r="I1616" i="1"/>
  <c r="I1632" i="1"/>
  <c r="I1648" i="1"/>
  <c r="I1664" i="1"/>
  <c r="I1137" i="1"/>
  <c r="I1153" i="1"/>
  <c r="I1169" i="1"/>
  <c r="I1185" i="1"/>
  <c r="I1201" i="1"/>
  <c r="I1217" i="1"/>
  <c r="I1233" i="1"/>
  <c r="I1138" i="1"/>
  <c r="I1154" i="1"/>
  <c r="I1170" i="1"/>
  <c r="I1186" i="1"/>
  <c r="I1202" i="1"/>
  <c r="I1218" i="1"/>
  <c r="I1250" i="1"/>
  <c r="I1266" i="1"/>
  <c r="I1282" i="1"/>
  <c r="I1298" i="1"/>
  <c r="I1314" i="1"/>
  <c r="I1330" i="1"/>
  <c r="I1346" i="1"/>
  <c r="I1362" i="1"/>
  <c r="I1378" i="1"/>
  <c r="I1394" i="1"/>
  <c r="I1410" i="1"/>
  <c r="I1426" i="1"/>
  <c r="I1442" i="1"/>
  <c r="I1458" i="1"/>
  <c r="I1474" i="1"/>
  <c r="I1490" i="1"/>
  <c r="I1506" i="1"/>
  <c r="I1522" i="1"/>
  <c r="I1538" i="1"/>
  <c r="I1554" i="1"/>
  <c r="I1570" i="1"/>
  <c r="I1586" i="1"/>
  <c r="I1602" i="1"/>
  <c r="I1618" i="1"/>
  <c r="I1634" i="1"/>
  <c r="I1650" i="1"/>
  <c r="I1666" i="1"/>
  <c r="I143" i="1"/>
  <c r="I191" i="1"/>
  <c r="I239" i="1"/>
  <c r="I177" i="1"/>
  <c r="I321" i="1"/>
  <c r="I127" i="1"/>
  <c r="I305" i="1"/>
  <c r="I223" i="1"/>
  <c r="I255" i="1"/>
  <c r="I159" i="1"/>
  <c r="I303" i="1"/>
  <c r="I111" i="1"/>
  <c r="I319" i="1"/>
  <c r="I16" i="1"/>
  <c r="I229" i="1"/>
  <c r="I101" i="1"/>
  <c r="I292" i="1"/>
  <c r="I276" i="1"/>
  <c r="I196" i="1"/>
  <c r="I180" i="1"/>
  <c r="I100" i="1"/>
  <c r="I68" i="1"/>
  <c r="I259" i="1"/>
  <c r="I227" i="1"/>
  <c r="I195" i="1"/>
  <c r="I163" i="1"/>
  <c r="I147" i="1"/>
  <c r="I99" i="1"/>
  <c r="I67" i="1"/>
  <c r="I306" i="1"/>
  <c r="I274" i="1"/>
  <c r="I258" i="1"/>
  <c r="I242" i="1"/>
  <c r="I226" i="1"/>
  <c r="I194" i="1"/>
  <c r="I178" i="1"/>
  <c r="I162" i="1"/>
  <c r="I146" i="1"/>
  <c r="I130" i="1"/>
  <c r="I98" i="1"/>
  <c r="I82" i="1"/>
  <c r="I66" i="1"/>
  <c r="I325" i="1"/>
  <c r="I69" i="1"/>
  <c r="I324" i="1"/>
  <c r="I275" i="1"/>
  <c r="I115" i="1"/>
  <c r="I261" i="1"/>
  <c r="I165" i="1"/>
  <c r="I308" i="1"/>
  <c r="I260" i="1"/>
  <c r="I228" i="1"/>
  <c r="I212" i="1"/>
  <c r="I164" i="1"/>
  <c r="I132" i="1"/>
  <c r="I323" i="1"/>
  <c r="I291" i="1"/>
  <c r="I243" i="1"/>
  <c r="I179" i="1"/>
  <c r="I131" i="1"/>
  <c r="I8" i="1"/>
  <c r="I216" i="1"/>
  <c r="I87" i="1"/>
  <c r="I230" i="1"/>
  <c r="I315" i="1"/>
  <c r="I299" i="1"/>
  <c r="I283" i="1"/>
  <c r="I267" i="1"/>
  <c r="I251" i="1"/>
  <c r="I235" i="1"/>
  <c r="I219" i="1"/>
  <c r="I203" i="1"/>
  <c r="I187" i="1"/>
  <c r="I171" i="1"/>
  <c r="I155" i="1"/>
  <c r="I139" i="1"/>
  <c r="I123" i="1"/>
  <c r="I107" i="1"/>
  <c r="I91" i="1"/>
  <c r="I75" i="1"/>
  <c r="I59" i="1"/>
  <c r="I18" i="1"/>
  <c r="I232" i="1"/>
  <c r="I326" i="1"/>
  <c r="I330" i="1"/>
  <c r="I314" i="1"/>
  <c r="I298" i="1"/>
  <c r="I282" i="1"/>
  <c r="I266" i="1"/>
  <c r="I250" i="1"/>
  <c r="I234" i="1"/>
  <c r="I218" i="1"/>
  <c r="I202" i="1"/>
  <c r="I186" i="1"/>
  <c r="I170" i="1"/>
  <c r="I154" i="1"/>
  <c r="I138" i="1"/>
  <c r="I122" i="1"/>
  <c r="I106" i="1"/>
  <c r="I90" i="1"/>
  <c r="I74" i="1"/>
  <c r="I58" i="1"/>
  <c r="I329" i="1"/>
  <c r="I313" i="1"/>
  <c r="I297" i="1"/>
  <c r="I281" i="1"/>
  <c r="I265" i="1"/>
  <c r="I249" i="1"/>
  <c r="I233" i="1"/>
  <c r="I217" i="1"/>
  <c r="I201" i="1"/>
  <c r="I185" i="1"/>
  <c r="I169" i="1"/>
  <c r="I153" i="1"/>
  <c r="I137" i="1"/>
  <c r="I121" i="1"/>
  <c r="I105" i="1"/>
  <c r="I89" i="1"/>
  <c r="I73" i="1"/>
  <c r="I57" i="1"/>
  <c r="I4" i="1"/>
  <c r="I2" i="1"/>
  <c r="I2230" i="1"/>
  <c r="I3507" i="1"/>
  <c r="I2999" i="1"/>
  <c r="I38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<sst xmlns="http://schemas.openxmlformats.org/spreadsheetml/2006/main" count="23571" uniqueCount="5787">
  <si>
    <t>태블릿명</t>
  </si>
  <si>
    <t>날짜</t>
  </si>
  <si>
    <t>아이패드 3세대</t>
  </si>
  <si>
    <t>(가격인하) 아이패드 프로 3세대 (11인치 1세대) 64gb wifi 스페이스그레이 풀박스 판매합니다.</t>
  </si>
  <si>
    <t>거의 새 것</t>
  </si>
  <si>
    <t>2021.03.11</t>
  </si>
  <si>
    <t>아이패드 3세대 A1416 32g 판매합니다</t>
  </si>
  <si>
    <t>사용감 있음</t>
  </si>
  <si>
    <t>2021.03.01</t>
  </si>
  <si>
    <t>아이패드 프로 3세대 12.9인치 와이파이 WIFI 64GB 64기가</t>
  </si>
  <si>
    <t>2021.03.10</t>
  </si>
  <si>
    <t>아이패드 프로 3세대 11인치 WiFi 256GB 실버</t>
  </si>
  <si>
    <t>아이패드프로 3세대 12.9인치 256기가 셀룰러 팝니다</t>
  </si>
  <si>
    <t>2021.03.09</t>
  </si>
  <si>
    <t>아이패드 프로 3세대 11인치 64gb 스그 애케플</t>
  </si>
  <si>
    <t>2021.03.05</t>
  </si>
  <si>
    <t>아이패드 프로 3세대 스그 12.9인치 Wifi 와이파이 버전 64기가 (96퍼 배터리성능)</t>
  </si>
  <si>
    <t>2021.03.07</t>
  </si>
  <si>
    <t>2021.03.02</t>
  </si>
  <si>
    <t>애플 아이패드 에어 3세대 64g A2152 액정파손 택포 20만</t>
  </si>
  <si>
    <t>2021.03.06</t>
  </si>
  <si>
    <t>아이패드프로 3세대 11형 Wi-Fi 64GB 스페이스그레이 판매 합니다.</t>
  </si>
  <si>
    <t>2021.03.03</t>
  </si>
  <si>
    <t xml:space="preserve">아이패드 프로 12.9 3세대 64g </t>
  </si>
  <si>
    <t>아이패드 프로3세대 11인치</t>
  </si>
  <si>
    <t>2021.02.26</t>
  </si>
  <si>
    <t>아이패드 프로3세대 12.9인치 64gb wifi</t>
  </si>
  <si>
    <t>아이패드 프로 3세대 256 셀룰러 스그 판매팝니다~~</t>
  </si>
  <si>
    <t>아이패드 프로 3세대 12.9인치 wifi 모델 64기가</t>
  </si>
  <si>
    <t>2021.02.27</t>
  </si>
  <si>
    <t>2021.02.23</t>
  </si>
  <si>
    <t>아이패드 프로 3세대 12.9 A급 64GB</t>
  </si>
  <si>
    <t>2020.11.24</t>
  </si>
  <si>
    <t>휘어진아이패드 프로3세대 11인치 실버 64g (가격내림)</t>
  </si>
  <si>
    <t>아이패드프로 3세대 12.9 256G wifi 풀세트</t>
  </si>
  <si>
    <t>2021.02.25</t>
  </si>
  <si>
    <t>아이패드 프로 3세대 64기가 팝니다</t>
  </si>
  <si>
    <t>애플 아이패드 프로 3세대 128G 11인치 (wifi)</t>
  </si>
  <si>
    <t>급처분) 아이패드 프로3세대 12.9 256기가 셀룰러 팝니다</t>
  </si>
  <si>
    <t>아이패드 프로 12.9 3세대 64g 스페이스그레이</t>
  </si>
  <si>
    <t>2021.02.24</t>
  </si>
  <si>
    <t>2021.02.21</t>
  </si>
  <si>
    <t>아이패드 프로 (3세대:A1980) 11인치 64GB wifi 스그</t>
  </si>
  <si>
    <t>미개봉</t>
  </si>
  <si>
    <t>2021.02.20</t>
  </si>
  <si>
    <t>아이패드 프로 3세대 11인치 256g 셀룰러 (액정파손, 부품용) 판매합니다.</t>
  </si>
  <si>
    <t>아이패드 프로 3세대 12.9+ 애플케어플러스</t>
  </si>
  <si>
    <t>2021.02.19</t>
  </si>
  <si>
    <t>2021.02.08</t>
  </si>
  <si>
    <t>2021.02.18</t>
  </si>
  <si>
    <t>아이패드 프로 3세대 판매합니다</t>
  </si>
  <si>
    <t>아이패드 프로 3세대 12.9인치 256G 셀룰러 애케플 가입제품(리퍼미개봉) 팝니다.</t>
  </si>
  <si>
    <t>2021.02.17</t>
  </si>
  <si>
    <t>[판매완료]아이패드프로3세대 11인치 64GB Wifi</t>
  </si>
  <si>
    <t>2021.02.15</t>
  </si>
  <si>
    <t>액정파손 아이패드 프로 3세대 12.9인치 64기가 셀룰러 풀박스</t>
  </si>
  <si>
    <t>2021.02.14</t>
  </si>
  <si>
    <t>[가격다운]아이패드프로3세대 64GB WIFI 12.9인치</t>
  </si>
  <si>
    <t>2021.02.12</t>
  </si>
  <si>
    <t>대구] 아이패드 프로 3세대 12.9 64GB WIFI+셀롤러 스그 판매합니다.</t>
  </si>
  <si>
    <t>ios 13.3 아이패드 프로 12.9 3세대 64기가 셀룰러 애플케어 1년 넘게 남음) 팝니다 (키마 가능)</t>
  </si>
  <si>
    <t>2021.02.13</t>
  </si>
  <si>
    <t>아이패드 에어3세대 64 S급 풀박 싸게 팝니다</t>
  </si>
  <si>
    <t>아이패드 프로 3세대 12.9인치 64g wifi 팝니다(스그)</t>
  </si>
  <si>
    <t>2021.02.16</t>
  </si>
  <si>
    <t>아이패드 프로 3세대 256</t>
  </si>
  <si>
    <t>2021.02.11</t>
  </si>
  <si>
    <t>2020.11.11</t>
  </si>
  <si>
    <t xml:space="preserve">아이패드3세대 </t>
  </si>
  <si>
    <t>2021.02.06</t>
  </si>
  <si>
    <t xml:space="preserve">애플 아이패드 프로 3세대 12.9인치 256G WiFi 스페이스그레이 풀세트 </t>
  </si>
  <si>
    <t>2021.02.04</t>
  </si>
  <si>
    <t>아이패드 프로 12.9 3세대 1테라 셀룰러 스페이스 그레이 리퍼, 악세사리 일괄 판매합니다.</t>
  </si>
  <si>
    <t>2021.02.07</t>
  </si>
  <si>
    <t>2021.02.03</t>
  </si>
  <si>
    <t>아이패드 프로 3세대 11인치 스페이스 그레이 (팔아요)</t>
  </si>
  <si>
    <t>아이패드 프로3세대 11 Wifi 64GB 팝니다</t>
  </si>
  <si>
    <t>2021.02.10</t>
  </si>
  <si>
    <t>아이패드프로3세대 12.9 256 wifi 풀세트</t>
  </si>
  <si>
    <t>아이패드프로3세대12.9 256 wifi 팝니다 가격인하</t>
  </si>
  <si>
    <t>2021.02.02</t>
  </si>
  <si>
    <t>2021.01.31</t>
  </si>
  <si>
    <t>아이패드프로 3세대 11인치 WIFI 256GB</t>
  </si>
  <si>
    <t>2021.01.25</t>
  </si>
  <si>
    <t>2021.01.29</t>
  </si>
  <si>
    <t>아이패드 프로 3세대 12.9인치 64gb 셀룰러</t>
  </si>
  <si>
    <t>-수정-[아이패드프로3세대]64GB WIFI</t>
  </si>
  <si>
    <t>2021.01.30</t>
  </si>
  <si>
    <t>아이패드 프로 3세대 11인치 64GB 실버</t>
  </si>
  <si>
    <t>2021.01.20</t>
  </si>
  <si>
    <t>[아이패드프로3세대]64GB WIFI</t>
  </si>
  <si>
    <t>(가격인하) 아이패드프로 3세대 11인치 256기가 스그 셀룰러 풀세트!</t>
  </si>
  <si>
    <t>2021.01.16</t>
  </si>
  <si>
    <t>아이패드 프로 3세대 12.9 wifi</t>
  </si>
  <si>
    <t>2021.01.23</t>
  </si>
  <si>
    <t>2021.01.18</t>
  </si>
  <si>
    <t>2021.01.13</t>
  </si>
  <si>
    <t>2021.01.12</t>
  </si>
  <si>
    <t>아이패드 프로pro 3세대 12.9인치 512 (셀룰러+와이파이)</t>
  </si>
  <si>
    <t>아이패드 프로 3세대  예약 o4o0</t>
  </si>
  <si>
    <t>2021.01.21</t>
  </si>
  <si>
    <t>아이패드프로3세대 11인치 64기가(s급)팔아요</t>
  </si>
  <si>
    <t>2021.01.10</t>
  </si>
  <si>
    <t>2021.01.15</t>
  </si>
  <si>
    <t>아이패드 프로 3세대 12.9 64기가 스페이스그레이</t>
  </si>
  <si>
    <t>2021.02.01</t>
  </si>
  <si>
    <t>2021.01.11</t>
  </si>
  <si>
    <t>2021.01.19</t>
  </si>
  <si>
    <t>2021.01.05</t>
  </si>
  <si>
    <t>액정파손 아이패드 프로 3세대 11인치 64기가 와이파이</t>
  </si>
  <si>
    <t>2021.01.09</t>
  </si>
  <si>
    <t>2021.01.04</t>
  </si>
  <si>
    <t>아이패드 프로 3세대 11인치 64g</t>
  </si>
  <si>
    <t>아이패드 에어 3세대 256기가 풀셋</t>
  </si>
  <si>
    <t>2021.01.03</t>
  </si>
  <si>
    <t>아이패드 프로 3세대 셀룰러 WIFI 256G 11인치 실버 판매</t>
  </si>
  <si>
    <t>2021.01.07</t>
  </si>
  <si>
    <t>2021.01.01</t>
  </si>
  <si>
    <t>2020.12.31</t>
  </si>
  <si>
    <t>아이패드 프로 11 64gb wifi 3세대 신품급 판매합니다.</t>
  </si>
  <si>
    <t xml:space="preserve">아이패드 프로 3세대 리퍼 새상품 12.9 wifi 64gb 판매 </t>
  </si>
  <si>
    <t>2020.12.29</t>
  </si>
  <si>
    <t>아이패드 프로 3세대 12.9 Wifi 64GB 모델(스페이스 그레이) 팝니다</t>
  </si>
  <si>
    <t>아이패드프로 3세대(공홈 1세대) 11인치 256GB Wi-Fi 애플케어플러스 가입</t>
  </si>
  <si>
    <t>아이패드 프로 3세대 11인치 wifi 256GB</t>
  </si>
  <si>
    <t>(s급 풀박) 아이패드 프로 3세대 11인치 256기가 스페이스그레이 판매합니다.</t>
  </si>
  <si>
    <t>대전 아이패드 11 3세대 256g 셀룰러</t>
  </si>
  <si>
    <t>2021.01.02</t>
  </si>
  <si>
    <t>2020.12.28</t>
  </si>
  <si>
    <t>아이패드 프로3세대 64G Wifi</t>
  </si>
  <si>
    <t>2020.12.30</t>
  </si>
  <si>
    <t>아이패드 프로 3세대 12.9 256기가 셀룰러  S급 팝니다.</t>
  </si>
  <si>
    <t>2020.12.22</t>
  </si>
  <si>
    <t>판매 아이패드프로 3세대 12.9 1TB LTE 판매합니다,. (AC 2022년2월까지/ 미사용)</t>
  </si>
  <si>
    <t>2020.12.24</t>
  </si>
  <si>
    <t>[액정 파손] 아이패드 프로 3세대 와이파이 12.9인치 256G 스그(가격인하 55만원)</t>
  </si>
  <si>
    <t>아이패드프로3세대 12.9 64GB wifi 팝니다</t>
  </si>
  <si>
    <t>아이패드 에어3세대 64GB 셀룰러 스그</t>
  </si>
  <si>
    <t>2020.12.27</t>
  </si>
  <si>
    <t>아이패드 프로 3세대 11인치 64GB</t>
  </si>
  <si>
    <t>(미개봉)아이패드프로3세대 11인치와이파이64g</t>
  </si>
  <si>
    <t>아이패드 프로 3세대 셀룰러 11인치 64g + 애플 정품 29W 어댑터 팝니다.</t>
  </si>
  <si>
    <t>2020.12.21</t>
  </si>
  <si>
    <t>2020.12.26</t>
  </si>
  <si>
    <t>아이패드프로3세대 wife 64g</t>
  </si>
  <si>
    <t>2020.12.25</t>
  </si>
  <si>
    <t>2020.12.17</t>
  </si>
  <si>
    <t>아이패드 프로 3세대 12.9인치 (상태완전좋음)(저렴하게 판매합니다)</t>
  </si>
  <si>
    <t>2020.12.11</t>
  </si>
  <si>
    <t>아이패드 프로3세대 11인치 스페이스그레이 WIFI 256 판매</t>
  </si>
  <si>
    <t>2020.12.20</t>
  </si>
  <si>
    <t>아이패드 프로 12.9 3세대 256g 셀룰러 판매합니다</t>
  </si>
  <si>
    <t>2020.12.23</t>
  </si>
  <si>
    <t>2020.12.08</t>
  </si>
  <si>
    <t>아이패드 프로 3세대 11인치 스그 WIFI 64G</t>
  </si>
  <si>
    <t>2020.12.19</t>
  </si>
  <si>
    <t>2020.12.13</t>
  </si>
  <si>
    <t>아이패드프로3세대 11인치 0228님 예약건</t>
  </si>
  <si>
    <t>아이패드 프로 3세대 11인치 64기가 와이파이 (스그) 팝니다</t>
  </si>
  <si>
    <t>2020.12.05</t>
  </si>
  <si>
    <t>2020.12.14</t>
  </si>
  <si>
    <t>2020.12.07</t>
  </si>
  <si>
    <t>[풀박스] 아이패드 프로 3세대 11 WiFi 64G</t>
  </si>
  <si>
    <t>2020.12.01</t>
  </si>
  <si>
    <t>아이패드프로3세대 11인치 64gb 스그</t>
  </si>
  <si>
    <t>2020.12.06</t>
  </si>
  <si>
    <t>아이패드 프로 3세대 11인치 셀룰러 256g 판매</t>
  </si>
  <si>
    <t>아이패드프로3세대(11인치64GWIFI)+스마트커버+종이질감필름</t>
  </si>
  <si>
    <t>2020.11.29</t>
  </si>
  <si>
    <t>2020.12.04</t>
  </si>
  <si>
    <t>아이패드 프로 3세대 12.9 LTE 256G 실버</t>
  </si>
  <si>
    <t>2020.12.09</t>
  </si>
  <si>
    <t>리퍼미사용 ) 아이패드 프로 3세대 12.9 256G wifi 실버</t>
  </si>
  <si>
    <t>2020.12.03</t>
  </si>
  <si>
    <t>아이패드 에어 3세대 wifi 64GB 실버 (40만원)</t>
  </si>
  <si>
    <t>2020.12.02</t>
  </si>
  <si>
    <t>리퍼미사용) 아이패드 프로 12.9 3세대 256G wifi 실버</t>
  </si>
  <si>
    <t>아이패드 프로3세대 12.9인치 64기가 샐룰러버전 팝니다! (ios12.4.1)</t>
  </si>
  <si>
    <t>아이패드프로 3세대 스그 64기가 셀룰러</t>
  </si>
  <si>
    <t>아이패드 프로 12.9 3세대 256gb 와이파이 모델</t>
  </si>
  <si>
    <t>아이패드 프로 3세대 11인치 256</t>
  </si>
  <si>
    <t>2020.11.26</t>
  </si>
  <si>
    <t>아이패드 3세대(뉴아이패드) 32기가</t>
  </si>
  <si>
    <t>2020.11.23</t>
  </si>
  <si>
    <t>[가격다운] 아이패드 프로 3세대 12.9인치 셀룰러 256GB 실버 리퍼 새제품 + 애케플 판매합니다.</t>
  </si>
  <si>
    <t>2020.11.25</t>
  </si>
  <si>
    <t>2020.11.19</t>
  </si>
  <si>
    <t>아이패드프로 3세대 256 11인치 애케플 와이파이 실버</t>
  </si>
  <si>
    <t>아이패드 프로 3세대 부품용</t>
  </si>
  <si>
    <t>2020.11.28</t>
  </si>
  <si>
    <t>2021.03.04</t>
  </si>
  <si>
    <t>아이패드 프로3세대 12.9 64 실버</t>
  </si>
  <si>
    <t>2020.11.21</t>
  </si>
  <si>
    <t>2020.11.15</t>
  </si>
  <si>
    <t>미개봉 아이패드 에어 3세대 wifi 64G Silver</t>
  </si>
  <si>
    <t>2020.11.20</t>
  </si>
  <si>
    <t>아이패드 3세대 32기가(MD329KH/A) 팝매</t>
  </si>
  <si>
    <t>2021.03.08</t>
  </si>
  <si>
    <t>아이패드3세대</t>
  </si>
  <si>
    <t>2020.11.04</t>
  </si>
  <si>
    <t>아이패드 프로 3세대 12.9 64기가 와이파이 애캐플 팝니다 울산</t>
  </si>
  <si>
    <t>2020.11.13</t>
  </si>
  <si>
    <t>아이패드 프로 11 3세대 64GB wifi + UAG케이스</t>
  </si>
  <si>
    <t>아이패드 에어 3세대 스그 wifi 64gb 베터리 성능 100% 팝니다</t>
  </si>
  <si>
    <t>2020.11.18</t>
  </si>
  <si>
    <t>아이패드 프로3 11인치 스그 wifi S급</t>
  </si>
  <si>
    <t>2020.11.17</t>
  </si>
  <si>
    <t>2020.11.16</t>
  </si>
  <si>
    <t>2021.02.28</t>
  </si>
  <si>
    <t>아이패드프로11 3세대(256G) 스페이스그레이</t>
  </si>
  <si>
    <t>아이패드 프로 3세대 실버 256기가 셀룰러  팔아요</t>
  </si>
  <si>
    <t>아이패드 프로 3세대 셀룰러 12.9인치 256G 전투형</t>
  </si>
  <si>
    <t>[개인] 아이패드 프로 3세대 11형 256기가 와이파이 스페이스그레이 팝니다.</t>
  </si>
  <si>
    <t>2020.11.10</t>
  </si>
  <si>
    <t>(대구) 아이패드 프로 3세대 셀룰러 256G 판매합니다. (각기판매 가능)</t>
  </si>
  <si>
    <t>[급처]아이패드 프로3세대 12.9인치 64기가 스페이스 그레이 판매합니다.</t>
  </si>
  <si>
    <t>2020.11.03</t>
  </si>
  <si>
    <t>아이패드 프로 3세대 11인치 256기가 (미사용 리퍼)</t>
  </si>
  <si>
    <t>아이패드프로3세대 12.9 wifi 64g</t>
  </si>
  <si>
    <t>(대전) 아이패드프로 3세대 12.9 실버 / 셀룰러 모델 판매합니다.</t>
  </si>
  <si>
    <t>2020.11.05</t>
  </si>
  <si>
    <t>SSS급 아이패드 프로 3세대 12.9인치 512기가 셀룰러 스페이스 그레이 + 정품 악세사리 2종 + 애플케어플러스 판매합니다.</t>
  </si>
  <si>
    <t>2020.10.29</t>
  </si>
  <si>
    <t>[판매완료] 아이패드프로 3세대 12.9인치 64기가 스그 wifi 팝니다.</t>
  </si>
  <si>
    <t>아이패드 프로 3세대 11인치 집에서만 사용했어요</t>
  </si>
  <si>
    <t>아이패드 프로 3세대 12.9인치 256기가 wifi</t>
  </si>
  <si>
    <t>아이패드 프로 3세대 11인치 256gb WIFI 실버</t>
  </si>
  <si>
    <t>스그 아이패드프로 3세대 12.9 셀룰러 lte 512gb [92만원]</t>
  </si>
  <si>
    <t>아이패드프로3세대 11인치 256g 팔아요</t>
  </si>
  <si>
    <t>아이패드 프로 3세대 (11형) 셀룰러 256기가</t>
  </si>
  <si>
    <t>아이패드 프로 3세대 11인치 액정파손품</t>
  </si>
  <si>
    <t>아이패드 프로 3세대 11인치(1세대) 256GB Wi-Fi(풀박스)</t>
  </si>
  <si>
    <t>아이패드 3세대 12.9 256gb 셀룰러 애플케어플러스 105만원</t>
  </si>
  <si>
    <t>아이패드 프로 11인치 1세대 (3세대) 판매합니다</t>
  </si>
  <si>
    <t>2020.11.27</t>
  </si>
  <si>
    <t>아이패드 프로3세대(12.9) 셀룰러 256기가 팝니다</t>
  </si>
  <si>
    <t>2020.11.02</t>
  </si>
  <si>
    <t>아이패드 프로3세대 11인치 64기가 와이파이</t>
  </si>
  <si>
    <t>2020.11.01</t>
  </si>
  <si>
    <t>아이패드 프로 3세대 11인치 64g 와이파이모델 s급 판매합니다!</t>
  </si>
  <si>
    <t>아이패드 에어 3세대 스페이스그레이 64기가 와이파이 판매</t>
  </si>
  <si>
    <t>애플 아이패드 에어 3세대 64g A2152 액정파손 택포 21만</t>
  </si>
  <si>
    <t>아이패드 프로 3세대 256G LTE 판매합니다.</t>
  </si>
  <si>
    <t>SSS급 아이패드 프로 3세대 11인치 WIFI 64기가 블랙</t>
  </si>
  <si>
    <t>아이패드프로3세대12.9 wifi 스페이스그레이 256G 풀구성 새상품</t>
  </si>
  <si>
    <t>@@아이패드 프로3세대 11인치 64g 셀룰러(스그)+파우치/UAG 케이스 73만 급처! 합니다~!!</t>
  </si>
  <si>
    <t>(개인판매) 아이패드프로 3세대 11인치 64기가 셀룰러 풀박 (로지텍크레용펜 포함)</t>
  </si>
  <si>
    <t>아이패드 프로 3세대 셀룰러 64기가 팝니다</t>
  </si>
  <si>
    <t>(3/4일 까지만 판매) 아이패드 프로 12.9 3세대 256 기가 실버 셀룰러(lte) + 애플케어플러스</t>
  </si>
  <si>
    <t>아이패드프로 3세대 12.9인치 스그 256g wifi (애케플)제품 팝니다.</t>
  </si>
  <si>
    <t>아이패드 프로 3세대 11인치 64GB wifi 스페이스 그레이 판매합니다~(사진有)</t>
  </si>
  <si>
    <t>아이패드 프로 3세대 11인치 64 lte(애케플)</t>
  </si>
  <si>
    <t>아이패드 프로 3세대 11인치 512G 셀룰러 애케o 팝니다.</t>
  </si>
  <si>
    <t>아이패드 프로3세대 12.9셀룰러 64 판매합니다</t>
  </si>
  <si>
    <t>아이패드 프로 3세대 12.9 셀룰러 256 + 애케플 + 정품 폴리오케이스</t>
  </si>
  <si>
    <t>아이패드 프로 3세대 12.9인치 256gb 리퍼 후 미개봉 스페이스그레이 (+애플케어플러스)</t>
  </si>
  <si>
    <t>아이패드프로3세대12.9 wifi 256G 스페이스그레이</t>
  </si>
  <si>
    <t>2021.02.22</t>
  </si>
  <si>
    <t>[가격재수정]아이패드 프로 3세대 11인치 256gb wifi/ moshi versacover 판매합니다(북미판/애플케어)</t>
  </si>
  <si>
    <t>아이패드에어 3세대 64G wifi 스페이스 그레이 팝니다</t>
  </si>
  <si>
    <t>아이패드프로 3세대 12.9인치/ 와이파이/ 256GB / 애케플X/ 2020년 02월 구입/ 직거래(수원역, 병점, 봉담)</t>
  </si>
  <si>
    <t>아이패드 프로 3세대 12.9 셀룰러 미사용</t>
  </si>
  <si>
    <t>아이패드 프로 3세대 11인치 64gb 모델 액정파손 판매합니다.</t>
  </si>
  <si>
    <t>[판매완료] 리퍼미개봉 아이패드 프로 3세대 셀룰러 64기가 12.9인치</t>
  </si>
  <si>
    <t>아이패드 프로 3세대 12.9 셀룰러(LTE) 64기가 그레이(리퍼 후 미개봉 미사용) + 애플케어플러스</t>
  </si>
  <si>
    <t>[아이패드 3세대] A1416 + Spigen 가죽 케이스</t>
  </si>
  <si>
    <t>아이패드 프로3세대 11인치 판매합니다:</t>
  </si>
  <si>
    <t>아이패드 프로 3세대 12.9인치 64g wifi 팝니다</t>
  </si>
  <si>
    <t>2020.10.19</t>
  </si>
  <si>
    <t>아이패드 프로 3세대 11" 64g wifi 스페이스그레이</t>
  </si>
  <si>
    <t>[직거래][배터리성능 100%, 충전횟수 5회]아이패드 에어(iPad Air 3) 3세대 64기가 와이파이(WiFi) 버전 팔아요</t>
  </si>
  <si>
    <t>아이패드 프로 3세대 256GB wifi 모델 판매합니다</t>
  </si>
  <si>
    <t>뉴 아이패드 3세대 WIFI 32GB 화이트</t>
  </si>
  <si>
    <t>아이패드 프로 3세대 12.9 64기가 wifi 팝니다</t>
  </si>
  <si>
    <t>애플 아이패드 프로 3세대 실버 11인치 256G wifi 풀박스 판매</t>
  </si>
  <si>
    <t>[미개봉] 아이패드 에어 3세대 WIFI 64GB 스페이스 그레이</t>
  </si>
  <si>
    <t>아이패드 프로 3세대 11인치 256기가 셀룰러</t>
  </si>
  <si>
    <t>아이패드프로3세대 11인치 256GB wifi</t>
  </si>
  <si>
    <t>아이패드 프로 3세대 12.9인치 64기가 wifi (애케플 2회) + ESR 패드 케이스</t>
  </si>
  <si>
    <t>아이패드 프로 12.9 3세대 셀룰러 256</t>
  </si>
  <si>
    <t>아이패드 프로3세대 11인치 스그팝니다 (에케플)</t>
  </si>
  <si>
    <t>아이패드 프로 3세대 64GB WiFi</t>
  </si>
  <si>
    <t>아이패드 프로 3세대11인치 wifi모델64기가 스그</t>
  </si>
  <si>
    <t>아이패드 프로 3세대 12.9 와이파이wifi 64g 팝니다</t>
  </si>
  <si>
    <t>아이패드 프로 3세대 11인치 64기가 와이파이버젼 팝니다.(스페이스 그레이)</t>
  </si>
  <si>
    <t>2020.11.08</t>
  </si>
  <si>
    <t>아이패드프로3세대 256g 셀룰러 실버 (리퍼후 미사용) 팝니다</t>
  </si>
  <si>
    <t>아이패드 프로 3세대 12.9 셀룰러 256 애케플(~2021.09.30)판매합니다</t>
  </si>
  <si>
    <t>아이패드프로3세대 12.9 64G 스그 wifi 상태 최상</t>
  </si>
  <si>
    <t>아이패드 프로 3세대 12.9 셀룰러 256기가 스그 애케플</t>
  </si>
  <si>
    <t>아이패드에어3세대 WiFi 64GB 판매합니다</t>
  </si>
  <si>
    <t>아이패드 프로 3세대 11인치 64gb 셀룰러</t>
  </si>
  <si>
    <t>아이패드 프로 3세대 11인치 액정파손 팔아요</t>
  </si>
  <si>
    <t>아이패드 프로 3세대 12.9 256기가 wifi 세트팝니다</t>
  </si>
  <si>
    <t>아이패드프로3세대 11인치 64GB 셀룰러 모델 팝니다.</t>
  </si>
  <si>
    <t>아이패드 프로3세대 11인치 64gb</t>
  </si>
  <si>
    <t>아이패드 프로 3세대 12.9(wifi+cellular) 64기가 + 애플케어 플러스 팝니다.</t>
  </si>
  <si>
    <t>아이패드 프로3 11인치 256기가 셀룰러 판매</t>
  </si>
  <si>
    <t>아이패드 프로 3세대 12.9 셀룰러 256기가 스그색상 판매합니다.</t>
  </si>
  <si>
    <t>2021.02.09</t>
  </si>
  <si>
    <t>아이패드프로3세대 12.9 64g wifi 스그 팝니다</t>
  </si>
  <si>
    <t>아이패드 프로3세대 11인치 와이파이 팝니다</t>
  </si>
  <si>
    <t>2021.02.05</t>
  </si>
  <si>
    <t>아이패드 프로 3세대 pro3 512기가 셀룰러</t>
  </si>
  <si>
    <t>부산 아이패드프로 3세대 11인치 256 셀룰러</t>
  </si>
  <si>
    <t>아이패드 프로 3세대 256GB 스페이스그레이(액정파손)</t>
  </si>
  <si>
    <t>아이패드 프로 3세대 11인치</t>
  </si>
  <si>
    <t>아이패드 프로 3세대 12.9 셀룰러 256GB 판매합니다. (iOS 13.3.1)</t>
  </si>
  <si>
    <t>아이패드 프로 3세대 12.9 512G WiFi 팝니다</t>
  </si>
  <si>
    <t>아이패드 프로 3세대 11인치 64기가 wifi (애케플)</t>
  </si>
  <si>
    <t>아이패드 에어 3세대 스페이스그레이 와이파이 64기가 +케이스+탄소강거치대</t>
  </si>
  <si>
    <t>아이패드 프로3세대 11인치 64기가 와이파이모델 판매</t>
  </si>
  <si>
    <t>아이패드 프로 3세대 12.9 256GB 셀룰러 스페이스 그레이</t>
  </si>
  <si>
    <t>2021.01.26</t>
  </si>
  <si>
    <t>아이패드 프로 3세대 12.9 64gb 셀룰러 애케플 판매합니다</t>
  </si>
  <si>
    <t>아이패드 프로 3세대 12.9인치 256gb wifi 모델 판매합니다.</t>
  </si>
  <si>
    <t>아이패드 프로 3세대 12.9 256기가 와이파이</t>
  </si>
  <si>
    <t>아이패드 프로 3세대 11인치 64GB 실버 wifi 65만원!!</t>
  </si>
  <si>
    <t>아이패드 에어 3세대 64g 스페이스그레이</t>
  </si>
  <si>
    <t>아이패드프로3세대 11인치.256gb wf 스그 판매</t>
  </si>
  <si>
    <t>2020.09.18</t>
  </si>
  <si>
    <t>아이패드에어 3세대 WIFI 64GB</t>
  </si>
  <si>
    <t>아이패드 프로 3세대 셀룰러 64G 판매(애케플 포함)</t>
  </si>
  <si>
    <t>아이패드프로11 3세대 셀룰러 애케플</t>
  </si>
  <si>
    <t>아이패드프로3세대 256기가 애케플가입</t>
  </si>
  <si>
    <t>아이패드 에어 3세대 64기가 스페이스그레이 판매</t>
  </si>
  <si>
    <t>&lt;미개봉&gt; 아이패드프로 3세대 11인치(로는 1세대) 실버 / 256기가 / WiFi 모델</t>
  </si>
  <si>
    <t>뉴아이패드 3세대 32GB 팝니다.</t>
  </si>
  <si>
    <t>아이패드3세대 12.9 wifi 256G 21년8월 애플케어</t>
  </si>
  <si>
    <t>아이패드 프로 3세대 11인치 스페이스그레이 256GB (Wifi + 셀룰러)</t>
  </si>
  <si>
    <t>[택배거리][충전회수0, 제품보증2022.02.04]아이패드 에어(iPad Air 3) 3세대 64기가 와이파이(WiFi) 버전 팔아요</t>
  </si>
  <si>
    <t>2020.09.15</t>
  </si>
  <si>
    <t>아이패드 프로 11 3세대 256 와이파이 팝니다.</t>
  </si>
  <si>
    <t>아이패드 프로 3세대 11인치 64기가 실버 셀룰러모델 팝니다</t>
  </si>
  <si>
    <t>아이패드프로 3세대 12.9인치 512GB 셀룰러 스그 팝니다.</t>
  </si>
  <si>
    <t>아이패드 에어3 64</t>
  </si>
  <si>
    <t>아이패드 프로 3세대 11인치 64기가 LTE+와이파이 셀룰러</t>
  </si>
  <si>
    <t>아이패드 프로 3세대 12.9인치 wifi 64gb 스그</t>
  </si>
  <si>
    <t>아이패드 프로 3세대 12.9인치 64GB 와이파이 신품+애플케어플러스</t>
  </si>
  <si>
    <t>2021.01.27</t>
  </si>
  <si>
    <t>아이패드프로 3세대 셀룰러 12.9인치 64기가</t>
  </si>
  <si>
    <t>부산) 아이패드 프로 4세대 12.9 128g wifi 미드나잇그린 풀박스</t>
  </si>
  <si>
    <t>2021.01.17</t>
  </si>
  <si>
    <t>아이패드 프로 3세대 ㅍㅍㅍ</t>
  </si>
  <si>
    <t>아이패드 프로3세대 64기가</t>
  </si>
  <si>
    <t>아이패드 프로 3세대 11인치 스페이스그레이 64기가 셀룰러+wifi</t>
  </si>
  <si>
    <t>2021.01.24</t>
  </si>
  <si>
    <t>2021.01.28</t>
  </si>
  <si>
    <t>아이패드 에어 3세대 WiFi 256G 실버</t>
  </si>
  <si>
    <t>아이패드프로 3세대 11인치(셀룰러) 액정파손</t>
  </si>
  <si>
    <t>아이패드 프로3세대 12.9 256gb 셀룰러</t>
  </si>
  <si>
    <t>2021.01.22</t>
  </si>
  <si>
    <t>아이패드프로 3세대 12.9 256GB WIFI 스그</t>
  </si>
  <si>
    <t>아이패드 프로 3세대 11인치 와이파이 버전 256GB</t>
  </si>
  <si>
    <t>((급매))아이패드프로 11인치 3세대 256G 셀룰러 !!</t>
  </si>
  <si>
    <t>아이패드 프로 3세대 iPad Pro 3rd 11inch 64g wifi 대구 판매해요</t>
  </si>
  <si>
    <t>2018 아이패드 프로 11인치 3세대 256GB 셀룰러(LTE+WIFI) 스페이스 그레이 / 케어플러스 남은거 판매합니다.</t>
  </si>
  <si>
    <t>아이패드 에어 3세대 64GB 판매합니다</t>
  </si>
  <si>
    <t>뉴아이패드 3세대 32기가 와이파이 5만원</t>
  </si>
  <si>
    <t>아이패드 프로 3세대 wifi 12.9인치 256기가</t>
  </si>
  <si>
    <t>아이패드프로3세대 11인치 64g 풀박</t>
  </si>
  <si>
    <t>아이패드프로 3세대 11인치 512G 셀룰러 스그팝니다</t>
  </si>
  <si>
    <t>아이패드 프로 3세대 256기가 셀룰러 스페이스그레이 + 정품스마트폴리오케이스 (전체 박스 있음/상태아주좋음)</t>
  </si>
  <si>
    <t>아이패드 프로 3세대 11인치 64gb WIFI S급 + 정품 폴리오 케이스</t>
  </si>
  <si>
    <t>민트급 아이패드 프로 3세대 11inch 인치 64GB 64기가  wifi 와이파이 silver 실버</t>
  </si>
  <si>
    <t>아이패드 프로 3세대 11인치 256 셀룰러 스페이스 그레이 판매합니다</t>
  </si>
  <si>
    <t>아이패드 3세대 11인치 256g 그레이 와이파이 팝니다</t>
  </si>
  <si>
    <t>2021.01.08</t>
  </si>
  <si>
    <t>(풀박)아이패드 프로 11인치(256GB, Wi-Fi, 3세대)</t>
  </si>
  <si>
    <t>2020.09.16</t>
  </si>
  <si>
    <t>아이패드프로3세대 12.9인치 256기가 셀룰러 급매합니다.</t>
  </si>
  <si>
    <t>2021.01.14</t>
  </si>
  <si>
    <t>아이패드프로 11인치 3세대 WIFI 64GB 실버 리퍼 후 미사용 애플케어플러스 ~ 12월 30일까지 보증</t>
  </si>
  <si>
    <t>아이패드프로 3세대 12.9  256기가 와이파이 버전(애케플가입)판매합니다.(안양)</t>
  </si>
  <si>
    <t>아이패드 프로 3세대 12.9 256gb, 셀룰러, 애플케어플러스</t>
  </si>
  <si>
    <t>(부산)아이패드 프로 3세대 12.9인치 lte 512기가</t>
  </si>
  <si>
    <t>[직거래]아이패드 에어(iPad Air 3) 3세대 64기가 와이파이(WiFi) 버전 팔아요</t>
  </si>
  <si>
    <t>아이패드 프로 3세대 12.9 wifi 64g + apple pencil 2세대</t>
  </si>
  <si>
    <t>73만 아이패드 프로 3세대 11인치 256GB 셀룰러 스페이스 그레이 팝니다</t>
  </si>
  <si>
    <t>아이패드프로 3세대 11인치 256 셀룰러 스그 팝니다.</t>
  </si>
  <si>
    <t>아이패드 프로 3세대 11인치 64GB 셀룰러 실버</t>
  </si>
  <si>
    <t>아이패드 미니 3세대 골드 16기가 와이파이 팝니다.</t>
  </si>
  <si>
    <t>아이패드 프로3세대 11인치(64기가) 와이파이형 스그</t>
  </si>
  <si>
    <t>아이패드3 뉴아이패드 a1416 32기가 WiFi 그레이</t>
  </si>
  <si>
    <t>아이패드 에어 3세대 64GB wifi 팝니다.</t>
  </si>
  <si>
    <t>아이패드 프로3세대 11인치 wifi 스페이스 그레이</t>
  </si>
  <si>
    <t>아이패드 프로 3세대 11인치 64기가 와이파이 모델 팝니다.</t>
  </si>
  <si>
    <t>아이패드 프로 3세대 12.9 셀룰러 1tb (램 6기가, 애케플 22년 4월까지) 판매</t>
  </si>
  <si>
    <t>아이패드 프로3세대 애케플 11인치 풀박스 새제품급</t>
  </si>
  <si>
    <t>아이패드 프로 3세대 11인치 64기가 스그 판매합니다</t>
  </si>
  <si>
    <t>아이패드 프로3세대 애케플 11인치 풀박 새제품급 급처</t>
  </si>
  <si>
    <t>아이패드 에어  3세대 와이파이 64g팜니다</t>
  </si>
  <si>
    <t>아이패드 프로 3세대 12.9인치 256기가 wifi 스그 팝니다</t>
  </si>
  <si>
    <t>아이패드 프로 3세대 11형 64g 셀룰러 모델 스그 판매합니다!</t>
  </si>
  <si>
    <t>아이패드 에어 3세대 64 실버</t>
  </si>
  <si>
    <t>아이패드프로3세대 11인치 64기가 셀룰러 스페이스그레이</t>
  </si>
  <si>
    <t>아이패드 프로 3세대 11인치 64g 와이파이 스페이스그레이 S급 팝니다.</t>
  </si>
  <si>
    <t>아이패드프로 3세대 12.9 64기가 와이파이 팔아요</t>
  </si>
  <si>
    <t>아이패드 프로 3세대 11인치 256 셀룰러 스페이스그레이 리퍼후미사용새제품 애플케어남음</t>
  </si>
  <si>
    <t>아이패드 프로 3세대 11인치 64기가 셀룰러 팝니다</t>
  </si>
  <si>
    <t>아이패드 프로 3세대 12.9인치 셀룰러 실버 256G 판매합니다</t>
  </si>
  <si>
    <t>아이패드 프로3세대 12.9 64기가 스그 wifi모델 팝니다</t>
  </si>
  <si>
    <t>아이패드프로 3세대 스그 12.9 64기가 와이파이 팝니다</t>
  </si>
  <si>
    <t>아이패드 3세대 12.9인치 64기가 스그</t>
  </si>
  <si>
    <t>아이패드 프로 3세대 11인치 256기가 와이파이</t>
  </si>
  <si>
    <t>아이패드 3세대 A1416 판매합니다.</t>
  </si>
  <si>
    <t>아이패드 프로 3세대 11인치 64GB WIFI 모델 싸게 급처합니다</t>
  </si>
  <si>
    <t>아이패드에어 3세대 64GB wifi</t>
  </si>
  <si>
    <t>[리퍼후 미사용]아이패드 프로3세대 64gb 셀룰러 애케플</t>
  </si>
  <si>
    <t>아이패드 3세대 12.9 셀룰러</t>
  </si>
  <si>
    <t>[완료] 아이패드 프로 11인치 3세대 64GB Wifi + 애케플 22년 2월(가격다운 78만!!)</t>
  </si>
  <si>
    <t>아이패드 프로 12.9 3세대 WI-FI 스페이스 그레이 256기가 판매합니다.</t>
  </si>
  <si>
    <t>[인천] 아이패드 프로 3세대 11인치 256gb wifi 스페이스 그레이</t>
  </si>
  <si>
    <t>아이패드 프로 3세대 64G WIFI 12.9 스그 - 애플캐어플러스 22년1월 (90만)</t>
  </si>
  <si>
    <t>아이패드프로3세대 11인치 64기가 S급</t>
  </si>
  <si>
    <t>아이패드 프로 3세대 11인치 64g wifi모델 스그</t>
  </si>
  <si>
    <t>아이패드 프로 3세대 11인치 64기가 wifi</t>
  </si>
  <si>
    <t>아이패드프로 3세대 12.9 256 셀룰러 실버</t>
  </si>
  <si>
    <t>2021.01.06</t>
  </si>
  <si>
    <t>아이패드 프로 3세대 11인치 64gb wifi 스그 판매합니다.</t>
  </si>
  <si>
    <t>아이패드 프로 3세대 11인치 64g  47만원</t>
  </si>
  <si>
    <t>아이패드 에어 3세대 골드 64GB Wi-fi</t>
  </si>
  <si>
    <t>아이패드 프로 3세대(1세대) 11인치 와이파이 256기가 판매합니다.</t>
  </si>
  <si>
    <t>뉴아이패드(아이패드3세대) 셀룰러 32gb 택포 7만원에 팔아요</t>
  </si>
  <si>
    <t>부산]아이패드 3세대 셀룰러 11인치 256GB 및 악세사리 풀셋 판매</t>
  </si>
  <si>
    <t>아이패드 프로 3세대 64g(셀룰러) 액정파손</t>
  </si>
  <si>
    <t>뉴아이패드 3세대 (구형. A1430) 32GB 셀룰러</t>
  </si>
  <si>
    <t>아이패드프로 3세대 11인치 256 셀룰러 팝니다</t>
  </si>
  <si>
    <t>아이패드 프로 3세대 (11형) Wi-Fi 64GB 팝니다 _ 스페이스그레이</t>
  </si>
  <si>
    <t xml:space="preserve">아이패드 프로 3세대 12.9 wifi 256GB 실버 판매합니다. </t>
  </si>
  <si>
    <t>아이패드 프로(iPad Pro) 3세대 12.9 LTE+WiFi 64G</t>
  </si>
  <si>
    <t xml:space="preserve">아이패드 프로 3세대 12.9인치 스페이스 그레이 256기가 와이파이 모델 판매합니다. </t>
  </si>
  <si>
    <t>아이패드 프로 3세대 11인치 64gb 와이파이 실버(애플케어플러스&lt;~22년 3월&gt;) + 애플 정품 스마트 폴리오 케이스 판매합니다.</t>
  </si>
  <si>
    <t>아이패드 프로 3세대 11인치 64기가 와이파이</t>
  </si>
  <si>
    <t>아이패드 프로 3세대 11인치 64기가 와이파이 스페이스 그레이 팝니당</t>
  </si>
  <si>
    <t>아이패드 프로 3세대 12.9 64G 셀룰러 스그</t>
  </si>
  <si>
    <t>애플케어+13개월남음) 아이패드프로 11인치 64GB 3세대 판매</t>
  </si>
  <si>
    <t>[서울/분당직거래] S급 아이패드 프로 3세대 스페이스그레이 11인치 256G 셀룰러+Wifi 풀박스 판매해요</t>
  </si>
  <si>
    <t>미개봉 아이패드 프로 3세대 12.9 셀룰러 256기가 실버</t>
  </si>
  <si>
    <t>아이패드 프로3세대 64기가 스페이스그레이</t>
  </si>
  <si>
    <t>아이패드 프로 3세대 11인치 64gb wifi 스페이스그레이 s급 풀박스 판매</t>
  </si>
  <si>
    <t>아이패드 프로 3세대 12.9인치 256 풀세트 팝니다</t>
  </si>
  <si>
    <t>아이패드 프로 3세대 12.9인치 256기가 lte+wifi 팝니다.</t>
  </si>
  <si>
    <t>뉴아이패드3세대 64기가 싸게팝니다</t>
  </si>
  <si>
    <t>뉴아이패드3세대 64기가 싸게팔아요</t>
  </si>
  <si>
    <t>(애케플)아이패드프로3세대 11 256g wifi</t>
  </si>
  <si>
    <t>아이패드 프로 3세대 11인치 셀룰러 256g 실버 판매</t>
  </si>
  <si>
    <t>아이패드 프로 3세대 11인치 256G 와이파이</t>
  </si>
  <si>
    <t>아이패드 프로 3세대 12.9인치 256기가 와이파이 실버 판매</t>
  </si>
  <si>
    <t>아이패드프로 3세대 셀룰러 256기가</t>
  </si>
  <si>
    <t>아이패드 프로 3세대 11" space grey 64GB wifi</t>
  </si>
  <si>
    <t>아이패드 프로 12.9 256G 3세대 셀룰러 스페이스 그레이 판매합니다.</t>
  </si>
  <si>
    <t>아이패드 에어 3세대 64기가 실버 와이파이모델 판매합니다</t>
  </si>
  <si>
    <t>아이패드 에어3세대 wifi 64기가</t>
  </si>
  <si>
    <t>아이패드 프로 3세대 11인치 아이패드프로 스그 아이패드 애플케어플러스 애케플</t>
  </si>
  <si>
    <t>2020.12.18</t>
  </si>
  <si>
    <t>아이패드 프로 3세대 11인치 wifi 64GB 스그 판매합니다.</t>
  </si>
  <si>
    <t>아이패드 프로 3세대 64GB WIFI 모델 판매합니다.</t>
  </si>
  <si>
    <t>아이패드 프로3세대 64기가 배터리 100퍼 일괄</t>
  </si>
  <si>
    <t>아이패드 3세대 256gb 셀룰러 풀박스 판매합니다(대구)</t>
  </si>
  <si>
    <t>2020.12.15</t>
  </si>
  <si>
    <t>아이패드 프로3세대 11인치 256 와이파이 70만원에 판매합니다.</t>
  </si>
  <si>
    <t>아이패드 프로3세대 11인치 스페이스그레이</t>
  </si>
  <si>
    <t>아이패드 프로 3세대 12.9 셀룰러 256gb 풀세트</t>
  </si>
  <si>
    <t>아이패드 프로 3세대 11인치 실버 64g wifi 모델 판매합니다.</t>
  </si>
  <si>
    <t>아이패드 프로 3세대 12.9인치 256GB wifi 스그(스페이스그레이)</t>
  </si>
  <si>
    <t>아이패드 프로3세대 11인치(LTE) 스그 256G 리퍼미사용</t>
  </si>
  <si>
    <t>아이패드 프로(3세대) 11인치 64G Wi-Fi 판매합니다.</t>
  </si>
  <si>
    <t>송파구,강남구/ 아이패드 3세대 wifi 64G</t>
  </si>
  <si>
    <t>미개봉 아이패드 에어3세대 4세대 구합니다 ㅠㅠ</t>
  </si>
  <si>
    <t>아이패드 프로 3세대 11인치 256 실버 셀룰러 팝니다</t>
  </si>
  <si>
    <t>아이패드 프로 3세대 12.9 / 256g / wifi / s급 / 풀패키지</t>
  </si>
  <si>
    <t>2020.12.12</t>
  </si>
  <si>
    <t>[판매] 애플 뉴아이패드3세대/A1416/A5x/9.7/64G/검색용(컬러랜덤)</t>
  </si>
  <si>
    <t xml:space="preserve">셀룰러 아이패드 프로 3세대 11인치 64g 실버 팝니다. </t>
  </si>
  <si>
    <t>아이패드 프로 3세대 11인치 와이파이 모델 64기가</t>
  </si>
  <si>
    <t>아이패드프로 3세대 11인치 64기가 실버 (가격인하)</t>
  </si>
  <si>
    <t>아이패드 프로3세대 11인치 64g wifi 스그 (애플케어플러스 가입) 판매합니다.</t>
  </si>
  <si>
    <t>아이패드 프로11 3세대 1tb 셀룰러+애플케어 판매합니다.</t>
  </si>
  <si>
    <t>아이패드프로 11인치 3세대버전 256g 와이파이</t>
  </si>
  <si>
    <t>2020.12.16</t>
  </si>
  <si>
    <t>아이패드 에어 3세대 64기가 골드</t>
  </si>
  <si>
    <t>[전북] 아이패드프로3세대 12.9인치 셀룰러 256기가 스페이스그레이 판매합니다 [가격내림]</t>
  </si>
  <si>
    <t>아이패드 프로3세대 512gb 와이파이 풀박스</t>
  </si>
  <si>
    <t>아이패드프로 12.9 3세대 셀룰러 64 스페이스그레이 판매</t>
  </si>
  <si>
    <t>아이패드프로3세대 스그 셀룰러 64기가 애플케어 판매</t>
  </si>
  <si>
    <t xml:space="preserve"> 아이패드 프로 3세대 64기가 12.9 인치 WIFI 스페이스 그레이 풀박스 판매</t>
  </si>
  <si>
    <t>아이패드 프로3세대 11인치 와이파이 64기가 판매합니다</t>
  </si>
  <si>
    <t>아이패드프로 11인치 64g 셀룰러 (3세대)</t>
  </si>
  <si>
    <t>아이패드 프로 3세대 11인치 64기가 와이파이 팝니다</t>
  </si>
  <si>
    <t>256스그셀룰러]아이패드 프로 3세대 11인치 256GB 셀룰러</t>
  </si>
  <si>
    <t>아이패드 프로 3세대 11인치 256GB wifi</t>
  </si>
  <si>
    <t>아이패드 에어3세대 64g wifi 스그 미개봉 팝니다</t>
  </si>
  <si>
    <t>아이패드 에어 3세대 64기가 와이파이</t>
  </si>
  <si>
    <t>S급 아이패드프로 3세대 12.9인치 256GB wifi 스페이스그레이 박스풀셋 + 파우치 + 케이스 100만 팝니다.</t>
  </si>
  <si>
    <t>예약중)직거래만 아이패드프로3세대 12.9 256G 셀룰러 S급 박풀 팝니다 (실버)</t>
  </si>
  <si>
    <t>[판매] 애플 아이패드 에어3세대 muut2kh/A2152/WIFI/AppleA12Bionic/10.5</t>
  </si>
  <si>
    <t>(울산) 아이패드 프로 3세대 64기가 wifi 팔아요</t>
  </si>
  <si>
    <t>아이패드 프로 3세대 11인치 256 wifi 스그 리퍼 미개봉 박스풀셋 판매</t>
  </si>
  <si>
    <t>2020.12.10</t>
  </si>
  <si>
    <t>아이패드 프로 3세대 11인치 256 스그 셀룰러 구성품 최강 판매합니다 (애케플 O)</t>
  </si>
  <si>
    <t>상태 괜찮은 아이패드 3세대 (A1430) 64G 셀룰러 + Wifi 버전 (화이트색상) 저렴하게 판매합니다. (택포10만) (인천)</t>
  </si>
  <si>
    <t>아이패드 프로3세대 저렴하게팝니다!상태 새것같음</t>
  </si>
  <si>
    <t>아이패드 프로 3세대 11인치 wifi 64gb</t>
  </si>
  <si>
    <t>아이패드 프로3세대 11인치 와이파이64기가!</t>
  </si>
  <si>
    <t>아이패드프로 3세대 11인치 셀룰러 512기가</t>
  </si>
  <si>
    <t>아이패드 프로 3세대 12.9인치 256g 판매합니다.</t>
  </si>
  <si>
    <t>[대구]아이패드 프로3세대 11인치 와이파이 64GB 실버 팔아요</t>
  </si>
  <si>
    <t>아이패드 에어 3세대 셀룰러 모델 골드 64기가 팝니다 가격 내림</t>
  </si>
  <si>
    <t>아이패드 프로3세대 셀룰러 256g 스그 액정파손</t>
  </si>
  <si>
    <t>아이패드프로 3세대 11인치  256GB Wi-Fi 스페이스그레이 + 애플팬스2세대 팝니다 87만원</t>
  </si>
  <si>
    <t>아이패드 에어3세대 wifi 64gb 판매합니다(판매완료)</t>
  </si>
  <si>
    <t>아이패드 프로3세대 11인치 256g 셀룰러 실버 팝니다( 수원직거래만 )</t>
  </si>
  <si>
    <t>아이패드 에어3세대 256G 실버(WIFI)</t>
  </si>
  <si>
    <t>아이패드프로 3세대 12.9 (256)</t>
  </si>
  <si>
    <t>아이패드 프로 3세대 11인치 64기가 wifi (60만)</t>
  </si>
  <si>
    <t>2020.11.30</t>
  </si>
  <si>
    <t>아이패드 프로 3세대 12.9인치 WIFI 64GB + 애플케어플러스 판매합니다.</t>
  </si>
  <si>
    <t>아이패드 에어 3세대 셀룰러 (Lte)+와이파이 64기가 실버 (보증21년6월) 53만원</t>
  </si>
  <si>
    <t>[진천] 아이패드 프로3세대 11인치 256기가 스그 팝니다</t>
  </si>
  <si>
    <t>아이패드 프로 3세대 11인치/실버/256기가/ 셀룰러+와이파이 모델 팝니다.</t>
  </si>
  <si>
    <t>아이패드 에어 3세대 셀룰러 64GB 스페이스 그레이 급처 직거래시 할인</t>
  </si>
  <si>
    <t xml:space="preserve">아이패드프로 3세대 11인치 256 .wifi 스그  79만 </t>
  </si>
  <si>
    <t>아이패드 프로 3세대 12.9 셀룰러 256기가 [대구] 판매합니다</t>
  </si>
  <si>
    <t>아이패드 에어 3세대+커버낫 파우치+종이질감 필름+케이스 일괄 50만원에 판매합니다</t>
  </si>
  <si>
    <t>아이패드프로 3세대 12.9 1TB + 셀룰러 모델 판매합니다.</t>
  </si>
  <si>
    <t>아이패드 프로 3세대 11인치 1테라 Wifi 스페이스 그레이 모델 팝니다.</t>
  </si>
  <si>
    <t>아이패드 프로 3세대 스그 11인치 64wifi</t>
  </si>
  <si>
    <t>아이패드 프로 3세대 12.9 64기가</t>
  </si>
  <si>
    <t>[대전]아이패드 프로3세대 11인치 64기가.와이파이. 스페이스그레이 팝니다.</t>
  </si>
  <si>
    <t>아이패드 프로 3세대 11인치 256GB wifi 스페이스그레이(스그) 판매합니다.</t>
  </si>
  <si>
    <t>아이패드 에어 10.5 3세대 256GB 실버 + 악세사리 일괄 판매</t>
  </si>
  <si>
    <t>아이패드프로 11인치 3세대 1tb 셀룰러 스그팝니다</t>
  </si>
  <si>
    <t>부산 직거래 S 급 아이패드 프로 12.9 인치 3세대 256GB 셀롤러 스페이스그레이 팝니다.</t>
  </si>
  <si>
    <t>아이패드 프로 3세대 64기가 11인치(S급)와이파이</t>
  </si>
  <si>
    <t>아이패드 프로 3세대 12.9 256기가 wifi 스페이스 그레이 + macally 폴리오 케이스 팝니다.</t>
  </si>
  <si>
    <t>2020.11.22</t>
  </si>
  <si>
    <t>아이패드프로2세대 10.5인치 스페이스그레이 셀룰러 256 판매합니다.</t>
  </si>
  <si>
    <t>아이패드 프로 3세대 11인치 셀룰러+와이파이 64기가 판매합니다.</t>
  </si>
  <si>
    <t>아이패드 프로 3세대 12.9 셀룰러 256기가 90</t>
  </si>
  <si>
    <t>아이패드 미니1</t>
  </si>
  <si>
    <t>아이패드 미니1 유튜브/ 넷플릭스용 택포 5.5</t>
  </si>
  <si>
    <t>아이패드 미니1 16GB WIFI 판매합니다.</t>
  </si>
  <si>
    <t>아이패드 미니1 32기가</t>
  </si>
  <si>
    <t>아이패드 미니1 블랙 16G</t>
  </si>
  <si>
    <t>아이패드 미니5 64gb 셀룰러/ 애케플2022년 2월까지/ 풀박스</t>
  </si>
  <si>
    <t>아이패드 미니1  32g 셀룰러</t>
  </si>
  <si>
    <t>아이패드 미니 1 16GB 6만원</t>
  </si>
  <si>
    <t>아이패드 미니 1세대 32GB WIFI 상태 최상</t>
  </si>
  <si>
    <t>아이패드 미니1 32G 오만원(택포,케이스포함)</t>
  </si>
  <si>
    <t>아이패드미니 1 16기가 택포 8만</t>
  </si>
  <si>
    <t>아이패드 미니 1 16GB (실버, wifi) 판매합니다</t>
  </si>
  <si>
    <t>아이패드 미니1 32g wifi 판매</t>
  </si>
  <si>
    <t>아이패드 미니1 16GB 팝니다(실버)</t>
  </si>
  <si>
    <t>아이패드 미니1 셀룰러 16g</t>
  </si>
  <si>
    <t>아이패드 미니 1세대 64기가 화이트 팝니다</t>
  </si>
  <si>
    <t>아이패드 미니1 32기가 팝니다</t>
  </si>
  <si>
    <t>아이패드 미니1 16g 와이파이  블랙무광</t>
  </si>
  <si>
    <t>2020.09.28</t>
  </si>
  <si>
    <t>아이패드 미니1 wifi 32G</t>
  </si>
  <si>
    <t>아이패드미니4</t>
  </si>
  <si>
    <t>아이패드 미니 1</t>
  </si>
  <si>
    <t>아이패드 미니1 판매합니다 :)</t>
  </si>
  <si>
    <t>아이패드 미니 1 (wifi모델, 16기가) S급</t>
  </si>
  <si>
    <t>아이패드 미니1 16기가 wifi</t>
  </si>
  <si>
    <t>[판매] 아이패드미니5/ 스페이스그레이/ 256GB/ WIFI</t>
  </si>
  <si>
    <t>아이패드미니1 wifi 16기가 블랙</t>
  </si>
  <si>
    <t>아이패드 미니 1세대 16gb 판매합니다!</t>
  </si>
  <si>
    <t>아이패드 미니1 wifi 32g 북미판 카메라무음 팝니다.(택포5만)</t>
  </si>
  <si>
    <t>아이패드 미니 1세대 셀룰러 모델 팝니다.</t>
  </si>
  <si>
    <t>아이패드 미니 1세대 택포 72,000 상태 양호</t>
  </si>
  <si>
    <t>아이패드 미니 1세대 16기가 wifi 팝니다</t>
  </si>
  <si>
    <t>[부천] 아이패드 미니 1 32gb wifi</t>
  </si>
  <si>
    <t>아이패드 미니 1세대, 와이파이, 16기가, 5만원, 일산, 직거래</t>
  </si>
  <si>
    <t>아이패드 미니 1 16GB WIFI 판매합니다</t>
  </si>
  <si>
    <t>아이패드 미니1세대 32G</t>
  </si>
  <si>
    <t>아이패드 미니 1세대 16GB</t>
  </si>
  <si>
    <t>아이패드 미니1 16GB wife(상태깨끗)</t>
  </si>
  <si>
    <t>아이패드 미니 1세대 32G wifi 박스풀</t>
  </si>
  <si>
    <t>아이패드 미니2 셀룰러 16</t>
  </si>
  <si>
    <t>아이패드 미니1 와이파이</t>
  </si>
  <si>
    <t>아이패드미니5 스페이스그레이 64GB 와이파이 @@@@미개봉@@@@ / 쿨거시 네고1</t>
  </si>
  <si>
    <t>아이패드미니 1세대 wifi전용 16GB 판매합니다</t>
  </si>
  <si>
    <t>아이패드미니1 와이파이 32Gb,택포7만</t>
  </si>
  <si>
    <t>[태블릿] 아이패드 미니 1세대 16GB - 6만원</t>
  </si>
  <si>
    <t>아이패드 미니 1세대 32기가 wifi</t>
  </si>
  <si>
    <t>아이패드 미니 1세대 판매합니다</t>
  </si>
  <si>
    <t>아이패드 미니 1세대 Cellular 16GB 택포 7만원</t>
  </si>
  <si>
    <t>아이패드 미니4 wifi 64G 배터리 94% 판매</t>
  </si>
  <si>
    <t>대구 아이패드미니1 32gb wifi 판매합니다</t>
  </si>
  <si>
    <t>아이패드 미니5 ( 1달전 리퍼 ) 구성품 풀박 wifi 64gb 판매합니다</t>
  </si>
  <si>
    <t>아이패드 미니1  16기가 흰색</t>
  </si>
  <si>
    <t>[판매] (가격내림) 아이패드 미니 1세대 wifi 32G 실버 (미국판)</t>
  </si>
  <si>
    <t>아이패드 미니 1세대 wifi 32GB 실버</t>
  </si>
  <si>
    <t>아이패드미니1</t>
  </si>
  <si>
    <t>아이패드미니 1세대 32G wifi 박스有</t>
  </si>
  <si>
    <t>아이패드 미니1세대 32g팝니다</t>
  </si>
  <si>
    <t>2020.11.07</t>
  </si>
  <si>
    <t>아이패드 미니 1세대 wifi 16기가 민트급</t>
  </si>
  <si>
    <t>2020.11.12</t>
  </si>
  <si>
    <t>아이패드미니4(16기가/ 와이파이/ 실버/ 사용감 및 작은 스크래치 有/ 배터리 효율 매우 낮음) 처분합니다~</t>
  </si>
  <si>
    <t>아이패드미니3 64GB 와이파이 화이트 (케이스 무료제공)</t>
  </si>
  <si>
    <t>2020.11.14</t>
  </si>
  <si>
    <t>정품 아이패드 미니3 (와이파이, 16기가) 상태양호</t>
  </si>
  <si>
    <t>2020.11.09</t>
  </si>
  <si>
    <t>아이패드 미니1 화이트 32G Wifi  + 커버 + 박스</t>
  </si>
  <si>
    <t>2020.10.12</t>
  </si>
  <si>
    <t>아이패드 미니4 셀룰러(LTE) 64G 스그(스페이스 그레이) 판매</t>
  </si>
  <si>
    <t>2020.10.30</t>
  </si>
  <si>
    <t>아이패드미니1 32GB WIFI 팝니다.</t>
  </si>
  <si>
    <t>(판매완료) 아이패드미니5 셀룰러 64GB 스페이스 그레이 애플케어플러스</t>
  </si>
  <si>
    <t>2020.10.31</t>
  </si>
  <si>
    <t>06580 아이패드미니5 스그 64GB 31만원에 판매합니다</t>
  </si>
  <si>
    <t>아이패드 미니 1세대 32기가 와이파이 실버</t>
  </si>
  <si>
    <t>2020.09.27</t>
  </si>
  <si>
    <t>아이패드미니1 32기가 sss급!</t>
  </si>
  <si>
    <t>2020.10.08</t>
  </si>
  <si>
    <t>아이패드 미니5 wifi-64G-스그-풀박스-케이스2개 팝니다.</t>
  </si>
  <si>
    <t>아이패드 미니4(iPad mini4) 64gb 와이파이 버전</t>
  </si>
  <si>
    <t>아이패드 미니 2 와이파이 16기가 모델 팝니다</t>
  </si>
  <si>
    <t>아이패드 미니4세대 128g 실버 와이파이</t>
  </si>
  <si>
    <t>iPad Mini 3(아이패드 미니 3) 회색 16G 17만원(케이스 포함) + iPad Air 1(아이패드 에어 1 16g)도 있어요</t>
  </si>
  <si>
    <t>2020.10.02</t>
  </si>
  <si>
    <t>ipad mini 2 (아이패드 미니2) 32기가</t>
  </si>
  <si>
    <t>아이패드 미니2 와이파이 64GB</t>
  </si>
  <si>
    <t>아이패드 미니4 골드 LTE(셀룰러) 64GB S급 팝니다(울산)</t>
  </si>
  <si>
    <t>아이패드프로 1세대 12.9인치 32기가 스그 팝니다.</t>
  </si>
  <si>
    <t>아이패드 미니5 64GB 셀룰러 골드 판매합니다. (택포 43)</t>
  </si>
  <si>
    <t>아이패드 미니3 64GB 실버</t>
  </si>
  <si>
    <t>2020.10.06</t>
  </si>
  <si>
    <t>2020.09.23</t>
  </si>
  <si>
    <t>아이패드 미니1 32기가, 상태 초에이급, 8만원</t>
  </si>
  <si>
    <t>아이패드 미니 1세대 팝니다 (5만)</t>
  </si>
  <si>
    <t>아이패드 미니1세대</t>
  </si>
  <si>
    <t>아이패드 미니1(MD532KH/A) 32G</t>
  </si>
  <si>
    <t>아이패드 미니 1세대 16g wifi 저렴하게 내놔요</t>
  </si>
  <si>
    <t>아이패드 미니1 32g wifi</t>
  </si>
  <si>
    <t>대전) 아이패드미니1 실버 32G 와이파이 모델 7만원에 팝니다</t>
  </si>
  <si>
    <t>아이패드 미니1 상태 최고!!</t>
  </si>
  <si>
    <t>아이패드 미니1 16g LTE 판매합니다</t>
  </si>
  <si>
    <t>아이패드 미니 1세대 32g wifi</t>
  </si>
  <si>
    <t>아이패드 미니1 A1432 16G wifi 택포 4.5만원</t>
  </si>
  <si>
    <t>아이패드 미니2 32기가</t>
  </si>
  <si>
    <t>아이패드 미니 1세대 64기가 (완료)</t>
  </si>
  <si>
    <t>아이패드미니 1세대 wifi 16GB - 택포 5만</t>
  </si>
  <si>
    <t>아이패드 미니 1세대 16기가 팝니다.</t>
  </si>
  <si>
    <t xml:space="preserve">아이패드 미니 1세대  2대 </t>
  </si>
  <si>
    <t>아이패드 미니1 16gb 셀룰러 8만원</t>
  </si>
  <si>
    <t>아이패드 미니1세대 16기가 a급팝니다.</t>
  </si>
  <si>
    <t>깨끗한 아이패드 미니1 16G 셀룰러 판매합니다.</t>
  </si>
  <si>
    <t>아이패드미니1세대 16g wifi모델</t>
  </si>
  <si>
    <t>[대구] 아이패드 미니1 16기가 wifi 판매합니다</t>
  </si>
  <si>
    <t xml:space="preserve">아이패드미니1 </t>
  </si>
  <si>
    <t>아이패드 미니4 wifi 64 s급 27만실사용1달</t>
  </si>
  <si>
    <t>아이패드미니 1세대 16기가</t>
  </si>
  <si>
    <t>아이패드 미니1 32GB 셀룰러</t>
  </si>
  <si>
    <t>아이패드 미니 1 lte 32g 판매합니다.배터리 효율:87% (본체만)</t>
  </si>
  <si>
    <t xml:space="preserve">아이패드 미니 1세대 </t>
  </si>
  <si>
    <t>[가격내림]  아이패드 에어1 스그 32기가 &lt;12만원&gt;    아이패드 미니2  스그 32기가  &lt;5만원&gt;</t>
  </si>
  <si>
    <t>아이패드 미니1 16기가 실버</t>
  </si>
  <si>
    <t>2020.09.24</t>
  </si>
  <si>
    <t>아이패드 미니 1세대 32기가 실버</t>
  </si>
  <si>
    <t xml:space="preserve">아이패드 미니1 13g </t>
  </si>
  <si>
    <t>아이패드 미니1` 16G</t>
  </si>
  <si>
    <t>아이패드 미니1 13기가</t>
  </si>
  <si>
    <t>아이패드미니1세대 16기가 와이파이용</t>
  </si>
  <si>
    <t>아이패드 미니1 세대  16g wife 판매</t>
  </si>
  <si>
    <t>아이패드 미니1 16GB wifi</t>
  </si>
  <si>
    <t>아이패드미니1세대 16g와이파이제품 판매합니다.</t>
  </si>
  <si>
    <t>아이패드 미니 1세대 와이파이 버전 32기가 풀박스</t>
  </si>
  <si>
    <t>((정품))(아이패드미니1세대16GB) ipad /A1432판매합시다!!!(가격8만원입니다!!!)((가격내림)) 아이팟포함</t>
  </si>
  <si>
    <t>아이패드미니 1세대 32GGB팝니다.</t>
  </si>
  <si>
    <t>아이패드미니1 팝니다</t>
  </si>
  <si>
    <t>2020.11.06</t>
  </si>
  <si>
    <t>아이패드 미니1 wifi 32gb 5만5천원</t>
  </si>
  <si>
    <t>아이패드 미니 1세대 16G 판매합니다.</t>
  </si>
  <si>
    <t>배터리95% 아이패드 미니1세대 64기가</t>
  </si>
  <si>
    <t>[수원] 아이패드 미니 1세대(16기가) 팝니다.</t>
  </si>
  <si>
    <t>아이패드 미니1 판매합니다 (MD531KH/A)</t>
  </si>
  <si>
    <t>아이패드 미니 5 64g 셀룰러(배터리100%), 케이스</t>
  </si>
  <si>
    <t xml:space="preserve">아이패드 미니1 32기가 와이파이모델 </t>
  </si>
  <si>
    <t>아이패드 미니1세대 64기가 블랙</t>
  </si>
  <si>
    <t>아이패드 미니 1세대 팝니다.</t>
  </si>
  <si>
    <t>아이패드 미니1 16gb (6만) 판매합니다.</t>
  </si>
  <si>
    <t>아이패드 미니1 32기가 와이파이 상태좋은거 팔아요</t>
  </si>
  <si>
    <t>아이패드 미니1 판매</t>
  </si>
  <si>
    <t>아이패드미니2 128기가 셀룰러모델(유심+와이파이 둘다 가능)팝니다</t>
  </si>
  <si>
    <t>아이패드 미니1 16 wifi용 팔아요</t>
  </si>
  <si>
    <t>아이패드 미니1 실버 16기가 wife</t>
  </si>
  <si>
    <t>아이패드 미니4 팔아요</t>
  </si>
  <si>
    <t>2020.10.27</t>
  </si>
  <si>
    <t>아이패드 미니 1세대 64기가</t>
  </si>
  <si>
    <t>2020.10.14</t>
  </si>
  <si>
    <t xml:space="preserve">아이패드미니1세대 16기가 와이파이 </t>
  </si>
  <si>
    <t>2020.10.15</t>
  </si>
  <si>
    <t>아이패드 1세대12.9인치 팔아요</t>
  </si>
  <si>
    <t>아이패드 에어 1세대 32GB 팔아요~</t>
  </si>
  <si>
    <t>아이패드 미니 레티나 (아이패드 미니2) 64G, 스페이스그레이 와이파이+셀룰러</t>
  </si>
  <si>
    <t>아이패드 미니2 16GB WI-FI + LTE A1490 박스 세트</t>
  </si>
  <si>
    <t>아이패드 미니2 32G lte 셀룰러</t>
  </si>
  <si>
    <t>광주 아이패드미니4팔아요64기가wifi (하자많아요설명꼼꼼히읽으세요)</t>
  </si>
  <si>
    <t>아이패드 미니4 LTE 64GB 로즈골드 (풀박스)</t>
  </si>
  <si>
    <t>아이패드미니2</t>
  </si>
  <si>
    <t>아이패드 미니2  16기가 화이트 팝니다</t>
  </si>
  <si>
    <t>아이패드 미니2 16g 급처합니다.</t>
  </si>
  <si>
    <t>아이패드미니2 실버 128gb 셀룰러 판매</t>
  </si>
  <si>
    <t>아이패드 미니2세대 64g lte 팝니다</t>
  </si>
  <si>
    <t>아이패드 미니4 wifi 128gb 골드</t>
  </si>
  <si>
    <t>(가격내림).....아이패드미니2 128gb 셀룰러 판매</t>
  </si>
  <si>
    <t>아이패드 미니2 셀룰러 128gb 4만원</t>
  </si>
  <si>
    <t>(가격내림) 아이패드미니2 128gb 셀룰러 판매</t>
  </si>
  <si>
    <t>아이패드 미니4 wifi 128기가</t>
  </si>
  <si>
    <t xml:space="preserve">아이패드 2대 판매합니다. </t>
  </si>
  <si>
    <t>아이패드미니2 wifi 32기가 업체검수품 풀셋트 케이스4개, 충전식터치펜포함 무료배송13.5만원</t>
  </si>
  <si>
    <t>2020.09.14</t>
  </si>
  <si>
    <t>2020.10.16</t>
  </si>
  <si>
    <t>아이패드미니1세대(64gb)</t>
  </si>
  <si>
    <t>아이패드 미니2</t>
  </si>
  <si>
    <t>아이패드 미니2 으애아으 거래예약</t>
  </si>
  <si>
    <t>아이패드 미니2 32g 셀룰러 팝니다.(택포)</t>
  </si>
  <si>
    <t>아이패드 미니2 실버 16GB</t>
  </si>
  <si>
    <t>iPad mini2 (아이패드 미니2) 셀룰러 16기가 스그 판매합니다. // 건대, 군자</t>
  </si>
  <si>
    <t>아이패드 미니2 셀룰러 16G</t>
  </si>
  <si>
    <t>아이패드 미니 2 64G 판매합니다.</t>
  </si>
  <si>
    <t>아이패드 미니 2 32g wifi</t>
  </si>
  <si>
    <t>아이패드 미니 2 16GB</t>
  </si>
  <si>
    <t>아이패드 미니2 32G 실버 wifi 팔아요! (케이스+충전기 포함)</t>
  </si>
  <si>
    <t>아이패드 미니2 32기가 와이파이팔아용 가격내림</t>
  </si>
  <si>
    <t>아이패드 미니2 셀룰러 32gb</t>
  </si>
  <si>
    <t>아이패드미니2 16기가 스그+아이패드5 32기가 스그</t>
  </si>
  <si>
    <t>아이패드 미니2 wifi 16g 판매합니다!</t>
  </si>
  <si>
    <t>아이패드 미니2 32기가 WIFI 판매합니다</t>
  </si>
  <si>
    <t>아이패드 미니2 wifi 32기가 팝니다</t>
  </si>
  <si>
    <t>아이패드 미니2 32기가 셀룰러 판매합니다</t>
  </si>
  <si>
    <t>아이패드 미니 2 32GB wifi 판매</t>
  </si>
  <si>
    <t>아이패드미니2팝니다.</t>
  </si>
  <si>
    <t>애플 아이패드 미니2 WIFI 32GB 팝니다</t>
  </si>
  <si>
    <t>아이패드 미니 2 32기가 와이파이 11만</t>
  </si>
  <si>
    <t>아이패드 미니2 wifi 32G 풀박스</t>
  </si>
  <si>
    <t>아이패드 미니2 64G 셀룰러</t>
  </si>
  <si>
    <t>아이패드 미니2 Wifi 32G, 상태 A+, 6만</t>
  </si>
  <si>
    <t>아이패드미니2 32g</t>
  </si>
  <si>
    <t>아이패드 미니 2 WIFI 16G 실버 색상 싸게 팝니다.</t>
  </si>
  <si>
    <t>아이패드 미니2 32기가 셀룰러 싸게 팔아요</t>
  </si>
  <si>
    <t>아이패드 미니 2 32기가 와이파이</t>
  </si>
  <si>
    <t>아이패드 미니2 32g lte</t>
  </si>
  <si>
    <t>아이패드 미니2 Wifi 32g Silver 팝니다.</t>
  </si>
  <si>
    <t>아이패드 미니2 16g판매합니다</t>
  </si>
  <si>
    <t>8만급매 아이패드 미니2 32G WIFI 버전</t>
  </si>
  <si>
    <t>아이패드 미니2  128g  LTE 판매합니다.</t>
  </si>
  <si>
    <t>아이패드 미니2 32G</t>
  </si>
  <si>
    <t>아이패드 미니2 16g wifi</t>
  </si>
  <si>
    <t xml:space="preserve"> 아이패드 미니2 32기가(카메라 무음) 팝니다 </t>
  </si>
  <si>
    <t>아이패드 미니2 실버 (32GB, wifi)</t>
  </si>
  <si>
    <t>(팔렸습니다! 울산시 택배거래 사신 분 감사드립니다!)새것사서 사용하여 수리이력없는 깨끗한 아이패드 미니2 레티나 와이파이 초기화까지 다 시켜놓은 것 액정 하얗게 변색으로 부품용 값 4만원에 싸게 내놓습니다</t>
  </si>
  <si>
    <t>아이패드미니2  32gb</t>
  </si>
  <si>
    <t>아이패드 미니2 32기가 wifi 팝니다</t>
  </si>
  <si>
    <t>아이패드미니 5 실버 셀룰러 256기가 리퍼 미사용 풀박스 + 케이스 2개 택포 53</t>
  </si>
  <si>
    <t>아이패드 미니2 16GB (A급)</t>
  </si>
  <si>
    <t>아이패드 미니2 64기가 wifi모델</t>
  </si>
  <si>
    <t>아이패드 미니2 셀룰러 32G 실버</t>
  </si>
  <si>
    <t>[수원] 아이패드 미니2 128기가 셀룰러 스페이스그레이</t>
  </si>
  <si>
    <t>아이패드 미니2 셀룰러 32기가 팝니다</t>
  </si>
  <si>
    <t>아이패드 미니2 16기가</t>
  </si>
  <si>
    <t>아이패드미니2 셀룰러32기가 실버</t>
  </si>
  <si>
    <t>아이패드 미니5 셀룰러 64기가 (21.09.10) / 구성품 미사용, 충전횟수 17회/ 케이스2개</t>
  </si>
  <si>
    <t>아이패드 미니2 wifi 16gb</t>
  </si>
  <si>
    <t>아이패드 미니2 16G wifi</t>
  </si>
  <si>
    <t>아이패드미니2 스페이스그레이 팝니다.와이파이 64기가. 부산직거래</t>
  </si>
  <si>
    <t>아이패드 미니2 16G</t>
  </si>
  <si>
    <t>아이패드 미니 2 32G wifi</t>
  </si>
  <si>
    <t>아이패드 미니2 셀룰러 32G 판매(7만원)</t>
  </si>
  <si>
    <t>아이패드 미니2 32G WIFI 스그</t>
  </si>
  <si>
    <t>아이패드 미니2 16G wifi 충전불량</t>
  </si>
  <si>
    <t>아이패드 미니2 lte 셀룰러 128기가</t>
  </si>
  <si>
    <t xml:space="preserve">아이패드 미니 레티나 2세대 실버 </t>
  </si>
  <si>
    <t>아이패드미니5세대 wifi버전 (64gb) 색상 실버 구매한지 2주도 안된 제품 판매합니다 가격내립니다 38만원에 판매합니다</t>
  </si>
  <si>
    <t>아이패드 미니 2세대 16GB WIFI 전투형 5만원 판매</t>
  </si>
  <si>
    <t>아이패드 미니2 16g 7만원</t>
  </si>
  <si>
    <t>아이패드 미니2 32기가 판매</t>
  </si>
  <si>
    <t>아이패드미니2 128기가 LTE모델 팝니다</t>
  </si>
  <si>
    <t>아이패드 미니 2세대 wifi 16g 팝니다. 9만원.</t>
  </si>
  <si>
    <t>아이패드 미니2 셀룰러 32gb판매합니다</t>
  </si>
  <si>
    <t>아이패드 미니2 16기가 셀룰러</t>
  </si>
  <si>
    <t>아이패드미니2 16기가</t>
  </si>
  <si>
    <t>아이패드 미니2 16기가 와이파이 / iPad mini2</t>
  </si>
  <si>
    <t>(정품)아이패드 미니4 wifi 64GB</t>
  </si>
  <si>
    <t>아이패드 미니2 16G 셀룰러</t>
  </si>
  <si>
    <t>아이패드 미니2 wifi 16gb (a1489) 팝니다</t>
  </si>
  <si>
    <t>아이패드 미니2 16Gb 셀룰러(LTE+Wifi)</t>
  </si>
  <si>
    <t>[부산]아이패드 미니2 64g wifi</t>
  </si>
  <si>
    <t>[서울관악구]아이패드미니2 셀룰러 32GB+정품 가죽 커버케이스 둘다 상태 민트급</t>
  </si>
  <si>
    <t>아이패드 미니 5 셀룰러 (3사통신개통가능) 정식구매 제품 판매합니다. (애플케어 22년 2월 26일 만료)</t>
  </si>
  <si>
    <t>아이패드미니2 (아미레) 셀룰러 128기가 스페이스그레이 팝니다.</t>
  </si>
  <si>
    <t>[판매] 아이패드 미니5 64gb wifi 4개월사용 s급 + 정품케이스 및 케이스 2종 (구성품 미사용)</t>
  </si>
  <si>
    <t>아이패드 미니 2 128 lte</t>
  </si>
  <si>
    <t>아이패드 미니2 wifi 16기가 A1489</t>
  </si>
  <si>
    <t>(대구직가능) 아이패드 미니2 / 실버 / 와이파이 / 32G 판매</t>
  </si>
  <si>
    <t>아이패드미니2 wifi 16기가 판매해요</t>
  </si>
  <si>
    <t xml:space="preserve">아이패드 미니2 64셀룰러 </t>
  </si>
  <si>
    <t>아이패드 미니2 와이파이 32g</t>
  </si>
  <si>
    <t>아이패드 미니2 레티나 32GB 와이파이 팝니다.</t>
  </si>
  <si>
    <t>아이패드 미니2 128G 셀룰러 팝니다</t>
  </si>
  <si>
    <t>아이패드 미니2 32기가 와이파이 10만원</t>
  </si>
  <si>
    <t>아이패드 미니2 32gb</t>
  </si>
  <si>
    <t>셀룰러 아이패드 미니 2 풀박스 팝니다.</t>
  </si>
  <si>
    <t>아이패드 미니2 32GB (wifi)</t>
  </si>
  <si>
    <t>아이패드 미니 2 32g 판매합니다</t>
  </si>
  <si>
    <t>아이패드 미니2세대 16gb</t>
  </si>
  <si>
    <t>아이패드 미니2 레티나 셀룰러(lte) 16기가</t>
  </si>
  <si>
    <t>아이패드 미니2 120GB 셀룰러(가격내림)</t>
  </si>
  <si>
    <t>아이패드미니2 wifi 32G 팝니다</t>
  </si>
  <si>
    <t>아이패드 미니2 120GB 셀룰러 판매</t>
  </si>
  <si>
    <t>아이패드프로12.9 2세대 LTE WIFI 512GB(스페이스 그레이) 정상해지 공기기 팝니다.</t>
  </si>
  <si>
    <t>아이패드 미니2 32GB 와이파이 스페이스 그레이, 케이스 택포</t>
  </si>
  <si>
    <t>아이패드 미니2 wifi (16기가) 판매</t>
  </si>
  <si>
    <t>아이패드 미니2 16g 와이파이</t>
  </si>
  <si>
    <t>아이패드미니 2 32GB wifi 팔아요. (수원)</t>
  </si>
  <si>
    <t>아이패드미니2 셀룰러(LTE) 해외직구 128G</t>
  </si>
  <si>
    <t>아이패드 미니 2세다 wifi 64기가</t>
  </si>
  <si>
    <t>(수원)아이패드 미니2 wifi 32기가 판매합니다.</t>
  </si>
  <si>
    <t>아이패드 미니2 와이파이 32기가 (9만원)</t>
  </si>
  <si>
    <t>아이패드 미니2 32g wifi 팝니다</t>
  </si>
  <si>
    <t>아이패드 미니2 셀룰러 64G 팝니다</t>
  </si>
  <si>
    <t>아이패드미니2 32G WIFI 판매합니다.</t>
  </si>
  <si>
    <t>아이패드 미니2세대 16g wifi</t>
  </si>
  <si>
    <t>[태블릿] 애플 아이패드 미니 2세대 레티나 8만원에 판매합니다 [판매완료</t>
  </si>
  <si>
    <t>아이패드 미니2 레티나 셀룰러버전 16기가 팝니다</t>
  </si>
  <si>
    <t>아이패드 미니2 레티나 wifi 32GB(8만 택포)</t>
  </si>
  <si>
    <t>아이패드 미니2 wifi 32GB 팝니다.(미개봉)</t>
  </si>
  <si>
    <t>아이패드미니2 32용량팝니다...풀셋</t>
  </si>
  <si>
    <t>대구) 아이패드 미니2 16기가 와이파이</t>
  </si>
  <si>
    <t>아이패드미니2 32기가 셀룰러 (12만원)</t>
  </si>
  <si>
    <t>아이패드 미니2 16g wifi (A1489)팝니다</t>
  </si>
  <si>
    <t>아이패드 미니2(16g) 셀룰러</t>
  </si>
  <si>
    <t>아이패드 미니2 16gb wifi A1489</t>
  </si>
  <si>
    <t>아이패드 미니2 32g wifi 스페이스 그레이</t>
  </si>
  <si>
    <t>아이패드 미니2 32G wifi</t>
  </si>
  <si>
    <t>아이패드 미니2 32g wifi 실버</t>
  </si>
  <si>
    <t>아이패드 미니2 32기가 상태아주좋음</t>
  </si>
  <si>
    <t>아이패드 미니 2</t>
  </si>
  <si>
    <t>아이패드 미니2(32g) wifi</t>
  </si>
  <si>
    <t>(가격내림/42만) 아이패드 프로 2세대 스페이스그레이(스그) 256gb wifi 팝니다</t>
  </si>
  <si>
    <t>아이패드미니2 16기가 판매합니다.</t>
  </si>
  <si>
    <t>아이패드미니2 16기가 A+급 택포8만 팜</t>
  </si>
  <si>
    <t xml:space="preserve">아이패드 미니2 셀룰러 16기가 </t>
  </si>
  <si>
    <t>아이패드 미니5 스그 64g wifi 2주전 리퍼받은상품 일산역 직거래</t>
  </si>
  <si>
    <t xml:space="preserve">아이패드미니2  16기가 팝니다 </t>
  </si>
  <si>
    <t>아이패드미니2 32기가 셀룰러 팔라요</t>
  </si>
  <si>
    <t>아이패드미니5세대 64기가 와이파이 2019년4월제조 스페이스그레이 팝니다 램2기가 A2133(판매완료)</t>
  </si>
  <si>
    <t>[대구]아이패드미니2 32GB WIFI + 케이블 + 어댑터 + 전용케이스 11만 팝니다</t>
  </si>
  <si>
    <t>[판매완료]아이패드미니2 wifi 32g 실버 팝니다.</t>
  </si>
  <si>
    <t>아이패드미니2 셀룰러 64기가 실버</t>
  </si>
  <si>
    <t>(퇴계동) 아이패드 미니2 35g 셀룰러 LTE 모델 저렴하게 판매합니다.</t>
  </si>
  <si>
    <t>아이패드 미니5 64gb 와이파이 스페이스 그레이 팝니다 + 보호필름2개 태블릿파우치 까지드립니다</t>
  </si>
  <si>
    <t>아이패드 프로2세대 스페이스그레이 256gb wifi 판매합니다</t>
  </si>
  <si>
    <t>아이패드미니5 64g wifi 스페이스그레이+전후면 보호필름+어도닛노트+펜촉3개</t>
  </si>
  <si>
    <t>상태좋은 아이패드 3  미니(Ipad mini) 셀룰러(wifi + cellular) 16GB 골드 (A1600모델) 판매합니다. (가격인하) (인천)</t>
  </si>
  <si>
    <t>아이패드 미니2 레티나 32G 셀룰러 스페이스 그레이 색상</t>
  </si>
  <si>
    <t>아이패드 미니2 16g wifi A급 95%</t>
  </si>
  <si>
    <t>아이패드 미니2 128gb LTE</t>
  </si>
  <si>
    <t>아이패드 미니2 레티나 실버 16gb - 8만원</t>
  </si>
  <si>
    <t>아이패드 미니2 32기가 셀룰러</t>
  </si>
  <si>
    <t>2020.10.03</t>
  </si>
  <si>
    <t>아이패드 미니2 부품</t>
  </si>
  <si>
    <t>아이패드 미니2 셀룰러 32g</t>
  </si>
  <si>
    <t>아이패드 미니2 LTE+Wifi 64기가 스그</t>
  </si>
  <si>
    <t>아이패드 미니2 샐룰러 32G 팝니다</t>
  </si>
  <si>
    <t>아이패드 미니2 32g wifi 10만</t>
  </si>
  <si>
    <t>아이패드 미니2 16g wifi 버전 팝니다.</t>
  </si>
  <si>
    <t>아이패드 미니2 16G wifi 8만원</t>
  </si>
  <si>
    <t>아이패드 미니2 32기가 와이파이 팝니다</t>
  </si>
  <si>
    <t>아이패드 미니2 셀룰러(LTE) 16GB 팔아요.</t>
  </si>
  <si>
    <t>아이패드 미니2 실버 16기가</t>
  </si>
  <si>
    <t>아이패드 미니 2세대 부품용</t>
  </si>
  <si>
    <t>아이패드 미니2 팝니다</t>
  </si>
  <si>
    <t>아이패드 미니2 32기가 wifi</t>
  </si>
  <si>
    <t>아이패드 미니2/ 64기가/ 와이파이 팝니다.</t>
  </si>
  <si>
    <t>아이패드 미니2 LTE+Wifi 32G</t>
  </si>
  <si>
    <t>아이패드미니2 32기가</t>
  </si>
  <si>
    <t>아이패드 미니2 (32기가) 액정손상 제품 팝니다.</t>
  </si>
  <si>
    <t>아이패드 미니2 16기가 와이파이</t>
  </si>
  <si>
    <t>아이패드 미니2 wifi 16g</t>
  </si>
  <si>
    <t>[10만]아이패드 미니2 16G wifi</t>
  </si>
  <si>
    <t>(가격내림)아이패드 미니4(128G wifi 실버)+ 썬후드 팝니다.</t>
  </si>
  <si>
    <t>아이패드 미니 2세대 32기가 셀룰러 판매</t>
  </si>
  <si>
    <t>아이패드미니2 레티나 128G 셀룰러 16만원 이번주말까지 거래시 14만원</t>
  </si>
  <si>
    <t>아이패드 미니4(128G wifi 실버)+ 썬후드 팝니다.</t>
  </si>
  <si>
    <t>아이패드미니2 64g 셀룰러 스그 팝니다</t>
  </si>
  <si>
    <t>아이패드 미니2 레티나 디스플레이 16기가 wifi a급</t>
  </si>
  <si>
    <t>아이패드 미니2 셀룰러 32G 팝니다 11만원</t>
  </si>
  <si>
    <t>아이패드 미니 2 셀룰러 32(세종,대전,청주)</t>
  </si>
  <si>
    <t>아이패드 미니2 LTE버전 32기가 팝니다</t>
  </si>
  <si>
    <t>아이패드 미니 2세대 wifi 16기가</t>
  </si>
  <si>
    <t>(거래완료)아이패드 미니2 128GB 셀룰러 가격다운 판매합니다</t>
  </si>
  <si>
    <t>아이패드미니2 케이스2와 택포12만원에 팝니다</t>
  </si>
  <si>
    <t>아이패드 미니2 16g wifi 제품 판매합니다</t>
  </si>
  <si>
    <t>아이패드 미니2 레티나 16G wifi 10만원</t>
  </si>
  <si>
    <t>아이패드 미니2 lte 32기가 팝니다.</t>
  </si>
  <si>
    <t>[9만만]아이패드 미니2 16G wifi</t>
  </si>
  <si>
    <t>아이패드 미니2 64GB 셀룰러(개인)</t>
  </si>
  <si>
    <t>아이패드 미니2 셀룰러 LTE 16GB</t>
  </si>
  <si>
    <t>아이패드 미니 2 32기가 팝니다</t>
  </si>
  <si>
    <t xml:space="preserve">아이패드 미니 2 wifi 32gb </t>
  </si>
  <si>
    <t>아이패드 미니2 16기가 와이파이 화이트 팔아요</t>
  </si>
  <si>
    <t>아이패드미니 2세대 9만원에 팝니다</t>
  </si>
  <si>
    <t>아이패드 미니2 32기가 셀룰러 판매</t>
  </si>
  <si>
    <t>아이패드미니2 16g 셀룰러팝니다</t>
  </si>
  <si>
    <t>아이패드 미니2 128기가 셀룰러모델 A급</t>
  </si>
  <si>
    <t>아이패드미니2 wifi 32gb</t>
  </si>
  <si>
    <t>아이패드 미니2 셀룰러 와이파이 겸용 64기가</t>
  </si>
  <si>
    <t>(수정) 아이패드 미니 2  레티나 32G 셀룰러 전투용</t>
  </si>
  <si>
    <t>(가격인하)아이패드미니2 실버 32기가 셀룰러</t>
  </si>
  <si>
    <t>아이패드 미니2 lte모델</t>
  </si>
  <si>
    <t>아이패드미니 2 128g 셀룰러(사진 물품 다 드림)</t>
  </si>
  <si>
    <t>아이패드미니2 이북읽을때 좋아요</t>
  </si>
  <si>
    <t>아이패드 미니2 셀룰러 64g</t>
  </si>
  <si>
    <t>아이패드 미니2 wifi 16기가</t>
  </si>
  <si>
    <t>아이패드 미니2 32GB wifi 팝니다</t>
  </si>
  <si>
    <t>아이패드 미니2 32g wifi A급</t>
  </si>
  <si>
    <t>아이패드미니2 32기가 셀룰러번전 팝니다.</t>
  </si>
  <si>
    <t>아이패드 미니2(ME279KH/A) wifi ,16기가 판매합니다.</t>
  </si>
  <si>
    <t>아이패드 미니 2 (32g) A급 팝니다.</t>
  </si>
  <si>
    <t>아이패드 미니2 16기가 팝니다 가격인하</t>
  </si>
  <si>
    <t>아이패드 미니2 32g wifi 택포 12만원에 팝니다</t>
  </si>
  <si>
    <t>아이패드미니2 셀룰러 32기가 팝니다</t>
  </si>
  <si>
    <t>아이패드미니2 16GB</t>
  </si>
  <si>
    <t>아이패드미니2 32G 셀룰러 팝니다</t>
  </si>
  <si>
    <t>아이패드 미니 2 셀룰러 128G 판매합니다(가격내림)</t>
  </si>
  <si>
    <t>아이패드 미니2  32GB 유심 셀룰러 모델</t>
  </si>
  <si>
    <t>아이패드 미니2 16g 15년형</t>
  </si>
  <si>
    <t>아이패드 미니2 32gb wifi 팝니다</t>
  </si>
  <si>
    <t>아이패드 미니2 32GB 셀룰러</t>
  </si>
  <si>
    <t>아이패드 미니 2 lte 32기가 판매 9만원</t>
  </si>
  <si>
    <t>아이패드 미니2 32G 셀룰러</t>
  </si>
  <si>
    <t>아이패드 미니2 32G (와이파이)</t>
  </si>
  <si>
    <t>아이패드미니2 셀룰러 16g 실버 10만</t>
  </si>
  <si>
    <t>아이패드미니2 판매합니다</t>
  </si>
  <si>
    <t>아이패드 미니2 셀룰러 와이파이 32기가 ME824KH/A</t>
  </si>
  <si>
    <t>[광주직 가능] 아이패드 미니2 실버 wifi 16g 9만원에 판매합니다.</t>
  </si>
  <si>
    <t>아이패드 미니2 LTE 셀룰러 32기가</t>
  </si>
  <si>
    <t xml:space="preserve">아이패드 미니2 32기가 셀룰러 12만원에 팝니다 </t>
  </si>
  <si>
    <t>아이패드 미니 2 128기가</t>
  </si>
  <si>
    <t>아이패드 미니 2 16기가 팝니다</t>
  </si>
  <si>
    <t>아이패드 미니2 셀룰러팝니다.</t>
  </si>
  <si>
    <t xml:space="preserve">아이패드 미니2 wifi 부품용 팝니다. </t>
  </si>
  <si>
    <t>아이패드 미니2 16gb wifi 실버 정품박스 포함</t>
  </si>
  <si>
    <t>[판매완료] 아이패드 미니2 셀룰러 실버 32GB 배터리 빵빵 10만</t>
  </si>
  <si>
    <t>아이패드 미니 2 32gb wifi 8만원</t>
  </si>
  <si>
    <t>아이패드 미니2 32g wifi 팝니다.</t>
  </si>
  <si>
    <t>아이패드 미니4 와이파이 실버 128G S급</t>
  </si>
  <si>
    <t>아이패드 미니2 32g wifi 판매</t>
  </si>
  <si>
    <t>&lt;가격인하&gt;아이패드 미니2 셀룰러 32 외관A급 배터리 성능92% 14만원</t>
  </si>
  <si>
    <t>아이패드 미니2 32G LTE 팝니다</t>
  </si>
  <si>
    <t>아이패드 미니2 32g wifi</t>
  </si>
  <si>
    <t>아이패드에어2(64G)셀룰러 + 아이패드미니2(128G)셀룰러</t>
  </si>
  <si>
    <t>아이패드 미니2 WIFI 32GB 팝니다</t>
  </si>
  <si>
    <t>아이패드 미니2 128g  lte (셀룰러)팝니다</t>
  </si>
  <si>
    <t xml:space="preserve">아이패드 미니2 lte팝니다. </t>
  </si>
  <si>
    <t>아이패드 미니2 레티나 WIFI 32GB 판매합니다</t>
  </si>
  <si>
    <t>대전) 아이패드미니2 실버 16G WIFI모델 9만원에 팝니다</t>
  </si>
  <si>
    <t>아이패드 미니2 32G LTE 팝니다.</t>
  </si>
  <si>
    <t>아이패드 미니 2세대 셀룰러 16기가 실버</t>
  </si>
  <si>
    <t>애플 아이패드 미니2 16g 와이파이 팝니다. 택포 9</t>
  </si>
  <si>
    <t>아이패드 미니2 셀룰러 2대 (스그64g, 화이트128g)</t>
  </si>
  <si>
    <t>아이패드 미니2 실버 16기가 wifi</t>
  </si>
  <si>
    <t xml:space="preserve">아이패드 미니 2 128g 셀룰러 판매합니다. </t>
  </si>
  <si>
    <t>아이패드 미니2 16기가 셀룰러 팝니다.</t>
  </si>
  <si>
    <t>(대전) 아이패드 미니 2세대 32기가 팝니다.</t>
  </si>
  <si>
    <t>아이패드 미니2 16기가 실버 팝니다. 10만원 입니다.</t>
  </si>
  <si>
    <t>아이패드 미니 2세대 와이파이 16기가</t>
  </si>
  <si>
    <t>아이패드 미니2 wifi 16g 스페이스그레이</t>
  </si>
  <si>
    <t>아이패드 미니2 32GB 실버 WIFI</t>
  </si>
  <si>
    <t>아이패드미니2 32 (안산수원직거래)</t>
  </si>
  <si>
    <t>아이패드 미니2 스그</t>
  </si>
  <si>
    <t>[대구] 아이패드미니2 실버 wifi 16기가</t>
  </si>
  <si>
    <t>아이패드 미니 2 실버 32기가 와이파이 팝니다</t>
  </si>
  <si>
    <t>아이패드 미니2 wifi 32G 판매</t>
  </si>
  <si>
    <t>아이패드 미니2 레티나 16G Wifi 블랙 팔아요</t>
  </si>
  <si>
    <t>아이패드 미니 2 셀룰러 32gb</t>
  </si>
  <si>
    <t>아이패드 미니2 레티나</t>
  </si>
  <si>
    <t>아이패드미니2 와이파이 16기가 풀박 운송비포함 9만팝니다</t>
  </si>
  <si>
    <t>수원, 화성) 아이패드 미니2 16G 본체만 8만원에 팝니다.</t>
  </si>
  <si>
    <t>아이패드 미니2 64G wifi 팝니다.</t>
  </si>
  <si>
    <t>아이패드 미니5 64g 셀룰러 스그 애케플2회 / 케이스2개 / 풀박 등촌역 거래 [45만]</t>
  </si>
  <si>
    <t>아이패드 미니2 16G wifi 팝니다</t>
  </si>
  <si>
    <t>아이패드 미니2 팔아요</t>
  </si>
  <si>
    <t>아이패드미니2 wifi 32g 실버화이트 택포10만</t>
  </si>
  <si>
    <t>아이패드 미니2 셀룰러 (16GB) 판매합니다</t>
  </si>
  <si>
    <t>아이패드 미니2 16GB 실버 8만원 판매합니다</t>
  </si>
  <si>
    <t>아이패드 미니2  a1489</t>
  </si>
  <si>
    <t>아이패드 미니2 실버 32기가 와이파이</t>
  </si>
  <si>
    <t>아이패드 미니2 와이파이 16기가</t>
  </si>
  <si>
    <t>아이패드 미니2 LTE 16G (셀룰러) 팔아요~</t>
  </si>
  <si>
    <t>아이패드미니2 32</t>
  </si>
  <si>
    <t>아이패드 미니 2세대 32기가 셀룰러버젼 (풀박스) + 케이스</t>
  </si>
  <si>
    <t>아이패드 미니2 16G WiFi 스페이스그레이</t>
  </si>
  <si>
    <t>아이패드 미니2 셀룰러 16gb + 정품 스마트커버(레드) + 슈피겐 북커버케이스</t>
  </si>
  <si>
    <t>아이패드 미니2 wifi32기가</t>
  </si>
  <si>
    <t>아이패드 미니2 16기가 wifi팝니다</t>
  </si>
  <si>
    <t>아이패드 미니2 16기가 셀룰러 팝니다</t>
  </si>
  <si>
    <t>아이패드 미니5 256g 셀룰러 LTE 스페이스그레이 해외 애플케어플러스 2회 미사용</t>
  </si>
  <si>
    <t>아이패드 미니2  32기가 셀룰러</t>
  </si>
  <si>
    <t>천안 아이패드미니2 16gb</t>
  </si>
  <si>
    <t>아이패드 미니2 32GB 셀룰러 실버</t>
  </si>
  <si>
    <t>아이패드미니 2  32  셀러론</t>
  </si>
  <si>
    <t>아이패드 미니3(골드, 16G, 셀룰러) 13만원</t>
  </si>
  <si>
    <t>2020.09.30</t>
  </si>
  <si>
    <t>아이패드 미니2 레티나 액정상태 무기스 A급</t>
  </si>
  <si>
    <t>2020.09.25</t>
  </si>
  <si>
    <t>아이패드 미니5 64기가 lte 셀룰러 애플케어  22.6.24일까지 대전입니다</t>
  </si>
  <si>
    <t>아이패드2 와 아이패드미니2 판매함니다.</t>
  </si>
  <si>
    <t>S급 아이패드 미니4 실버 WIFI 128기가 25만</t>
  </si>
  <si>
    <t>부산 아이패드 미니2 LTE 팝니다</t>
  </si>
  <si>
    <t>아이패드 미니2 와이파이 32GB</t>
  </si>
  <si>
    <t>아이패드미니4 셀룰러 64기가 팝니다.</t>
  </si>
  <si>
    <t>아이패드미니2 wifi 32기가 충전식터치펜,케이스포함 무료배송 135000원</t>
  </si>
  <si>
    <t>아이패드 미니 5 (와이파이,256,스그)</t>
  </si>
  <si>
    <t>아이패드 미니5 Wifi 64GB Gold MUQY2KH/A 판매합니다</t>
  </si>
  <si>
    <t>아이패드 에어2 셀룰러 LTE 64G 골드</t>
  </si>
  <si>
    <t>아이패드 미니2 iPad Mini 2 16g Wifi</t>
  </si>
  <si>
    <t>아이패드 미니2 32G 셀룰러 ipad mini2 LTE</t>
  </si>
  <si>
    <t>아이패드 미니5 스페이스그레이 스그 64g wifi 팝니다 미개봉급(실사용2시간) 필름 케이스보유</t>
  </si>
  <si>
    <t>아이패드미니5 256기가 와이파이+셀룰러 256기가 미개봉 새상품</t>
  </si>
  <si>
    <t>아이패드 미니3</t>
  </si>
  <si>
    <t>아이패드 미니 3 64GB wifi 스페이스 그레이</t>
  </si>
  <si>
    <t>아이패드 미니3 와이파이 (부품용)</t>
  </si>
  <si>
    <t>아이패드 미니3 64GB</t>
  </si>
  <si>
    <t>(상태좋음) 아이패드 미니3 64기가 wi-fi 판매</t>
  </si>
  <si>
    <t>아이패드 미니3 64G 와이파이용</t>
  </si>
  <si>
    <t>아이패드 미니3 셀룰러 15만 팝니다</t>
  </si>
  <si>
    <t>(팝니다)아이패드 미니3 셀룰러</t>
  </si>
  <si>
    <t>아이패드 미니4 128기가 wifi 골드(배터리 효율 98%) 판매합니다</t>
  </si>
  <si>
    <t>아이패드 미니3 64GB 판매합니다. 박스만 있고 리퍼이력 없습니다.</t>
  </si>
  <si>
    <t>아이패드 미니3 64G wifi (A급)</t>
  </si>
  <si>
    <t>아이패드 미니3 64 기가 실버 wi-fi 팝니다.</t>
  </si>
  <si>
    <t>아이패드미니3 부품용 판매합니다</t>
  </si>
  <si>
    <t>아이패드미니3 팝니다</t>
  </si>
  <si>
    <t>아이패드 미니3 64 골드 판매합이다</t>
  </si>
  <si>
    <t>아이패드미니3 128g 스페이스그레이</t>
  </si>
  <si>
    <t>아이패드 미니4 골드 wifi 64g 액정파손 판매합니다.</t>
  </si>
  <si>
    <t>아이패드 미니3 wi-fi 128GB 골드</t>
  </si>
  <si>
    <t>아이패드 미니3 골드 64기가 셀룰러 단품 17만</t>
  </si>
  <si>
    <t>깨끗한 아이패드 에어3 256g wifi 실버 45만원</t>
  </si>
  <si>
    <t>아이패드 미니3 16G 특A급 팝니다</t>
  </si>
  <si>
    <t>2020.10.13</t>
  </si>
  <si>
    <t>아이패드미니5 64기가 스그 3개월사용 풀박S급팝니다</t>
  </si>
  <si>
    <t>아이패드 미니4 128기가 실버</t>
  </si>
  <si>
    <t>아이패드 미니4 16GB WIFI</t>
  </si>
  <si>
    <t>아이패드 미니4 실버 64wifi</t>
  </si>
  <si>
    <t>아이패드 미니4 32gb wifi</t>
  </si>
  <si>
    <t>아이패드프로 3세대 64g 셀룰러 팝니다</t>
  </si>
  <si>
    <t>아이패드 미니3판매합니다</t>
  </si>
  <si>
    <t>아이패드 미니3 셀룰러 64g 실버</t>
  </si>
  <si>
    <t>아이패드 미니3 골드색상 S급 팝니다.(택배비 포함)</t>
  </si>
  <si>
    <t>아이패드 미니 3 판매</t>
  </si>
  <si>
    <t>아이패드 미니3 128gb</t>
  </si>
  <si>
    <t>아이패드 미니3 128기가 셀룰러</t>
  </si>
  <si>
    <t>아이패드미니3 16GB 실버 상태좋음</t>
  </si>
  <si>
    <t>아이패드 미니3 케이스 거치대 로즈골드 16G 강화유리 S급</t>
  </si>
  <si>
    <t xml:space="preserve">아이패드 미니3(북미판)16g wifi 판매합니다. </t>
  </si>
  <si>
    <t>아이패드미니3 16g</t>
  </si>
  <si>
    <t>아이패드미니256기가 5세대 보증기간3월말까지 와이파이입니다</t>
  </si>
  <si>
    <t>ipad mini3 아이패드 미니3 64G wifi 골드 / A급 / 15만원</t>
  </si>
  <si>
    <t>아이패드 미니3 와이파이 64기가</t>
  </si>
  <si>
    <t>아이패드 미니3 128기가 와이파이(대구 직거래만) 15만</t>
  </si>
  <si>
    <t xml:space="preserve">아이패드 미니3 골드 </t>
  </si>
  <si>
    <t>아이패드 미니3 64g 셀룰러 모델 상태 최상</t>
  </si>
  <si>
    <t>아이패드 미니3  16기가 wifi</t>
  </si>
  <si>
    <t>아이패드 미니3 64G LTE+wifi</t>
  </si>
  <si>
    <t>아이패드 미니3 셀룰러 64기가 팝니다</t>
  </si>
  <si>
    <t>아이패드 미니3 셀룰러 16기가 12만원에 판매합니다.</t>
  </si>
  <si>
    <t>아이패드 미니3세대 64기가 골드 셀룰러</t>
  </si>
  <si>
    <t>아이패드 미니3 16g wifi (박스있음)</t>
  </si>
  <si>
    <t>아이패드 미니3 lte 팝니다</t>
  </si>
  <si>
    <t>아이패드 미니 3세대 64g</t>
  </si>
  <si>
    <t>아이패드 미니3 WIFI 실버 64GB</t>
  </si>
  <si>
    <t>아이패드 미니4 64G wifi 팝니다.(가격내림)</t>
  </si>
  <si>
    <t>아이패드미니4 와이파이32기가 팝니다</t>
  </si>
  <si>
    <t>아이패드 미니4</t>
  </si>
  <si>
    <t>아이패드미니4 lte 셀룰러 128gb 골드</t>
  </si>
  <si>
    <t>아이패드 미니4 16GB 로즈골드 WiFi 팝니다.</t>
  </si>
  <si>
    <t>아이패드 미니4세대 64gb wifi 팔아요</t>
  </si>
  <si>
    <t>아이패드 미니4 골드 64GB 와이파이 배터리성능94% 팝니다.</t>
  </si>
  <si>
    <t>아이패드 미니4 로즈골드 128g 팝니다</t>
  </si>
  <si>
    <t>아이패드 미니4 실버 32기가 와이파이 모델 판매합니다.</t>
  </si>
  <si>
    <t>아이패드 미니4 실버 128 팝니다</t>
  </si>
  <si>
    <t>아이패드 미니 4 wifi 16G 팝니다</t>
  </si>
  <si>
    <t>아이패드 미니4 128기가 실버 wifi</t>
  </si>
  <si>
    <t>아이패드 미니4 16GB(WIFI)</t>
  </si>
  <si>
    <t>아이패드 미니 4세대 16g wifi 실버 팝니다</t>
  </si>
  <si>
    <t>아이패드 미니4 128g 판매</t>
  </si>
  <si>
    <t>아이패드 미니4 32gb 팝니다. 와이파이용(예약중)</t>
  </si>
  <si>
    <t>아이패드 미니4 32g</t>
  </si>
  <si>
    <t>아이패드 미니4 64 wifi</t>
  </si>
  <si>
    <t>아이패드 미니 4세대, 32기가, 실버색상 판매합니다(풀박)</t>
  </si>
  <si>
    <t>아이패드 미니4 셀룰러+wifi 128G 스페이스그레이</t>
  </si>
  <si>
    <t>아이패드미니4 실버 128g wifi</t>
  </si>
  <si>
    <t>아이패드미니4 16기가</t>
  </si>
  <si>
    <t>아이패드 미니4 128GB 와이파이</t>
  </si>
  <si>
    <t>아이패드 미니 4</t>
  </si>
  <si>
    <t>아이패드 미니4 Wifi 128GB 실버 팝니다</t>
  </si>
  <si>
    <t>아이패드 미니4 wifi 128g 스페이스그레이</t>
  </si>
  <si>
    <t>아이패드 미니4 셀룰러 64gb 스페이스그레이 S급 판매합니다</t>
  </si>
  <si>
    <t>아이패드 미니 4 골드 128GB 셀룰러</t>
  </si>
  <si>
    <t>아이패드 미니4 128GB wifi 팝니다 (화성 향남)</t>
  </si>
  <si>
    <t>아이패드 미니4 [ipad mini4] 128GB wifi</t>
  </si>
  <si>
    <t>대구] 아이패드미니4 128GB WIFI 스그 완충30회</t>
  </si>
  <si>
    <t xml:space="preserve">아이패드 미니4 wifi 128기가 </t>
  </si>
  <si>
    <t>아이패드 미니4 128기가 팝니다</t>
  </si>
  <si>
    <t>아이패드 미니4 실버 WIFI 64GB 판매합니다. 박스있음(가격 또 더 !! 내렸습니다..)</t>
  </si>
  <si>
    <t>아이패드미니4 128G 와이파이 판매합니다</t>
  </si>
  <si>
    <t>아이패드 미니4 64gb 골드</t>
  </si>
  <si>
    <t>아이패드 미니4 샐룰러 128g</t>
  </si>
  <si>
    <t>아이패드 미니4 wifi 64기가 판매합니다</t>
  </si>
  <si>
    <t>아이패드 미니 4 와이파이 골드 128기가</t>
  </si>
  <si>
    <t>아이패드 미니4 셀룰러 128GB  골드 풀박스</t>
  </si>
  <si>
    <t>아이패드 미니4 와이파이 64 골드 배터리 100%</t>
  </si>
  <si>
    <t>아이패드 미니4 64 LTE 셀룰러 팝니다.</t>
  </si>
  <si>
    <t>아이패드미니4골드32G</t>
  </si>
  <si>
    <t>아이패드 미니4 wifi 64g 스그 판매(서울 상암/김포 풍무)</t>
  </si>
  <si>
    <t>아이패드 미니4 wifi 32GB 판매</t>
  </si>
  <si>
    <t>아이패드 미니4 128GB wifi+셀룰러 로즈골드팝니다 배터리수명 95%</t>
  </si>
  <si>
    <t>아이패드 미니 4세대 128GB Wifi 골드 + 호환 충전기 20만 원</t>
  </si>
  <si>
    <t>[애플] 아이패드 미니4 셀룰러 128기가 골드 판매합니다.</t>
  </si>
  <si>
    <t>아이패드미니4 wifi 128g</t>
  </si>
  <si>
    <t>아이패드 미니4 64기가 팝니다.</t>
  </si>
  <si>
    <t>대구) 아이패드 미니4 wifi 64g 팔아요</t>
  </si>
  <si>
    <t xml:space="preserve">[급판] 아이패드 미니4 128GB 골드 셀룰러 </t>
  </si>
  <si>
    <t>애플 아이패드 미니 4 와이파이 32기가 실버</t>
  </si>
  <si>
    <t>아이패드 미니 4 128G(실버) ** 가격인하</t>
  </si>
  <si>
    <t>아이패드 미니4 16g 셀룰러+wifi</t>
  </si>
  <si>
    <t>아이패드 미니4세대 32GB 골드 WIFI</t>
  </si>
  <si>
    <t xml:space="preserve">아이패드 미니4 셀룰러+wifi 16g </t>
  </si>
  <si>
    <t>아이패드 미니4 128GB wifi 풀박스</t>
  </si>
  <si>
    <t>아이패드 미니4 64G WIFI</t>
  </si>
  <si>
    <t>아이패드 미니 4세대 128 wifi 배터리100%</t>
  </si>
  <si>
    <t>아이패드 미니4 128GB 실버</t>
  </si>
  <si>
    <t xml:space="preserve">아이패드 미니4 셀룰러 128g </t>
  </si>
  <si>
    <t>아이패드 미니4 wifi 128G</t>
  </si>
  <si>
    <t xml:space="preserve">아이패드 미니4 32기가 셀룰러 스페이스 그레이 </t>
  </si>
  <si>
    <t>아이패드 미니4 64G</t>
  </si>
  <si>
    <t>[판매완료] 아이패드 미니4 64GB 골드 WiFi 판매합니다</t>
  </si>
  <si>
    <t>아이패드미니4 셀룰러 aaaa급!</t>
  </si>
  <si>
    <t>아이패드 미니4 실버 128기가 wifi 풀박</t>
  </si>
  <si>
    <t>아이패드 미니4 셀룰러 16g 17만원에 판매합니다</t>
  </si>
  <si>
    <t>아이패드 미니4 wifi 128GB</t>
  </si>
  <si>
    <t>[S급] 아이패드 미니4 wifi 골드 128GB 풀박스+케이스 팝니다</t>
  </si>
  <si>
    <t>아이패드미니 4 128g wifi</t>
  </si>
  <si>
    <t>아이패드 미니4 64기가 S급 wifi 골드 팝니다.</t>
  </si>
  <si>
    <t>아이패드 미니4 32G</t>
  </si>
  <si>
    <t>아이패드 미니4 128G판매합니다</t>
  </si>
  <si>
    <t>아이패드 미니 4세대 16기가 와이파이</t>
  </si>
  <si>
    <t>(25만)A급 아이패드 미니4 실버 128 wifi</t>
  </si>
  <si>
    <t>아이패드미니4 wifi128기가 판매합니다.</t>
  </si>
  <si>
    <t>아이패드미니4 셀룰러64G</t>
  </si>
  <si>
    <t>S급 아이패드 미니 4 / 128기가 / 골드 / 와이파이</t>
  </si>
  <si>
    <t>s급)아이패드 미니4세대 128g 실버 wifi</t>
  </si>
  <si>
    <t>아이패드 미니 4 골드 64gb (wifi)</t>
  </si>
  <si>
    <t>아이패드 미니4 wifi 128g  a1538 팝니다.</t>
  </si>
  <si>
    <t>아이패드 미니4 128g 와이파이용 급처합니다. 가격인하했어요</t>
  </si>
  <si>
    <t>아이패드 미니4 wifi 128g 풀박 스페이스 그레이</t>
  </si>
  <si>
    <t>아이패드 미니4 16G WIFI 모델 골드색상 상태A+</t>
  </si>
  <si>
    <t>아이패드미니4셀룰러16기가</t>
  </si>
  <si>
    <t>아이패드 미니 4 wifi 16기가 스페이스그레이</t>
  </si>
  <si>
    <t>파주  아이패드 미니 4 128G 와이파이</t>
  </si>
  <si>
    <t>아이패드 미니4 128GB wifi 모델 싸게 팝니다</t>
  </si>
  <si>
    <t>부산/태블릿 아이패드미니4 128g.wifi모델 팝니다</t>
  </si>
  <si>
    <t>[김해] 아이패드 미니4 lte 64기가 골드 팝니다</t>
  </si>
  <si>
    <t>아이패드 미니4 128gb / 와이파이+셀룰러 / 스페이스 그레이 판매합니다.</t>
  </si>
  <si>
    <t>(S)급 아이패드미니4 32g wifi</t>
  </si>
  <si>
    <t>아이패드 미니4 WIFI A1538 64G</t>
  </si>
  <si>
    <t>아이패드 미니4 128GB wifi 골드 판매합니다. (박스o)</t>
  </si>
  <si>
    <t>아이패드 미니4 32gb(32기가) wifi(와이파이) 팔아요!</t>
  </si>
  <si>
    <t>아이패드 미니4 16g wifi 팝니다 (블랙/실버)</t>
  </si>
  <si>
    <t>아이패드미니4 64기가 골드 wifi+cellular</t>
  </si>
  <si>
    <t>아이패드 미니4 16기가 와이파이 A급 18만</t>
  </si>
  <si>
    <t>아이패드 미니4 128g Wifi A급 23.5만</t>
  </si>
  <si>
    <t>아이패드 미니4 64기가 셀룰러</t>
  </si>
  <si>
    <t>아이패드 미니4 셀룰러 64</t>
  </si>
  <si>
    <t>아이패드 미니 4세대 128GB wifi용</t>
  </si>
  <si>
    <t>아이패드 미니4 64gb 와이파이 모델</t>
  </si>
  <si>
    <t>아이패드 미니4 16G wifi 실버 18만</t>
  </si>
  <si>
    <t>아이패드 미니4 32기가 lte 셀룰러 팔아요</t>
  </si>
  <si>
    <t>아이패드미니4 셀롤러</t>
  </si>
  <si>
    <t xml:space="preserve"> 아이패드 미니4 실버 Wi-Fi 128GB </t>
  </si>
  <si>
    <t>아이패드미니4 16 wifi S급</t>
  </si>
  <si>
    <t>대전 대구 아이패드미니4 128G WiFi 모델 팝니다</t>
  </si>
  <si>
    <t>아이패드 미니4 128골드(와이파이)</t>
  </si>
  <si>
    <t>아이패드 미니4 셀룰러+wifi 128g 팝니다.</t>
  </si>
  <si>
    <t>아이패드 미니4 128g 골드컬러 팔아요!</t>
  </si>
  <si>
    <t>아이패드미니4 128기가 셀룰러 팝니다</t>
  </si>
  <si>
    <t xml:space="preserve">아이패드 미니4 WiFi 64GB 팔아요 </t>
  </si>
  <si>
    <t>아이패드미니4 셀룰러 64g 스그 박풀</t>
  </si>
  <si>
    <t>아이패드 미니4 실버 WIFI 65GB 팝니다.</t>
  </si>
  <si>
    <t>아이패드 미니4 급처</t>
  </si>
  <si>
    <t>아이패드 미니4 128g wifi 골드 팝니다</t>
  </si>
  <si>
    <t>아이패드 미니4 64기가</t>
  </si>
  <si>
    <t>아이패드 미니4 128 실버 와이파이</t>
  </si>
  <si>
    <t>2020.10.25</t>
  </si>
  <si>
    <t>아이패드 미니4 wifi 128g 부산 직거래</t>
  </si>
  <si>
    <t>아이패드 미니4 64GB 셀룰러</t>
  </si>
  <si>
    <t>아이패드미니4 스그 128기가</t>
  </si>
  <si>
    <t>아이패드미니4 64G 셀룰러</t>
  </si>
  <si>
    <t>아이패드 미니4 wifi 128gb gold 판매합니다~</t>
  </si>
  <si>
    <t xml:space="preserve">아이패드 미니4 128기가 wifi </t>
  </si>
  <si>
    <t>아이패드 미니 4 (그레이64GB, 화이트16GB) 예약중</t>
  </si>
  <si>
    <t>아이패드 미니 4 64g wifi 팝니다 셀룰러 x</t>
  </si>
  <si>
    <t>아이패드 미니4 64GB wifi</t>
  </si>
  <si>
    <t>아이패드 미니4, 64기가 (상태 완전완전 좋음) 스페이스 그레이, 세룰러</t>
  </si>
  <si>
    <t>아이패드미니4 그레이 128G wifi 판매합니다.</t>
  </si>
  <si>
    <t>아이패드미니4 구해봅니다</t>
  </si>
  <si>
    <t>아이패드미니4 128G wifi 배터리 100% 팝니다. 미국판 카메라 무음.</t>
  </si>
  <si>
    <t>아이패드미니4 상태좋은 풀박스구해봅니다</t>
  </si>
  <si>
    <t>아이패드 미니4 128g wifi 실버 팔아요</t>
  </si>
  <si>
    <t>아이패드 미니4 64wifi</t>
  </si>
  <si>
    <t>아이패드 미니4 셀룰러 128G</t>
  </si>
  <si>
    <t>아이패드 미니4 128G 팝니다</t>
  </si>
  <si>
    <t>아이패드미니4 32g(wifi) 서울 직거래</t>
  </si>
  <si>
    <t>아이패드미니 4 LTE + Wifi 128G팝니다</t>
  </si>
  <si>
    <t>[부품용] 아이패드 미니4 64GB</t>
  </si>
  <si>
    <t xml:space="preserve">아이패드 미니4 wifi 128G </t>
  </si>
  <si>
    <t>아이패드미니4  스페이스 그레이 와이파이 128기가 S급 팝니다 서울 서초동</t>
  </si>
  <si>
    <t>아이패드 미니 4 wifi 128기가 골드</t>
  </si>
  <si>
    <t>아이패드 미니4 32g 팝니다 (박스 O 충전기 X)</t>
  </si>
  <si>
    <t>아이패드 미니4 셀룰러 64  부품용</t>
  </si>
  <si>
    <t>아이패드 미니4 128g 골드 풀박스 판매</t>
  </si>
  <si>
    <t>아이패드 미니4 64GB WiFi 판매 합니다.</t>
  </si>
  <si>
    <t>아이패드미니4 셀룰러 LTE 16기가 골드 팝니다</t>
  </si>
  <si>
    <t>아이패드미니4 와이파이 16기가 실버</t>
  </si>
  <si>
    <t>아이패드 미니4(64기가/와이파이)</t>
  </si>
  <si>
    <t>아이패드 미니 4세대 골드 64G</t>
  </si>
  <si>
    <t>아이패드 미니4 실버 64기가 A급 상품</t>
  </si>
  <si>
    <t>아이패드 미니4 셀룰러 64g 팝니다</t>
  </si>
  <si>
    <t>아이패드 미니 4세대 32g 셀룰러 스그 팝니다</t>
  </si>
  <si>
    <t>의정부 아이패드미니4 32g wifi 팝니다.</t>
  </si>
  <si>
    <t>아이패드 미니4 wifi 64g 골드 리퍼 새제품</t>
  </si>
  <si>
    <t>아이패드 미니4 Wifi 128</t>
  </si>
  <si>
    <t>아이패드 미니4 16gb wifi</t>
  </si>
  <si>
    <t>아이패드 미니4 와이파이 128 팝니다.</t>
  </si>
  <si>
    <t>아이패드 미니4 128기가 셀룰러 판매합니다</t>
  </si>
  <si>
    <t>아이패드 미니4 / 셀룰러 / 128기가 / 스페이스그레이 / 30만원</t>
  </si>
  <si>
    <t>아이패드 미니4 16GB (박스O, 상태좋음) - 쿨거시 택포</t>
  </si>
  <si>
    <t>아이패드미니4 스그  128g판매</t>
  </si>
  <si>
    <t>아이패드 미니4 16GB 실버 (박스있음)</t>
  </si>
  <si>
    <t>아이패드 미니4 64g wifi</t>
  </si>
  <si>
    <t>아이패드미니4 16 스페이스그레이</t>
  </si>
  <si>
    <t>아이패드 미니4 128기가 와이파이</t>
  </si>
  <si>
    <t>아이패드 미니4 64g 팝니다.</t>
  </si>
  <si>
    <t>아이패드 미니4 128g 셀롤러 스그 판매합니다.</t>
  </si>
  <si>
    <t>아이패드 미니4 64gb 셀룰러</t>
  </si>
  <si>
    <t>아이패드 미니4 16g wifi 그레이 a급</t>
  </si>
  <si>
    <t>아이패드 미니4 128G 셀룰러 부산</t>
  </si>
  <si>
    <t>아이패드 미니4 128gb 20만원</t>
  </si>
  <si>
    <t>아이패드 미니4 15만원(충전기 없음)</t>
  </si>
  <si>
    <t>아이패드 미니4 스페이스그레이 32기가 팔아요</t>
  </si>
  <si>
    <t>울산 아이패드 미니4 셀룰러 128g 스그 팝니다.</t>
  </si>
  <si>
    <t>아이패드 mini 4 16GB + 커버 + 블루투스 이어폰 + 충전기 일괄 급처합니다.</t>
  </si>
  <si>
    <t>아이패드 미니4 64g wifi 골드 팝니다.</t>
  </si>
  <si>
    <t>아이패드 미니4 64기가 골드</t>
  </si>
  <si>
    <t>아이패드 미니4 32기가 와파 본체민트급 판매</t>
  </si>
  <si>
    <t>아이패드미니4 와이파이 16기가 실버 배터리효율 96%</t>
  </si>
  <si>
    <t>아이패드 미니4 128기가 스페이스그레이 풀박스</t>
  </si>
  <si>
    <t>아이패드 미니4 셀룰러128G s급 판매합니다~</t>
  </si>
  <si>
    <t>아이패드 미니4 와이파이 16g 팔아요</t>
  </si>
  <si>
    <t>아이패드 미니4  16기가 판매합니다.</t>
  </si>
  <si>
    <t>아이패드미니4셀룰러64g급매합니다</t>
  </si>
  <si>
    <t>아이패드 미니4 스페이스그레이 wifi 128G</t>
  </si>
  <si>
    <t>아이패드 미니4 128 와이파이</t>
  </si>
  <si>
    <t>아이패드 미니4 64g 셀룰러</t>
  </si>
  <si>
    <t>아이패드 미니 4 wifi 와이파이 128G 부산</t>
  </si>
  <si>
    <t>아이패드 미니4 와이파이 실버 128g (예약중)</t>
  </si>
  <si>
    <t>아이패드 미니4 wifi 128기가 부품용</t>
  </si>
  <si>
    <t>아이패드 미니4 64g wife</t>
  </si>
  <si>
    <t>아이패드 미니4 128g 셀룰러 실버</t>
  </si>
  <si>
    <t>아이패드미니4 128 wifi 팝니다</t>
  </si>
  <si>
    <t>아이패드 미니4 128g LTE + wifi 셀룰러</t>
  </si>
  <si>
    <t>아이패드 미니4 64기가 와이파이</t>
  </si>
  <si>
    <t>아이패드 미니4 와이파이 16G  15만</t>
  </si>
  <si>
    <t xml:space="preserve">아이패드 미니4 골드 128GB Wifi </t>
  </si>
  <si>
    <t>아이패드 미니4 WIFI 128G 급처</t>
  </si>
  <si>
    <t>아이패드미니4골드  S급 128 wifi전용판매합니다</t>
  </si>
  <si>
    <t>아이패드 미니4 128기가</t>
  </si>
  <si>
    <t>아이패드미니4 부품용으로 판매합니다.</t>
  </si>
  <si>
    <t>아이패드 미니4 와이파이 128기가 팝니다</t>
  </si>
  <si>
    <t>아이패드 미니4+아이패드 거치대 팝니다</t>
  </si>
  <si>
    <t>아이패드미니4 128 실버</t>
  </si>
  <si>
    <t>아이패드미니4 실버 128기가 팝니다</t>
  </si>
  <si>
    <t>아이패드 미니 4 LTE 128기가 팝니다.</t>
  </si>
  <si>
    <t>아이패드 미니4  부품용</t>
  </si>
  <si>
    <t>아이패드 미니4 16g 팔아요</t>
  </si>
  <si>
    <t>아이패드 미니4 128g 골드 급매합니다</t>
  </si>
  <si>
    <t>아이패드 미니 4세대 와이파이 64기가 골드</t>
  </si>
  <si>
    <t>아이패드 미니4 셀룰러 128기가 스그 셀룰러 +정품 실리콤 커버 + 인케이스 파우치</t>
  </si>
  <si>
    <t>아이패드미니4 64gb wifi 부품용 팝니다.</t>
  </si>
  <si>
    <t>아이패드 미니4 32GB와이파이 블랙(A+판매)</t>
  </si>
  <si>
    <t>아이패드 미니4  64기가 wifi</t>
  </si>
  <si>
    <t>아이패드 미니4 실버 128g wifi</t>
  </si>
  <si>
    <t>아이패드 미니4 64G 와이파이</t>
  </si>
  <si>
    <t>아이패드 미니4 32G 와이파이모델 팝니다.</t>
  </si>
  <si>
    <t>아이패드 미니 4세대 128기가 셀룰러 팝니다.</t>
  </si>
  <si>
    <t>아이패드미니4 128기가 셀룰러(풀박스) 판매합니다</t>
  </si>
  <si>
    <t>아이패드미니4 wifi / ipad mini4 wifi 128g</t>
  </si>
  <si>
    <t>아이패드 미니 4 wifi 16기가</t>
  </si>
  <si>
    <t>아이패드 미니 4 골드 128기가 와이파이</t>
  </si>
  <si>
    <t>아이패드 미니 4 스페이스 그래이 128G 최상급 판매합니다</t>
  </si>
  <si>
    <t>아이패드 미니4 WIFI 128G</t>
  </si>
  <si>
    <t>ipad mini4아이패드미니4 wifi+세룰러 64G 스페이스 그레이 팝니다</t>
  </si>
  <si>
    <t>아이패드 미니4 128기가 와이파이모델 팝니다</t>
  </si>
  <si>
    <t>아이패드 미니4 64g wifi 골드 팝니다</t>
  </si>
  <si>
    <t xml:space="preserve">아이패드 미니4 셀룰러 128 </t>
  </si>
  <si>
    <t>아이패드미니 4 128G판매</t>
  </si>
  <si>
    <t>아이패드 미니4 LTE(셀룰러)32기가 판매 합니다</t>
  </si>
  <si>
    <t>아이패드 미니 4 64g wifi</t>
  </si>
  <si>
    <t>아이패드 미니4 16G WIFI 골드 색상 풀박스</t>
  </si>
  <si>
    <t>아이패드 미니4(64GB) 팝니다.</t>
  </si>
  <si>
    <t>아이패드 미니4 셀룰러 리퍼제품 (64gb)</t>
  </si>
  <si>
    <t>아이패드 미니4 와이파이 128 팝니다</t>
  </si>
  <si>
    <t>아이패드미니4세대128기가 그레이판매</t>
  </si>
  <si>
    <t>아이패드 미니4 128GB, 스페이스그레이, WiFi 팝니다~</t>
  </si>
  <si>
    <t>아이패드 미니4 셀룰러 64g 팝니다(홍대)</t>
  </si>
  <si>
    <t>아이패드미니4 64기가팝니다 19만원</t>
  </si>
  <si>
    <t>아이패드 미니4 128gb 부품용으로 판매합니다.</t>
  </si>
  <si>
    <t>아이패드 미니 4세대 16GB WIFI 모델 배터리 68%</t>
  </si>
  <si>
    <t>아이패드 미니4 와이파이 128기가 스페이스 그레이 25만원</t>
  </si>
  <si>
    <t xml:space="preserve">아이패드 미니4 64기가 셀룰러 팝니다. </t>
  </si>
  <si>
    <t>판매완료-아이패드 미니4 셀룰러 32G 스그 풀박 판매합니다</t>
  </si>
  <si>
    <t>아이패드미니4 WiFi 64G 골드색상 팝니다.</t>
  </si>
  <si>
    <t>아이패드 미니4 Wi-Fi, 128 GB (골드칼라) 판매</t>
  </si>
  <si>
    <t>아이패드 미니4 셀룰러 LTE 128GB (스페이스 그레이) 판매=리퍼</t>
  </si>
  <si>
    <t xml:space="preserve">아이패드 미니4 wifi 16gb 팝니다 </t>
  </si>
  <si>
    <t>아이패드 미니4세대 로즈골드 128기가 팝니다.</t>
  </si>
  <si>
    <t>아이패드 미니4 골드 64기가 셀룰러 판매합니다</t>
  </si>
  <si>
    <t>아이패드 미니4 64g wifi 부품용 판매합니다.</t>
  </si>
  <si>
    <t>아이패드미니4 16g 실버 팝니다</t>
  </si>
  <si>
    <t>아이패드 미니4 64g 셀룰러 - 외관 상태 S급</t>
  </si>
  <si>
    <t>아이패드미니4 팝니다</t>
  </si>
  <si>
    <t>애플 아이패드 미니4 스페이스그레이 와이파이버전 64기가... 판매합니다.</t>
  </si>
  <si>
    <t>아이패드 미니4 셀룰러 64G  저렴하게 팔아요</t>
  </si>
  <si>
    <t>아이패드 미니4 128와이파이</t>
  </si>
  <si>
    <t>아이패드 미니4 wifi 128gb 하자있음</t>
  </si>
  <si>
    <t>아이패드 미니4 64기가 실버</t>
  </si>
  <si>
    <t>아이패드미니4 64gb</t>
  </si>
  <si>
    <t>아이패드미니4 16기가 와이파이 판매합니다.</t>
  </si>
  <si>
    <t>아이패드 미니4 실버 128GB 와이파이</t>
  </si>
  <si>
    <t>아이패드미니4세대 (액정파손)+새배터리</t>
  </si>
  <si>
    <t>(창원, 부산)아이패드 미니4 wifi 64기가 s급 + 독일 정품 케이스</t>
  </si>
  <si>
    <t>2020.09.22</t>
  </si>
  <si>
    <t>아이패드 4세대 상태좋음</t>
  </si>
  <si>
    <t>아이패드 미니4 (wifi 64gb)</t>
  </si>
  <si>
    <t>아이패드 에어1</t>
  </si>
  <si>
    <t>아이패드 에어1 16G Wifi</t>
  </si>
  <si>
    <t>아이패드 에어1 64g 셀룰러</t>
  </si>
  <si>
    <t>아이패드 에어1 화이트 32GB</t>
  </si>
  <si>
    <t>아이패드 에어1 16G [8.5만]</t>
  </si>
  <si>
    <t>아이패드 에어1 16G 실버 팝니다</t>
  </si>
  <si>
    <t>개봉 거의새것] 아이패드 에어 4세대 256gb 와이파이 실버 팝니다.1월25일구매</t>
  </si>
  <si>
    <t>아이패드 에어1, 64기가 셀룰러,와이파이</t>
  </si>
  <si>
    <t>아이패드에어 1  16gb wifi팝니다.</t>
  </si>
  <si>
    <t>아이패드 에어 1세대 32g wifi</t>
  </si>
  <si>
    <t>아이패드 에어1세대 32Gb 셀룰러(lte)</t>
  </si>
  <si>
    <t>1/23일에 리퍼 받은 미사용 아이패드 에어3 64g</t>
  </si>
  <si>
    <t>아이패드 에어1 셀룰러 32GB</t>
  </si>
  <si>
    <t>아이패드 에어1, 32기가, wifi, MD789KH/A (택포14)</t>
  </si>
  <si>
    <t>아이패드 에어1세대 16GB</t>
  </si>
  <si>
    <t>아이패드 에어1 wifi 32g 실버</t>
  </si>
  <si>
    <t>아이패드 에어1 32g wifi 판매합니다.</t>
  </si>
  <si>
    <t>아이패드 에어 1 32G, Wifi</t>
  </si>
  <si>
    <t>아이패드 에어 1 32GB 셀룰러 팝니다</t>
  </si>
  <si>
    <t>아이패드 에어3 Wi-Fi 64G 특SS급</t>
  </si>
  <si>
    <t>아이패드 에어1 스그 16기가 상태 좋음</t>
  </si>
  <si>
    <t>아이패드 에어1 16GB wifi+cellular(배터리수명 96%)</t>
  </si>
  <si>
    <t>아이패드 에어 1세대 32G 셀룰러 팝니다</t>
  </si>
  <si>
    <t>아이패드 에어1 셀룰러 16기가 팝니다.</t>
  </si>
  <si>
    <t>아이패드 에어1 32g wifi (A1474) -가격내림</t>
  </si>
  <si>
    <t>아이패드 에어1 16기가 와이파이 판매합니다</t>
  </si>
  <si>
    <t>아이패드 에어 4세대 iPand Air 4th Generation 64GB Wifi 스페이스 그레이/스그/Space Gray + 애케플/애플케어플러스/AppleCare+ 판매합니다.</t>
  </si>
  <si>
    <t>아이패드 에어 1 / 32GB/스그 (A1474)</t>
  </si>
  <si>
    <t>아이패드 에어1 128g</t>
  </si>
  <si>
    <t>아이패드 에어1 셀룰러 64</t>
  </si>
  <si>
    <t>아이패드 에어1 16G</t>
  </si>
  <si>
    <t>아이패드 에어1 32기가</t>
  </si>
  <si>
    <t>아이패드에어1 16G</t>
  </si>
  <si>
    <t>아이패드 에어 1세대 32gb Wifi 모델 - 실버(화이트)</t>
  </si>
  <si>
    <t>아이패드 에어1 16g 셀룰러 팔이요</t>
  </si>
  <si>
    <t>아이패드 에어1 128 파워버튼 고장</t>
  </si>
  <si>
    <t xml:space="preserve">아이패드 에어1 스페이스그레이 셀룰러 32기가 판매합니다. </t>
  </si>
  <si>
    <t>아이패드 에어 1세대 상태A급 팝니다.</t>
  </si>
  <si>
    <t>아이패드 에어 1세대 16기가 스페이스 그레이 15만원</t>
  </si>
  <si>
    <t>애플 아이패드 에어 1세대 16gb wifi [9.5만원]</t>
  </si>
  <si>
    <t>아이패드 에어1 셀룰러 64G 팝니다. 14만원</t>
  </si>
  <si>
    <t>아이패드 에어1 32기가 실버 안전거래용</t>
  </si>
  <si>
    <t>아이패드 에어 1세대 32기가 와이파이 버전 팝니다</t>
  </si>
  <si>
    <t>아이패드 에어1 와이파이 64기가</t>
  </si>
  <si>
    <t>아이패드 에어1 32G (WiFi)</t>
  </si>
  <si>
    <t>[미개봉]아이패드 에어4세대 256기가 스그 제조년도 21년 1월</t>
  </si>
  <si>
    <t>아이패드 에어1 16기가</t>
  </si>
  <si>
    <t xml:space="preserve">아이패드에어 4세대 (256기가/와이파이+셀룰러 모델) 미개봉 판매합니다 (2021-1월 제조) </t>
  </si>
  <si>
    <t>아이패드 에어1실버 32gb 와이파이용</t>
  </si>
  <si>
    <t xml:space="preserve">아이패드 에어4 실버/ 스카이블루 64기가 WIFI 미개봉 </t>
  </si>
  <si>
    <t>아이패드 에어 1 16기가 팝니다</t>
  </si>
  <si>
    <t xml:space="preserve">아이패드 에어4 스그 미개봉 </t>
  </si>
  <si>
    <t xml:space="preserve"> 아이패드 에어 1세대 (a1474) 32g</t>
  </si>
  <si>
    <t>아이패드 에어2 와이파이 64GB 골드</t>
  </si>
  <si>
    <t>아이패드 에어1 32G wifi 풀박 팝니다 (상태 최상급)</t>
  </si>
  <si>
    <t xml:space="preserve">아이패드 에어1 32기가 wifi </t>
  </si>
  <si>
    <t xml:space="preserve">1월구매)아이패드에어4 스그 64기가 </t>
  </si>
  <si>
    <t>아이패드 에어1 32GB wifi + 정품 스마트케이스</t>
  </si>
  <si>
    <t>아이패드에어1세대 16g wifi 판매</t>
  </si>
  <si>
    <t>아이패드에어4 wifi/64g/스그(12월제조새상품/미개봉)</t>
  </si>
  <si>
    <t>아이패드 에어1 64GB 셀룰러</t>
  </si>
  <si>
    <t>아이패드 에어 3</t>
  </si>
  <si>
    <t>미개봉 ) 아이패드 에어 4 세대 실버 64 GB 21년 1월 제조품</t>
  </si>
  <si>
    <t>아이패드에어1 128기가 LTE 모델 -16만</t>
  </si>
  <si>
    <t>2021년 1월제조 미개봉 아이패드 에어 4 스그 팝니다</t>
  </si>
  <si>
    <t>아이패드 에어1 64기가 박스셋 14만원</t>
  </si>
  <si>
    <t>아이패드 에어 1세대 16기가 와이파이 버전</t>
  </si>
  <si>
    <t>아이패드 에어 1 32기가 wifi 실버</t>
  </si>
  <si>
    <t>애플 아이패드 에어1세대 32gb 실버 팝니다</t>
  </si>
  <si>
    <t>(거의 새거) 아이패드 에어 1세대 셀룰러+WIFI 32G</t>
  </si>
  <si>
    <t>아이패드 에어1 와이파이 스그 s급 풀박+액보필</t>
  </si>
  <si>
    <t>아이패드 에어 1세대 64Gb 셀룰러 모델 14만 팝니다.</t>
  </si>
  <si>
    <t>아이패드 에어1 셀룰러 64G</t>
  </si>
  <si>
    <t>아이패드에어 1세대 WI-FI 32GB (정품 스마트케이스 2개 포함) 13만원</t>
  </si>
  <si>
    <t>아이패드 에어1 WIFI 64GB 실버 팝니다</t>
  </si>
  <si>
    <t>아이패드 에어 1 LTE 16G 팝니다.</t>
  </si>
  <si>
    <t>거래완료 아이패드 에어1 와이파이버전 32기가 팝니다</t>
  </si>
  <si>
    <t>아이패드에어1 Wi-Fi A1474 블랙</t>
  </si>
  <si>
    <t>아이패드 에어1세대 a급</t>
  </si>
  <si>
    <t>아이패드 에어1 총 30개 구매합니다.</t>
  </si>
  <si>
    <t>아이패드 에어 1 32GB 셀룰러 단품 팝니다</t>
  </si>
  <si>
    <t>아이패드 에어1 32G wifi 팝니다</t>
  </si>
  <si>
    <t>아이패드에어 1세데 부품용 팝니다</t>
  </si>
  <si>
    <t>S급 아이패드 에어1 WIFI 팝니다.</t>
  </si>
  <si>
    <t>아이패드 에어1 32기가 wifi 잔고장 싸게 팔아요</t>
  </si>
  <si>
    <t>아이패드 에어 1세대 16기가</t>
  </si>
  <si>
    <t>아이패드 에어 1세대 wifi 32GB</t>
  </si>
  <si>
    <t>[판매완료]아이패드 에어1 16기가 셀룰러 스그</t>
  </si>
  <si>
    <t>[판매]아이패드에어 1세대 LTE 모델</t>
  </si>
  <si>
    <t>애플 아이패드 에어1세대 wifi 32g 팝니다</t>
  </si>
  <si>
    <t>아이패드 에어1 wifi 16gb 판매합니다</t>
  </si>
  <si>
    <t>아이패드 에어1세대 16gb 셀룰러 팝니다.</t>
  </si>
  <si>
    <t>아이패드 에어2 리퍼 후 미사용 (64GB, 셀룰러) 32만원 팝니다. (골드, 광주)</t>
  </si>
  <si>
    <t>아이패드 에어1 팝니다. 상태 S급</t>
  </si>
  <si>
    <t>아이패드에어3 64wifi스그+애플펜1세대+애플케어플러스 판매합니다</t>
  </si>
  <si>
    <t>아이패드 에어3 와이파이 256기가 (48로 가격 내림)</t>
  </si>
  <si>
    <t>[대구]아이패드 에어1 32G 셀룰러 팝니다.</t>
  </si>
  <si>
    <t>아이패드에어1 셀룰러 128G 화이트</t>
  </si>
  <si>
    <t>아이패드 에어3 와이파이 256기가 (51만)</t>
  </si>
  <si>
    <t>아이패드 프로 9.7 1세대 128GB Wifi+LTE 골드 팝니다. A1674</t>
  </si>
  <si>
    <t>아이패드 에어1 wifi 16g 스페이스 그레이</t>
  </si>
  <si>
    <t>아이패드에어1 128기가 셀룰러</t>
  </si>
  <si>
    <t>[가격인하] 아이패드 에어1 32G 셀룰러 판매합니다.</t>
  </si>
  <si>
    <t>아이패드 에어1 32GB WiFi 와이파이</t>
  </si>
  <si>
    <t>아이패드 에어1 16gb셀룰러 판매합니다.</t>
  </si>
  <si>
    <t>아이패드 에어1 16gb 팝니다</t>
  </si>
  <si>
    <t>아이패드 에어1 32GB WIFI 실버</t>
  </si>
  <si>
    <t>아이패드 에어1 판매합니다 32g, wifi</t>
  </si>
  <si>
    <t>아이패드에어 1세대 32기가 셀룰러 버전</t>
  </si>
  <si>
    <t>아이패드 에어1 16g wifi</t>
  </si>
  <si>
    <t>아이패드 에어4 스카이블루 64GB WIFI 싸게 판매합니다.</t>
  </si>
  <si>
    <t>아이패드 에어1 32G wifi팝니다.</t>
  </si>
  <si>
    <t>아이패드 에어4세대 스페이스그레이 64G Wifi</t>
  </si>
  <si>
    <t>아이패드 에어 1세대 스그 32기가 와이파이</t>
  </si>
  <si>
    <t>아이패드 에어 1세대 셀룰러 모델 (실버,64G) 팝니다</t>
  </si>
  <si>
    <t>아이패드 에어4세대 64기가 판매합니다</t>
  </si>
  <si>
    <t>아이패드에어1 wifi 32g + 정품케이스</t>
  </si>
  <si>
    <t>아이패드 에어4 64기가 스그 미개봉</t>
  </si>
  <si>
    <t>아이패드 에어4 스그,실버,블루 각 1대씩 판매합니다!</t>
  </si>
  <si>
    <t>아이패드 에어2 64GB 셀룰러</t>
  </si>
  <si>
    <t>[판매]아이패드에어1 셀룰러 aaa급!</t>
  </si>
  <si>
    <t>2020.10.20</t>
  </si>
  <si>
    <t>[택배거래]아이패드 에어(iPad Air 4) 4세대 64기가 와이파이(WiFi) 버전 팔아요</t>
  </si>
  <si>
    <t>[수원영통] 아이패드 에어2 16GB 셀룰러 골드 - 02723</t>
  </si>
  <si>
    <t>아이패드 에어3 (64기가 와이파이) - 펜포함 S급!!</t>
  </si>
  <si>
    <t xml:space="preserve">아이패드 에어4 실버 64기가 애케플 팝니다 </t>
  </si>
  <si>
    <t>아이패드에어3 스페이스그레이 64g 판매합니다</t>
  </si>
  <si>
    <t>아이패드 에어 2 64GB WIFI + 박스,칩인증 충전케이블 포함</t>
  </si>
  <si>
    <t xml:space="preserve">아이패드 에어2 64g 셀룰러+wifi </t>
  </si>
  <si>
    <t>아이패드 에어3 새제품 현재무상리퍼가능(보증기간 넉넉)스그 미개봉</t>
  </si>
  <si>
    <t>아이패드에어2 셀룰러 64 골드</t>
  </si>
  <si>
    <t>아이패드 에어 4세대(최신) 팝니다</t>
  </si>
  <si>
    <t>[판매중]아이패드 에어 실버 128G WIFI_A급 정도 되는듯</t>
  </si>
  <si>
    <t>아이패드 6세대/128GB 셀룰러 모델 판매 합니다.</t>
  </si>
  <si>
    <t>아이패드 에어 4세대 64gb 스그 팝니다.</t>
  </si>
  <si>
    <t>아이패드 에어2 셀룰러 16G</t>
  </si>
  <si>
    <t>미개봉 아이패드에어4 64기가 삽니당</t>
  </si>
  <si>
    <t>미개봉 아이패드 에어4 wifi 64g 스카이블루 &amp; skoko 액정필름 포함</t>
  </si>
  <si>
    <t>아이패드에어 128기가 셀룰러 택포 14만</t>
  </si>
  <si>
    <t>인천.아이패드에어4 64G WIFI.새상품.68만원</t>
  </si>
  <si>
    <t>인천.아이패드에어4.새상품.스그.64G.wifi.68만원</t>
  </si>
  <si>
    <t>아이패드 에어(iPad Air 3) 3세대 64기가 와이파이(WiFi) 버전 팔아요</t>
  </si>
  <si>
    <t>아이패드 에어3 64기가 와이파이</t>
  </si>
  <si>
    <t>아이패드에어4 스그 64gb Wifi 모델 판매합니다</t>
  </si>
  <si>
    <t>[가격인하] 아이패드 6세대 32기가 골드 LTE(셀룰러) 28만원</t>
  </si>
  <si>
    <t>아이패드 에어4 64G Wifi 실버 미개봉 팝니다.</t>
  </si>
  <si>
    <t>아이패드 에어2 64GB 골드(150,000)판매</t>
  </si>
  <si>
    <t>아이패드 에어4 스카이블루 셀룰러 64GB 팝니다. 78만원</t>
  </si>
  <si>
    <t>아이패드 에어 3세대 스페이스 그레이 64기가</t>
  </si>
  <si>
    <t>[급처] 아이패드 에어3 64GB Wi-Fi (가격내림)</t>
  </si>
  <si>
    <t>아이패드 에어3 (Ipad Air3) 64G 실버 wifi (매우 깨끗해요), 직거래 용인, 수원, 동탄 직거래</t>
  </si>
  <si>
    <t>아이패드 에어 3세대 ,64G wifi (iPad Air 3) 스페이스 그레이</t>
  </si>
  <si>
    <t>아이패드 에어2 와이파이 128G 15만원 인천</t>
  </si>
  <si>
    <t>아이패드 에어2 128기가 골드 사요~ 와이파이 셀룰러 상관안함 25만원+@가능</t>
  </si>
  <si>
    <t>(미개봉) 아이패드 8세대 32기가</t>
  </si>
  <si>
    <t>아이폰6s+,아이폰se1세대,아이패드에어2 일괄 판매</t>
  </si>
  <si>
    <t>아이패드 에어1 팝니다.</t>
  </si>
  <si>
    <t>아이패드 에어 1세대 와이파이 32기가 IOS9 (탈옥가능버전) [판매완료]</t>
  </si>
  <si>
    <t>아이패드 에어1 32G</t>
  </si>
  <si>
    <t>아이패드 에어 1세대 16g wifi</t>
  </si>
  <si>
    <t>아이패드 에어1 32기가 와이파이</t>
  </si>
  <si>
    <t>아이패드 에어 1세대 16기가 wifi 팝니다.</t>
  </si>
  <si>
    <t>아이패드 에어1 wifi 16GB</t>
  </si>
  <si>
    <t>2021.03.12</t>
  </si>
  <si>
    <t>아이패드 에어1 16GB 셀룰러 11만원</t>
  </si>
  <si>
    <t>아이패드 에어1세대 16기가 배터리효율 95%</t>
  </si>
  <si>
    <t>아이패드 에어 1세대 스페이스 그레이</t>
  </si>
  <si>
    <t>아이패드에어1 16기가 실버 택포 5만</t>
  </si>
  <si>
    <t>아이패드 에어 1세대 wifi 32기가 스그 판매합니다</t>
  </si>
  <si>
    <t>아이패드 에어1 셀룰러 64기가 스페이스 그레이 (A1475: iPad Air)</t>
  </si>
  <si>
    <t>아이패드 에어 1세대</t>
  </si>
  <si>
    <t>로지텍 폴리오 터치 아이패드 에어4용</t>
  </si>
  <si>
    <t>아이패드 에어1 16gb</t>
  </si>
  <si>
    <t>아이패드에어 128기가 실버 태블릿 팝니다 21만원</t>
  </si>
  <si>
    <t>아이패드 에어1 16g 셀룰러 (액정유리 파손)</t>
  </si>
  <si>
    <t>아이패드 에어1세대 16g 부품용</t>
  </si>
  <si>
    <t>아이패드 에어1 셀룰러 16기가 팝니다</t>
  </si>
  <si>
    <t>(울산) 아이패드 에어 1세대 32G 10만원 판매</t>
  </si>
  <si>
    <t>아이패드에어1 64G LTE 15만</t>
  </si>
  <si>
    <t>아이패드 에어4 라이노케이스&amp;투명강화유리2매+후측면 보호필름 팝니다.(미사용)</t>
  </si>
  <si>
    <t>아이패드 에어 1 판매</t>
  </si>
  <si>
    <t>아이패드 에어1 와이파이 32gb wifi 배터리효율 85% 12만</t>
  </si>
  <si>
    <t>아이패드 에어1 64기가 A1474 wifi</t>
  </si>
  <si>
    <t>아이패드에어1 128G_LTE_(모델A1475)15만원_택포</t>
  </si>
  <si>
    <t>아이패드 에어1 16GB Wifi 판매합니다</t>
  </si>
  <si>
    <t>애플 아이패드 에어 1세대</t>
  </si>
  <si>
    <t>아이패드 에어1 16gb wifi</t>
  </si>
  <si>
    <t>아이패드 에어1 팝니다</t>
  </si>
  <si>
    <t>아이패드 에어1 실버 64g 내정자있음</t>
  </si>
  <si>
    <t>아이패드 에어1 셀룰러 32기가 팝니다</t>
  </si>
  <si>
    <t>(팝니다) 아이패드 에어 1세대 (A1474) 32Gb</t>
  </si>
  <si>
    <t>아이패드 에어1 32G wifi 모델</t>
  </si>
  <si>
    <t>아이패드 에어1 32G 실버 팝니다</t>
  </si>
  <si>
    <t>아이패드 에어 1세대 32G</t>
  </si>
  <si>
    <t>아이패드 에어 1세대 16G Wi-Fi 팝니다.</t>
  </si>
  <si>
    <t>아이패드에어1세대 32G wi-fi 팝니다.</t>
  </si>
  <si>
    <t>애플 아이패드 에어 1세대 셀룰러 32G 실버색상 판매합니다.</t>
  </si>
  <si>
    <t>아이패드 에어 스그 1세대 팝니다.</t>
  </si>
  <si>
    <t>아이패드 에어1 16g 본체 12만원</t>
  </si>
  <si>
    <t>아이패드 에어1 스페이스그레이 32g wifi</t>
  </si>
  <si>
    <t>아이패드 에어 1세대 32g wifi 판매</t>
  </si>
  <si>
    <t>아이패드 에어1 32g 팝니다</t>
  </si>
  <si>
    <t>아이패드에어1세대 32G 팝니다.</t>
  </si>
  <si>
    <t>아이패드 에어1(wifi+Cellular) A1475 128GB S급 풀박스</t>
  </si>
  <si>
    <t>아이패드 에어 1세대 16기가 실버 팝니다~</t>
  </si>
  <si>
    <t>아이패드 에어1 1세대 16gb</t>
  </si>
  <si>
    <t>A급 아이패드 에어1세대 (가격내림 ^^)</t>
  </si>
  <si>
    <t>아이패드 에어1세대 화이트 모델 판매합니다. (서울직)</t>
  </si>
  <si>
    <t>아이패드 에어1 1세대 팝니다.</t>
  </si>
  <si>
    <t xml:space="preserve">[판매]아이패드 에어1 128g 셀룰러(lte) </t>
  </si>
  <si>
    <t>[직거래] 아이패드 에어1 LTE 64G 싸게 판매</t>
  </si>
  <si>
    <t>아이패드 에어1 wifi 16GB 팝니다.</t>
  </si>
  <si>
    <t>아이패드 에어 1세대 32gb wifi 팝니다.</t>
  </si>
  <si>
    <t>아이패드 에어1 MD790KH/A Wifi 64G 팝니다</t>
  </si>
  <si>
    <t>아이패드 에어 1세대 WiFi 16G</t>
  </si>
  <si>
    <t>아이패드 에어1 16GB WiFi, A1474</t>
  </si>
  <si>
    <t>아이패드에어1 16g 판매</t>
  </si>
  <si>
    <t>아이패드에어1 64GB 셀룰러 스그</t>
  </si>
  <si>
    <t>아이패드 에어 1세대 wifi 16G 판매</t>
  </si>
  <si>
    <t>아이패드에어1 16g wifi</t>
  </si>
  <si>
    <t>아이패드 에어1 64g wifi</t>
  </si>
  <si>
    <t>아이패드 에어1 16g 8만원</t>
  </si>
  <si>
    <t>아이패드 에어1 셀룰러 32기가</t>
  </si>
  <si>
    <t xml:space="preserve">아이패드 에어3 64GB 판매. 상태s+급. 충전 10번 이내. </t>
  </si>
  <si>
    <t>아이패드 에어1 64GB 실버</t>
  </si>
  <si>
    <t xml:space="preserve"> 아이패드 에어1 64GB (wifi, 실버) 판매합니다!</t>
  </si>
  <si>
    <t>아이패드에어1 16기가</t>
  </si>
  <si>
    <t>아이패드 에어1 셀룰러 32GB 배터리 96%</t>
  </si>
  <si>
    <t>아이패드 에어1 32G 셀룰러</t>
  </si>
  <si>
    <t>아이패드에어 1 wifi버전 32G</t>
  </si>
  <si>
    <t>아이패드에어1 128G LTE 팝니다</t>
  </si>
  <si>
    <t>아이패드 에어 1 (32G)</t>
  </si>
  <si>
    <t>아이패드 에어1 64GB 실버색상</t>
  </si>
  <si>
    <t>아이패드 에어1 32G 실버 팝니다~ (내용필독)</t>
  </si>
  <si>
    <t>아이패드 에어2 골드 64GB 팝니다.</t>
  </si>
  <si>
    <t>아이패드 에어2 128기가 팝니다(상태 좋음)</t>
  </si>
  <si>
    <t>(택포 13만원) 상태 A급 아이패드 에어 1세대(충전기 포함)</t>
  </si>
  <si>
    <t>아이패드 에어 1 16G 실버</t>
  </si>
  <si>
    <t>iPad Air3/아이패드 에어3 WiFi/64G/골드/Apple Pencil1 실사용 A급 풀박스 팝니다.</t>
  </si>
  <si>
    <t>2020.10.28</t>
  </si>
  <si>
    <t>아이패드에어1 셀룰러 32기가 그레이</t>
  </si>
  <si>
    <t>아이패드에어2 WIFI 64G A급</t>
  </si>
  <si>
    <t>아이패드에어1 스그 32 셀룰러 판매합니다</t>
  </si>
  <si>
    <t>아이패드 에어4세대 10.9 판매합니다</t>
  </si>
  <si>
    <t>고장난 아이패드 에어2 셀룰러 64기가 부품용 판매합니다.</t>
  </si>
  <si>
    <t>아이패드 에어2+로지텍 k480팝니다</t>
  </si>
  <si>
    <t>아이패드 에어2 16G WIFI 판매</t>
  </si>
  <si>
    <t>아이패드 에어3 64g wifi</t>
  </si>
  <si>
    <t>아이패드 에어4 10.9 256G LTE (셀룰러) 스페이스그레이 미개봉 새제품 에케가입완료</t>
  </si>
  <si>
    <t>아이패드 프로1세대 9.7 로즈골드 32g 풀박 새제품급 28만</t>
  </si>
  <si>
    <t>(부산) 아이패드 에어3 10.5 WIFI 64G 스페이스 그레이</t>
  </si>
  <si>
    <t>아이패드1세대</t>
  </si>
  <si>
    <t>아이패드 에어2 실버 WIFI 64gb 대구</t>
  </si>
  <si>
    <t>아이패드 에어2 64기가 셀룰러 골드</t>
  </si>
  <si>
    <t>아이패드 에어2 스페이스그레이 wifi 64G 판매합니다.</t>
  </si>
  <si>
    <t>[판매완료]아이패드에어2 팝니다</t>
  </si>
  <si>
    <t>아이패드 에어 4세대 10.9인치 64GB -스페이스 그레이- (Wi-Fi전용) 팝니다.</t>
  </si>
  <si>
    <t>아이패드 a1474 부품용 팝니다</t>
  </si>
  <si>
    <t>아이패드 에어3 64wifi스그 애펜1세대 포함 팝니다</t>
  </si>
  <si>
    <t>아이패드 에어2</t>
  </si>
  <si>
    <t>아이패드 에어2 64g wifi 실버색상 팝니다 (상태좋음)(안양지역 직거래)</t>
  </si>
  <si>
    <t>아이패드 에어2 16G 판매합니다.</t>
  </si>
  <si>
    <t>아이패드 에어 2 (스페이스그레이, 64GB + 셀룰러) + 정품 커버 + 파우치 포함</t>
  </si>
  <si>
    <t>아이패드 에어2 128G Wi-fi</t>
  </si>
  <si>
    <t>아이패드 에어2 16GB(기가) Wi-Fi + Cellular (실버) 판매합니다.</t>
  </si>
  <si>
    <t>아이패드 에어 2 64GB 9.7인치 Wi-Fi 15만원</t>
  </si>
  <si>
    <t>아이패드 에어2 64기가 셀룰러 판매합니다.</t>
  </si>
  <si>
    <t>아이패드에어2 16g  wifi</t>
  </si>
  <si>
    <t>아이패드 에어2 wifi 골드 모델 팝니다.</t>
  </si>
  <si>
    <t>아이패드에어2 골드 64 셀룰러</t>
  </si>
  <si>
    <t>아이패드 에어2 스그 64gb s급 판매합니다</t>
  </si>
  <si>
    <t>아이패드 에어2 64g wifi 골드</t>
  </si>
  <si>
    <t>아이패드 에어2 64GB 팝니다</t>
  </si>
  <si>
    <t>아이패드에어2 골드 64g wifi</t>
  </si>
  <si>
    <t>아이패드 에어2 64기가</t>
  </si>
  <si>
    <t>아이패드 에어2 골드 32기가 와이파이용 풀박스 판매합니다.</t>
  </si>
  <si>
    <t>아이패드 에어 2 골드 64GB / iPad Air 2 Gold 64GB</t>
  </si>
  <si>
    <t>아이패드 에어2 64G 셀룰러</t>
  </si>
  <si>
    <t>아이패드 에어2 64GB 상태 좋은 기기 팝니다. iPad air 2</t>
  </si>
  <si>
    <t>아이패드 에어2 wifi 64GB 스페이스그레이 판매</t>
  </si>
  <si>
    <t>아이패드 에어2 wifi 64gb</t>
  </si>
  <si>
    <t>아이패드에어2(와이파이전용)_택배비 별도입니다</t>
  </si>
  <si>
    <t>아이패드 에어2 wifi 16g + 케이스 + 충전기 케이블</t>
  </si>
  <si>
    <t>아이패드 에어 2 와이파이 64기가 스페이스 그레이 팝니다</t>
  </si>
  <si>
    <t>아이패드 에어2 골드 64g wifi</t>
  </si>
  <si>
    <t>아이패드 에어2 셀룰러+wifi 128gb 팝니다!</t>
  </si>
  <si>
    <t>아이패드에어2 128g 스페이스그레이 풀박</t>
  </si>
  <si>
    <t>아이패드 에어2 128G 골드 WIFI 팝니다</t>
  </si>
  <si>
    <t>아이패드 에어2 32GB 19만원에 판매합니다</t>
  </si>
  <si>
    <t>아이패드 에어2, 골드, 셀룰러, 64G</t>
  </si>
  <si>
    <t>아이패드 에어2 wifi 64GB 팔아요</t>
  </si>
  <si>
    <t>아이패드 에어2 64G WIFI GOLD</t>
  </si>
  <si>
    <t>아이패드에어2 (골드) 64G 가격수정</t>
  </si>
  <si>
    <t>아이패드 에어2 골드 64g wifi 판매. 상태 좋은 편/정품 충전기 포함</t>
  </si>
  <si>
    <t>아이패드 에어2 16g 판매</t>
  </si>
  <si>
    <t>아이패드 에어2 LTE 셀룰러 (LGU) + WIFI 실버 64GB 판매 20만원</t>
  </si>
  <si>
    <t>아이패드 에어2 128GB 셀룰러+wifi (북미판) 화이트골드 (ipad air 2)</t>
  </si>
  <si>
    <t>아이패드 에어2 wifi 골드 16기가</t>
  </si>
  <si>
    <t>아이패드 에어2 16G 셀룰러 로즈골드 본체 판매</t>
  </si>
  <si>
    <t xml:space="preserve">아이패드 에어2 셀룰러 128gb </t>
  </si>
  <si>
    <t>아이패드 에어2 골드 64 wifi 판매합니다</t>
  </si>
  <si>
    <t>아이패드 에어2 32gb wifi</t>
  </si>
  <si>
    <t>아이패드 에어2 64기가 64GB WIFI 실버 풀박 20만원</t>
  </si>
  <si>
    <t>아이패드 에어2 스페이스그레이 128G</t>
  </si>
  <si>
    <t>아이패드 에어2 64기가 셀룰러 (큰기스x 찍힘x 사설x 택배x)</t>
  </si>
  <si>
    <t>아이패드 에어2 64G 셀룰러 로즈골드</t>
  </si>
  <si>
    <t>아이패드 에어2 16g 골드</t>
  </si>
  <si>
    <t>아이패드 에어2 64g lte 팝니다</t>
  </si>
  <si>
    <t>아이패드에어2 64GB wifi 팝니다</t>
  </si>
  <si>
    <t xml:space="preserve">아이패드 에어2 골드 64기가 </t>
  </si>
  <si>
    <t>아이패드 에어2 32기가 와이파이 판매</t>
  </si>
  <si>
    <t>아이패드 에어2 셀룰러 16GB 실버</t>
  </si>
  <si>
    <t>아이패드 에어2 (셀룰러 64GB 골드) 판매합니다.</t>
  </si>
  <si>
    <t>아이패드 에어2 wifi 실버 64GB 팝니다.</t>
  </si>
  <si>
    <t>아이패드 에어2 64g 셀룰러 판매</t>
  </si>
  <si>
    <t>아이패드 에어2 64g 실버 wifi</t>
  </si>
  <si>
    <t>아이패드 에어2 셀룰러 64 골드</t>
  </si>
  <si>
    <t>아이패드 에어2 16G</t>
  </si>
  <si>
    <t>아이패드 에어2 128기가 실버 와이파이</t>
  </si>
  <si>
    <t>부산 아이패드에어2 64기가 Wifi</t>
  </si>
  <si>
    <t>아이패드 에어2 128기가 와이파이</t>
  </si>
  <si>
    <t>아이패드 에어 2 64gb 팝니다(백라이트 일부 고장)</t>
  </si>
  <si>
    <t>아이패드 에어2 64g gold wifi 판매</t>
  </si>
  <si>
    <t>아이패드 에어2 128기가 wifi 모델 팝니다</t>
  </si>
  <si>
    <t>아이패드 에어2 wifi 128G 실버 판매합니다!!!!!!!!!!!!</t>
  </si>
  <si>
    <t>(상태최상) 아이패드 에어2 LTE 32G 골드 판매합니다.</t>
  </si>
  <si>
    <t>아이패드 에어 2 64G 골드</t>
  </si>
  <si>
    <t>아이패드 에어2 64g</t>
  </si>
  <si>
    <t>아이패드 에어2 골드 32기가</t>
  </si>
  <si>
    <t>아이패드 에어2 와이파이 64기가</t>
  </si>
  <si>
    <t>아이패드 에어2 32기가 wifi 실버 판매합니다.</t>
  </si>
  <si>
    <t>아이패드 에어2 초SSS급 쿨거래 네고가능</t>
  </si>
  <si>
    <t>아이패드 에어2 밧데리 부풀음으로 자재용으로 판매 합니다.</t>
  </si>
  <si>
    <t>아이패드 에어2 128g 판매합니다.</t>
  </si>
  <si>
    <t>아이패드 에어2 상태A++급 판매합니다</t>
  </si>
  <si>
    <t>아이패드 에어2 128기가 셀룰러모델 팝니다!</t>
  </si>
  <si>
    <t>아이패드 에어2 wi-fi 64GB space gray (배터리효율99%)</t>
  </si>
  <si>
    <t>아이패드 에어2 64G 셀룰러+WiFi 골드 판매합니다</t>
  </si>
  <si>
    <t>아이패드 에어2/64gb/wifi/골드</t>
  </si>
  <si>
    <t>아이패드 에어2 wifi 64g 골드 팝니다.</t>
  </si>
  <si>
    <t>아이패드 에어2/64G/wifi/화이트/케이스 포함 *20만원* 가격내림</t>
  </si>
  <si>
    <t>아이패드 에어2 lte 64기가 판매.</t>
  </si>
  <si>
    <t>2020.09.20</t>
  </si>
  <si>
    <t>아이패드 에어2/64G/wifi/화이트/케이스 포함</t>
  </si>
  <si>
    <t>아이패드 에어2 셀룰러 64기가</t>
  </si>
  <si>
    <t xml:space="preserve">아이패드 에어2 wifi 64g. 배터리 93% 팝니다. </t>
  </si>
  <si>
    <t>애플 아이패드 에어 2 64GB Wifi + UAG 정품 케이스</t>
  </si>
  <si>
    <t>아이패드 에어2 64G(LTE+Wifi 겸용) 22만원</t>
  </si>
  <si>
    <t>아이패드에어2 실버 128GB 셀룰러 판매합니다.</t>
  </si>
  <si>
    <t>아이패드에어2 16g 17만에 급처 그냥넘겨요</t>
  </si>
  <si>
    <t>아이패드 에어 2 wifi 64g 판매합니다</t>
  </si>
  <si>
    <t>아이패드 에어2 64G wifi 골드</t>
  </si>
  <si>
    <t>아이패드 에어 2세대 셀룰러 64GB</t>
  </si>
  <si>
    <t>아이패드 에어2 팝니다</t>
  </si>
  <si>
    <t>아이패드 에어2 WIFI 64성능 좋아요 A급</t>
  </si>
  <si>
    <t>아이패드 에어2 128G wifi 스페이스 그레이 팝니다</t>
  </si>
  <si>
    <t>아이패드 에어2 (셀룰러) 64기가 팝니다</t>
  </si>
  <si>
    <t>아이패드 에어2 64GB 골드</t>
  </si>
  <si>
    <t>[평택] 아이패드 에어2 A급 64GB WIFI모델 팝니다.</t>
  </si>
  <si>
    <t>아이패드 에어2 64g wifi 팝니다 (배터리효율 93%)</t>
  </si>
  <si>
    <t>아이패드 에어2(실버,셀룰러,64G) + 블루투스케이스 2종 + 기타 케이스 2종</t>
  </si>
  <si>
    <t>아이패드 에어2 128G wifi</t>
  </si>
  <si>
    <t>아이패드 에어2 골드(판매완료)</t>
  </si>
  <si>
    <t>아이패드 에어2 64GB 와이파이 모델</t>
  </si>
  <si>
    <t>apple ipad air2 64GB(아이패드 에어2 64GB) 20만원</t>
  </si>
  <si>
    <t>아이패드 에어2 32GB wifi 골드 (상태A급)</t>
  </si>
  <si>
    <t>아이패드 에어 2세대</t>
  </si>
  <si>
    <t>아이패드에어2 실버 64G</t>
  </si>
  <si>
    <t>창원,부산 아이패드 에어2 16기가 와이파이</t>
  </si>
  <si>
    <t>아이패드 에어2 128GB WiFi 박스풀</t>
  </si>
  <si>
    <t>아이패드 에어2 128GB Wifi 실버</t>
  </si>
  <si>
    <t>아이패드 에어2 64기가 wifi 골드색상 판매합니다. (풀박)</t>
  </si>
  <si>
    <t>아이패드 에어 2 64Gb 셀룰러 / 배터리 93%</t>
  </si>
  <si>
    <t>아이패드 에어 2세대 셀룰러 실버 64기가 판매</t>
  </si>
  <si>
    <t>아이패드 에어2 64G 스그 와이파이 판매합니다</t>
  </si>
  <si>
    <t>아이패드 에어2 64G WIFI 박스 포함</t>
  </si>
  <si>
    <t>아이패드 에어2 64기가 셀룰러</t>
  </si>
  <si>
    <t>아이패드 에어2 64기가 골드 A급</t>
  </si>
  <si>
    <t>아이패드 에어2 128GB 실버</t>
  </si>
  <si>
    <t>아이패드 에어2 32G 골드 S급 + ZUGU케이스 판매합니다.</t>
  </si>
  <si>
    <t>아이패드 에어 2세대 64기가 A급 - 셀룰러 실버</t>
  </si>
  <si>
    <t>아이패드 에어2 32G wifi</t>
  </si>
  <si>
    <t>아이패드 에어2 32기가 WIFI 실버 팝니다~ (19만)</t>
  </si>
  <si>
    <t>아이패드 에어2 실버 32G wifi 12만원</t>
  </si>
  <si>
    <t>아이패드 에어2 128GB wifi 골드</t>
  </si>
  <si>
    <t xml:space="preserve">아이패드 에어2 128 골드 팝니다 </t>
  </si>
  <si>
    <t>아이패드 에어2 64G 판매합니다</t>
  </si>
  <si>
    <t>아이패드 에어2 wifi 64GB 골드</t>
  </si>
  <si>
    <t>아이패드 에어2 와이파이 64gb 골드</t>
  </si>
  <si>
    <t>고장난 아이패드 에어2 32g  (부품용)</t>
  </si>
  <si>
    <t>아이패드 에어2 셀룰러 스그 64GB</t>
  </si>
  <si>
    <t>아이패드 에어2 128G wifi 실버색상 (직거래가능)</t>
  </si>
  <si>
    <t>아이패드 에어 2(32gb, 실버, wifi) 팝니다</t>
  </si>
  <si>
    <t>아이패드 에어2 실버 128기가</t>
  </si>
  <si>
    <t>대구 아이패드 에어 2 64기가 파손 팝니다</t>
  </si>
  <si>
    <t>아이패드 에어2  S급 wifi 64기가 골드 팔아요.</t>
  </si>
  <si>
    <t>아이패드 에어2 64g + 다기펜</t>
  </si>
  <si>
    <t>아이패드 에어2 LTE 128기가</t>
  </si>
  <si>
    <t>아이패드 에어2 16gb wifi 팝니다.</t>
  </si>
  <si>
    <t>아이패드 에어2 셀룰러 64G</t>
  </si>
  <si>
    <t>A급 아이패드 에어2 wifi 64gb 실버</t>
  </si>
  <si>
    <t>(김해 장유) 아이패드 에어2 실버 32기가 a급 판매합니다!!</t>
  </si>
  <si>
    <t>아이패드 에어2 골드 16기가 와이파이 (케이스, 케이블, 충전기 포함)</t>
  </si>
  <si>
    <t>아이패드 에어2 골드 wifi 128g 팔아요</t>
  </si>
  <si>
    <t>아이패드 에어2 64GB 풀박</t>
  </si>
  <si>
    <t xml:space="preserve">아이패드에어2 셀룰러버전 64g </t>
  </si>
  <si>
    <t>아이패드 에어 2 와이파이 64GB 로즈골드 판매합니다.</t>
  </si>
  <si>
    <t>아이패드 에어2 와이파이 64기가 골드</t>
  </si>
  <si>
    <t>아이패드 에어2 64 wifi 화이트 판매합니다.</t>
  </si>
  <si>
    <t>[팝니다] 아이패드 에어2 64기가 셀룰러 스페이스그레이 배터리효율93%</t>
  </si>
  <si>
    <t>아이패드 에어 2 64GB WIFI (A급)</t>
  </si>
  <si>
    <t>아이패드 에어2 128g 스페이스 그레이</t>
  </si>
  <si>
    <t>아이패드 에어2 골드 64기가 wifi 상태 굿!!</t>
  </si>
  <si>
    <t>[분당/판교/성남] 아이패드 에어2 64g Wifi 실버</t>
  </si>
  <si>
    <t>아이패드 에어2 16기가 실버 와이파이</t>
  </si>
  <si>
    <t>아이패드 에어2 wifi 64g 골드</t>
  </si>
  <si>
    <t>아이패드 에어2 64g 셀룰러</t>
  </si>
  <si>
    <t>아이패드 에어2 64G 골드 와이파이 판매합니다</t>
  </si>
  <si>
    <t>아이패드 에어2 64gb wifi 풀박스 팝니다</t>
  </si>
  <si>
    <t>아이패드에어2 128GB 셀룰러 - 경남 진주</t>
  </si>
  <si>
    <t>아이패드 에어2 64기가 와이파이(Wifi)</t>
  </si>
  <si>
    <t>아이패드에어2 128기가 골드</t>
  </si>
  <si>
    <t>아이패드 에어2 64기가 와이파이 20만에 팝니다</t>
  </si>
  <si>
    <t>아이패드 에어2 셀룰러+wifi 128G 로즈골드 팝니다</t>
  </si>
  <si>
    <t>부산) 아이패드 에어2 판매합니다.</t>
  </si>
  <si>
    <t>아이패드 에어2 셀룰러 32GB 골드 팝니다.</t>
  </si>
  <si>
    <t>아이패드에어2 wifi 골드 64G</t>
  </si>
  <si>
    <t>아이패드에어2 wifi64g 본품</t>
  </si>
  <si>
    <t>아이패드 에어2 16g wifi 팜</t>
  </si>
  <si>
    <t>아이패드 에어 2 골드 64기가 셀룰러 판매합니다.</t>
  </si>
  <si>
    <t>아이패드 에어2 64g 16만</t>
  </si>
  <si>
    <t>아이패드 에어2 23만원 64 wifi</t>
  </si>
  <si>
    <t>아이패드 에어2 WIFI 실버 128기가 팝니다.</t>
  </si>
  <si>
    <t>아이패드 에어 2세대 128g wifi</t>
  </si>
  <si>
    <t>아이패드 에어2 판매합니다</t>
  </si>
  <si>
    <t>아이패드 에어2 128기가 스그 와이파이 전주</t>
  </si>
  <si>
    <t>아이패드 에어2 16gb wifi 판매합니다</t>
  </si>
  <si>
    <t>아이패드 에어2 lte 셀룰러 64gb 골드 A-급</t>
  </si>
  <si>
    <t>아이패드 에어2 64G 골드</t>
  </si>
  <si>
    <t>아이패드 에어2 64GB wifi 버전/ios11.3/액정파손/8만 네고가능</t>
  </si>
  <si>
    <t>아이패드 에어2 셀룰러 16g 급쳐합니다.</t>
  </si>
  <si>
    <t>아이패드에어2 블랙 128g 셀룰러  22만원 급매!!</t>
  </si>
  <si>
    <t>아이패드 에어 2 64gb 골드팝니다</t>
  </si>
  <si>
    <t>[아이패드 에어2] 128G / 실버</t>
  </si>
  <si>
    <t>아이패드 에어2 WIFI 128g 실버 팝니다.</t>
  </si>
  <si>
    <t>아이패드 에어 2 셀룰러 64GB 골드</t>
  </si>
  <si>
    <t>아이패드 에어2 (64기가)</t>
  </si>
  <si>
    <t>아이패드 에어2 셀룰러 64G 박스 풀셋 판매합니다</t>
  </si>
  <si>
    <t>아이패드 에어2 lte+wifi 64g 팔아요</t>
  </si>
  <si>
    <t>아이패드에어2 64GB 와이파이(서울) 팝니다.</t>
  </si>
  <si>
    <t>아이패드 에어2 IPAD AIR2 와이파이 16GB</t>
  </si>
  <si>
    <t>아이패드 에어2 로즈골드 64G</t>
  </si>
  <si>
    <t>아이패드 에어2 64기가 셀룰러 팝니다</t>
  </si>
  <si>
    <t>아이패드 에어2 골드 셀룰러 64기가 판매합니다</t>
  </si>
  <si>
    <t>아이패드 에어2 64기가 실버 판매</t>
  </si>
  <si>
    <t>아이패드 에어2 WIFI 32G 팝니다.</t>
  </si>
  <si>
    <t>아이패드 에어2 wifi  128기가 화이트</t>
  </si>
  <si>
    <t>아이패드 에어2 골드 64g 셀룰러</t>
  </si>
  <si>
    <t>아이패드 에어2 64기가 실버 23만</t>
  </si>
  <si>
    <t>아이패드 에어2 wifi 64g 리퍼제품 팝니다</t>
  </si>
  <si>
    <t>아이패드 에어2, 셀룰러, 64GB, 26만원</t>
  </si>
  <si>
    <t>아이패드 에어2 64기가 셀룰러 골드 모델 판매합니다</t>
  </si>
  <si>
    <t>아이패드 에어2 64gb 셀룰러 22만에 팔아요!</t>
  </si>
  <si>
    <t>아이패드 에어2 64기가wifi</t>
  </si>
  <si>
    <t>아이패드 에어2 64가가 부품용 팝니다</t>
  </si>
  <si>
    <t>아이패드 에어2 Wifi 64G(효율 93%)</t>
  </si>
  <si>
    <t>아이패드 에어2 64기가 팝니다</t>
  </si>
  <si>
    <t>아이패드 에어2 64G 골드 WIFI 판매</t>
  </si>
  <si>
    <t>아이패드 에어2 전투형 128gb 셀룰러 판매합니다. (12만원)</t>
  </si>
  <si>
    <t>아이패드 에어2 16g 셀룰러</t>
  </si>
  <si>
    <t>[팝니다]아이패드 에어 2세대 셀룰러LTE 64GB+케이블+어댑터 22만</t>
  </si>
  <si>
    <t>아이패드 에어2 gold wifi 64g</t>
  </si>
  <si>
    <t>아이패드 에어2 wifi 16G</t>
  </si>
  <si>
    <t>아이패드 에어 2 / 2015 (64GB)</t>
  </si>
  <si>
    <t>아이패드 에어2 wifi 64g</t>
  </si>
  <si>
    <t>아이패드 ipad 에어2 골드 16기가 wifi</t>
  </si>
  <si>
    <t>[A급]아이패드 에어2 128 와이파이 골드</t>
  </si>
  <si>
    <t>아이패드 air2 32기가 Wifi  팝니다</t>
  </si>
  <si>
    <t>아이패드 에어2  팝니다</t>
  </si>
  <si>
    <t>아이패드 에어2 실버 64기가 에이급(와이파이)</t>
  </si>
  <si>
    <t>[판매]아이폰6s+,아이패드에어2 판매</t>
  </si>
  <si>
    <t>아이패드 에어2 골드 16G 셀룰러 판매 합니다.</t>
  </si>
  <si>
    <t>아이패드 에어2 2대 거래건</t>
  </si>
  <si>
    <t>아이패드 에어2 64GB 골드 와파 풀박스 풀구성</t>
  </si>
  <si>
    <t>아이패드 에어2 64기가 WIFI 골드 판매 합니다.</t>
  </si>
  <si>
    <t>안전거래. 아이패드에어2 64</t>
  </si>
  <si>
    <t xml:space="preserve">아이패드에어2 128기가 실버 wifi </t>
  </si>
  <si>
    <t xml:space="preserve">아이패드 에어2 셀룰러 64g. </t>
  </si>
  <si>
    <t>아이패드에어2(A1566) 64기가 골드 SS급</t>
  </si>
  <si>
    <t>거래용(아이패드 에어 2)</t>
  </si>
  <si>
    <t>아이패드 에어 2 64 스그</t>
  </si>
  <si>
    <t>아이패드에어2 셀룰러 16기가</t>
  </si>
  <si>
    <t>아이패드 에어2 16g 와이파이</t>
  </si>
  <si>
    <t>아이패드 에어 2세대 셀룰러 128g</t>
  </si>
  <si>
    <t>아이패드 에어2 64g 골드 셀룰러, 박스+충전기 (부산직/택배가능)</t>
  </si>
  <si>
    <t>아이패드 에어2 64gb wifi 스페이스 그레이 팔아요 울산</t>
  </si>
  <si>
    <t>(서울)아이패드 에어2 64기가 실버 셀룰러</t>
  </si>
  <si>
    <t>급처 / 아이패드 에어2 (wifi 64GB 골드) 판매합니다</t>
  </si>
  <si>
    <t>아이패드에어2 64g 셀룰러 s급</t>
  </si>
  <si>
    <t>아이패드 에어2 64G 와이파이 로즈골드</t>
  </si>
  <si>
    <t>아이패드 에어2 128기가 팔아요~~와이파이용</t>
  </si>
  <si>
    <t>아이패드 에어2 128 셀룰러</t>
  </si>
  <si>
    <t>초민트급 ! 아이패드 에어 2세대 와이파이 128기가 스그</t>
  </si>
  <si>
    <t>아이패드에어2 셀룰러 64GB 판매 합니다.</t>
  </si>
  <si>
    <t>아이패드 에어2 WIFI 128GB 팝니다.</t>
  </si>
  <si>
    <t xml:space="preserve">아이패드 에어2 64기가 팝니다 </t>
  </si>
  <si>
    <t>아이패드 에어 2세대 셀룰러 128GB</t>
  </si>
  <si>
    <t>아이패드 에어2 골드 64GB A급</t>
  </si>
  <si>
    <t>아이패드 에어2 판매해요. 128G 실버</t>
  </si>
  <si>
    <t>아이패드에어2 64g lte 셀룰러 신품급팔아요</t>
  </si>
  <si>
    <t>아이패드 에어 2 64GB / wifi 모델 / 골드 팝니다</t>
  </si>
  <si>
    <t>아이패드 에어2 64g wifi</t>
  </si>
  <si>
    <t>아이패드 에어2 64기가 골드</t>
  </si>
  <si>
    <t>아이패드 에어2 64g 셀룰러 +wifi</t>
  </si>
  <si>
    <t>아이패드 에어2 128기가</t>
  </si>
  <si>
    <t>[가격내림] 아이패드 에어2 128G 교체받은지 3개월도 안된 새삥</t>
  </si>
  <si>
    <t xml:space="preserve">아이패드 에어2 WIFI 64G 골드 팝니다. </t>
  </si>
  <si>
    <t>아이패드에어2 16g wifi 판매합니다</t>
  </si>
  <si>
    <t>아이패드 에어2 64g 팝니다</t>
  </si>
  <si>
    <t>아이패드 에어2 골드 64gb</t>
  </si>
  <si>
    <t>아이패드에어2 골드64기가 lte+와이파이겸용</t>
  </si>
  <si>
    <t>아이패드 에어2 64gb 판매합니다.</t>
  </si>
  <si>
    <t>아이패드 에어2 셀룰러 wifi 128G</t>
  </si>
  <si>
    <t>(택포22)아이패드 에어2 64G Wifi / 케이스, 필름 부착되어있음</t>
  </si>
  <si>
    <t>아이패드 에어2 - 블랙</t>
  </si>
  <si>
    <t>아이패드에어2 골드 64 셀룰러 부품용</t>
  </si>
  <si>
    <t>아이패드 에어2 32G Wifi 액정파손제품 부품용</t>
  </si>
  <si>
    <t>아이패드에어2</t>
  </si>
  <si>
    <t>아이패드 에어2 (풀박스)</t>
  </si>
  <si>
    <t>아이패드 에어2 샐룰러 64기가 급</t>
  </si>
  <si>
    <t>아이패드 에어2 16G 팝니다.</t>
  </si>
  <si>
    <t>아이패드 에어2 16만원판매</t>
  </si>
  <si>
    <t>[부산] 아이패드 에어2 16기가 와이파이(실버)</t>
  </si>
  <si>
    <t>아이패드 에어2 리퍼받음 상태 좋음! 판매</t>
  </si>
  <si>
    <t xml:space="preserve">아이패드 에어2 64G 셀룰러+wifi </t>
  </si>
  <si>
    <t>아이패드 에어2 골드 32g wifi</t>
  </si>
  <si>
    <t>아이패드 에어2 64g wifi 실버팝니다</t>
  </si>
  <si>
    <t>아이패드에어2 128G 실버WIFI팝니다</t>
  </si>
  <si>
    <t>아이패드 에어2 스페이스 그레이 셀룰러 64g</t>
  </si>
  <si>
    <t>아이패드에어2 wifi 64GB</t>
  </si>
  <si>
    <t>아이패드 에어2 64G 골드 풀박스</t>
  </si>
  <si>
    <t>아이패드 에어2 실버 128G  상태최상..!! 20에팝니다</t>
  </si>
  <si>
    <t>아이패드에어2 32기가 팝니다</t>
  </si>
  <si>
    <t>아이패드에어2 골드색상 64기가 wifi 판매합니다.</t>
  </si>
  <si>
    <t>아이패드 에어 2세대 / 64gb / 셀룰러(LTE)</t>
  </si>
  <si>
    <t>애플 아이패드에어2 64GB (Wi-Fi) 스페이스그레이 (A1566) 직거래/택배거래/안전거래</t>
  </si>
  <si>
    <t>아이패드 에어2 12GB 판매합니다</t>
  </si>
  <si>
    <t>아이패드 에어2 64GB 와이파이 골드</t>
  </si>
  <si>
    <t>아이패드에어2셀룰러64기긴</t>
  </si>
  <si>
    <t>아이패드 에어2 128GB wifi</t>
  </si>
  <si>
    <t>아이패드 에어2 128G 스페이스그레이</t>
  </si>
  <si>
    <t>아이패드 에어 2세대 골드, 미개봉 에어팟 2세대, 커세어 K70 LP은축, 블랙펄 DIY 블랙 판매합니다</t>
  </si>
  <si>
    <t>아이패드 에어2 셀룰러 64기가 팝니다</t>
  </si>
  <si>
    <t>아이패드 에어2 64Gb Wifi 스페이스 그레이</t>
  </si>
  <si>
    <t>아이패드 에어 2 128g 부품용 판매(아이클라우드락, 액정 실선)</t>
  </si>
  <si>
    <t>아이패드 에어2 64G wifi 골드(주변기기 포함) 판매 합니다.</t>
  </si>
  <si>
    <t>아이패드에어2 팔아요!</t>
  </si>
  <si>
    <t>아이패드 에어2 실버 WIFI 상태 최상</t>
  </si>
  <si>
    <t>아이패드 에어2 32기가 팝니다</t>
  </si>
  <si>
    <t>아이패드에어2부품용으로팝니다</t>
  </si>
  <si>
    <t>아이패드에어2 128G 골드</t>
  </si>
  <si>
    <t>아이패드 에어2 사용감 있지만 깨끗하게 사용했음 19만원(네고 x)</t>
  </si>
  <si>
    <t>아이패드 에어2 32기가 와이파이 골드</t>
  </si>
  <si>
    <t>아이패드 에어2 64G 셀룰러 스페이스그레이</t>
  </si>
  <si>
    <t>아이패드 에어2 128G + Wifi 스페이스그레이 판매합니다</t>
  </si>
  <si>
    <t>아이패드에어2 wifi 64g실버</t>
  </si>
  <si>
    <t>아이패드 에어2 64gb LTE 셀룰러 팝니다</t>
  </si>
  <si>
    <t>아이패드에어2 실버 64gb</t>
  </si>
  <si>
    <t>아이패드 에어 2세대 16GB 팝니다</t>
  </si>
  <si>
    <t>(포항) 아이패드 에어2 셀룰러 64g</t>
  </si>
  <si>
    <t>아이패드 에어 2세대 (Ipad Air 2) 판매합니다</t>
  </si>
  <si>
    <t>아이패드 에어2 셀룰러 64G 팝니다.</t>
  </si>
  <si>
    <t>아이패드 에어2 64g 액정깨짐 팝니다</t>
  </si>
  <si>
    <t>아이패드 에어2 WIFI 16g 골드 판매합니다.</t>
  </si>
  <si>
    <t>아이패드 에어2 64g와이파이 골드 팝니다</t>
  </si>
  <si>
    <t>아이패드에어2 32G 블랙 스그 와이파이 급처</t>
  </si>
  <si>
    <t>[풀박/민트급]아이패드에어2 셀룰러 64GB 실버</t>
  </si>
  <si>
    <t>아이패드 에어2 골드 64G 팝니다. 배터리상태 좋아요.</t>
  </si>
  <si>
    <t xml:space="preserve">아이패드 에어2 wifi 64기가 </t>
  </si>
  <si>
    <t>아이패드 에어2 와이파이 16기가</t>
  </si>
  <si>
    <t>아이패드 에어2 128G LTE 셀룰러 판매합니다.</t>
  </si>
  <si>
    <t>아이패드 에어2 128G 셀룰러</t>
  </si>
  <si>
    <t>아이패드 에어2 64GB wifi 로즈골드</t>
  </si>
  <si>
    <t>아이패드 에어 2 셀룰러(LTE) 판매</t>
  </si>
  <si>
    <t>아이패드 에어2 16기가  셀룰러</t>
  </si>
  <si>
    <t>아이패드 에어2 64G 셀룰러 팝니다.</t>
  </si>
  <si>
    <t>부산 아이패드 에어2 골드 wifi 64gb 팝니다 (직거래만 합니다)</t>
  </si>
  <si>
    <t>아이패드 에어2 64기가 Wifi</t>
  </si>
  <si>
    <t>아이패드에어2 64기가 판매합니다(가격인하)</t>
  </si>
  <si>
    <t>아이패드 에어2 Wi-Fi 64G silver</t>
  </si>
  <si>
    <t>아이패드 에어2 128g wifi 스그 팝니다.(상태좋음)</t>
  </si>
  <si>
    <t>아이패드 에어2 64기가 골드 와이파이 팝니다</t>
  </si>
  <si>
    <t>아이패드 에어2 셀룰러 10만 싸게팝니다</t>
  </si>
  <si>
    <t>아이패드 에어2 WIFI 128G</t>
  </si>
  <si>
    <t>아이패드 에어2   썰룰러  골드128기가</t>
  </si>
  <si>
    <t>아이패드 에어2 64g 셀룰러 LTE 풀박스(충전기 제외) A+ 판매</t>
  </si>
  <si>
    <t>아이패드 에어2 64gb 골드 와이파이</t>
  </si>
  <si>
    <t>아이패드 에어2 128G 스페이스그레이 LTE 버젼</t>
  </si>
  <si>
    <t>아이패드 에어2 64기가 와이파이 골드 싸게팝니다</t>
  </si>
  <si>
    <t>아이패드 에어2 64기가 골드 와이파이 싸게팝니다</t>
  </si>
  <si>
    <t>아이패드 에어2 32기가</t>
  </si>
  <si>
    <t>아이패드 에어2 64G</t>
  </si>
  <si>
    <t>아이패드 에어2 64G 상태 A+급 풀박 20만</t>
  </si>
  <si>
    <t>아이패드/ipad air2 wifi 16g</t>
  </si>
  <si>
    <t>아이패드 에어2 64G wifi 골드색상</t>
  </si>
  <si>
    <t>아이패드에어2 64gb 15만원</t>
  </si>
  <si>
    <t>아이패드 에어2 128GB 셀룰러 스페이스 그레이.</t>
  </si>
  <si>
    <t>아이패드 에어2 64GB WIFI a1566 팝니다.</t>
  </si>
  <si>
    <t>부산 아이패드 에어2 32gb wifi 직거래 합니다.</t>
  </si>
  <si>
    <t>아이패드 에어2 16GB 골드 s급</t>
  </si>
  <si>
    <t>아이패드 에어2 16g 셀룰러 + wifi</t>
  </si>
  <si>
    <t>아이패드 에어2 골드 64G</t>
  </si>
  <si>
    <t>아이패드 에어2 32기가 스페이스그레이 Wifi 판매</t>
  </si>
  <si>
    <t>아이패드 에어 2 64G 상태 S급 팝니다</t>
  </si>
  <si>
    <t>아이패드에어2 128gb 셀룰러 모델 팝니다.</t>
  </si>
  <si>
    <t>아이패드 에어2 와이파이 64기가팝니다</t>
  </si>
  <si>
    <t>아이패드 에어2 64gb wifi 팝니다</t>
  </si>
  <si>
    <t>아이패드 에어2셀롤러 64g 판매합니다</t>
  </si>
  <si>
    <t>아이패드 에어2 64긱 실버 셀룰러</t>
  </si>
  <si>
    <t>아이패드 에어2 wifi 64G 풀셋 팝니다 택포23만 떨이</t>
  </si>
  <si>
    <t>아이패드 에어 2 64G Wifi</t>
  </si>
  <si>
    <t>아이패드 에어2 실버16G Wifi 팝니다</t>
  </si>
  <si>
    <t>아이패드 에어2 64g 와이파이 실버 단품</t>
  </si>
  <si>
    <t>아이패드 에어2 32G</t>
  </si>
  <si>
    <t>아이패드 에어2 셀룰러(LTE) 64G 실버 (외관 특A급)</t>
  </si>
  <si>
    <t>아이패드 에어2 16g wifi</t>
  </si>
  <si>
    <t>아이패드 에어2 부품용 팝니다</t>
  </si>
  <si>
    <t xml:space="preserve">아이패드 에어2 16기가 </t>
  </si>
  <si>
    <t>아이패드에어2 셀룰 32 A급 팝니다(31일까지20에판매)</t>
  </si>
  <si>
    <t>아이패드 에어2 실버 16gb 셀룰러</t>
  </si>
  <si>
    <t>아이패드에어2 팝니다</t>
  </si>
  <si>
    <t>전남광주 아이패드 에어2 와이파이 16기가 하자있음 직거래팝니다.</t>
  </si>
  <si>
    <t>아이패드에어2 64G 셀룰러 싸게 팔아요</t>
  </si>
  <si>
    <t>아이패드 3대 에어2 패드5</t>
  </si>
  <si>
    <t xml:space="preserve">아이패드에어 2 wifi 64Gb </t>
  </si>
  <si>
    <t>아이패드에어2 64기가  택포</t>
  </si>
  <si>
    <t>가격내림 아이패드 에어2 셀룰러64기가</t>
  </si>
  <si>
    <t>아이패드 에어3</t>
  </si>
  <si>
    <t>아이패드 에어3 64gb wifi 스페이스그레이 ss급</t>
  </si>
  <si>
    <t xml:space="preserve">아이패드 에어3 </t>
  </si>
  <si>
    <t>아이패드 에어3 64G 풀박스</t>
  </si>
  <si>
    <t>급처) 아이패드 에어3</t>
  </si>
  <si>
    <t>아이패드 에어3 안전결제</t>
  </si>
  <si>
    <t>아이패드 에어3 64G WiFi 로즈골드</t>
  </si>
  <si>
    <t>아이패드 에어3 64GB wifi 실버 배터리100팝니다</t>
  </si>
  <si>
    <t>아이패드 에어3 WIFI 64G 리퍼 미사용</t>
  </si>
  <si>
    <t>49만원 S급 아이패드 에어3 로즈골드 wifi 64 팝니다</t>
  </si>
  <si>
    <t>아이패드에어3 셀롤러64G 스그 팔아요</t>
  </si>
  <si>
    <t>아이패드 에어3 64G 풀박스 거래합니다</t>
  </si>
  <si>
    <t>[판매완료]아이패드 에어3</t>
  </si>
  <si>
    <t>(미개봉) 애플 아이패드 에어3 64기가 와이파이</t>
  </si>
  <si>
    <t>아이패드 에어3 WIFI 64G S급(배터리효율 98%) 45만</t>
  </si>
  <si>
    <t>아이패드 에어3 64g 스페이스그레이</t>
  </si>
  <si>
    <t>아이패드 에어3 64기가 와이파이 실버</t>
  </si>
  <si>
    <t>아이패드 에어3 64G WIFI</t>
  </si>
  <si>
    <t>(거의 새것) 아이패드 에어3 wifi 256g(기본 구성품, 보호필름 부착) + 라이트닝 sd 아답터 + 케이스 거치대 + 삼성sd메모리 아답터</t>
  </si>
  <si>
    <t>아이패드 에어3 64기가 와이파이 스페이스 그레이</t>
  </si>
  <si>
    <t>아이패드 에어3 64gb wifi 스페이스 그레이 팝니다</t>
  </si>
  <si>
    <t>아이패드에어3 64GB 스페이스 그레이</t>
  </si>
  <si>
    <t>아이패드 에어3 스페이스그레이</t>
  </si>
  <si>
    <t>아이패드에어3 64g wifi</t>
  </si>
  <si>
    <t>대전 아이패드 에어3 64GB Wifi 로즈골드 팝니다</t>
  </si>
  <si>
    <t>아이패드 에어3 wifi 64기가</t>
  </si>
  <si>
    <t>아이패드 에어 3 64G 셀룰러 스페이스그레이 45만원에 판매합니다.</t>
  </si>
  <si>
    <t>아이패드 에어3 wifi 64GB 팝니다. (스페이스그레이)</t>
  </si>
  <si>
    <t>아이패드 에어 3 골드 64gb</t>
  </si>
  <si>
    <t>아이패드 에어3 실버 64g wifi모델 상태 굿~</t>
  </si>
  <si>
    <t>아이패드에어3 256기가 골드색상 풀박스 팝니다.</t>
  </si>
  <si>
    <t>아이패드에어3 64GB Wifi 47만원에 판매합니다.</t>
  </si>
  <si>
    <t>아이패드 에어 3 거의 신품 팔아요 일과시간 문정역 ,저녁은 분당</t>
  </si>
  <si>
    <t>아이패드 에어3 스그 WIFI+셀룰러 64G 팝니다</t>
  </si>
  <si>
    <t>풀박) 아이패드 에어3 wifi 스페이스 그레이 64gb</t>
  </si>
  <si>
    <t>아이패드 에어3 / 스페이스 그레이 / 64GB / WI-FI / 최상급</t>
  </si>
  <si>
    <t>아이패드 에어3 로즈골드 64GB</t>
  </si>
  <si>
    <t>아이패드 에어3 64기가(와파) 로즈골드 팝니다!!</t>
  </si>
  <si>
    <t>아이패드 에어 4세대 wifi 64GB(미개봉) 팝니다.</t>
  </si>
  <si>
    <t>아이패드 에어3 64g 골드 (ss급)</t>
  </si>
  <si>
    <t>아이패드 에어3 스그 미개봉 팜</t>
  </si>
  <si>
    <t>아이패드 에어3 64G WiFi 스페이스그레이 (운포55만원)</t>
  </si>
  <si>
    <t>아이패드 에어3 스그 wifi 64g</t>
  </si>
  <si>
    <t>아이패드에어3실버미개봉팝니다</t>
  </si>
  <si>
    <t>아이패드 에어3 64G 스그 WiFi 유니크로 안전거래</t>
  </si>
  <si>
    <t>(미개봉) 아이패드에어3 스페이스그레이 64기가</t>
  </si>
  <si>
    <t>아이패드 에어 3 / 와이파이 / 64기가</t>
  </si>
  <si>
    <t>아이패드 에어3 와이파이 64기가</t>
  </si>
  <si>
    <t>[리퍼 새상품] 아이패드 에어3 64GB WIFI+셀룰러 로즈골드 판매합니다</t>
  </si>
  <si>
    <t>아이패드 에어3 스페이스그레이 64GB WIFI S급 급처합니다.</t>
  </si>
  <si>
    <t>아이패드 에어3 wifi 64기가 판매합니다</t>
  </si>
  <si>
    <t>아이패드 에어3 파손팝니다</t>
  </si>
  <si>
    <t>아이패드 에어3 64g 스페이스그레이 스그 풀박스</t>
  </si>
  <si>
    <t>아이패드 에어3 64gb,wifi,스그</t>
  </si>
  <si>
    <t>아이패드 에어4 셀룰러 LTE 64G 스페이스그레이 팝니다.(3월구매 정품폴리오케이스+강화유리)가격내림 78만</t>
  </si>
  <si>
    <t>아이패드 에어3 64기가 wifi 액정파손 풀박 택포 23만</t>
  </si>
  <si>
    <t>아이패드 에어 3 64 팔아여 블랙 가격 내림 40</t>
  </si>
  <si>
    <t>아이패드 에어3 검정색 64G 팔아여</t>
  </si>
  <si>
    <t>아이패드 에어3 와이파이64G 풀박스 팝니다.</t>
  </si>
  <si>
    <t>아이패드에어 3 64g 실버 미개봉 새제품 팝니다.</t>
  </si>
  <si>
    <t>아이패드 에어 3 wifi 64gb 스그 풀세트</t>
  </si>
  <si>
    <t>아이패드 에어3 / 49만원</t>
  </si>
  <si>
    <t>아이패드 에어3 스그 풀박스 팝니다. 애케플 가입완료</t>
  </si>
  <si>
    <t>아이패드 에어3 스그 64g wifi</t>
  </si>
  <si>
    <t>아이패드 에어3 (스그)</t>
  </si>
  <si>
    <t>배터리효율100 아이패드 에어3 64기가 스페이스 그레이 판매합니다</t>
  </si>
  <si>
    <t>아이패드 에어3 64기가 와이파이 풀박스 팝니다~</t>
  </si>
  <si>
    <t>대구 아이패드 에어3 64G 셀룰러 모델 판매합니다</t>
  </si>
  <si>
    <t>아이패드 에어3 WiFi 64gb  실버 판매합니다</t>
  </si>
  <si>
    <t>아이패드에어3 리퍼 새제품</t>
  </si>
  <si>
    <t>아이패드에어3 256기가 로즈골드 wifi 50만원에 팝니다</t>
  </si>
  <si>
    <t>아이패드에어3</t>
  </si>
  <si>
    <t>아이패드 에어3, 로지텍 콤보 터치</t>
  </si>
  <si>
    <t>아이패드 에어 3 256기가 와이파이 스페이스그레이</t>
  </si>
  <si>
    <t>아이패드 에어4 스카이블루 wifi 64GB 미개봉 + 필름3종</t>
  </si>
  <si>
    <t>아이패드 에어3 스그 64기가 wifi 판매합니다</t>
  </si>
  <si>
    <t>아이패드 에어3 64g wifi 골드</t>
  </si>
  <si>
    <t>아이패드 에어3 64기가 와이파이 박풀 로즈골드</t>
  </si>
  <si>
    <t>아이패드 에어3 64g wifi s급</t>
  </si>
  <si>
    <t>아이패드에어3. 64gb wifi 상태좋음</t>
  </si>
  <si>
    <t>아이패드 에어3 wifi 256기가 스그 판매합니다.</t>
  </si>
  <si>
    <t>아이패드에어3 64g s급 스그</t>
  </si>
  <si>
    <t>아이패드 에어3 64G wifi 스페이스그레이 팝니다_!!</t>
  </si>
  <si>
    <t>대구 아이패드 에어3 wifi 그레이 s급 20년 7월 구매</t>
  </si>
  <si>
    <t>아이패드 에어3 골드 64Gb 와이파이</t>
  </si>
  <si>
    <t>아이패드 에어3 64기가 실버 s급 판매(마지막 가격내림)</t>
  </si>
  <si>
    <t xml:space="preserve">아이패드 에어3 64G wifi </t>
  </si>
  <si>
    <t>아이패드 에어3 64기가 와이파이 [스페이스그레이] 판매합니다</t>
  </si>
  <si>
    <t>아이패드 에어3 64G WIFI 팝니다</t>
  </si>
  <si>
    <t>아이패드 에어3 64g 스그 판매합니다</t>
  </si>
  <si>
    <t>아이패드 에어3 스페이스그레이 64GB Wifi (풀박/ 무상보증 3개월/ 배터리효율 100%/ 기스없음)</t>
  </si>
  <si>
    <t>아이패드 에어3 wifi 64g 팝니다</t>
  </si>
  <si>
    <t>아이패드 에어3 배터리100%</t>
  </si>
  <si>
    <t>아이패드 에어3 액정파손 256기가 셀룰러 판매합니다 새제품 파손</t>
  </si>
  <si>
    <t>아이패드 에어3 64 Wifi 애플케어플러스</t>
  </si>
  <si>
    <t>아이패드 에어3 64GB wifi 실버</t>
  </si>
  <si>
    <t>아이패드 에어3 스페이스그레이 64g wifi (부분파손)</t>
  </si>
  <si>
    <t>SS급 아이패드 에어3 64gb wifi 골드 팝니다</t>
  </si>
  <si>
    <t>(미개봉)아이패드 에어3 wifi 64기가 스페이스그레이 팝니다.</t>
  </si>
  <si>
    <t>아이패드 에어3 64GB 와이파이 스페이스그레이 팝니다 급처. 네고 가능</t>
  </si>
  <si>
    <t>애플 아이패드 에어3 256기가 WIFI 256GB 와이파이 새제품 스페이스그레이</t>
  </si>
  <si>
    <t>아이패드 에어3 팝니다</t>
  </si>
  <si>
    <t>아이패드 에어3  팝니다.</t>
  </si>
  <si>
    <t>아이패드 에어3 셀룰러 64GB 스그</t>
  </si>
  <si>
    <t>아이패드 에어3 wifi 64g 판매 ( 21년 5월까지 )</t>
  </si>
  <si>
    <t>아이패드 에어3 64기가 wifi실버 베터리100%사용감없음. S급</t>
  </si>
  <si>
    <t>아이패드에어3 64기가 wifi 스페이스그레이 팜 안양직</t>
  </si>
  <si>
    <t>홍천 아이패드 에어 3 풀박 상태s</t>
  </si>
  <si>
    <t>[급처] 아이패드 에어3 골드 64GB (풀박) 판매/대전</t>
  </si>
  <si>
    <t>아이패드 에어3 스페이스그레이 64G</t>
  </si>
  <si>
    <t>아이패드 에어3(64기가) 스페이스그레이</t>
  </si>
  <si>
    <t>아이패드 에어3 64GB셀룰러버전(LTE +WIFI) 로즈골드 판매</t>
  </si>
  <si>
    <t>아이패드 에어3 64G 풀박 저렴히 판매</t>
  </si>
  <si>
    <t>아이패드 에어3 골드 wifi 애플케어플러스 판매합니다.</t>
  </si>
  <si>
    <t>아이패드 에어3 64gb 골드 셀룰러</t>
  </si>
  <si>
    <t>아이패드에어3 판매합니다</t>
  </si>
  <si>
    <t>아이패드 에어3 256gb wifi 실버 S급 판매</t>
  </si>
  <si>
    <t>아이패드 에어3 wifi 스그 64GB</t>
  </si>
  <si>
    <t>아이패드 에어3 스그 (현재무상리퍼가능) 미개봉 64 - wifi</t>
  </si>
  <si>
    <t>아이패드에어3  증평근방 직거래합니다.</t>
  </si>
  <si>
    <t>아이패드에어3 wifi+셀룰러 64GB 스페이스그레이</t>
  </si>
  <si>
    <t>아이패드에어3 와이파이 256 판매합니다</t>
  </si>
  <si>
    <t xml:space="preserve">아이패드 에어3 64GB wifi 실버 (애플케어O, 풀박스O) </t>
  </si>
  <si>
    <t>아이패드 에어3 판매합니다.(64기가,스그,50만원)</t>
  </si>
  <si>
    <t>아이패드 에어3 스그 64GB Wifi</t>
  </si>
  <si>
    <t>아이패드에어3 스페이스그레이 판매합니다</t>
  </si>
  <si>
    <t>[부산직거래] 아이패드 에어3 64g 스그 (애플케어포함)</t>
  </si>
  <si>
    <t>아이패드 에어3 64기가 와이파이 스그 애플케어 가입 팜</t>
  </si>
  <si>
    <t>애플 아이패드 에어3 64기가 셀룰러+와이파이(본체만)</t>
  </si>
  <si>
    <t>아이패드 에어3 wifi 64g</t>
  </si>
  <si>
    <t>애플 아이패드 에어3 wifi 스페이스 그레이(애플캐어+ 가입21년 10월 초까지) 판매합니다. 부산직거래</t>
  </si>
  <si>
    <t>아이패드 에어3 64기가 에케플 스그 판매합니다.</t>
  </si>
  <si>
    <t>아이패드 에어 3 스페이스 그레이 64G WIFI</t>
  </si>
  <si>
    <t>[대구] 아이패드 에어3 스페이스 그레이 64g 45만원 ㅍㅍ</t>
  </si>
  <si>
    <t>아이패드에어3 스페이스 그레이 64기가 (대구 직거래)</t>
  </si>
  <si>
    <t>아이패드 에어3 64GB 스그 판매합니다</t>
  </si>
  <si>
    <t>아이패드 에어3 64wifi 스그</t>
  </si>
  <si>
    <t>아이패드 에어3 실버 64기가</t>
  </si>
  <si>
    <t>아이패드 에어3 스그 64 와이파이</t>
  </si>
  <si>
    <t xml:space="preserve">아이패드에어3 wifi 64gb 풀박스 </t>
  </si>
  <si>
    <t>아이패드 에어3 64G + 에어팟2</t>
  </si>
  <si>
    <t>아이패드 에어3 셀룰러 64G 팝니다.</t>
  </si>
  <si>
    <t>가격내림 아이패드 에어3 64G Wifi 화이트 색상 판매합니다</t>
  </si>
  <si>
    <t>아이패드 에어3 로골 64기가 와이파이 풀박스 판매합니다(네고가능)</t>
  </si>
  <si>
    <t>아이패드 에어3 미사용 리퍼제품 64 wifi</t>
  </si>
  <si>
    <t>아이패드 에어 3 (64 / wifi)</t>
  </si>
  <si>
    <t>아이패드 에어3 64기가 와이파이 스페이스그레이 풀박 팝니다.</t>
  </si>
  <si>
    <t>(서울)아이패드 에어3 스그 256 와이파이 샐룰러</t>
  </si>
  <si>
    <t>아이패드에어3 스그 256기가 wifi 판매합니다. (상태 좋음)</t>
  </si>
  <si>
    <t>S급 아이패드 에어3 64GB 스페이스그레이 와이파이</t>
  </si>
  <si>
    <t>미개봉 아이패드 에어3 스페이스 그레이 64기가</t>
  </si>
  <si>
    <t>아이패드 에어3 64g 실버(배터리 100) 판매합니다</t>
  </si>
  <si>
    <t>아이패드 에어3 스페이스 그레이 64GB Wi-Fi 팔아요</t>
  </si>
  <si>
    <t>*미개봉 새제품* 아이패드 에어3 wifi 64gb (스페이스 그레이)</t>
  </si>
  <si>
    <t>(애케플ㅇ) 아이패드 에어3  wifi+셀룰러  64GB 스그판매합니다!</t>
  </si>
  <si>
    <t>아이패드에어3 64g 풀박스 민트급 판매합니다</t>
  </si>
  <si>
    <t>아이패드 에어3 로즈골드 256GB 셀룰러 상태 특S급</t>
  </si>
  <si>
    <t>아이패드 에어3 스그 64기가 wifi</t>
  </si>
  <si>
    <t>아이패드 에어3 실버 64g wi-fi 미개봉</t>
  </si>
  <si>
    <t>아이패드 에어3 wifi 64g + 애케플9월 가입 +충전횟수 32회, 배터리 효율 100</t>
  </si>
  <si>
    <t>아이패드 에어3 64G 스페이스그레이 wifi+셀룰러 판매합니다</t>
  </si>
  <si>
    <t>아이패드 에어 3세대 팔아요</t>
  </si>
  <si>
    <t>아이패드 에어3 실버 64g wifi + 애플 스마트 커버 판매합니다.</t>
  </si>
  <si>
    <t>미개봉 새상품 아이패드 에어3 wifi 256 스페이스 그레이 팝니다</t>
  </si>
  <si>
    <t>아이패드에어3 64G 와이파이 팝니다</t>
  </si>
  <si>
    <t>아이패드 에어3 실버 64GB 팝니다</t>
  </si>
  <si>
    <t>미개봉 아이패드 에어3 셀룰러(LTE)+wifi 256GB 스페이스 그레이 팝니다.</t>
  </si>
  <si>
    <t>아이패드 에어3 64gb 스페이스그레이 새상품</t>
  </si>
  <si>
    <t>아이패드 에어3 스그256 셀롤러+와이파이판매요 60만원</t>
  </si>
  <si>
    <t>(미개봉)아이패드 에어3 64G WIFI 스페이스 그레이</t>
  </si>
  <si>
    <t>아이패드 에어3 256 스그 셀룰러 팔아요</t>
  </si>
  <si>
    <t xml:space="preserve">(미개봉) 아이패드 에어 4 스페이스 그레이 64GB wifi </t>
  </si>
  <si>
    <t>아이패드 에어3 스페이스 그레이 64gb 팝니다</t>
  </si>
  <si>
    <t>(미개봉 새제품) 아이패드 에어3 64gb wifi 실버 판매</t>
  </si>
  <si>
    <t>애플 아이패드 에어3 wifi 64g 박스셋</t>
  </si>
  <si>
    <t>아이패드 에어3 셀룰러 64GB</t>
  </si>
  <si>
    <t>아이패드 에어3 256기가 스그 와이파이형 미개봉</t>
  </si>
  <si>
    <t>아이패드 에어3  로즈골드 256 g셀룰러 팝니다</t>
  </si>
  <si>
    <t>아이패드에어3 급처분합니다</t>
  </si>
  <si>
    <t>아이패드 에어3 64GB WIFI 골드 42만 팝니다. (인천)</t>
  </si>
  <si>
    <t>(풀박스) 아이패드 에어3 256GB 실버 (+케이스)</t>
  </si>
  <si>
    <t>(경기 이천, 대구 경산) 아이패드 에어3 64 wifi 실버 미개봉 판매합니다</t>
  </si>
  <si>
    <t>[판매] (에케플)아이패드 에어3 로즈골드 64 와이파이</t>
  </si>
  <si>
    <t>아이패드에어3 64gb 셀룰러 골드 판매합니다</t>
  </si>
  <si>
    <t>아이패드 에어3 10.5 실버 새제품</t>
  </si>
  <si>
    <t>아이패드 에어3 64GB 판매합니다</t>
  </si>
  <si>
    <t>아이패드에어3 골드 64G WIFI 청주직거래 판매합니다 상태좋아요~</t>
  </si>
  <si>
    <t>아이패드 에어3 스그64기가 단품 거의 새것</t>
  </si>
  <si>
    <t>대구)아이패드 에어3세대 미개봉 스그 64 와이파이 팝니다</t>
  </si>
  <si>
    <t xml:space="preserve">대구 아이패드 에어3 에어3세대 스페이스그레이 스그 와이파이 wifi 64G 미개봉 판매합니다. </t>
  </si>
  <si>
    <t>아이패드 에어3 골드 64g 와이파이용 팝니다.</t>
  </si>
  <si>
    <t>아이패드 에어3 64기가 미개봉</t>
  </si>
  <si>
    <t>아이패드에어3 64g 와이파이 390,000</t>
  </si>
  <si>
    <t>아이패드 에어3 골드 64g wifi 상자 케이스 필름 가방 풀패키지로 팔아요</t>
  </si>
  <si>
    <t>아이패드 에어3 로즈골드 판매합니다</t>
  </si>
  <si>
    <t>아이패드 에어3 64G WiFi 스페이스그레이 (상태 S급)</t>
  </si>
  <si>
    <t>아이패드 에어4 64g wifi 스블 + 애플케어</t>
  </si>
  <si>
    <t>[급처] 아이패드 에어3 256기가 와이파이 버전 판매합니다. (악세서리 일괄 판매)</t>
  </si>
  <si>
    <t>[광주, 미개봉] 아이패드 에어3 wifi 64g스페이스그레이 팝니다</t>
  </si>
  <si>
    <t>아이패드에어3 256g 셀룰러+와이파이 리퍼 새제품 판매합니다. (애플케어플러스 가입)</t>
  </si>
  <si>
    <t>아이패드 에어3 64g 스페이스그레이 새상품</t>
  </si>
  <si>
    <t>아이패드 에어3 실버 (미개봉) Apple iPad Air 10.5 3세대 WI-FI 64GB</t>
  </si>
  <si>
    <t>아이패드 에어 3 64g wifi 팝니다.</t>
  </si>
  <si>
    <t>아이패드 에어3 64G 스그 WiFi (구성품 미사용, 풀박스)</t>
  </si>
  <si>
    <t>(미개봉) 아이패드 에어3 스그 wifi 256GB</t>
  </si>
  <si>
    <t>(애케플O) 아이패드 에어3세대 64기가 팔아요</t>
  </si>
  <si>
    <t>애케플 가입된 아이패드 에어3세대 팔아요</t>
  </si>
  <si>
    <t>아이패드 에어3 64기가 wifi모델(애케플O) 팔아요</t>
  </si>
  <si>
    <t>아이패드 에어 3세대 64 wifi 스그 미개봉</t>
  </si>
  <si>
    <t>아이패드 에어3 스그 64G wifi+애케플 팝니다</t>
  </si>
  <si>
    <t>아이패드 에어3 wifi 64기가 실버</t>
  </si>
  <si>
    <t>아이패드 에어3 로즈골드 64GB WIFI(와이파이) 판매합니다 [대전]</t>
  </si>
  <si>
    <t>아이패드 에어3세대 64기가 스그 팝니다</t>
  </si>
  <si>
    <t>아이패드 에어3 실버 64GB wifi</t>
  </si>
  <si>
    <t>(애케플)아이패드 에어3 64GB Wifi</t>
  </si>
  <si>
    <t>아이패드 에어3  팝니다</t>
  </si>
  <si>
    <t>아이패드 에어3 스페이스그레이 wifi 64g  풀박스 구성품 새것</t>
  </si>
  <si>
    <t>아이패드 에어 3세대 256기가 내놓습니다</t>
  </si>
  <si>
    <t>아이패드 에어 3 셀룰러 256기가 스페이스그레이 리퍼후 미사용품 판매합니다.</t>
  </si>
  <si>
    <t>아이패드 에어3 64g wifi 2달사용 50만원 급처합니다</t>
  </si>
  <si>
    <t>아이패드에어3 64기가 와이파이 팝니다</t>
  </si>
  <si>
    <t>[급처] 아이패드 에어 3 64GB 풀박</t>
  </si>
  <si>
    <t>아이패드에어 3세대 와이파이 256기가 골드 미개봉</t>
  </si>
  <si>
    <t>아이패드Air3 64기가(스그)</t>
  </si>
  <si>
    <t>아이패드에어3 풀박스</t>
  </si>
  <si>
    <t>아이패드에어4 스카이블루 64g wifi + 애케플</t>
  </si>
  <si>
    <t>아이패드 에어4 스페이스그레이</t>
  </si>
  <si>
    <t>[부품용]아이패드 에어3 64GB 와이파이 풀박스 팝니다.</t>
  </si>
  <si>
    <t>2020.10.07</t>
  </si>
  <si>
    <t>아이패드 에어3 64GB 실버 + 아이패드케이스</t>
  </si>
  <si>
    <t>아이패드 에어 3세대 스그 64gv</t>
  </si>
  <si>
    <t>아이패드 에어4</t>
  </si>
  <si>
    <t>아이패드 에어 4세대 256G 실버 셀룰러+애플케어플러스</t>
  </si>
  <si>
    <t>[미개봉] 아이패드 에어4 실버 64GB WiFi 66만원</t>
  </si>
  <si>
    <t>애플 아이패드 에어4 와이파이 스페이스 그레이 64기가 Apple iPad Air4 WiFi Space Gray 64GB 미개봉</t>
  </si>
  <si>
    <t>아이패드 에어 4세대 WiFi 64GB</t>
  </si>
  <si>
    <t>아이패드 에어 4세대 WiFi 64GB 그린 미개봉 대전 유성구 직거래 / 택포 65만원</t>
  </si>
  <si>
    <t>[미개봉] 아이패드 에어 4세대 64기가 와이파이</t>
  </si>
  <si>
    <t>미개봉) 아이패드 에어4 스페이스그레이 64g wifi 판매합니다</t>
  </si>
  <si>
    <t>아이패드 에어4 구입합니다!!(미개봉)</t>
  </si>
  <si>
    <t>아이패드 에어4 Wife 256GB 스카이블루 미개봉 새제품 판매합니다.</t>
  </si>
  <si>
    <t>미개봉 아이패드 에어4 64g 스그 팝니다</t>
  </si>
  <si>
    <t>아이패드 에어4 64기가 실버 셀룰러 SSS급+애플케어플러스</t>
  </si>
  <si>
    <t>아이패드에어4 64GB(와이파이)</t>
  </si>
  <si>
    <t>아이패드 에어4 256기가 와이파이</t>
  </si>
  <si>
    <t>아이패드 에어4세대 64gb wifi 미개봉(스페이스그레이)팝니다.</t>
  </si>
  <si>
    <t>(미개봉)아이패드 에어4세대 WiFi 256 스페이스그레이</t>
  </si>
  <si>
    <t>아이패드 에어 4세대 WIFI+Cellular 256GB 스그 미개봉 팝니다.</t>
  </si>
  <si>
    <t>아이패드에어4세대 256기가 스페이스그레이 미개봉 판매합니다</t>
  </si>
  <si>
    <t>(미개봉) 아이패드 에어4세대 스그 와이파이 66에 판매합니다</t>
  </si>
  <si>
    <t>아이패드에어4 셀룰러 64G 실버 리퍼 미사용 애플케어플러스 판매합니다.</t>
  </si>
  <si>
    <t>아이패드 에어 4세대 스카이블루 64기가 와이파이 미개봉</t>
  </si>
  <si>
    <t>아이패드 에어4세대 64기가 와이파이용</t>
  </si>
  <si>
    <t>[부산] 애플 아이패드 에어4 64GB 그린 미개봉 새제품 판매합니다</t>
  </si>
  <si>
    <t>[미개봉] 아이패드 에어 4세대 Wi-fi 64g 스카이블루 판매합니다!</t>
  </si>
  <si>
    <t>(미개봉) (일산/김포) 공홈구매 아이패드 에어4세대 64gb + wifi모델 스페이스그레이 판매합니다.</t>
  </si>
  <si>
    <t>(미개봉) 아이패드 에어 4세대 Wi-Fi 64GB (정품) 새제품 로즈골드</t>
  </si>
  <si>
    <t>아이패드 에어4 256기가 스그</t>
  </si>
  <si>
    <t>[미개봉] 아이패드 에어 4 그린 셀룰러 + 케이스/필름</t>
  </si>
  <si>
    <t>아이패드 에어 4세대 실버 64G wifi 미개봉</t>
  </si>
  <si>
    <t>아이패드 에어4 64g wifi 스페이스그레이 미개봉 판매합니다.</t>
  </si>
  <si>
    <t>아이패드에어4세대 258기가 wifi 그린 미개봉 83만원 팝니다.</t>
  </si>
  <si>
    <t>아이패드 에어4 wifi 스그 64g 미개봉 (운포)</t>
  </si>
  <si>
    <t>아이패드 에어4세대 64기가 와이파이 그린</t>
  </si>
  <si>
    <t>(미개봉)아이패드 에어4 64기가 와이파이 스그</t>
  </si>
  <si>
    <t>아이패드 에어4 256GB Wi-Fi 실버(iPad Air 4 Silver) 2021.01.08 배송 미개봉</t>
  </si>
  <si>
    <t>아이패드 에어4(iPad Air4) 그린 99.9% 새제품 판매 (풀박+추가로 5만원상당의 케이스 두가지 모두 드리겠습니다.)</t>
  </si>
  <si>
    <t>아이패드 에어 4세대 그린 256기가 와이파이 미개봉 신품</t>
  </si>
  <si>
    <t>미개봉) 애플케어플러스 아이패드에어4 스그 64 wifi 판매합니다</t>
  </si>
  <si>
    <t>아이패드에어4 애플케어플러스 팝니다.</t>
  </si>
  <si>
    <t>아이패드 에어4 64G 로즈골드 WIFI 미개봉 신품 팔아요</t>
  </si>
  <si>
    <t>아이패드 에어4 11인치 64기가 wifi 스카이블루</t>
  </si>
  <si>
    <t>아이패드에어 4세대 64gb wifi 스카이블루 팝니다</t>
  </si>
  <si>
    <t>아이패드 에어4 삽니다</t>
  </si>
  <si>
    <t>아이패드 에어4 256G 셀룰러 개봉새제품 애캐플 가입 가능 로즈골드</t>
  </si>
  <si>
    <t>아이패드에어4 애플케어 64gb 로즈골드</t>
  </si>
  <si>
    <t>(미개봉) 아이패드 에어 4세대 와이파이 256G 블루 부산</t>
  </si>
  <si>
    <t>아이패드에어4 64g wifi 로즈골드 미개봉 팝니다</t>
  </si>
  <si>
    <t>아이패드 에어 4 64GB 스페이스그레이 판매합니다.</t>
  </si>
  <si>
    <t>아이패드에어4</t>
  </si>
  <si>
    <t>아이패드 에어 4세대 256GB 스카이블루 미개봉팝니다.</t>
  </si>
  <si>
    <t>[미개봉] 아이패드 에어4 64g wifi 스그팝니다!</t>
  </si>
  <si>
    <t>아이패드 에어 4세대 그린 256GB 셀롤러 판매 합니다</t>
  </si>
  <si>
    <t>아이패드 에어4 스페이스그레이 64GB (미개봉)</t>
  </si>
  <si>
    <t>아이패드 에어 4세대 Wi-Fi 64G(스카이블루) 미개봉 판매</t>
  </si>
  <si>
    <t>iPad Air 아이패드 에어 4세대 10.9인치 256GB 셀룰러 와이파이 / 스페이스 그레이 팝니다</t>
  </si>
  <si>
    <t>아이패드 에어4 로즈골드 와이파이+셀룰러 256GB 판매</t>
  </si>
  <si>
    <t xml:space="preserve">아이패드 에어4 셀룰러 256기가 스카이블루 색상 판매합니다. </t>
  </si>
  <si>
    <t>아이패드 에어 4세대 실버 256g  팝니다</t>
  </si>
  <si>
    <t>(미개봉)아이패드에어 4세대 wifi 256gb</t>
  </si>
  <si>
    <t>[미개봉] 아이패드 에어4 256기가 WIFI 스그</t>
  </si>
  <si>
    <t>아이패드 에어4 256gb wifi 스그 미개봉 팝니다</t>
  </si>
  <si>
    <t>아이패드 에어4 64기가 미개봉 새제품 판매합니다.</t>
  </si>
  <si>
    <t>아이패드 에어4 실버 64g wifi 미개봉 판매합니다</t>
  </si>
  <si>
    <t>아이패드 에어4 10.9 와이파이 64기가 스패이스 그레이 팝니다. 개봉후 한번사용</t>
  </si>
  <si>
    <t>아이패드 에어4 정품케이스</t>
  </si>
  <si>
    <t>아이패드 에어4 wifi 64G 미개봉 65만원. 그린</t>
  </si>
  <si>
    <t>(미개봉) 아이패드 에어 4 판매합니다</t>
  </si>
  <si>
    <t>아이패드 에어 4세대 64gb 와이파이 팝니다.</t>
  </si>
  <si>
    <t>아이패드 에어4세대 64기가 wifi 그린 급처(가격내림 50만)</t>
  </si>
  <si>
    <t xml:space="preserve">아이패드에어 4세대 256셀룰러 새상품 판매합니다. </t>
  </si>
  <si>
    <t>아이패드 에어4 스카이블루 wifi 64gb</t>
  </si>
  <si>
    <t>ipad Air4) 아이패드 에어4세대 64G wifi 스그  판매합니다</t>
  </si>
  <si>
    <t>아이패드 에어4 64기가 wifi 그레이(미개봉)</t>
  </si>
  <si>
    <t>[미개봉] 아이패드 에어4 64g wifi 스카이 블루</t>
  </si>
  <si>
    <t>아이패드 에어4 미개봉 스카이블루 64GB WIFI 팝니다</t>
  </si>
  <si>
    <t>미개봉 아이패드 에어4 스페이스그레이 64기가 팝니다</t>
  </si>
  <si>
    <t>아이패드 에어4 와이파이 64기가 스페이스 그레이 미개봉 신품 판매합니다.</t>
  </si>
  <si>
    <t xml:space="preserve">[대구]아이패드 에어4 스카이 블루 미개봉 새상품 </t>
  </si>
  <si>
    <t>[미개봉] 아이패드 에어 4세대 스페이스그레이 64gb</t>
  </si>
  <si>
    <t>아이패드 에어4 64GB 스페이스그레이 와이파이모델</t>
  </si>
  <si>
    <t>아이패드 에어4 64gb 로즈골드 미개봉</t>
  </si>
  <si>
    <t>아이패드 에어4 셀룰러 256기가 팝니다</t>
  </si>
  <si>
    <t>아이패드 에어4 64GB wifi 스페이스 그레이 싸게팝니다</t>
  </si>
  <si>
    <t>아이패드 에어 4 / 64GB / 스그 / WIFI / 미개봉</t>
  </si>
  <si>
    <t>아이패드 에어4 스그 미개봉 65만원 판매합니다</t>
  </si>
  <si>
    <t>미개봉)아이패드 에어 4세대 64g wifi 그레이</t>
  </si>
  <si>
    <t>&lt;미개봉&gt; 아이패드 에어 4 세대 와이파이 64기가 스페이스 그레이</t>
  </si>
  <si>
    <t>아이패드 에어4 64기가 스그 판매합니다.</t>
  </si>
  <si>
    <t>아이패드 에어 4세대 64기가 스그 셀룰러 판매</t>
  </si>
  <si>
    <t>특S급 - 아이패드 에어 4 64g wifi + 애플케어 플러스</t>
  </si>
  <si>
    <t>[2월 제조 미개봉 ] 아이패드 에어 4  스그 팝니다 직거래 부산</t>
  </si>
  <si>
    <t>(미개봉)아이패드 에어4 64G wifi 스페이스 그레이</t>
  </si>
  <si>
    <t>급처)) 미개봉 애플 아이패드 에어4 64g 셀룰러 판매합니다.</t>
  </si>
  <si>
    <t>아이패드 에어4 셀룰러 64g 블루색상 판매합니다</t>
  </si>
  <si>
    <t>아이패드 에어4 미개봉</t>
  </si>
  <si>
    <t>아이패드 에어4 스마트 폴리오 블랙 거의새것</t>
  </si>
  <si>
    <t>아이패드 에어 4세대 와이파이 64GB 스페이스그레이 미개봉품 판매합니다</t>
  </si>
  <si>
    <t>아이패드 에어 4세대 스그 64기가 미개봉 팝니다(대구)</t>
  </si>
  <si>
    <t>아이패드 에어4 로즈골드 64기가 기기단품</t>
  </si>
  <si>
    <t>아이패드 에어4 256기가 실버(미개봉) 팝니다.</t>
  </si>
  <si>
    <t>아이패드 에어 4 wifi 256 스페이스그레이 미개봉</t>
  </si>
  <si>
    <t>[미개봉 신품] 아이패드 에어4 스그 64GB</t>
  </si>
  <si>
    <t>[미개봉]아이패드 에어 4세대 wifi 64gb 실버</t>
  </si>
  <si>
    <t>[판매완료] 아이패드 에어4 64GB 스그 wifi 판매</t>
  </si>
  <si>
    <t>아이패드 에어4 스페이스그레이 64GB</t>
  </si>
  <si>
    <t>아이패드 에어4 64 스페이스그레이 wifi 미개봉 새상품 팝니다</t>
  </si>
  <si>
    <t>[미개봉]아이패드 에어 4세대 WIFI 64GB 실버 판매 합니다.</t>
  </si>
  <si>
    <t>아이패드 에어4 스페이스 그레이 64G 와이파이 60만원</t>
  </si>
  <si>
    <t>미개봉 아이패드 에어4 스카이블루 64기가 팝니다</t>
  </si>
  <si>
    <t>강원) 아이패드에어4세대 64gb, 와이파이, 스페이스그레이 팝니다.</t>
  </si>
  <si>
    <t>(미개봉) 아이패드 에어4 WIFI 64G 실버 팝니다</t>
  </si>
  <si>
    <t>(미개봉) 아이패드 에어 4세대 wi-fi 64GB 실버</t>
  </si>
  <si>
    <t>미개봉 아이패드 에어4 스페이스 그레이 팝니다(와이파이, 64G)</t>
  </si>
  <si>
    <t>(미개봉)아이패드 에어4 실버 wifi 64GB</t>
  </si>
  <si>
    <t>아이패드 에어4 스페이스 그레이 64기가 미개봉 켭니다</t>
  </si>
  <si>
    <t>아이패드 에어 4 스그 64G 와이파이 버전 팔아용</t>
  </si>
  <si>
    <t>아이패드 에어4 Wifi 64기가 (스페이스 그레이) 미개봉 새제품 판매합니다.</t>
  </si>
  <si>
    <t>아이패드 에어 4세대 에어4 실버 미개봉</t>
  </si>
  <si>
    <t>[미개봉] 아이패드에어4 64GB WIFI 스페이스그레이 [65만원]</t>
  </si>
  <si>
    <t xml:space="preserve">[미개봉] 아이패드 에어4세대 wifi 64기가 스그 </t>
  </si>
  <si>
    <t>대전) 미개봉 아이패드 에어4 스블색상 싸게팔아요.</t>
  </si>
  <si>
    <t>아이패드 에어4 64g wifi 스카이블루(애케플포함) 팝니다.</t>
  </si>
  <si>
    <t>&lt;미개봉&gt;아이패드 에어4 wifi64g 스페이스그레이 모델 팝니다</t>
  </si>
  <si>
    <t>아이패드에어4 미개봉 새상품 판매합니다 아이패드 에어 4 64긱 wifi</t>
  </si>
  <si>
    <t>아이패드 에어4 63만 판매합니다 서울 직거래(케이스+필름)</t>
  </si>
  <si>
    <t>[65만원] 아이패드 에어 4 64GB 와이파이 스페이스그레이 미개봉 판매합니다.</t>
  </si>
  <si>
    <t>아이패드 에어4 64gb wifi 스카이블루</t>
  </si>
  <si>
    <t>미개봉)아이패드 에어 4세대 실버 64gb wifi  팝니다</t>
  </si>
  <si>
    <t>미개봉)아이패드 에어4 wifi 64g 스페이스그레이</t>
  </si>
  <si>
    <t>(미개봉)아이패드 에어4 wifi 64G 스페이스그레이 팝니다.</t>
  </si>
  <si>
    <t>아이패드 에어 4세대 64g 로즈골드</t>
  </si>
  <si>
    <t>부산 아이패드 에어4 미개봉 65만원판매</t>
  </si>
  <si>
    <t>아이패드에어4세대 64g 스페이스그레이(애플케어플러스)</t>
  </si>
  <si>
    <t>(미개봉) 아이패드 에어4 64GB 스그 팝니다. 대전 직거래 가능</t>
  </si>
  <si>
    <t>[새재품] 미개봉 아이패드 에어4 64gb 스그 팝니다</t>
  </si>
  <si>
    <t>아이패드 에어4 미개봉 판매 합니다</t>
  </si>
  <si>
    <t>아이패드 에어4세대 실버 2월17일 개봉 +종이필름</t>
  </si>
  <si>
    <t>[미개봉] 아이패드 에어4 64g 스카이블루</t>
  </si>
  <si>
    <t>[미개봉] 아이패드 에어 4세대 64gb wifi 실버 65만 [경기도 안양]</t>
  </si>
  <si>
    <t>[미개봉] 아이패드 에어4, 256기가, wifi, 실버</t>
  </si>
  <si>
    <t>아이패드 에어 4세대 10.9형 와이파이 256기가 스그 미개봉 새제품 팝니다.</t>
  </si>
  <si>
    <t xml:space="preserve">(팝니다) (미개봉 새제품) 아이패드 에어4세대 와이파이 64기가 </t>
  </si>
  <si>
    <t>[가격내림]아이패드 에어4 64 와이파이 그린모델 팝니다</t>
  </si>
  <si>
    <t>아이패드 에어4 64G LTE 스페이스그레이 미개봉</t>
  </si>
  <si>
    <t>[풀박 S급] 아이패드 에어4 스카이블루 64gb +에케플</t>
  </si>
  <si>
    <t>아이패드 에어4 64GB 스그 미개봉 판매합니다</t>
  </si>
  <si>
    <t>아이패드 에어4 스그 64기가 와이파이 스페이스그레이 미개봉</t>
  </si>
  <si>
    <t>S급 ) 아이패드에어 4세대 그린 64기가 풀박스</t>
  </si>
  <si>
    <t>아이패드 에어4 wifi 64g 로즈골드 미개봉!</t>
  </si>
  <si>
    <t>아이패드4 레티나 판매합니다</t>
  </si>
  <si>
    <t>(미개봉)아이패드 에어 4세대 와이파이 64기가(로즈골드)</t>
  </si>
  <si>
    <t>미개봉) 아이패드 에어 4세대 64기가 와이파이 판매합니다.</t>
  </si>
  <si>
    <t>미개봉 아이패드 에어 4 스그 64G wifi</t>
  </si>
  <si>
    <t>아이패드 에어4 스그 미개봉 64 wifi 팝니다 (오늘만 이가격)</t>
  </si>
  <si>
    <t>-Sold Out- S급 아이패드 에어4 wifi 256g 로즈골드(풀박스)</t>
  </si>
  <si>
    <t>아이패드 에어 4+애플캐어 팝니다</t>
  </si>
  <si>
    <t>(미개봉) 아이패드 에어4 스그 애플케어 팝니다</t>
  </si>
  <si>
    <t>미개봉 2/15 아이패드 에어 4세대 스그 64g</t>
  </si>
  <si>
    <t>(대전/세종 미개봉) 아이패드 에어 4 스카이블루 64GB 팝니다</t>
  </si>
  <si>
    <t xml:space="preserve">아이패드 에어4 미개봉 실버 </t>
  </si>
  <si>
    <t>아이패드 에어4 64기가 스페이스그레이(스그) 미개봉</t>
  </si>
  <si>
    <t>아이패드 에어4세대 와이파이모델 64GB 스그</t>
  </si>
  <si>
    <t>아이패드 에어4 스그 64기가 미개봉</t>
  </si>
  <si>
    <t>아이패드 에어4 256기가 셀룰러 스그</t>
  </si>
  <si>
    <t>[미개봉]아이패드 에어4 스그 (애케플포함) 판매합니다</t>
  </si>
  <si>
    <t>미개봉 아이패드 에어4 스카이블루</t>
  </si>
  <si>
    <t>아이패드 에어 4세대 Wi-Fi 스그 (66.5만)</t>
  </si>
  <si>
    <t>[판매완료] 아이패드에어 4세대 64GB Wi-Fi 스페이스그레이 판매합니다</t>
  </si>
  <si>
    <t>대구 아이패드 에어4 64기가 셀룰러 스그 미사용기기 팝니다 75만</t>
  </si>
  <si>
    <t>-미개봉- 아이패드 에어 4세대 64g wifi 스페이스 그레이</t>
  </si>
  <si>
    <t>아이패드 에어 4세대 스그 256GB 와이파이 미개봉새제품</t>
  </si>
  <si>
    <t>(미개봉)아이패드 에어4세대 WiFi 256 스그 미개봉 직거래</t>
  </si>
  <si>
    <t>아이패드 에어 4세대 64 와이파이 스페이스그레이</t>
  </si>
  <si>
    <t>아이패드 에어4 64기가 와이파이 미개봉 애플코리아 66만</t>
  </si>
  <si>
    <t>아이패드 에어4 64기가 wi-fi 스페이스그레이</t>
  </si>
  <si>
    <t>(미개봉) 아이패드 에어4 64g wifi 스카이블루 판매합니다.</t>
  </si>
  <si>
    <t xml:space="preserve">아이패드에어 4세대 </t>
  </si>
  <si>
    <t>아이패드 에어4 64GB wifi 그린색상 구해요</t>
  </si>
  <si>
    <t>아이패드 에어4 WiFi 64g 스그 판매합니다</t>
  </si>
  <si>
    <t>아이패드 에어 4세대 스페이스그레이 64GB WI-FI(미개봉) 판매</t>
  </si>
  <si>
    <t>미개봉 아이패드 에어4</t>
  </si>
  <si>
    <t>아이패드 에어4 스페이스 그레이 64GB 미개봉 팝니다.</t>
  </si>
  <si>
    <t>아이패드 에어 미개봉 4세대 64기가 스카이 블루 66만원에 팝니다(케이스 서비스)</t>
  </si>
  <si>
    <t xml:space="preserve">[판매완료]아이패드 에어4 미개봉 64gb 스페이스그레이 </t>
  </si>
  <si>
    <t>아이패드 에어4 256gb 실버 wifi 미개봉 새제품</t>
  </si>
  <si>
    <t>[천안/아산] 애플 아이패드 에어 4세대 Wi-Fi 64GB 스페이스그레이 미개봉 67만원</t>
  </si>
  <si>
    <t>(미개봉) 66만아이패드에어4세대 64g wifi 스그</t>
  </si>
  <si>
    <t xml:space="preserve">미개봉 아이패드 에어 4 그린 wifi 64G 판매합니다. </t>
  </si>
  <si>
    <t>(새상품/미개봉) Apple iPad Air 애플 아이패드 에어 4세대 WiFi 64G (색상: 스페이스그레이 Space Gray)</t>
  </si>
  <si>
    <t>아이패드 에어 4세대 셀룰러 64GB 그린</t>
  </si>
  <si>
    <t>(부산 양산) [미개봉] 아이패드에어 4세대 스페이스그레이 64GB WiFi 67만원</t>
  </si>
  <si>
    <t>아이패드 에어 4세대 64GB 스페이스그레이</t>
  </si>
  <si>
    <t>미개봉) 아이패드 에어4 64gb wifi 블루</t>
  </si>
  <si>
    <t>[미개봉] 아이패드 에어4 실버 64기가 와이파이-65만원</t>
  </si>
  <si>
    <t xml:space="preserve"> 아이패드 에어 4세대 팝니다 64기가 wifi 스페이스 그레이 미개봉 판매 경기 분당 ipad air4 64gb</t>
  </si>
  <si>
    <t>아이패드 에어 4 스그 64G 와이파이 미개봉</t>
  </si>
  <si>
    <t>(미개봉) 아이패드에어4 64g 스카이블루 판매합니다.</t>
  </si>
  <si>
    <t>아이패드 에어4 65만원 구매합니다.</t>
  </si>
  <si>
    <t>[판매완료]미개봉 새상품 - 아이패드 에어4 256G Wifi</t>
  </si>
  <si>
    <t>애플 아이패드 에어 4세대 10.9 Wi-Fi 256GB 로즈골드 Ipad  미개봉 팝니다</t>
  </si>
  <si>
    <t>(미개봉) 아이패드 에어4 64GB WIFI 스페이스 그레이</t>
  </si>
  <si>
    <t>아이패드 에어 4세대 64기가 실버~~ 미개봉@@ 청주 인근 직거래 환영!</t>
  </si>
  <si>
    <t>아이패드 에어4 64기가 스페이스 그레이 미개봉 새상품 팝니다. (65만)</t>
  </si>
  <si>
    <t>[미개봉] 아이패드 에어4 64기가 와이파이 스그 팝니다</t>
  </si>
  <si>
    <t xml:space="preserve">아이패드 에어4 </t>
  </si>
  <si>
    <t>구입한지 한달된 아이패드 에어 4 wifi 실버 64기가 택포 59만원에 팝니다.</t>
  </si>
  <si>
    <t>아이패드 에어4 64g 와이파이 로즈골드 미개봉</t>
  </si>
  <si>
    <t>[미개봉] 아이패드 에어4 256GB Wifi 판매 합니다.</t>
  </si>
  <si>
    <t>아이패드 에어4 애케플O</t>
  </si>
  <si>
    <t>아이패드 에어4 로즈골드 64기가 WIFI버전 판매합니다.</t>
  </si>
  <si>
    <t>[미개봉-대전] 아이패드에어4 64기가 Wifi 스페이스그레이 팝니다</t>
  </si>
  <si>
    <t>[미개봉] 아이패드 에어4 64GB WiFi 실버색상</t>
  </si>
  <si>
    <t>아이패드 에어4 wifi 64g 스페이스그레이 팝니다. [미개봉]</t>
  </si>
  <si>
    <t>애플 아이패드 에어 4세대 스그 256기가 (미개봉)</t>
  </si>
  <si>
    <t>아이패드 에어 4세대 64기가 새상품 판매합니다.</t>
  </si>
  <si>
    <t>[미개봉] 아이패드 에어 4세대 64기가 와이파이 실버 ipad air4 wifi 66만 서울대입구 강남</t>
  </si>
  <si>
    <t>(미개봉)아이패드 에어4 4세대스페이스그레이 64G</t>
  </si>
  <si>
    <t>[판매완료] 아이패드 에어4 스카이블루 64기가 팝니다!</t>
  </si>
  <si>
    <t>아이패드에어 4세대 64G 실버 판매합니다.</t>
  </si>
  <si>
    <t>아이패드 에어4 64GB 실버 Wifi 미개봉 새제품 팝니다(대전/세종/청주/연신내(서울) 직거래, 택배거래 가능)</t>
  </si>
  <si>
    <t>미개봉) 아이패드 에어4 wifi 256g 실버</t>
  </si>
  <si>
    <t>(미개봉)아이패드 에어4 256g wifi 스카이블루 팝니다</t>
  </si>
  <si>
    <t>아이패드 에어 4세대 WIFI 64GB 스페이스그레이 판매합니다.</t>
  </si>
  <si>
    <t>아이패드 에어4 64g 셀룰러 모델 팝니다.</t>
  </si>
  <si>
    <t>아이패드에어4 64G 스페이스그레이 미개봉</t>
  </si>
  <si>
    <t>애플 아이패드 에어4 64GB WIFI 스카이블루 미개봉 새상품</t>
  </si>
  <si>
    <t>애플 아이패드 에어4 스카이블루 64GB WIFI</t>
  </si>
  <si>
    <t>[미개봉 새상품] 아이패드 에어4세대 10.9  Wi-Fi 64GB-스페이스 그레이/iPad Air 스그</t>
  </si>
  <si>
    <t>(미개봉) 아이패드 에어4 스그 64기가</t>
  </si>
  <si>
    <t xml:space="preserve">아이패드 에어4 64GB 스그 미개봉 </t>
  </si>
  <si>
    <t>오늘오는 아이패드 에어4 스그 와이파이모델 판매합니다</t>
  </si>
  <si>
    <t>아이패드 에어4 256기가 와이파이용 스페이스그레이</t>
  </si>
  <si>
    <t>[미개봉] !!!가격인하!!!아이패드 에어 4세대 (스페이스 그레이) WiFi 64GB</t>
  </si>
  <si>
    <t>[미개봉] 아이패드 에어 4세대 와이파이 64GB 팝니다.</t>
  </si>
  <si>
    <t>[미개봉] 아이패드 에어4 /256g/스그/wifi</t>
  </si>
  <si>
    <t>아이패드 에어 10.9 4세대 wifi 64g 스그 미개봉 새제품 판매합니다.</t>
  </si>
  <si>
    <t>(동탄) 아이패드 에어4 64기가 스그색상 셀룰러버전 유심기변용 70만원 S급</t>
  </si>
  <si>
    <t>아이패드에어 4세대 64G 미개봉 (그레이) 서울 직거래 판매</t>
  </si>
  <si>
    <t>[미개봉] 아이패드 에어 4세대 (스페이스 그레이) WiFi 64GB</t>
  </si>
  <si>
    <t>[판매완료] 미개봉 새제품 아이패드 에어 4세대 WiFi 64GB 스카이블루 67만원 팝니다.</t>
  </si>
  <si>
    <t>아이패드 에어4 실버 64기가 와이파이 미개봉 세제품 팝니다</t>
  </si>
  <si>
    <t>아이패드 에어 4세대 Wi-Fi 64GB 스페이스 그레이 미개봉 새제품</t>
  </si>
  <si>
    <t>♡아이패드 에어4 65GB wifi♡</t>
  </si>
  <si>
    <t>아이패드 에어 4세대 256GB wifi 실버 미개봉 팝니다.</t>
  </si>
  <si>
    <t>아이패드 에어4 스블 64gb wi-fi 에플케어</t>
  </si>
  <si>
    <t xml:space="preserve">아이패드 에어4 실버 64GB 미개봉 wifi 팝니다. </t>
  </si>
  <si>
    <t>[미개봉] 아이패드에어4 wifi 64GB 스페이스그레이</t>
  </si>
  <si>
    <t>(미개봉) 아이패드 에어4 wifi 64G 로즈골드 팝니다</t>
  </si>
  <si>
    <t>[판매완료]애플 아이패드 에어 4세대 스카이 블루 판매합니다.</t>
  </si>
  <si>
    <t>미개봉상품)아이패드 에어4 256기가 셀룰러 실버</t>
  </si>
  <si>
    <t>아이패드 에어4 64Wifi 스그 팔아요 청주</t>
  </si>
  <si>
    <t>아이패드 에어 4세대 스카이블루 판매합니다. 실사용10회미만</t>
  </si>
  <si>
    <t>아이패드 에어4 스페이스그레이 64GB wifi</t>
  </si>
  <si>
    <t>아이패드 에어 4 실버 64기가 wifi 미개봉 66만</t>
  </si>
  <si>
    <t>아이패드에어4 와이파이 256g 스그 미개봉 새제품 86만입니다~</t>
  </si>
  <si>
    <t>아이패드 에어4 64기가 미개봉 팝니다</t>
  </si>
  <si>
    <t>(용인/수원) 아이패드 에어 4세대 스그 64기가 와이파이 미개봉 판매합니다.68만원</t>
  </si>
  <si>
    <t>아이패드 에어 4세대 64기가 WiFi 로즈골드 팝니다.</t>
  </si>
  <si>
    <t>미개봉) 아이패드 에어 4세대 256GB(기가) WIFI 버전 판매</t>
  </si>
  <si>
    <t>아이패드 에어 4세대 64GB wifi 스페이스 그레이</t>
  </si>
  <si>
    <t>애플케어가입된 아이패드에어4 64g wifi모델 팔아요</t>
  </si>
  <si>
    <t>미개봉 아이패드 에어4 64GB 팝니다</t>
  </si>
  <si>
    <t xml:space="preserve">아이패드 에어4 64G 셀룰러 단순개봉 + 애케플 </t>
  </si>
  <si>
    <t>미개봉)애플 아이패드 에어4 스카이블루 64G WIFI</t>
  </si>
  <si>
    <t>아이패드에어4 스그 64기기와이파이</t>
  </si>
  <si>
    <t>아이패드 에어 4세대 64gb wifi 미개봉팝니다. (스페이스그레이)</t>
  </si>
  <si>
    <t>미개봉) 아이패드 에어4 스페이스그레이 64g wifi</t>
  </si>
  <si>
    <t>아이패드 에어4 64gb 스페이스그레이 미개봉 판매합니다.</t>
  </si>
  <si>
    <t>아이패드에어4 실버팝니다</t>
  </si>
  <si>
    <t>아이패드에어4 스그 64g wifi 미개봉 팝니다.</t>
  </si>
  <si>
    <t>아이패드 에어4 64G 스페이스그레이 판매합니다</t>
  </si>
  <si>
    <t>아이패드에어4 실버 판매합니다</t>
  </si>
  <si>
    <t>아이패드 에어4 스그 64기가 애케플</t>
  </si>
  <si>
    <t>아이패드 에어4 256기가 미개봉</t>
  </si>
  <si>
    <t>미아/동대문역사문화공원역)아이패드 에어4 스그 64gb wifi 미개봉 판매합니다</t>
  </si>
  <si>
    <t>아이패드 에어4 wifi 256 스카이블루 (미개봉)</t>
  </si>
  <si>
    <t>아이패드 에어4 스그 64g wifi</t>
  </si>
  <si>
    <t>아이패드 에어4 wifi 256g 미개봉 판매합니다. 스페이스 그레이</t>
  </si>
  <si>
    <t>[미개봉 새상품] 아이패드 에어 4. 64GB. 실버. wifi. 70만원</t>
  </si>
  <si>
    <t>아이패드 에어 4세대 스그 64GB 미개봉 70 판매합니다</t>
  </si>
  <si>
    <t>(청주)아이패드 에어 4 64기가 스카이블루 미개봉</t>
  </si>
  <si>
    <t>아이패드 에어4 셀룰러+wifi 64G 판매해요</t>
  </si>
  <si>
    <t>아이패드 에어4 셀룰러 256GB 자급제 미개봉</t>
  </si>
  <si>
    <t>(미개봉 새제품) 아이패드 에어4 64gb 스페이스그레이 wifi</t>
  </si>
  <si>
    <t>아이패드 에어4 스페이스 그레이 64g wifi 미개봉</t>
  </si>
  <si>
    <t>아이패드 에어 4세대 64G 스카이블루 미개봉 새상품 판매</t>
  </si>
  <si>
    <t>아이패드 에어4 셀룰러 64기가 미개봉제품 팝니다</t>
  </si>
  <si>
    <t>보조배터리 + 아이패드 에어 4 실버(미개봉, 와이파이, 64기가) 팝니다.</t>
  </si>
  <si>
    <t>울산 아이패드에어4세대 와이파이 64기가 애플케어등록상품 팔아요</t>
  </si>
  <si>
    <t>아이패드에어4 64gb 스그 미개봉</t>
  </si>
  <si>
    <t>아이패드 에어4 256gb 스페이스그레이 / 로즈골드 구매합니다.</t>
  </si>
  <si>
    <t>[판매완료] 아이패드 에어4 셀룰러</t>
  </si>
  <si>
    <t>아이패드 에어4 셀룰러 그린 미개봉 팝니다.</t>
  </si>
  <si>
    <t>미개봉 아이패드 에어 4세대 그린 64g wifi 판매합니다</t>
  </si>
  <si>
    <t>아이패드 에어 4세대 256GB Wi-Fi 그린 (iPad Air 4 Green) 거의 새제품 팔아요</t>
  </si>
  <si>
    <t>[미개봉]아이패드 에어 4세대 WiFi 64기가 스페이스 그레이 팝니다.</t>
  </si>
  <si>
    <t>아이패드 에어4세대 스카이블루 64g wifi 미개봉</t>
  </si>
  <si>
    <t>아이패드 에어4 256GB(스그) wifi</t>
  </si>
  <si>
    <t>[미개봉] 아이패드 에어 4 256GB 와이파이 로즈골드</t>
  </si>
  <si>
    <t>전남 광주 아이패드 에어4 블루64기가 와이파이 팝니다</t>
  </si>
  <si>
    <t>아이패드 에어4 64g wifi 스카이블루(미개봉 새상품)</t>
  </si>
  <si>
    <t>아이패드 에어 4세대 64기가 미개봉 판매합니다</t>
  </si>
  <si>
    <t>아이패드 에어4 셀룰러 64GB</t>
  </si>
  <si>
    <t>아이패드 에어4세대 256 로즈골드 Wifi</t>
  </si>
  <si>
    <t>아이패드 에어4(스페이스 그레이) 256gb 셀루러 미개봉 팔아요</t>
  </si>
  <si>
    <t>아이패드 에어 4세대 로즈골드 셀룰러 미개봉팝니다</t>
  </si>
  <si>
    <t>아이패드 에어 4세대 미개봉 64GB WiFi 스페이스그레이</t>
  </si>
  <si>
    <t>아이패드 에어4 64기가 와이파이 실버색상 미개봉 팝니다</t>
  </si>
  <si>
    <t>아이패드 에어 4세대 256gb wifi(미개봉)</t>
  </si>
  <si>
    <t>아이패드 에어 4세대 64기가 스카이블루팝니다</t>
  </si>
  <si>
    <t>[미개봉신품 69.5만] 아이패드 에어 4 64GB WIFI 스페이스그레이 스그 판매합니다.</t>
  </si>
  <si>
    <t>[판매완료] 아이패드 에어 4세대 wifi 64g 스카이블루  가로수길 제품</t>
  </si>
  <si>
    <t>[미개봉] 아이패드 에어 4세대 64g 와이파이 모델 판매합니다</t>
  </si>
  <si>
    <t>미개봉 아이패드 에어4 256 와이파이 스페이스그레이</t>
  </si>
  <si>
    <t>아이패드 에어4 Wifi 실버 (64GB) A2316 미개봉 판매</t>
  </si>
  <si>
    <t>아이패드 에어 4세대 256GB wifi + cellular(magic keyboard 11인치포함)</t>
  </si>
  <si>
    <t>미개봉 아이패드에어 4세대 와이파이 256GB</t>
  </si>
  <si>
    <t>아이패드 에어 4세대 실버 팝니다.(S급)</t>
  </si>
  <si>
    <t>미개봉 아이패드 에어 4세대 그린 64gb wifi 66만원</t>
  </si>
  <si>
    <t>아이패드에어 4세대 64G 와이파이 스페이스그레이컬러 미개봉 팝니다 (네고 불가)</t>
  </si>
  <si>
    <t>[가격인하] 아이패드에어4 스그 wifi모델 케이스포함</t>
  </si>
  <si>
    <t>아이패드 에어4세대 미개봉</t>
  </si>
  <si>
    <t>아이패드 에어4 64GB WIFI 스페이스그레이 (미개봉 새제품)</t>
  </si>
  <si>
    <t>애플 아이패드 에어4 wifi 64g 그린</t>
  </si>
  <si>
    <t>아이패드 에어4 64기가 wifi 미개봉 새상품</t>
  </si>
  <si>
    <t>아이패드에어4 64 셀룰러 스카이블루</t>
  </si>
  <si>
    <t>아이패드 에어 4세대 10.9 와이파이 259GB</t>
  </si>
  <si>
    <t>아이패드 에어4 스페이스그레이 셀룰러 64GB 판매</t>
  </si>
  <si>
    <t>[미개봉] 아이패드 에어 4세대 wifi 256gb 실버 판매 합니다.</t>
  </si>
  <si>
    <t>아이패드 에어4 64g/wifi/미개봉 팝니다</t>
  </si>
  <si>
    <t>미개봉) 아이패드 에어 4 블루 64gb wifi 애플케어플러스</t>
  </si>
  <si>
    <t>아이패드 에어4세대 256g 미개봉 스그 판매합니다</t>
  </si>
  <si>
    <t>아이패드 에어 4세대 64기가 와이파이 로즈골드 미개봉 새제품 판매합니다 (12/29 구입)</t>
  </si>
  <si>
    <t>아이패드 에어4세대 256g 와이파이 실버 (미개봉/12월말 구매/영수증 있음)</t>
  </si>
  <si>
    <t>미개봉 아이패드 에어 4세대 Wifi 64G 실버 판매합니다</t>
  </si>
  <si>
    <t>아이패드 에어4세대 64GB wifi 스그 미개봉 팝니다.</t>
  </si>
  <si>
    <t>미개봉 아이패드에어4세대, 그린컬러, 64기가, 와이파이 팝니다.(네고X)</t>
  </si>
  <si>
    <t>아이패드에어4 (스카이블루,wifi)</t>
  </si>
  <si>
    <t>아이패드 에어4 64 스카이블루 와이파이 버전 판매합니다 12월28일구매</t>
  </si>
  <si>
    <t>아이패드 에어4세대 셀룰러 64g 쌈무그린</t>
  </si>
  <si>
    <t>아이패드 에어4 그린색 64기가팝니다</t>
  </si>
  <si>
    <t>아이패드에어4 64기가 와이파이 스그 팝니다(미개봉)</t>
  </si>
  <si>
    <t>아이패드 에어 4세대 256GB</t>
  </si>
  <si>
    <t>아이패드 에어4 스그 64GB 팝니다</t>
  </si>
  <si>
    <t>아이패드 에어4 64기가 와이파이 실버 팝니다</t>
  </si>
  <si>
    <t>아이패드 에어4 wifi 64G 스페이스그레이 미개봉 66만</t>
  </si>
  <si>
    <t>아이패드 에어4 256G 실버 미개봉 팝니다</t>
  </si>
  <si>
    <t>아이패드 에어4 64GB WIFI 로즈골드</t>
  </si>
  <si>
    <t>아이패드에어4 64g wifi 거의 새제품</t>
  </si>
  <si>
    <t>(미개봉 신품) 아이패드 에어 4세대 64gb wifi 그린</t>
  </si>
  <si>
    <t>아이패드 에어4 64기가 그린 미개봉 67만 팔아요</t>
  </si>
  <si>
    <t>아이패드 에어 4세대 64g 스그</t>
  </si>
  <si>
    <t>아이패드 에어 4 wifi+셀룰러 64기가 그린 미개봉 모델 팜니다.</t>
  </si>
  <si>
    <t>아이패드 에어4세대 (wifi-64g 실버) 판매합니다.</t>
  </si>
  <si>
    <t>미개봉 아이패드 에어4 4세대 256gb 스카이블루 팝니다.</t>
  </si>
  <si>
    <t>아이패드 에어4 256기가 스페이스그레이 미개봉</t>
  </si>
  <si>
    <t>아이패드 에어4/아이패드 에어4세대/로즈골드/wifi 64G</t>
  </si>
  <si>
    <t>아이패드 에어 4세대 블루 64gb 애케플 80.0 (청주,택배)</t>
  </si>
  <si>
    <t>아이패드 에어4 셀룰러 256G 미개봉 팝니다</t>
  </si>
  <si>
    <t>(부산 새제품)아이패드 에어4. 256GB 85만 팝니다.</t>
  </si>
  <si>
    <t>아이패드 에어4 64기가 wifi 스그 미개봉</t>
  </si>
  <si>
    <t>아이패드 에어4 스그 256기가 팔아요(가격내림)</t>
  </si>
  <si>
    <t>(새상품/미개봉) 아이패드 에어4 스페이스그레이 64g wifi</t>
  </si>
  <si>
    <t>아이패드 에어4 4세대 64G WIFI S급 풀박스 싸게팝니다</t>
  </si>
  <si>
    <t>아이패드에어4로즈골드64기가팝니다.</t>
  </si>
  <si>
    <t>안산/ 아이패드 에어4 64G wifi 스페이스그레이 (개봉만했음/미사용)</t>
  </si>
  <si>
    <t>(부산) 아이패드 에어4 그린 64G 와이파이 모델 팝니다</t>
  </si>
  <si>
    <t>아이패드 에어4 64G 미개봉 판매합니다.</t>
  </si>
  <si>
    <t>아이패드 에어 4세대 64기가 셀룰러 스페이스그레이 (미개봉품)</t>
  </si>
  <si>
    <t>[미개봉] 아이패드 에어 4세대 와이파이(wifi) 256 기가(gb) 스카이블루</t>
  </si>
  <si>
    <t>아이패드 에어4 wifi 64G 미개봉 새상품 [실버. 스페이스그레이] 에요~</t>
  </si>
  <si>
    <t>아이패드 에어4 와이파이 64g 스그 미개봉</t>
  </si>
  <si>
    <t>아이패드 에어 4 wi-fi 64G 스페이스 그레이</t>
  </si>
  <si>
    <t>미개봉 아이패드 에어 4세대 LTE 버전</t>
  </si>
  <si>
    <t>아이패드 에어 4세대 64기가 셀룰러 스페이스그레이 미개봉</t>
  </si>
  <si>
    <t>아이패드 에어 4세대 wifi 64GB 스페이스 그레이</t>
  </si>
  <si>
    <t>아이패드 에어 4 스카이블루 64 판매욤</t>
  </si>
  <si>
    <t xml:space="preserve">아이패드 에어4 64GB wifi 스그 </t>
  </si>
  <si>
    <t>[미개봉] 아이패드 에어4세대 64g WIFI 스그</t>
  </si>
  <si>
    <t>아이패드 에어 4세대 10.9형 256GB 스페이스 그레이 wifi 새상품 팝니다</t>
  </si>
  <si>
    <t>[삽니다] 아이패드 에어4 64G wifi</t>
  </si>
  <si>
    <t>광주광역시]미개봉 아이패드 에어 4세대 64g wifi 스카이블루</t>
  </si>
  <si>
    <t>애플 정품 아이패드 에어 4세대 스마트 폴리오 케이스</t>
  </si>
  <si>
    <t>아이패드 에어4세대 로즈골드 애플정품 미개봉 팝니다.</t>
  </si>
  <si>
    <t>아이패드 에어 4 로즈골드 64기가</t>
  </si>
  <si>
    <t>아이패드 에어4 64G 셀룰러 미개봉 입니다.</t>
  </si>
  <si>
    <t>아이패드 에어4 64gb wifi 스카이블루 미개봉 70만</t>
  </si>
  <si>
    <t>아이패드 에어4 64g wifi 실버 미개봉/새제품</t>
  </si>
  <si>
    <t>(새 것)아이패드에어4 wifi 256기가 로즈골드</t>
  </si>
  <si>
    <t>아이패드 에어4 스카이 블루 64기가 셀룰러 애케플 적용 판매합니다</t>
  </si>
  <si>
    <t>(판매)아이패드 에어 4세대 (wifi+셀룰러) 256GB</t>
  </si>
  <si>
    <t>미개봉 아이패드에어4 256G Wifi 스그 판매</t>
  </si>
  <si>
    <t>[미개봉] 아이패드 에어4 스페이스그레이 WIFI 64GB 팝니다.</t>
  </si>
  <si>
    <t>아이패드 에어4 스페이스 그레이64</t>
  </si>
  <si>
    <t>아이패드 에어 4 64기가 스페이스그레이 스그</t>
  </si>
  <si>
    <t>아이패드에어4 68만원 직거래 구해요 서울</t>
  </si>
  <si>
    <t>아이패드 에어 4세대 Wi-Fi 256GB 스카이블루 판매</t>
  </si>
  <si>
    <t>아이패드 에어4 Wi-Fi 64GB 스페이스 그레이</t>
  </si>
  <si>
    <t>아이패드 에어4세대 셀룰러 미개봉 판매합니다</t>
  </si>
  <si>
    <t>아이패드에어 4세대 미개봉, wifi, 64g, 스페이스그레이</t>
  </si>
  <si>
    <t>아이패드 에어4 스마트 폴리오 딥네이비</t>
  </si>
  <si>
    <t>아이패드 에어 4세대 256gb wifi 미개봉 세재품 팝니다</t>
  </si>
  <si>
    <t>아이패드 에어 4세대 wifi 64GB 스페이스 그레이 미개봉품</t>
  </si>
  <si>
    <t>아이패드 에어 4세대 11월 27일 구매</t>
  </si>
  <si>
    <t>애플 아이패드 에어4 64g 미개봉 판매합니다</t>
  </si>
  <si>
    <t>[미개봉 새상품]아이패드 에어4 256G Wi-Fi</t>
  </si>
  <si>
    <t>아이패드 에어4 64기가 셀룰러 로즈골드</t>
  </si>
  <si>
    <t>아이패드 에어 4 64기가 스페이스그레이</t>
  </si>
  <si>
    <t>아이패드 에어4세대 wifi 스카이블루 민트급 팝니다 (강화유리+플립커버)세트</t>
  </si>
  <si>
    <t>애플 아이패드 에어4세대 10.9인치 64GB 와이파이모델 스페이스그레이 컬러 판매합니다.</t>
  </si>
  <si>
    <t>미개봉 아이패드 에어 4 64GB 스페이스 그레이 팝니다</t>
  </si>
  <si>
    <t>미개봉 아이패드 에어4 wifi 64gb 실버 팝니다</t>
  </si>
  <si>
    <t>아이패드에어4 로지텍 폴리오 터치 풀박스 팝니다</t>
  </si>
  <si>
    <t>아이패드 에어4 스페이스그레이 판매</t>
  </si>
  <si>
    <t>아이패드 에어4 64GB 스페이스 그레이 판매합니다!</t>
  </si>
  <si>
    <t>[대전/전국] 미개봉 아이패드 에어4세대 스페이스그레이 (64gb, wi-fi) 판매합니다.</t>
  </si>
  <si>
    <t>아이패드 에어4세대 256기가(와이파이모델) 그린(미개봉)팝니다.</t>
  </si>
  <si>
    <t>아이패드 에어4 64gb wifi 스그 미개봉 팔아요</t>
  </si>
  <si>
    <t>아이패드 에어4 256gb 셀룰러 팝니다</t>
  </si>
  <si>
    <t>아이패드에어4 256기가 셀룰러 스그 미개봉</t>
  </si>
  <si>
    <t>아이패드에어4 wifi 64기가 스페이스그레이</t>
  </si>
  <si>
    <t>미개봉 아이패드에어4 256기가 로즈골드</t>
  </si>
  <si>
    <t>*미개봉새재품*아이패드 에어 4세대 256 로즈골드(ipad air 4th 256GIGA rosegold)</t>
  </si>
  <si>
    <t>애플 아이패드 에어4 그린 64G WIFI 와이파이 미개봉 70만</t>
  </si>
  <si>
    <t>아이패드 에어 4세대 64 로즈골드 셀룰러버전 미개봉</t>
  </si>
  <si>
    <t>아이패드 에어 4세대 로즈골드 64gb wifi</t>
  </si>
  <si>
    <t>애플 아이패드 에어4 64g와이파이 미개봉 로즈골드</t>
  </si>
  <si>
    <t>[미개봉] 아이패드에어4 68만원 구매합니다</t>
  </si>
  <si>
    <t>[미개봉] 아이패드 에어4 64gb wifi 스카이블루 판매합니다!</t>
  </si>
  <si>
    <t>[미개봉 새상품]아이패드 에어 4세대 WIFI 64GB 스페이스그레이</t>
  </si>
  <si>
    <t>(구매)아이패드 에어4 64기가 wifi 그린 미개봉 삽니다</t>
  </si>
  <si>
    <t>[미개봉] 아이패드 에어 4 wifi 64GB 스카이블루 (4세대 스블)</t>
  </si>
  <si>
    <t>아이패드 에어4 정품케이스(종이재질필름드려요)</t>
  </si>
  <si>
    <t>[대전] 미개봉 - 아이패드에어4세대 64GB 스페이스그레이 셀룰러 판매해요+파우치 제공</t>
  </si>
  <si>
    <t>아이패드 에어4세대 64GB Wifi 스페이스그레이 싸게 팝니다(미개봉 새상품입니다)</t>
  </si>
  <si>
    <t>아이패드 에어4 256기가 셀룰러 판매합니다. (완료)</t>
  </si>
  <si>
    <t>아이패드 에어 4 스카이 블루 64G WIFI</t>
  </si>
  <si>
    <t>아이패드에어4 64g 와이파이 미개봉 팝니다</t>
  </si>
  <si>
    <t>아이패드 에어4 64g 스그 미개봉 새상품</t>
  </si>
  <si>
    <t>미개봉 아이패드 에어 4 64G wifi 스페이스그레이 판매</t>
  </si>
  <si>
    <t>아이패드에어4 64g 스그 판매합니다.</t>
  </si>
  <si>
    <t>(새제품)로지텍 폴리오 터치10.9(아이패드 에어4전용)</t>
  </si>
  <si>
    <t>부산/ 아이패드에어 2020 4세대 64GB/로즈골드 모델 판매합니다.(미개봉)/ipad</t>
  </si>
  <si>
    <t>아이패드에어4 로골 64기가 와이파이 개봉후 활성화만 한 제품 판매 합니다.(청주)</t>
  </si>
  <si>
    <t>아이패드 에어 4 64기가 와이파이 미개봉</t>
  </si>
  <si>
    <t>아이패드 에어 4세대 셀룰러 64GB 판매합니다! (유심기변)</t>
  </si>
  <si>
    <t>미개봉) 애플 아이패드 에어4, 256GB, 실버, Wifi</t>
  </si>
  <si>
    <t>아이패드 에어4 64g wifi 로즈골드 미개봉 팝니다.</t>
  </si>
  <si>
    <t>(미개봉) 아이패드 에어 4세대 스그 64gb wifi 판매</t>
  </si>
  <si>
    <t>[미개봉]아이패드 에어4 256g 셀룰러 실버</t>
  </si>
  <si>
    <t>[미개봉] 아이패드 에어4 셀룰러  - 스페이스 그레이</t>
  </si>
  <si>
    <t>아이패드 에어4 256GB 스카이블루 wifi (미개봉) 가격인하!!</t>
  </si>
  <si>
    <t>아이패드에어4 와이파이256g 스페이스그레이</t>
  </si>
  <si>
    <t>미개봉 아이패드에어4 wifi 256G</t>
  </si>
  <si>
    <t>아이패드 에어4세대 스페이스그레이 미개봉 70만원 판매합니다</t>
  </si>
  <si>
    <t>아이패드에어 4세대 미개봉 로즈골드색상 wi-fi 256gb 판매합니다</t>
  </si>
  <si>
    <t>아이패드 에어 4세대 로즈골드 256기가 미개봉</t>
  </si>
  <si>
    <t>아이패드 에어4세대 미개봉 스그 64G wifi 70만원에 판매합니다</t>
  </si>
  <si>
    <t>[대전] 미개봉 - 아이패드에어4세대 64GB 실버 셀룰러 판매해요(스페이스 그레이도 있음)+파우치제공</t>
  </si>
  <si>
    <t>미개봉 아이패드 에어4 64g wifi 그린 판매</t>
  </si>
  <si>
    <t>급처대구)아이패드 에어 4 블루 64기가 팝니다 마지막 할인</t>
  </si>
  <si>
    <t>미개봉 새상품 아이패드에어 4세대 64g실버</t>
  </si>
  <si>
    <t>아이패드 에어4 로즈골드 셀룰러 64G 새상품</t>
  </si>
  <si>
    <t>아이패드에어4 스페이스그레이 64gb wifi</t>
  </si>
  <si>
    <t>아이패드 에어4 64gb 블루 셀룰러 삽니다</t>
  </si>
  <si>
    <t>아이패드 에어 4 wifi 64 스그 미개봉</t>
  </si>
  <si>
    <t xml:space="preserve">아이패드 에어4 64GB wifi 스카이블루 미개봉 판매합니다. </t>
  </si>
  <si>
    <t>아이패드에어4/256G/wifi</t>
  </si>
  <si>
    <t>아이패드 에어 4세대 64g 와이파이 스카이블루 판매</t>
  </si>
  <si>
    <t>(판매완료) 아이패드 에어4 셀룰러 256기가 스카이블루</t>
  </si>
  <si>
    <t>아이패드에어4세대 256G 셀룰러 로즈골드 판매.</t>
  </si>
  <si>
    <t>아이패드 에어 4세대 256gb wifi 미개봉 팝니다 (실버)</t>
  </si>
  <si>
    <t>아이패드 에어4 64gb wifi</t>
  </si>
  <si>
    <t>아이패드 에어4 스페이스그레이(스그) 셀룰러 256기가 미개봉</t>
  </si>
  <si>
    <t>아이패드 에어4 64</t>
  </si>
  <si>
    <t>[택포] [미개봉] 아이패드 에어 4세대 / WIFI형/ 64G / SPACE GRAY</t>
  </si>
  <si>
    <t>(미개봉) 아이패드 에어 64G 스그(wifi)</t>
  </si>
  <si>
    <t xml:space="preserve"> [최고회원등급] 아이패드 에어4 64g Wifi 스페이스그레이/로즈골드 판매</t>
  </si>
  <si>
    <t>아이패드 에어4 wifi 64 기가 스페이스그레이</t>
  </si>
  <si>
    <t>구형 아이패드 4세대 셀룰러 16g</t>
  </si>
  <si>
    <t>(미개봉) 아이패드 에어 4세대 Wi-Fi 64GB/스페이스그레이</t>
  </si>
  <si>
    <t>아이패드 에어 4세대 스페이스그레이 64G 미개봉</t>
  </si>
  <si>
    <t>[미개봉/새제품] 아이패드 에어4 64G 와이파이 팝니다.</t>
  </si>
  <si>
    <t>[미개봉] 아이패드에어4 64GB WiFi Gray</t>
  </si>
  <si>
    <t>미개봉 아이패드 에어 4세대 스페이스그레이 64gb wifi</t>
  </si>
  <si>
    <t>아이패드에어4 64g wifi+셀룰러 스카이블루 팝니다(애케플 적용)</t>
  </si>
  <si>
    <t>미개봉) 아이패드 에어4 스카이블루 64gb wifi</t>
  </si>
  <si>
    <t>청주 아이패드 에어4 미개봉</t>
  </si>
  <si>
    <t>아이패드 에어 4세대 WiFi 256g 스그 미개봉 팝니다</t>
  </si>
  <si>
    <t>아이패드 에어4 로즈골드 64g wifi 판매합니다.(미개봉)</t>
  </si>
  <si>
    <t>아이패드 에어4 64g 로즈골드 미개봉</t>
  </si>
  <si>
    <t>아이패드 에어4세대 64GB WIFI 로즈골드 미개봉 팔아요</t>
  </si>
  <si>
    <t>아이패드에어4 스카이블루 256GBWiFi 팝니다</t>
  </si>
  <si>
    <t>아이패드에어4 스카이블루 256기가 미개봉 급처</t>
  </si>
  <si>
    <t>아이패드에어 64g wifi 스그</t>
  </si>
  <si>
    <t>아이패드에어4 스그 64GB Wifi 미개봉 (광명사거리역)</t>
  </si>
  <si>
    <t>아이패드 에어 4세대 천호동 직거래 64 wifi</t>
  </si>
  <si>
    <t>아이패드에어4 스카이블루 셀룰러 256기가 미개봉 판매합니다.</t>
  </si>
  <si>
    <t>아이패드 4세대 스카이블루 64GB WIFI 미개봉 새상품</t>
  </si>
  <si>
    <t>[미개봉신품] 아이패드에어 4세대, Wi-fi, 그린, 256gb</t>
  </si>
  <si>
    <t>아이패드프로4 11인치(2세대) 512gb, 셀룰러+Wifi, 스그색상 단순개봉 팔아요</t>
  </si>
  <si>
    <t>아이패드에어4 64g wifi 로즈골드 67만원 판매</t>
  </si>
  <si>
    <t>아이패드 에어 64기가 로즈골드 와이파이 70만원에 팝니다.</t>
  </si>
  <si>
    <t>아이패드 에어 4 스마트폴리오 팝니다</t>
  </si>
  <si>
    <t>미개봉) 아이패드 에어4 64기가 와이파이</t>
  </si>
  <si>
    <t>아이패드에어4 스페이스 그레이 미개봉 팝니다.</t>
  </si>
  <si>
    <t>아이패드 에어 4세대 Wi-Fi 256GB (정품) 새제품 스페이스 그레이</t>
  </si>
  <si>
    <t>아이패드 에어 4세대 셀룰러 256G 스카이블루</t>
  </si>
  <si>
    <t>아이패드 64기가 4세대 스카이블루 (거래완료)</t>
  </si>
  <si>
    <t>로지텍 폴리오 터치 아이패드 에어 4세대용 새상품 (folio touch gor ipad 4세대)</t>
  </si>
  <si>
    <t>아이패드 에어4 그린 256 셀룰러 미개봉</t>
  </si>
  <si>
    <t>아이패드 에어4 wifi 64기가 미개봉 새거(스페이스 그레이)</t>
  </si>
  <si>
    <t>아이패드 에어4 셀룰러 스페이스그레이 256기가 미사용 , 새상품 80만원 팝니다.</t>
  </si>
  <si>
    <t>[경기 하남] 아이패드 에어 4세대 셀룰러 모델 64GB 블루색상 판매합니다. (2차 가격인하)</t>
  </si>
  <si>
    <t>아이패드 에어4 스페이스그래이 64g wifi 팝니다.</t>
  </si>
  <si>
    <t>아이패드에어4 wi-fi 64g 스그 판매합니다.</t>
  </si>
  <si>
    <t>아이패드 에어4 64G wifi 미개봉</t>
  </si>
  <si>
    <t>[미개봉]아이패드에어 4세대 WIFI 256GB 스그</t>
  </si>
  <si>
    <t>(대전) 아이패드 에어 4세대 64기가 (미개봉) 65만 판매합니다~</t>
  </si>
  <si>
    <t>미개봉 아이패드 에어4 iPad Air Wi-Fi 64GB  스카이 블루</t>
  </si>
  <si>
    <t>아이패드 에어 4세대 64기가 미개봉 3개 팝니다</t>
  </si>
  <si>
    <t>아이패드 미니5 64gb 스그 S급 34만 팝니다</t>
  </si>
  <si>
    <t>아이패드 에어4 64gb 셀룰러 스카이블루 판매합니다. (필름+케이스)</t>
  </si>
  <si>
    <t>아이패드2</t>
  </si>
  <si>
    <t>A1395 아이패드2 실버 wifi 16G</t>
  </si>
  <si>
    <t xml:space="preserve">아이패드 프로2세대 10.5 64GB </t>
  </si>
  <si>
    <t>아이패드 프로 2세대 12.9인치 256GB wifi+셀룰러 스페이스 그레이 풀박스 팝니다. 안전거래가능</t>
  </si>
  <si>
    <t>아이패드 프로2세대 10.5인치 셀룰러 256G</t>
  </si>
  <si>
    <t>[예약중]39만 급처 아이패드 프로 2세대 10.5 로즈골드 64GB</t>
  </si>
  <si>
    <t>아이패드 프로 4세대(11인치 2세대) 128GB WiFi 팝니다. 내용 필독</t>
  </si>
  <si>
    <t>4661님 안전결제/ 애케플아이패드 프로 2세대 12.9 스그(wifi/64gb/애케플(~22.7.6))</t>
  </si>
  <si>
    <t>아이패드 프로 2세대 팝니다 전남 전지역직거래요</t>
  </si>
  <si>
    <t>아이패드 프로 2세대 12.9인치 스그 256GB 와이파이 판매합니다</t>
  </si>
  <si>
    <t>아이패드 프로 2세대 10.5 256 wifi</t>
  </si>
  <si>
    <t>아이패드 프로 11인치 2세대(4세대) 128GB 스페이스그레이 Wifi 미개봉을 팝니다.</t>
  </si>
  <si>
    <t>아이패드 프로 2세대 10.5 64GB wifi 로즈골드 색상 판매합니다. 안전거래 가능.</t>
  </si>
  <si>
    <t>아이패드 5세대 32기가  2개 급구  삽니다</t>
  </si>
  <si>
    <t>아이패드 프로 2세대 12.9인치 wifi</t>
  </si>
  <si>
    <t>아이패드 프로4세대 ( 11인치 2세대) 128GB wifi+셀룰러+애케플 개봉만한 새제품 판매합니다. 안전 거래</t>
  </si>
  <si>
    <t>아이패드 프로2 로즈골드 64GB 와이파이</t>
  </si>
  <si>
    <t>아이패드 프로 2세대 10.5 256GB wi-fi 팝니다</t>
  </si>
  <si>
    <t>아이패드 프로 2세대 12.9인치형 256GB 실버 셀룰러</t>
  </si>
  <si>
    <t>(풀박)아이패드프로2세대12.9 64기가 골드 팝니다</t>
  </si>
  <si>
    <t>아이패드 프로 12.9 64g 2세대 wifi 배터리 100% 60만원</t>
  </si>
  <si>
    <t>아이패드 프로 2세대 10.5 512gb 셀룰러(모서리 유리 깨짐)</t>
  </si>
  <si>
    <t>[개인사용] 아이패드 프로 12.9인치 2세대 Wifi 256G 스페이스그레이</t>
  </si>
  <si>
    <t>아이패드 프로 2세대 10.5 64기가 골드 셀룰러 팝니다</t>
  </si>
  <si>
    <t>아이패드 프로 2세대(12.9인치) 256G LTE모델 풀박스 56만원</t>
  </si>
  <si>
    <t>아이패드 프로 2세대 10.5인치 64gb (Wifi+Cellular) Space Gray 30만원</t>
  </si>
  <si>
    <t>아이패드 프로 2세대 10.5인치 64기가 실버 + 굿노트</t>
  </si>
  <si>
    <t>아이패드프로 2세대 25만원  10.5 64g wifi</t>
  </si>
  <si>
    <t>아이패드 프로 2세대 10.5인치 wifi 64G 골드</t>
  </si>
  <si>
    <t>[구미, 김천, 상주] 아이패드 프로2 10.5inch WIFI 256GB</t>
  </si>
  <si>
    <t>아이패드 프로 2세대 10.5 256GB Wifi 판매합니다.</t>
  </si>
  <si>
    <t>아이패드 프로 2세대 11인치 128GB wifi+셀룰러 스페이스그레이</t>
  </si>
  <si>
    <t>아이패드 프로 2세대 11인치 128g 스그 wifi</t>
  </si>
  <si>
    <t>아이패드 프로 2세대 256 lte 판매합니다</t>
  </si>
  <si>
    <t>아이패드 프로 2세대 10.5 256기가 셀룰러 S급 팝니다.</t>
  </si>
  <si>
    <t>아이패드 11 2세대 셀룰러 판매합니다</t>
  </si>
  <si>
    <t>아이패드2 / 32G / a1396</t>
  </si>
  <si>
    <t>아이패드 프로 4세대 스페이스그레이 11인치(2세대) 256GB 판매합니다.</t>
  </si>
  <si>
    <t>아이패드 7세대 128기가 스페이스그레이 wifi, 케이스 2개</t>
  </si>
  <si>
    <t>아이패드 프로2세대 Wifi 10.5형 64기가 로즈골드</t>
  </si>
  <si>
    <t>아이패드 프로 2세대 12.9 64gb</t>
  </si>
  <si>
    <t>아이패드프로 2세대 10.5/wifi+셀룰러/256G</t>
  </si>
  <si>
    <t>아이패드 프로 2세대 10.5형 64GB</t>
  </si>
  <si>
    <t>아이패드 프로 2세대</t>
  </si>
  <si>
    <t>아이패드2 32G 판매</t>
  </si>
  <si>
    <t>아이패드 프로2세대11(프로4세대) 256셀룰러 스그</t>
  </si>
  <si>
    <t>아이패드 프로 2세대 10.5 256GB / 배터리 효율 96%</t>
  </si>
  <si>
    <t>아이패드 프로 2세대 12.9 256기가 와이파이</t>
  </si>
  <si>
    <t>아이패드 프로 2세대 10.5인치 wifi 64g 스페이스그레이(거의 새거-한달사용)</t>
  </si>
  <si>
    <t>아이패드 프로 4세대 (11인치 2세대) 512기가 스그</t>
  </si>
  <si>
    <t>아이패드프로 11형 (2세대) wii-fi 256GB</t>
  </si>
  <si>
    <t>아이패드프로2세대 12.9인치 64기가</t>
  </si>
  <si>
    <t>[미개봉] Apple 아이패드 프로 4세대 11인치(2세대) WiFi 256G  팝니다</t>
  </si>
  <si>
    <t>아이패드프로2세대 10.5인치 256g 와이파이+셀룰러판매합니다~</t>
  </si>
  <si>
    <t>아이패드 pro 2세대 10.5 64G wifi 버전 팝니다.</t>
  </si>
  <si>
    <t>[리퍼 새상품] 아이패드 프로 2세대 12.9 (64gb, 스페이스그레이, WIFI) 판매합니다.</t>
  </si>
  <si>
    <t>아이패드 프로2세대 10.5" 64G 셀룰러 로즈핑크 팔아요!</t>
  </si>
  <si>
    <t>아이패드프로 2세대 10.5인치 256기가 (셀룰러) 판매합니다</t>
  </si>
  <si>
    <t>구형 아이패드2(A1396) 16GB 팝니다.</t>
  </si>
  <si>
    <t>아이패드 프로2세대 와이파이 64기가 로즈골드 판매합니다.</t>
  </si>
  <si>
    <t>(미개봉)아이패드 프로 4세대 12.9인치 512g 스그 wifi</t>
  </si>
  <si>
    <t>아이패드 프로2세대 256 부품용 15만원</t>
  </si>
  <si>
    <t xml:space="preserve">아이패드 2세대 </t>
  </si>
  <si>
    <t>아이패드 프로2세대 12.9 256GB WIFI</t>
  </si>
  <si>
    <t>아이패드 프로 2세대 12.9 256기가 wifi 판매</t>
  </si>
  <si>
    <t>아이패드 프로 2세대 10.5 wifi 64g 팝니다</t>
  </si>
  <si>
    <t>아이패드 프로2세대 10.5인치 로즈골드 a급</t>
  </si>
  <si>
    <t>아이패드8세대 wifi 32기가 스페이스그레이 신품급 제품 팝니다(2/25개통)</t>
  </si>
  <si>
    <t xml:space="preserve">아이패드 프로 2세대 10.5인치 256g 셀룰러 부품용 판매 합니다. </t>
  </si>
  <si>
    <t>아이패드 프로 2세대 12.9 64GB wifi</t>
  </si>
  <si>
    <t>(가격내립니다)미개봉 아이패드 프로 4세대 11형(2세대) 실버256GB+케이스 팝니다</t>
  </si>
  <si>
    <t>아이패드프로 12.9 2세대 64g 와이파이</t>
  </si>
  <si>
    <t>울산 // 아이패드프로 2세대 10.5 스그 64gb 셀룰러</t>
  </si>
  <si>
    <t xml:space="preserve">아이패드 프로 2세대 10.5인치 64gb 셀룰러 (스그) +스마트 커버(정품 미개봉)  판매합니다 </t>
  </si>
  <si>
    <t>아이패드 프로 2세대 10.5인치 64GB 셀룰러</t>
  </si>
  <si>
    <t>아이패드 프로 2세대 10.5 64G wifi 스페이스그레이 판매합니다.</t>
  </si>
  <si>
    <t>아이패드프로11인치 2세대 _256GB_wifi + 셀룰러</t>
  </si>
  <si>
    <t>아이패드 프로2세대 10.5 256기가 셀룰러 로즈골드 팝니다 [예약중]</t>
  </si>
  <si>
    <t>아이패드 프로 11인치 4세대(2세대) wifi 128GB 스그 (미개봉)</t>
  </si>
  <si>
    <t>아이패드프로  11형(2세대) 256GB 스페이스그레이</t>
  </si>
  <si>
    <t>아이패드 프로 2세대 10.5 256gb 셀룰러 판매합니다.</t>
  </si>
  <si>
    <t>아이패드 6세대 wifi 32g white상태최상 판매(30만)</t>
  </si>
  <si>
    <t>아이패드 프로 2세대 10.5 셀룰러 256g 팝니다</t>
  </si>
  <si>
    <t>아이패드 프로 4세대(2세대) 128G 11인치 스페이스그레이 wifi 팝니다.</t>
  </si>
  <si>
    <t xml:space="preserve">아이패드 프로 2세대 10.5인치 64 wifi 로즈골드 (안전결제가능) </t>
  </si>
  <si>
    <t>아이패드 프로2세대 10.5인치 64기가  WIFI 스페이스그레이</t>
  </si>
  <si>
    <t>아이패드 프로 2세대 10.5 wifi 64gb 실버</t>
  </si>
  <si>
    <t>아이패드프로 4세대 (11인치 2세대) 128 wifi 스그</t>
  </si>
  <si>
    <t>iPad Pro (10.5-inch); A1701; Space Grey; 512GB + Apple Pencil 1세대 (아이패드 프로 2세대)</t>
  </si>
  <si>
    <t>아이패드2 16기가 태블릿 판매 부천</t>
  </si>
  <si>
    <t>아이패드 프로 2세대 10.5 256기가</t>
  </si>
  <si>
    <t>아이패드프로2세대 12.9인치 스그 256기가 wifi 보증ㅇ</t>
  </si>
  <si>
    <t>[판매완료] 아이패드 프로 11 , 2세대 128기가 WIFI 미개봉 애플코리아 정품 (실버) 88만원</t>
  </si>
  <si>
    <t>아이패드프로2세대 10.5인치 256기가 셀룰러</t>
  </si>
  <si>
    <t>아이패드 프로 2세대 64g 셀룰러 스페이스그레이 풀셋 (63만)</t>
  </si>
  <si>
    <t>아이패드 프로2세대 12.9  64G 셀룰러 판매합니다</t>
  </si>
  <si>
    <t>[80만원]아이패드 프로 11인치 4세대(2세대) A급 판매합니다</t>
  </si>
  <si>
    <t>아이패드 프로 2세대 10.5 64gb 셀룰러 로즈골드 대구</t>
  </si>
  <si>
    <t>아이패드 프로 4세대 / 11인치 2세대 / Wifi 256GB 스페이스 그레이 + 애플케어플러스</t>
  </si>
  <si>
    <t>아이패드 2 16 셀룰러 팝니다</t>
  </si>
  <si>
    <t>아이패드프로 2세대 12.9인치 64기가 wifi 로즈골드</t>
  </si>
  <si>
    <t>아이패드 프로 11인치 4세대(2세대) A급 애플케어플러스 포함판매합니다</t>
  </si>
  <si>
    <t>&lt;대구&gt;아이패드 프로 4세대(11 2세대) 스그 WIFI 128G 에케플포함 팝니다.</t>
  </si>
  <si>
    <t>아이패드 2세대 32기가</t>
  </si>
  <si>
    <t>아이패드프로2세대 10.5 셀룰러!! 미개봉새제품!!</t>
  </si>
  <si>
    <t>아이패드프로2세대 10.5 셀룰러 aaa급!!+미사용정품충전기!~</t>
  </si>
  <si>
    <t>아이패드 프로 2세대 10.5인치 셀룰러 256기가 스페이스그레이</t>
  </si>
  <si>
    <t>아이패드프로 2세대 12.9 액정파손된거 팝니다</t>
  </si>
  <si>
    <t>아이패드프로 2세대 12.9 256g 싸게 팝니다</t>
  </si>
  <si>
    <t>아이패드 프로 4세대 11인치 (11인치 2세대) 256g 와이파이 스그 팝니다</t>
  </si>
  <si>
    <t>아이패드 프로 4세대 11인치(11인치 2세대) 256GB wifi 모델(미개봉 새상품)</t>
  </si>
  <si>
    <t>아이패드 프로 10.5 2세대 셀룰러 64기가 스페이스 그레이</t>
  </si>
  <si>
    <t>아이패드 2 64기가 판매합니다.(가격내림)</t>
  </si>
  <si>
    <t>아이패드 프로 2세대 12.9 256g wifi팜</t>
  </si>
  <si>
    <t>아이패드 프로 2세대 / 12.9 / 와이파이모델 / 실버 색상 / 512gb 판매</t>
  </si>
  <si>
    <t>아이패드 프로(4세대)11인치 2세대 128G Wifi 새것(본문정독)</t>
  </si>
  <si>
    <t>아이패드프로 10.5 120hz지원 2세대 파손 스페이스그레이</t>
  </si>
  <si>
    <t>아이패드 프로 2세대 10.5인치 256GB wifi</t>
  </si>
  <si>
    <t>[부산] 아이패드 2 a1396 32g wifi모델 팝니다.</t>
  </si>
  <si>
    <t>아이패드프로2세대10.5 셀룰러!!미개봉풀박스!!새상품!</t>
  </si>
  <si>
    <t>아이패드 프로2세대 셀룰러 세트</t>
  </si>
  <si>
    <t>아이패드 프로4세대 11인치 (2세대) 128G 애플케어플러스 판매합니다</t>
  </si>
  <si>
    <t>아이패드 프로 2세대12.9  256기가 셀룰러 모델 판매합니다</t>
  </si>
  <si>
    <t>아이패드 프로 10.5 2세대</t>
  </si>
  <si>
    <t>아이패드 프로 2세대 10.5인치 64기가 실버</t>
  </si>
  <si>
    <t>아이패드 프로 2세대 12.9인치 256기가 판매합니다(풀박스)</t>
  </si>
  <si>
    <t>애플 아이패드 프로 2세대 10.5 셀룰러 256G모델 로즈골드</t>
  </si>
  <si>
    <t>아이패드2 16GB wifi 판매합니다.</t>
  </si>
  <si>
    <t>미개봉 아이패드 8세대 10.2형 WiFi 실버 32GB MYLA2KH/A</t>
  </si>
  <si>
    <t xml:space="preserve">아이패드 프로 2세대 10.5 256gb 와이파이+셀룰러 </t>
  </si>
  <si>
    <t>아이패드 프로2세대 10.5 클라우드락 판매</t>
  </si>
  <si>
    <t>아이패드 프로 4세대 12.9인치 256기가 스페이스 그레이 셀룰러 팝니다</t>
  </si>
  <si>
    <t>아이패드 프로2세대 12.9 512 스그 와파 A급 급처</t>
  </si>
  <si>
    <t>아이패드 프로 2세대 12.9 256기가 셀룰러 판매합니다.</t>
  </si>
  <si>
    <t>아이패드 2세대 16GB wifi 화이트</t>
  </si>
  <si>
    <t>아이패드프로2세대 10.5 셀룰러 A1709 +정품충전기</t>
  </si>
  <si>
    <t>[부품용] 아이패드 프로 12.9 2세대 256G 셀룰러모델 판매합니다.</t>
  </si>
  <si>
    <t>아이패드2 16GB 와이파이</t>
  </si>
  <si>
    <t>아이패드 프로2세대 10.5 64g wifi</t>
  </si>
  <si>
    <t>[가격 또 인하]아이패드 프로 2세대 12.9인치 512기가 셀룰러(리퍼 새제품) 효천시티프라디움 직거래(65만원)</t>
  </si>
  <si>
    <t>아이패드2 16기가</t>
  </si>
  <si>
    <t>아이패드프로2세대 12.9인치 스그 64기가 wifi 보증O</t>
  </si>
  <si>
    <t>아이패드2 32g wifi+3G A1396</t>
  </si>
  <si>
    <t>대구]아이패드 프로 10.5인치 2세대 256 셀룰러</t>
  </si>
  <si>
    <t>아이패드 프로 10.5 2세대 wifi 64gb</t>
  </si>
  <si>
    <t>아이패드 프로 2세대 스그 wifi 64g 10.5인치 판매</t>
  </si>
  <si>
    <t>아이패드 프로 11인치 2세대 128G</t>
  </si>
  <si>
    <t>아이패드 프로 ipad pro 4세대 (ipad pro 11형 2세대) wifi 128기가 (사용하던 케이스) 80만원</t>
  </si>
  <si>
    <t>아이패드 프로 2세대 10.5 64기가 와이파이 스그색상</t>
  </si>
  <si>
    <t>아이패드 프로 4세대 11형(2세대) wifi 128기가 실버 일주일 사용 미개봉급 팔아요~</t>
  </si>
  <si>
    <t>아이패드프로 4세대 11인치 2세대 256기가 와이파이 미개봉 스그</t>
  </si>
  <si>
    <t>[판매] 아이패드 4세대 (A1458, 32GB)</t>
  </si>
  <si>
    <t>아이패드 프로4세대 11 128GB</t>
  </si>
  <si>
    <t>아이패드4세대 (a1458) 64기가(GB) 판매합니다</t>
  </si>
  <si>
    <t xml:space="preserve"> (미개봉)아이패드 프로 4세대 12.9형 wifi + 셀룰러 1TB 그레이(서울+경기+인천)</t>
  </si>
  <si>
    <t>[미개봉] 아이패드 프로 12.9형(4세대) 256 wi-fi 판매합니다.</t>
  </si>
  <si>
    <t>아이패드프로 4세대 11인치 128gb셀룰러</t>
  </si>
  <si>
    <t>아이패드 프로 4세대 12.9인치 128g wifi 팝니다</t>
  </si>
  <si>
    <t>아이패드 4세대 셀룰러 128기가 + 애플케어 판매해요</t>
  </si>
  <si>
    <t>아이패드 프로 4세대 스그 11인치 셀룰러 256gb 팝니다</t>
  </si>
  <si>
    <t>미개봉) 아이패드 프로4세대 11인치 실버 128기가 와이파이</t>
  </si>
  <si>
    <t>iPad Pro 아이패드 프로12.9형(4세대)256GB 미개봉 판매합니다.</t>
  </si>
  <si>
    <t>아이패드 프로 4세대 셀룰러+wifi 128G 스페이스 그레이 팝니다. 11형</t>
  </si>
  <si>
    <t>아이패드 프로 4세대 11인치 128g 셀룰러 스그 판매합니다</t>
  </si>
  <si>
    <t>아이패드 프로 4세대 11인치 128G wifi 모델 팝니다</t>
  </si>
  <si>
    <t>아이패드 4세대 11인치 128GB 와이파이(풀박스)</t>
  </si>
  <si>
    <t>아이패드 프로 4세대 12.9인치 스그 128GB Wi-Fi(미개봉)</t>
  </si>
  <si>
    <t>미개봉 상품) 아이패드 프로 4세대 12.9형 128GB, Wifi 팔아요</t>
  </si>
  <si>
    <t>아이패드 프로 4세대 스그 11인치 128기가 와이파이모델 판매합니다.</t>
  </si>
  <si>
    <t>아이패드 프로 4세대 11인치 실버 256기가 미개봉</t>
  </si>
  <si>
    <t>[3주사용]아이패드 프로 12.9 4세대 128gb 셀룰러 스페이스그레이 판매합니다.</t>
  </si>
  <si>
    <t>네고 환영/ 아이패드 프로 4세대 12.9인치 128GB wifi 모델 팝니다 20년 5월 구입</t>
  </si>
  <si>
    <t>아이패드 프로 4세대 12.9인치 256GB 셀룰러 실버 애케플포함</t>
  </si>
  <si>
    <t>아이패드 프로4세대 12.9 128G wifi 실버</t>
  </si>
  <si>
    <t>아이패드 프로 4세대 (12.9/wifi/256G/스그) 팝니다</t>
  </si>
  <si>
    <t>아이패드 4세대 11인치 팝니다 (스페이스그레이)</t>
  </si>
  <si>
    <t>급처 애플 아이패드 프로 4세대 11 wifi 256g 스페이스그레이 미개봉 새상품 국내정발 영수증 인증가능</t>
  </si>
  <si>
    <t>애플 아이패드 128gb 12.9인체 4세대 스페이스 그레이 새상품</t>
  </si>
  <si>
    <t>(미개봉) 아이패드 프로 4세대 12.9 셀룰러 512g</t>
  </si>
  <si>
    <t>(가격내림)(S급) 아이패드 프로4세대 12.9인치 256G 셀룰러 실버 모델 풀박스 팝니다!!!</t>
  </si>
  <si>
    <t>[미개봉] 아이패드 프로 4세대 11인치 스페이스 그레이 128기가 와이파이</t>
  </si>
  <si>
    <t>아이패드 4세대 256 블루</t>
  </si>
  <si>
    <t>아이패드 프로 4세대 11인치 256G 셀룰러 - 95만</t>
  </si>
  <si>
    <t>(미개봉)아이패드 프로 12.9형(4세대) Wi-Fi 256GB + 아이패드 Smart Folio</t>
  </si>
  <si>
    <t>오늘만 100에 넘겨요 아이패드 프로4세대12.9</t>
  </si>
  <si>
    <t>아이패드프로4세대 11인치 512기가 스그 wifi모델 팝니다 (2020년 8월말구매) (가격내림)</t>
  </si>
  <si>
    <t>아이패드 프로4세대</t>
  </si>
  <si>
    <t>미개봉)서울 아이패드 프로 4세대 12.9인치 512기가 셀룰러 스페이스그레이 팝니다</t>
  </si>
  <si>
    <t>아이패드 프로4세대 12.9인치 256기가 와이파이 스그 팝니다. 정품 케이스같이 드려요</t>
  </si>
  <si>
    <t>아이패드 프로 4세대 12.9인치 구매 합니다~</t>
  </si>
  <si>
    <t>아이패드 프로 12.9형 4세대 wifi+Cellular 512GB Silver 미개봉 판매합니다.</t>
  </si>
  <si>
    <t>아이패드 pro 12.9형(4세대) WI-FI</t>
  </si>
  <si>
    <t>아이패드 프로 4세대 12.9인치 256GB 삽니다!! (미개봉)</t>
  </si>
  <si>
    <t>아이패드 프로 4세대 256G Wi-Fi+셀룰러 악세사리 포함 잔기스도 없는 상품</t>
  </si>
  <si>
    <t>아이패드프로4세대 128기가 와이파이 스페이스그레이(미개봉새상품)</t>
  </si>
  <si>
    <t>아이패드프로4세대 12.9 wifi 256GB Silver 미개봉 새제품 팝니다.</t>
  </si>
  <si>
    <t>아이패드 프로4세대 12.9인치 + 애플펜  + 케이스 판매합니다</t>
  </si>
  <si>
    <t>아이패드프로 12.9 4세대 wi-fi 256기가(미개봉)</t>
  </si>
  <si>
    <t>아이패드 4세대 판매합니다.</t>
  </si>
  <si>
    <t>아이패드 프로 4세대 12.9인치 셀룰러 256기가 스그 팝니다</t>
  </si>
  <si>
    <t>아이패드 프로 4세대 12.9 256GB wifi 스페이스그레이미개봉</t>
  </si>
  <si>
    <t>미개봉 신품 아이패드 프로 4세대 12.9인치 스페이스그레이 256gb wifi 대전 직거래</t>
  </si>
  <si>
    <t>[풀박]아이패드프로4세대11인치 256GB 스그색상</t>
  </si>
  <si>
    <t>아이패드프로4세대 11인치</t>
  </si>
  <si>
    <t>아이패드 프로 12.9 4세대 512gb 셀룰러 모델 판매합니다.</t>
  </si>
  <si>
    <t>아이패드프로 4세대 11인치 미개봉 256기가(wifi)스페이스 그레이 판매합니다</t>
  </si>
  <si>
    <t>아이패드프로 4세대 12.9  128기가 와이파이  미개봉  대구</t>
  </si>
  <si>
    <t>아이패드프로 4세대 12.9인치 256gb wi-fi 팝니다</t>
  </si>
  <si>
    <t>가개통급 아이패드 프로 4세대 11형 판매!!</t>
  </si>
  <si>
    <t>아이패드 프로 4세대 12.9인치 wifi 128G 미개봉</t>
  </si>
  <si>
    <t>(상태S)아이패드 프로 4세대 12.9인치 128G 와이파이 스페이스 그레이</t>
  </si>
  <si>
    <t>아이패드 프로 4세대 12.9 셀룰러 128GB 팝니다</t>
  </si>
  <si>
    <t>아이패드프로 4세대 256GB WIFI SPACE GRAY 판매합니다 (내용必)</t>
  </si>
  <si>
    <t>아이패드 프로 12.9형(4세대) 128기가 WI-FI</t>
  </si>
  <si>
    <t>아이패드프로 12.9 4세대 512기가 wifi 스페이스그레이 미개봉</t>
  </si>
  <si>
    <t>아이패드 프로 4세대 11인치 와이파이 128g 스페이스그레이 모델 + 애플케어플러스 적용</t>
  </si>
  <si>
    <t>아이패드 프로 4세대 12.9인치 팝니다</t>
  </si>
  <si>
    <t>[미개봉 새제품] 아이패드 프로 4세대 12.9인치 128기가 wifi 실버 판매합니다.(가격 내림)</t>
  </si>
  <si>
    <t>아이패드 프로 4세대 12.9인치 128GB 셀룰러모델 판매합니다.(색상스그)</t>
  </si>
  <si>
    <t>아이패드 프로 4세대 11인치 128G wifi 액정 유리 파손 판매</t>
  </si>
  <si>
    <t>[미개봉]아이패드 프로4세대 11인치 128G 셀룰러</t>
  </si>
  <si>
    <t>아이패드 프로 4세대 12.9 256g 셀룰러 팝니다</t>
  </si>
  <si>
    <t>아이패드 프로 4세대 12.9인치 셀룰러 256 애플케어 등</t>
  </si>
  <si>
    <t>(미개봉) 아이패드 프로 4세대 12.9인치 256기가 wifi 스페이스그레이</t>
  </si>
  <si>
    <t>(미개봉)아이패드 프로 4세대 12.9 스페이스그레이 256기가 wifi 미사용 판매합니다. 120만</t>
  </si>
  <si>
    <t>아이패드 4세대 12.9인치 셀룰러 256GB 스페이스그레이</t>
  </si>
  <si>
    <t>아이패드프로4세대 11인치형[128GB셀룰러 스페이스 그레이]</t>
  </si>
  <si>
    <t>아이패드 프로 4세대 11인치 WIFI모델 256기가 모델 판매합니다.85만원(부산)</t>
  </si>
  <si>
    <t>아이패드 프로 4세대 12.9 미개봉 판매합니다</t>
  </si>
  <si>
    <t>아이패드 프로 4세대 12.9인치 256GB 스페이스 그레이 셀룰러&amp;WIFI 팝니다</t>
  </si>
  <si>
    <t>아이패드 프로pro 4세대 12.9인치 128gb 그레이 판매합니다.</t>
  </si>
  <si>
    <t>아이패드 프로 4세대 11인치 애케플 팝니다 (128g, 와이파이,스그)</t>
  </si>
  <si>
    <t>아이패드 프로4세대 11인치 셀룰러 판매합니다</t>
  </si>
  <si>
    <t>아이패드프로 4세대 11인치 와이파이 팝니다</t>
  </si>
  <si>
    <t>아이패드 프로4세대 셀룰러 128g (애플케어플러스) 팝니다</t>
  </si>
  <si>
    <t>아이패드 프로 4세대 11인치 와이파이 128기가 스페이스그레이</t>
  </si>
  <si>
    <t>급매 운포82 / 아이패드 프로 4세대 11인치 (실버, 128기가, 와이파이)</t>
  </si>
  <si>
    <t>아이패드프로4세대 11인치 256g wifi 실버</t>
  </si>
  <si>
    <t>미개봉 아이패드 프로 12.9 4세대 128G wifi</t>
  </si>
  <si>
    <t>아이패드프로4세대 11인치 256기가 실버 wifi 모델 팝니다.</t>
  </si>
  <si>
    <t>미개봉 아이패드 프로 12.9 128GB 스페이스그레이 팝니다</t>
  </si>
  <si>
    <t>아이패드 프로 12.9  4세대 128GB wifi+Cellular 모델 실버 미개봉팝니다.</t>
  </si>
  <si>
    <t>아이패드 프로4세대 11인치 128기가 셀룰러 에플케어+ 팝니다.</t>
  </si>
  <si>
    <t>[미개봉] 아이패드 프로 4세대 11인치 128g 셀룰러 판매합니다</t>
  </si>
  <si>
    <t>아이패드 프로 4세대 11인치 wifi 128기가 S급 풀박스</t>
  </si>
  <si>
    <t>(미개봉)아이패드프로 4세대 12.9 와이파이 256gb 스페이스 그레이 판매합니다</t>
  </si>
  <si>
    <t>아이패드 프로 4세대 11인치 Wi-Fi 스그 256GB 미개봉</t>
  </si>
  <si>
    <t>아이패드4 (아이패드 4세대)</t>
  </si>
  <si>
    <t>[광주] 아이패드 프로 4세대 11인치 128gb wifi (애플케어) 팝니다</t>
  </si>
  <si>
    <t>아이패드 프로 4세대 12.9인치 512GB 셀롤러+와이파이 스페이스 그레이 판매</t>
  </si>
  <si>
    <t>아이패드 프로 4세대 12.9인치 128GB 셀룰러 스페이스 그레이 팔아요.</t>
  </si>
  <si>
    <t>아이패드 프로4세대 12.9 256기가 와이파이 스페이스그레이 판매합니다</t>
  </si>
  <si>
    <t>아이패드 프로 11인치 4세대 판매합니다. (128기가 wifi모델)</t>
  </si>
  <si>
    <t>아이패드 pro 4세대 12.9인치 128GB wifi</t>
  </si>
  <si>
    <t>아이패드 프로 4세대 12.9인치 256기가 와이파이 스페이스 그레이 미개봉 110만원 판매합니다</t>
  </si>
  <si>
    <t>아이패드프로 4세대 12.9인치 256GB 셀룰러 스페이스그레이 미개봉 137만원 인천 연수구 직거래</t>
  </si>
  <si>
    <t>아이패드 프로 4세대 12.9인치 128기가 실버 wifi 팝니다. (애케플포함) 네고가능</t>
  </si>
  <si>
    <t>아이패드프로 12.9 Wi-Fi 256GB 4세대 미개봉 실버 직거래 판매</t>
  </si>
  <si>
    <t>아이패드4세대 64G WIFI A1458 (가격내림 100,000원)</t>
  </si>
  <si>
    <t>(대구) 아이패드 프로 12.9인치 4세대 셀룰러 128g</t>
  </si>
  <si>
    <t>아이패드프로 4세대 12.9인치 wifi 256gb 스그+애캐플</t>
  </si>
  <si>
    <t>아이패드 프로 4세대 12.9 128GB WiFi</t>
  </si>
  <si>
    <t>[미개봉 팝니다] !아이패드 프로 4세대 11인치 스페이스 그레이 256기가 wifi 와이파이 비닐포장 미개봉 팝니다. A2228</t>
  </si>
  <si>
    <t>(미개봉) 아이패드 프로 4세대 12.9인치 256기가 스그 120에 판매합니다</t>
  </si>
  <si>
    <t>아이패드 프로4세대 11인치 128G Wifi(애케플)+정품케이스</t>
  </si>
  <si>
    <t>s급 아이패드프로 4세대 12.9인치 wifi 512GB 판매합니다.</t>
  </si>
  <si>
    <t>아이패드 4세대 12.9인치 256gb wifi s급</t>
  </si>
  <si>
    <t>애플 아이패드 프로4세대 11인치 256기가 wifi 액정파손 유리깨짐 (부품용) (가격내림)</t>
  </si>
  <si>
    <t xml:space="preserve">대구 미개봉 아이패드프로 4세대 11인치 256 와이파이 스그 </t>
  </si>
  <si>
    <t>아이패드프로 4세대 12.9 셀룰러 128기가 판매합니다.(애플케어 적용)</t>
  </si>
  <si>
    <t>아이패드 프로 4세대 128g  12.9인치 실버 셀룰러 +와이파이 풀박스 유심포함 미개통</t>
  </si>
  <si>
    <t>아이패드 프로4세대 11인치 128GB wifi 스그</t>
  </si>
  <si>
    <t>아이패드프로 4세대 12.9 wifi 128g 스페이스그래이</t>
  </si>
  <si>
    <t>아이패드 프로 4세대 12.9 512기가 미개봉</t>
  </si>
  <si>
    <t>아이패드 프로 4세대 12.9 128g 와이파이</t>
  </si>
  <si>
    <t>아이패드 프로 4세대 12.9인치 와이파이형 스그</t>
  </si>
  <si>
    <t>애플 아이패드 프로 4세대 12.9인치 256기가 와이파이용 스페이스그레이 미개봉 새제품</t>
  </si>
  <si>
    <t>[미개봉] 아이패드 프로 11인치 4세대 wifi 128gb 스페이스그레이</t>
  </si>
  <si>
    <t>아이패드 프로 4세대 128g 셀룰러 구매</t>
  </si>
  <si>
    <t>아이패드프로 4세대 스그 11형 wifi+셀룰러 128gb 판매</t>
  </si>
  <si>
    <t>[애케플 보증 22년 12월] 풀박 아이패드 프로 4세대 11인치 128GB 스그 wifi</t>
  </si>
  <si>
    <t>아이패드프로 4세대 128G 스페이스그레이 와이파이모델</t>
  </si>
  <si>
    <t>아이패드 프로 4세대 11 128기가 와이파이</t>
  </si>
  <si>
    <t>아이패드프로4세대 12.9인치 스페이스그레이 256GB wifi 판매합니다.</t>
  </si>
  <si>
    <t>부산)아이패드 프로 4세대 11인치 256기가 와이파이 스그 팝니다~</t>
  </si>
  <si>
    <t>아이패드 프로 4세대 12.9 512 셀룰러 실버</t>
  </si>
  <si>
    <t>4세대 아이패드프로 11인치 256기가 WIFI 전용 스페이스 그레이 색상 판매합니다.</t>
  </si>
  <si>
    <t>아이패드 프로 4세대 11인치 128기가 셀룰러 자급제 미개봉 판매합니다(개인)</t>
  </si>
  <si>
    <t>새상품급) 아이패드프로4세대12.9인치 wifi 256GB 제품 판매합니다</t>
  </si>
  <si>
    <t>아이패드 프로 4세대 12.9 256 셀룰러 + 애플케어 플러스 판매합니다.</t>
  </si>
  <si>
    <t>4세대 아이패드 프로 12.8인치 실버 125GB 미개봉</t>
  </si>
  <si>
    <t>아이패드 프로4세대 12.9 wifi 256GB  미개봉 신품 판매합니다.</t>
  </si>
  <si>
    <t>아이패드프로4세대 11인치 128기가 wifi 스페이스그레이</t>
  </si>
  <si>
    <t>아이패드 프로 4세대 11인치 128gb wifi 스페이스그레이 미개봉 부천 직거래 92만</t>
  </si>
  <si>
    <t>아이패드 프로4세대 12.9 256gb 셀룰러</t>
  </si>
  <si>
    <t>아이패드 프로 4세대 12.9 256 와이파이 미개봉급팝니다.</t>
  </si>
  <si>
    <t>아이패드 프로4세대 12.9 128기가 wifi 실버 팝니다.</t>
  </si>
  <si>
    <t>(대구) 아이패드 프로4세대 12.9형 스페이스 그레이 128GB WIFI 팝니다.</t>
  </si>
  <si>
    <t>아이패드 프로 4세대 12.9 128gb 애플케어 판매합니다</t>
  </si>
  <si>
    <t>아이패드프로 4세대 12.9 128g 스페이스그레이 와이파이모델 팝니다</t>
  </si>
  <si>
    <t>(청주,오송) 아이패드 프로4세대 11인치 스그 128g wifi 미개봉 팔아요</t>
  </si>
  <si>
    <t>아이패드 프로 12.9인치 4세대 128기가 셀룰러 실버</t>
  </si>
  <si>
    <t>아이패드 프로 4세대 12.9 128gb wifi 모델 판매합니다</t>
  </si>
  <si>
    <t>[판매완료] 아이패드 프로 4세대 11인치 WIFI 128GB 실버 미개봉</t>
  </si>
  <si>
    <t>아이패드 프로 4세대 256g 셀룰러 판매합니다</t>
  </si>
  <si>
    <t>아이패드 프로 4세대 12.9인치(와이파이, 애케플)</t>
  </si>
  <si>
    <t>아이패드프로4세대12.9인치128GBwifi 버전 판매합니다 (미개봉)</t>
  </si>
  <si>
    <t xml:space="preserve">아이패드 프로4세대11 256 WIFI+셀룰러 모델 </t>
  </si>
  <si>
    <t>아이패드프로4세대 11인치 128G 실버 판매합니다</t>
  </si>
  <si>
    <t>아이패드 프로 4세대 11인치 스그 셀룰러(LTE) 128GB 애케플X 팔아요~! 직거래 부산</t>
  </si>
  <si>
    <t xml:space="preserve"> 아이패드프로 4세대 11인치 512g 셀룰러 미개봉 팝니다</t>
  </si>
  <si>
    <t>아이패드 프로 4세대 11인치</t>
  </si>
  <si>
    <t>아이패드프로 4세대 12.9 256 wifi 애케플</t>
  </si>
  <si>
    <t>미개봉 새상품) 아이패드 프로 4세대 12.9인치 128GB 실버 WIFI 판매</t>
  </si>
  <si>
    <t>아이패드프로 4세대 12.9 wifi 128g 스그</t>
  </si>
  <si>
    <t>아이패드프로 12.9인치 4세대 wifi 128기가 미개봉</t>
  </si>
  <si>
    <t>(미개봉) 아이패드 프로4세대 12.9인치 128기가 스페이스 그레이</t>
  </si>
  <si>
    <t>아이패드프로4세대 12.9 256기가 셀룰러 스그 모델 팝니다.</t>
  </si>
  <si>
    <t>대구 미개봉 아이패드프로 4세대 12.9  128 와이파이 스그</t>
  </si>
  <si>
    <t>(인천)아이패드프로 4세대/12.9/128GB/wifi/스페이스그레이</t>
  </si>
  <si>
    <t>아이패드 프로 4세대 11 셀룰러 256 팝니다</t>
  </si>
  <si>
    <t>팝니다) 아이패드4세대 레티나 64기가,와이파이전용 (A1460)</t>
  </si>
  <si>
    <t>아이패드 프로 11인치 4세대 스페이스그레이 256 셀룰러</t>
  </si>
  <si>
    <t>아이패드 프로 4세대 실버 11인치 와이파이 128g 팝니다.</t>
  </si>
  <si>
    <t>아이패드 4세대 128G WIFI 스페이스그레이 팝니다.</t>
  </si>
  <si>
    <t>아이패드 프로 4세대 12.9 셀룰러 lte 256 s급 124만원</t>
  </si>
  <si>
    <t>아이패드 프로 4세대 11인치 128g 스그 미개봉 팝니다. (부산)</t>
  </si>
  <si>
    <t>미개봉 아이패드프로4세대 12.9 128기가 WIFI 스그색상 팝니다 110만</t>
  </si>
  <si>
    <t>아이패드 4세대 12.9 스그 WIFI 256GB 판매합니다.</t>
  </si>
  <si>
    <t>아이패드 프로 4세대 11인치 128G wifi 실버 미개봉 판매</t>
  </si>
  <si>
    <t>아이패드프로4세대 11인치 스그 와이파이 128기가+수정</t>
  </si>
  <si>
    <t>아이패드 프로 4세대 11형 (2세대) Wifi 128기가 스페이스 그레이</t>
  </si>
  <si>
    <t>아이패드 프로 4세대 12.9인치 256기가 실버 (파주,일산 직거래만)</t>
  </si>
  <si>
    <t xml:space="preserve">(가격내림)아이패드프로11인치4세대 128기가 와이파이 새상품 판매합니다 </t>
  </si>
  <si>
    <t>아이패드 프로 4세대 11인치 미개봉</t>
  </si>
  <si>
    <t>아이패드 프로 4세대 12.9형 wi-fi 128gb</t>
  </si>
  <si>
    <t>아이패드 프로 4세대 11인치 128g 셀룰러</t>
  </si>
  <si>
    <t>아이패드 프로4세대 11 256g wifi 실버 미개봉</t>
  </si>
  <si>
    <t>[미개봉 새상품] 아이패드 프로 4세대 12.9 인치  256 wifi  스페이스그레이</t>
  </si>
  <si>
    <t>아이패드프로 4세대 12.9 256g 판매</t>
  </si>
  <si>
    <t>아이패드 프로4세대 12.9</t>
  </si>
  <si>
    <t>아이패드 프로4세대12.9 wifi 128g 판매합니다</t>
  </si>
  <si>
    <t>아이패드pro 4세대 11인치 wifi(256GB)</t>
  </si>
  <si>
    <t>애플 아이패드 프로 4세대 12.9 WiFi 256G</t>
  </si>
  <si>
    <t>아이패드 프로4세대 12.9인치 wifi모델 512gb &amp; 애플정품 스마트폴리오케이스</t>
  </si>
  <si>
    <t>아이패드 프로4세대 12.9인치uag케이스</t>
  </si>
  <si>
    <t>[미개봉] 아이패드프로4세대 12.9 128GB wifi + 케이스(드림)</t>
  </si>
  <si>
    <t>아이패드 4 wifi  A1458  32GB 팝니다</t>
  </si>
  <si>
    <t>[미개봉]아이패드 프로 4세대 12.9형 wifi 실버 256g</t>
  </si>
  <si>
    <t>아이패드 프로 4세대 11인치 / 128GB / wifi / 6개월 사용 / 애플케어미가입 / 가격네고가능</t>
  </si>
  <si>
    <t>(미개봉)아이패드4세대 12.9 스그 512G</t>
  </si>
  <si>
    <t>아이패드 4세대 128기가 실버 wifi 새제품 팝니다</t>
  </si>
  <si>
    <t>아이패드 프로 4세대 11인치 wifi 128GB 실버 판매 (89만원)</t>
  </si>
  <si>
    <t>아이패드 프로 4세대 12.9 와이파이 128GB 애케플 판매합니다</t>
  </si>
  <si>
    <t>아이패드 프로 4세대 256기가 wifi 스페이스그레이 풀박스 판매합니다</t>
  </si>
  <si>
    <t>아이패드프로 4세대 12.9 128GB wifi 스페이스 그레이 판매</t>
  </si>
  <si>
    <t>아이패드프로 4세대 12.9인치 128기가 와이파이</t>
  </si>
  <si>
    <t>아이패드 프로 4세대 미개봉 12.9 WIFI 모델 256GB  판매합니다.</t>
  </si>
  <si>
    <t>아이패드 프로4세대 12.9인치 128GB 스페이스그레이 WIFI+LTE(셀룰러) + 에케플 팝니다.</t>
  </si>
  <si>
    <t xml:space="preserve">아이패드 프로 4세대 12.9인치 128기가 wifi </t>
  </si>
  <si>
    <t>아이패드프로 4세대 (11형2세대) 128GB..안양평촌</t>
  </si>
  <si>
    <t>아이패드 프로4세대 12.9 / 256기가 스그 미개봉</t>
  </si>
  <si>
    <t>대구 S급 아이패드 프로4세대 11인치 WIFI 128Gb 판매합니다~</t>
  </si>
  <si>
    <t>아이패드프로4세대 12.9 스페이스 그레이 셀룰러 팝니다.</t>
  </si>
  <si>
    <t>(미개봉) 아이패드 프로 12.9인치 4세대 128GB 실버 판매합니다.</t>
  </si>
  <si>
    <t>급처 미개봉 아이패드 프로 4세대 11인치 256g wifi 95만원!</t>
  </si>
  <si>
    <t>[미개봉] 아이패드 프로 4세대 11인치 wifi 128GB 팝니다.</t>
  </si>
  <si>
    <t>아이패드 프로 4세대 12.9인치 wifi</t>
  </si>
  <si>
    <t>아이패드 프로 4세대 11인치 128기가 와이파이(애플케어플러스)</t>
  </si>
  <si>
    <t>아이패드 프로 4세대 256기가  11인치  셀룰러+와이파이 모델 팝니다. 직거래만.</t>
  </si>
  <si>
    <t>아이패드 프로4세대 11인치 (11형2세대) 256gb wifi 실버 판매합니다.</t>
  </si>
  <si>
    <t>[미개봉] 아이패드 프로 4세대 11형 wi-fi 128g 스페이스그레이</t>
  </si>
  <si>
    <t>아이패드 프로4세대 11인치 256g 셀룰러 s급</t>
  </si>
  <si>
    <t>아이패드 프로 4세대 11인치 셀롤러</t>
  </si>
  <si>
    <t>아이패드 프로 4세대 11인치 128기가 스페이스그레이 (슬림폴리오 프로,투명케이스포함)</t>
  </si>
  <si>
    <t>[풀박스]아이패드프로 4세대 12.9인치 128GB 셀룰러 실버</t>
  </si>
  <si>
    <t>(미개봉 새제품) 아이패드 프로 4세대 (2세대) 11인치 128gb wifi 스페이스그레이 91만원</t>
  </si>
  <si>
    <t>아이패드 프로 4세대 12.9 + 악세서리 풀세트</t>
  </si>
  <si>
    <t xml:space="preserve">아이패드 4세대 11인치 팝니다. </t>
  </si>
  <si>
    <t>아이패드 프로4세대 11인치 셀룰러 판매</t>
  </si>
  <si>
    <t>아이패드 프로 4세대 12.9 128gb 실버 판매합니다. (애케플 유)</t>
  </si>
  <si>
    <t>(미개봉) 아이패드 프로 4세대 12.9인치 512GB 셀룰러+wifi 스그 새상품 팝니다</t>
  </si>
  <si>
    <t>미개봉)아이패드 프로 4세대 12.9인치 256gb</t>
  </si>
  <si>
    <t>아이패드 프로 4세대 11인치 256기가</t>
  </si>
  <si>
    <t>"미개봉새제품"아이패드4세대(정품) 12.9인치/128G/sp-grey/wifi</t>
  </si>
  <si>
    <t xml:space="preserve">서울강변,구리/ 아이패드프로 4세대 11인치 256G wifi/ 애플케어플러스 (애케플) 가입/ 판매합니다. </t>
  </si>
  <si>
    <t>아이패드 프로 4세대 12.9인치 256GB 스페이스그레이 팝니다</t>
  </si>
  <si>
    <t>아이패드4 레티나32GB  LTE,Wifi  10만원</t>
  </si>
  <si>
    <t xml:space="preserve">아이패드 프로4세대 12.9 스그 512GB 셀룰러+Wifi </t>
  </si>
  <si>
    <t>아이패드 4세대 a1458 32기가 wifi용</t>
  </si>
  <si>
    <t>아이패드프로4세대 12.9 256 셀룰러 미개봉 판매</t>
  </si>
  <si>
    <t>2020년형 아이패드 프로 4세대 11형 WIFI 128G 미개봉 90만</t>
  </si>
  <si>
    <t>아이패드 프로 4세대 11인치 256 셀룰러 판매</t>
  </si>
  <si>
    <t>아이패드 프로 4세대 12.9인치 Wi-Fi 색상 그레이 팝니다</t>
  </si>
  <si>
    <t>아이패드 프로 4세대 12.9 128GB Wifi 풀박스</t>
  </si>
  <si>
    <t>아이패드 프로 4세대 11인치 128기가 셀룰러 애케플</t>
  </si>
  <si>
    <t xml:space="preserve">아이패드 프로 4세대 / 12.9인치 셀롤러 128기가 / 스그 </t>
  </si>
  <si>
    <t>아이패드 프로 11인치 4세대 128g wifi 풀박입니다</t>
  </si>
  <si>
    <t>아이패드 프로2세대 (4세대)128gb wifi 11인치 s급</t>
  </si>
  <si>
    <t>(주말까지만 판매)(새제품, 1/6구매) 아이패드프로 4세대 11형(2세대) 실버 128기가</t>
  </si>
  <si>
    <t>아이패드프로 4세대 12.9 256GB 셀룰러 스페이스그레이 미개봉 팝니다.</t>
  </si>
  <si>
    <t>아이패드 프로 4세대 12.9 128기가 실버 와이파이</t>
  </si>
  <si>
    <t>광주광역시 아이패드프로4세대 11인치 512G 셀룰러 팝니다</t>
  </si>
  <si>
    <t>아이패드 프로 4세대 12.9인치 셀룰러 모델 팝니다 (256GB, 애케플)</t>
  </si>
  <si>
    <t>아이패드 4세대 32GB(MD514KH/A) 팝니다.</t>
  </si>
  <si>
    <t>애플 아이패드 프로4세대 (2세대)11 WiFi 256G 스페이스그레이 20.12월 생산</t>
  </si>
  <si>
    <t>아이패드 4세대 11인치 wifi 128GB 스그 80만원 판매합니다.</t>
  </si>
  <si>
    <t>미개봉 아이패드프로 11인치 4세대 128기가 스페이스그레이 와이파이 팝니다. (네고X)</t>
  </si>
  <si>
    <t>아이패드4세대 와이파이 128기가 풀박스판매합니다.</t>
  </si>
  <si>
    <t>아이패드 프로 4세대 11인치 128기가 와이파이 실버색상 팔아요</t>
  </si>
  <si>
    <t>아이패드 프로 2세대 (4세대) 11인치</t>
  </si>
  <si>
    <t>아이패드 4세대 11인치 128기가 셀룰러 스그(미개봉)</t>
  </si>
  <si>
    <t>아이패드 프로 4세대 11인치 128기가 와이파이 북미판</t>
  </si>
  <si>
    <t>대구)아이패드 프로 4세대 12.9 128기가 미개봉</t>
  </si>
  <si>
    <t>[미개봉] 아이패드프로 4세대 12.9 인치 256GB (스그, wifi) 팝니다. 가격할인</t>
  </si>
  <si>
    <t>[미개봉] Apple 아이패드 프로 4세대 12.9형 WIFI + 셀룰러 256G 팝니다.</t>
  </si>
  <si>
    <t>아이패드 프로 4세대 12.9 256 셀룰러 급하게 팔아봅니다</t>
  </si>
  <si>
    <t>아이패드프로 4세대(2세대) 미개봉 와이파이버전 12.9인치 256GB (스페이스그레이) wifi</t>
  </si>
  <si>
    <t>아이패드프로4세대12.9 128스그 애케플 판매</t>
  </si>
  <si>
    <t>아이패드프로 4세대 12.9인치 128G wifi 스페이스그레이 풀박스</t>
  </si>
  <si>
    <t>아이패드 프로 4세대 12.9인치 스페이스그레이 128g wifi 팝니다.(풀박스, 충전기, 케이블 미사용)</t>
  </si>
  <si>
    <t>아이패드 프로 4세대 11인치 wifi 128gb 미개봉 새상품 - 스페이스그레이</t>
  </si>
  <si>
    <t>아이패드 프로 4세대 실버 12.9 128g wifi 100만 1월 8일 구매</t>
  </si>
  <si>
    <t>아이패드프로 4세대 12.9</t>
  </si>
  <si>
    <t>아이패드프로 4세대 셀룰러 11인치(2세대) 풀세트 팝니다</t>
  </si>
  <si>
    <t>아이패드프로 4세대, 12.9인치 80만원에 판매합니다.</t>
  </si>
  <si>
    <t>(싸게가져가세요)아이패드 프로4세대 12.9 256gb 셀룰러+wifi 미개봉 실버 새제품 판매합니다</t>
  </si>
  <si>
    <t>아이패드 프로 4세대 11형 wifi 256 팝니다</t>
  </si>
  <si>
    <t>아이패드 프로 4세대 11인치 샐룰러 128기가 s급</t>
  </si>
  <si>
    <t>아이패드 프로4세대 11인치 256GB 팝니다</t>
  </si>
  <si>
    <t>아이패드 11인치 4세대 128 와이파이 팝니다</t>
  </si>
  <si>
    <t>아이패드 4세대(2020년 제품) 11인치 256gb wifi 스페이스 그레이 판매합니다.</t>
  </si>
  <si>
    <t>아이패드 프로4세대 11인치 128g wifi</t>
  </si>
  <si>
    <t>아이패드 4세대 12.9 와이파이 256기가 팝니다</t>
  </si>
  <si>
    <t>아이패드  프로4세대 wifi 128g+주변기기</t>
  </si>
  <si>
    <t>아이패드 프로4세대 11인치 256기가 wifi 팔아요(악세사리포함)</t>
  </si>
  <si>
    <t>아이패드 프로 4세대 팔아요</t>
  </si>
  <si>
    <t>아이패드 프로 4세대 11인치 128GB WiFi 스페이스 그레이</t>
  </si>
  <si>
    <t>새상품 가격내림 아이패드프로4세대 12.9인치 실버 128g 애플케어 플러스 아이패드pro프로 싸게 팝니다</t>
  </si>
  <si>
    <t>아이패드프로 4세대 12.9 WIFI 스페이스 그레이 128GB 판매합니다(애케플O).</t>
  </si>
  <si>
    <t xml:space="preserve">아이패드 프로 4세대 </t>
  </si>
  <si>
    <t>아이패드 프로4세대 12.9 128gb wifi</t>
  </si>
  <si>
    <t>아이패드프로4세대 11인치 128가 스페이스그레이 미개봉 팝니다 wifi버전</t>
  </si>
  <si>
    <t>아이패드 프로 4세대 12.9인치 판매합니다.</t>
  </si>
  <si>
    <t>아이패드 프로 11인치 4세대 256 가개봉</t>
  </si>
  <si>
    <t>아이패드프로 4세대 12.9 256g 셀룰러(미개봉)</t>
  </si>
  <si>
    <t xml:space="preserve">아이패드 프로 4세대 12.9인치 128g 셀룰러 팝니다. (스그, 애케플 가입 완료) </t>
  </si>
  <si>
    <t>(미개봉) 아이패드 프로 4세대 256GB Wifi 스페이스그레이 팝니다</t>
  </si>
  <si>
    <t>아이패드 프로4세대 11인치 128기가 와이파이 스그 미개봉 싸게 판매합니다.</t>
  </si>
  <si>
    <t>아이패드Pro 실버 12.9형(4세대) wifi 256GB</t>
  </si>
  <si>
    <t>구형 아이패드 4세대 샐룰러 64GB [액정 파손 사용에 문제없음]</t>
  </si>
  <si>
    <t xml:space="preserve">(미개봉) 아이패드 프로4 12.9 128gb </t>
  </si>
  <si>
    <t>아이패드프로4세대 11인치 128기가wifi 스그색상 (애플케어+가입) s급 판매합니다.</t>
  </si>
  <si>
    <t>아이패드 4세대 11인치(2세대) 256기가 셀룰러 애케플 판매</t>
  </si>
  <si>
    <t>아이패드 프로 4세대(2세대) 11인치 256G 와이파이 모델 미개봉 판매합니다. 100만원</t>
  </si>
  <si>
    <t xml:space="preserve">미개봉)아이패드 프로 11인치 4세대 스그 128  </t>
  </si>
  <si>
    <t>미개봉 아이패드프로11형 4세대 셀룰러 512기가 팝니다</t>
  </si>
  <si>
    <t>아이패드 프로 4세대 12.9인치 128GB 실버 WIFI전용 팔아요.</t>
  </si>
  <si>
    <t>아이패드 프로4세대 12.9 128G 실버 판매 합니다</t>
  </si>
  <si>
    <t>아이패드 프로4세대 11인치 셀룰러 실버 Lte 128G 팝니다.</t>
  </si>
  <si>
    <t>아이패드 프로 4세대 11인치 wifi 128기가 스그 미개봉 판매</t>
  </si>
  <si>
    <t>아이패드 프로 4세대 11인치 / 128gb 셀룰러 / 애플케어+</t>
  </si>
  <si>
    <t>아이패드 4세대(셀룰러)+케이스+강화유리 = 12만원</t>
  </si>
  <si>
    <t>아이패드 프로 11 (4세대 형) 128g 셀룰러 실버 팝니다</t>
  </si>
  <si>
    <t>아이패드프로 4세대 12.9인치 128g wifi 스그</t>
  </si>
  <si>
    <t>[미개봉,신품] 아이패드 프로 4세대 11인치 wifi 128Gb (스페이스그레이) 국내정품</t>
  </si>
  <si>
    <t>아이패드 프로 4세대 12.9 wifi 128기가(스페이스 그레이) 미개봉 신품</t>
  </si>
  <si>
    <t>아이패드프로4세대 11인치 128G WIFI 실버 *파주 출판단지</t>
  </si>
  <si>
    <t>아이패드프로4세대 12.9인치 셀룰러+와이파이 실버색상 256기가</t>
  </si>
  <si>
    <t>아이패드프로4세대 실버 12.9 256 셀룰러 와이파이 미개봉팜니다</t>
  </si>
  <si>
    <t>아이패드 프로 4세대 12.9인치 128기가 wifi 미개봉 삽니다 (색상 아무거나)</t>
  </si>
  <si>
    <t>2020년형 아이패드 프로 4세대 (11인치 형 2세대) wifi 128GB 스그 팝니다.</t>
  </si>
  <si>
    <t>2020년형Apple 아이패드프로 아이패드 프로 4세대 11형 WIFI + 셀룰러 128G 판매합니다.</t>
  </si>
  <si>
    <t>(미개봉)아이패드 프로 4세대 12.9형 Wi-Fi 128GB SpaceGray MY2H2KH/A 115만</t>
  </si>
  <si>
    <t>아이패드 프로 4세대 128기가 와이파이 스그모델 팝니다.</t>
  </si>
  <si>
    <t>아이패드 프로4세대 12.9 셀룰러128G</t>
  </si>
  <si>
    <t>(대전) 아이패드 프로 4세대 12.9인치 wifi 128GB 실버</t>
  </si>
  <si>
    <t>아이패드 프로 4세대 128gb 11인치 Silver Wifi</t>
  </si>
  <si>
    <t>아이패드5세대</t>
  </si>
  <si>
    <t>아이패드 5세대 32G Wifi 골드 풀박스(정품 스마트커버 포함)</t>
  </si>
  <si>
    <t>아이패드 5세대 128g wifi (배터리 효율 97%)스페이스 그레이 팝니다</t>
  </si>
  <si>
    <t>아이패드 5세대 32GB A급 + 아이패드 7세대 A급 풀박스 뒷번호 0228님 유니크로 안전거래.</t>
  </si>
  <si>
    <t>아이패드 5세대 9.7 (32GB, 실버) 팝니다.</t>
  </si>
  <si>
    <t>아이패드 5세대 32gb</t>
  </si>
  <si>
    <t>아이패드 5세대 128GB WIFI 실버 판매합니다.</t>
  </si>
  <si>
    <t>아이패드 5세대 실버 128기가</t>
  </si>
  <si>
    <t>아이패드 5세대 실버 wifi 128GB</t>
  </si>
  <si>
    <t>아이패드 5세대 128g 골드</t>
  </si>
  <si>
    <t>아이패드 5세대 9.7 골드 32g wifi 판매합니다</t>
  </si>
  <si>
    <t>아이패드 5세대 실버 32G 판매 22만원</t>
  </si>
  <si>
    <t>아이패드 5세대 128G Wifi S급 상태입니다</t>
  </si>
  <si>
    <t>아이패드 5세대 32GB 셀룰러 21만원</t>
  </si>
  <si>
    <t>아이패드5세대 32g(가격내림)</t>
  </si>
  <si>
    <t>아이패드 5세대</t>
  </si>
  <si>
    <t>아이패드 5세대(125GB)팔아요</t>
  </si>
  <si>
    <t>아이패드 5세대(박스, 구성품 일부 있음) 팝니다.</t>
  </si>
  <si>
    <t>아이패드 5세대 32기가 17만원</t>
  </si>
  <si>
    <t>아이패드 5세대 A1822 32기가 실버</t>
  </si>
  <si>
    <t>(가격내림) 아이패드 5세대 (a1822) 128기가 wifi</t>
  </si>
  <si>
    <t>사당역,이수역 직거래 아이패드 5세대 27만 wifi와이파이 128기가 골드 S급 + 슈피겐 철벽케이스 + 슈피겐 액정필름 + 하늘색 심플케이스</t>
  </si>
  <si>
    <t>아이패드5세대 128기가 택포 17만원</t>
  </si>
  <si>
    <t>아이패드 5세대 128기가 15만원에 팝니다</t>
  </si>
  <si>
    <t>아이패드 5세대 32GB 실버 9.7</t>
  </si>
  <si>
    <t>아이패드 5세대 128GB + 와콤 뱀부 스케치 펜</t>
  </si>
  <si>
    <t>뉴아이패드5세대 2017(32g, wifi) 팝니다</t>
  </si>
  <si>
    <t>아이패드 5세대 (2017) 와이파이 셀룰러 128기가 판매용 글</t>
  </si>
  <si>
    <t>아이패드 5세대 판매</t>
  </si>
  <si>
    <t xml:space="preserve">아이패드 5세대 실버 128기가 </t>
  </si>
  <si>
    <t>아이패드 5세대 32기가</t>
  </si>
  <si>
    <t>(택포)아이패드 5세대 128기가 실버 팔아요!</t>
  </si>
  <si>
    <t>아이패드5세대 32G  판매합니다 (실버) ~~ A 급 !!</t>
  </si>
  <si>
    <t>아이패드 5세대 9.7인치 32G WiFi 모델 판매합니다.</t>
  </si>
  <si>
    <t>(가격내림)아이패드 5세대 9.7 WIFI 128GB (정품 케이스 포함)</t>
  </si>
  <si>
    <t>아이패드 5세대 32gb 와이파이팝니다</t>
  </si>
  <si>
    <t>아이패드5세대 128 실버</t>
  </si>
  <si>
    <t>뉴아이패드 5세대 wifi(2017)-128g 팝니다.</t>
  </si>
  <si>
    <t>아이패드 5세대 골드 128g wifi모델 팝니다.</t>
  </si>
  <si>
    <t>아이패드 5세대 9.7 wifi 128gb</t>
  </si>
  <si>
    <t>아이패드 5세대 128g 골드 팝니다</t>
  </si>
  <si>
    <t>아이패드 5세대 9.7 128GB Wifi 팝니다</t>
  </si>
  <si>
    <t>아이패드 5세대(wifi) 32g 판매합니다!</t>
  </si>
  <si>
    <t>아이패드 5세대 9.7인치 128GB Wi-Fi 팝니다.</t>
  </si>
  <si>
    <t>풀박스,하자없음)아이패드5 무료배송</t>
  </si>
  <si>
    <t>뉴아이패드 5세대 9.7 128g wifi+lte 실버 (iPad 5)</t>
  </si>
  <si>
    <t>아이패드 5세대 32기가 액정파손 + 교체용 액정</t>
  </si>
  <si>
    <t>아이패드 5세대 스페이스그레이 128gb 팝니다</t>
  </si>
  <si>
    <t>아이패드 5세대 A급 풀박스 + 가죽케이스 판매합니다.</t>
  </si>
  <si>
    <t>아이패드 5세대(9.7) 128gb wi-fi(골드) 판매합니다.</t>
  </si>
  <si>
    <t>아이패드 5세대 a1822 128gb wifi 골드</t>
  </si>
  <si>
    <t>아이패드5세대 스그 32기가 와이파이</t>
  </si>
  <si>
    <t>아이패드 5세대 32기가 와이파이모델 스페이스 그레이 색상</t>
  </si>
  <si>
    <t>아이패드 5세대 32GB</t>
  </si>
  <si>
    <t>아이패드 5세대 128g 풀박스 팝니다.</t>
  </si>
  <si>
    <t>아이패드 5세대 128g</t>
  </si>
  <si>
    <t>아이패드 5세대 32기가 실버 A급</t>
  </si>
  <si>
    <t>아이패드 5세대 128g wifi 풀박스 팝니다. 배터리 94%</t>
  </si>
  <si>
    <t>아이패드 5세대 wifi 32g 판매합니다.</t>
  </si>
  <si>
    <t>[애플] 아이패드 7세대 10.2형 WIFI전용 32GB 판매합니다. [색상 : 스페이스 그레이]</t>
  </si>
  <si>
    <t>5세대 아이패드 32기가 LTE버전 팝니다</t>
  </si>
  <si>
    <t>아이패드 5세대 wifi 32g 팝니다. 서울경기 직거래 / 택배가능</t>
  </si>
  <si>
    <t>아이패드 5세대 wifi 32기가 팝니다</t>
  </si>
  <si>
    <t>아이패드 5세대 32gb WIFI A급 21만 택포 개인</t>
  </si>
  <si>
    <t>아이패드5세대 WIFI 32기가 실버 팝니다 베터리성능92% 대구 직거래</t>
  </si>
  <si>
    <t>아이패드 5세대 128기가 와이파이 버전 팝니다</t>
  </si>
  <si>
    <t>아이패드 5세대 32GB WIFI</t>
  </si>
  <si>
    <t>아이패드 5세대 골드 32GB Wi-Fi</t>
  </si>
  <si>
    <t>아이패드 5세대 128GB 셀룰러 판매합니다</t>
  </si>
  <si>
    <t>아이패드 5세대 wifi 128GB</t>
  </si>
  <si>
    <t>아이패드 5세대 A1822 스페이스그레이 128G</t>
  </si>
  <si>
    <t>아이패드 5세대 32GB 골드 S급 판매합니다</t>
  </si>
  <si>
    <t>(천안) 아이패드 5세대 128GB 실버 팝니다.</t>
  </si>
  <si>
    <t>아이패드 5세대 128gb 판매합니다.</t>
  </si>
  <si>
    <t>아이패드 5세대 32기가 와이파이 풀박</t>
  </si>
  <si>
    <t>(가격 낮춤) 애플 아이패드 5세대 32GB WiFi 모델 풀박스로 판매합니다! Apple iPad 5th Gen</t>
  </si>
  <si>
    <t>아이패드9.7 5세대 32g 급처</t>
  </si>
  <si>
    <t>아이패드5세대 32g</t>
  </si>
  <si>
    <t>아이패드 5세대 32g 와이파이 모델</t>
  </si>
  <si>
    <t>아이패드 5세대 와이파이 32GB 판매합니다.</t>
  </si>
  <si>
    <t>아이패드 5세대 32기가 20만</t>
  </si>
  <si>
    <t>아이패드 5세대 S급 스그 32G wifi</t>
  </si>
  <si>
    <t>아이패드 5세대 스페이스그레이 강남역 직거래</t>
  </si>
  <si>
    <t>[가격내림] 아이패드6세대 스그 32g wifi 판매</t>
  </si>
  <si>
    <t>아이패드 5세대(32GB) 골드, 와콤 뱀부 cs610 팝니다</t>
  </si>
  <si>
    <t>아이패드 5세대(A1822) 128g wifi버전</t>
  </si>
  <si>
    <t>아이패드 5세대 wifi 128g 스페이스그레이 풀박스</t>
  </si>
  <si>
    <t>구매)아이패드 5세대 싸게 구해봅니다. 외관x</t>
  </si>
  <si>
    <t>아이패드 5세대 스그 32기가 wifi</t>
  </si>
  <si>
    <t>아이패드 5세대 A1822 골드 128gb 풀박 팔아요</t>
  </si>
  <si>
    <t>아이패드 5세대 실버 wifi 128g 판매합니다!</t>
  </si>
  <si>
    <t>(가격내림) SS급!! 아이패드 5세대 128기가 실버 팝니다.</t>
  </si>
  <si>
    <t>아이패드 5세대 실버 32G wifi</t>
  </si>
  <si>
    <t>뉴아이패드 9.7 5세대 128GB 판매합니다.</t>
  </si>
  <si>
    <t>아이패드 5세대 골드 32GB wifi</t>
  </si>
  <si>
    <t>아이패드 5세대 셀룰러 lte 32g 팝니다.</t>
  </si>
  <si>
    <t>아이패드 5세대 128gb 스그 팝니다</t>
  </si>
  <si>
    <t>아이패드 9.5 5세대 와이파이 128g</t>
  </si>
  <si>
    <t>뉴 아이패드 9.7 5세대 2017년형 128G 판매</t>
  </si>
  <si>
    <t>[부산] 아이패드5세대 128 실버 셀룰러 판매합니다.</t>
  </si>
  <si>
    <t>아이패드 5세대 32G 실버 택포 14만에 팝니다. (액정 살짝 손상)</t>
  </si>
  <si>
    <t>아이패드 5세대 실버 32gb</t>
  </si>
  <si>
    <t>아이패드5세대 32기가 로즈골드</t>
  </si>
  <si>
    <t>아이패드 9.7 5세대 128기가 풀박스 + 필름부착 + 케이스 팝니다.(가격내림)</t>
  </si>
  <si>
    <t>아이패드 5세대 128기가 WiFi 팝니다</t>
  </si>
  <si>
    <t>[대구] 아이패드 5세대 스그 32g 판매합니다</t>
  </si>
  <si>
    <t>아이패드 5세대 (2017) 32gb S급 팔아요!</t>
  </si>
  <si>
    <t>아이패드 와이파이 5세대 실버 128GB (a1822)</t>
  </si>
  <si>
    <t>아이패드 5세대 32기가 (골드)</t>
  </si>
  <si>
    <t>아이패드 5세대 스페이스그레이 128G wifi 판매합니다 (가격내립니다 25만원)</t>
  </si>
  <si>
    <t>뉴아이패드 5세대 9.7 wifi 32기가 팝니다.(가격내림 23-&gt;21만원)</t>
  </si>
  <si>
    <t>아이패드 5세대 128GB wifi 스페이스그레이</t>
  </si>
  <si>
    <t>아이패드 5세대 128g 와이파이(실버) 팝니다 !</t>
  </si>
  <si>
    <t>아이패드 5세대 S급 + 케이스</t>
  </si>
  <si>
    <t>아이패드 (2017) 5세대 32g wifi 스그 풀박 팝니다.</t>
  </si>
  <si>
    <t>아이패드 5세대(9.7 128g wifi)</t>
  </si>
  <si>
    <t>32GB 아이패드 2017(5세대) 20만원</t>
  </si>
  <si>
    <t>아이패드 5세대 스그 32기가 20만택포</t>
  </si>
  <si>
    <t>아이패드 5세대 32기가 / WIFI / 화이트  18만원</t>
  </si>
  <si>
    <t>아이패드 부품용 팝니다 (5세대 A1822)</t>
  </si>
  <si>
    <t>아이패드 5세대 셀룰러 모델 128gb 골드 팝니다</t>
  </si>
  <si>
    <t>아이패드5세대 판매 (청주)</t>
  </si>
  <si>
    <t>아이패드 5세대 wifi 스그 32기가</t>
  </si>
  <si>
    <t>아이패드5세대 WIFI 32GB 스그 풀박 S급 팔아요.</t>
  </si>
  <si>
    <t>아이패드5세대  wifi 32g. 스페이스그레이.급처</t>
  </si>
  <si>
    <t>아이패드 mini 5세대 64GB wifi 미개봉 새제품스그색상  41만원에 판매합니다~</t>
  </si>
  <si>
    <t>아이패드 5세대 9.7 셀룰러 32gb (창원)</t>
  </si>
  <si>
    <t>아이패드 5세대 128GB</t>
  </si>
  <si>
    <t>아이패드 5세대 32gb 와이파이 스페이스그레이 판매합니다.</t>
  </si>
  <si>
    <t>아이패드 5세대 32g wifi 스그 (풀박) 팝니다.</t>
  </si>
  <si>
    <t>아이패드 5세대 128GB 풀박스 S급 판매</t>
  </si>
  <si>
    <t>아이패드 5세대 와이파이 32기가 스페이스그레이</t>
  </si>
  <si>
    <t>아이패드 5세대 실버색상 128G wifi 판매합니다</t>
  </si>
  <si>
    <t>아이패드 5세대 로즈골드 팝니다</t>
  </si>
  <si>
    <t>아이패드 5세대 WiFI 32기가[수원 직거래]</t>
  </si>
  <si>
    <t>아이패드 5세대 실버(a1822) 32g wi-fi</t>
  </si>
  <si>
    <t>아이패드 5세대 9.7 32GB wifi 실버 판매합니다</t>
  </si>
  <si>
    <t>아이패드 5세대 wifi 128기가 스페이스그레이</t>
  </si>
  <si>
    <t>아이패드 5세대 32gb 그레이 팝니다</t>
  </si>
  <si>
    <t>아이패드 5세대 스페이스그레이 32기가 팔아요</t>
  </si>
  <si>
    <t>아이패드 5세대 상태좋습니다 급처</t>
  </si>
  <si>
    <t>급처!!28만가격내림 아이패드 5세대 128기가 셀룰러</t>
  </si>
  <si>
    <t>(부산) 아이패드 5세대 팝니다</t>
  </si>
  <si>
    <t>(가격낮춤)아이패드 6세대 128g wifi모델 스페이스그레이</t>
  </si>
  <si>
    <t>ipad 아이패드 6세대 128기가 와이파이 스페이스그레이</t>
  </si>
  <si>
    <t>아이패드 5세대 32gb 골드</t>
  </si>
  <si>
    <t>아이패드 5세대 wifi</t>
  </si>
  <si>
    <t>아이패드 5세대 32기가 wifi</t>
  </si>
  <si>
    <t>아이패드 5세대 32g 와이파이</t>
  </si>
  <si>
    <t>아이패드 5세대 32기가 팝니다.</t>
  </si>
  <si>
    <t>아이패드 5세대 32gb wifi 흰색 A급 팝니다.</t>
  </si>
  <si>
    <t>아이패드 5세대  128GB 와이파이용</t>
  </si>
  <si>
    <t>(판매)아이패드 5세대</t>
  </si>
  <si>
    <t>아이패드 5세대 32GB wifi 실버 팔아요 (풀박스)</t>
  </si>
  <si>
    <t>아이패드 5세대 32gb wifi 골드 팝니다</t>
  </si>
  <si>
    <t>뉴아이패드9.7 5세대 128기가 와이파이전용 판매</t>
  </si>
  <si>
    <t>아이패드 5세대 32g WIFI 판매</t>
  </si>
  <si>
    <t>아이패드 5세대 A1822 128GB WIFI</t>
  </si>
  <si>
    <t>아이패드5세대 셀룰러 팝니다 17만원</t>
  </si>
  <si>
    <t>아이패드 5세대 128기가 셀룰러</t>
  </si>
  <si>
    <t>아이패드 5세대 32GB WI-FI 스페이스그레이</t>
  </si>
  <si>
    <t>2017년아이패드5세대 와이파이 32기가</t>
  </si>
  <si>
    <t>아이패드 5세대 실버 32기가 S급 판매합니다</t>
  </si>
  <si>
    <t>아이패드 5세대 골드 32GB 판매</t>
  </si>
  <si>
    <t>[판매완료]아이패드 5세대 32G 팝니다</t>
  </si>
  <si>
    <t xml:space="preserve">아이패드 5세대 32기가 실버 20만 </t>
  </si>
  <si>
    <t>아이패드5세대 십오만원에팝니다</t>
  </si>
  <si>
    <t>아이패드 5세대 스그 128g 팝니다!!(부산)</t>
  </si>
  <si>
    <t>[수원-광교] 아이패드 5세대 32기가 팔아요</t>
  </si>
  <si>
    <t>아이패드 5세대 골드 32GB</t>
  </si>
  <si>
    <t>아이패드 5세대 32G 실버 WIFI 전용 판매합니다.</t>
  </si>
  <si>
    <t>아이패드 5세대 골드 배터리 100%</t>
  </si>
  <si>
    <t>220,000원 아이패드 5세대 9.7인치 WIFI 128GB 판매</t>
  </si>
  <si>
    <t>아이패드5세대 스그 Wi-Fi 32g 판매합니다.</t>
  </si>
  <si>
    <t xml:space="preserve">아이패드 5세대 32gb 21만원 </t>
  </si>
  <si>
    <t>아이패드 5세대 128GB, WIFI버전 팝니다.</t>
  </si>
  <si>
    <t>아이패드 5세대 와이파이버전 128GB팝니다.</t>
  </si>
  <si>
    <t>아이패드 5세대 골드 ( 32기가, wifi )</t>
  </si>
  <si>
    <t>뉴아이패드 5세대 wifi, 128기가 (2018년모델 상태좋음)</t>
  </si>
  <si>
    <t>아이패드5세대 wifi 32기가 골드 판매</t>
  </si>
  <si>
    <t>아이패드5세대 128기가 스페이스그레이 wifi</t>
  </si>
  <si>
    <t>아이패드 5세대(128기가 Wifi)</t>
  </si>
  <si>
    <t>아이패드 5세대 128g wifi 스그</t>
  </si>
  <si>
    <t>아이패드 5세대 32GB WiFi 골드 Gold 판매해볼께요!</t>
  </si>
  <si>
    <t>아이패드 5세대 A1822</t>
  </si>
  <si>
    <t xml:space="preserve">아이패드 5세대 골드 32g wifi </t>
  </si>
  <si>
    <t>아이패드 5세대 9.7 외관 무기스 128g</t>
  </si>
  <si>
    <t>아이패드 5세대 128g 와이파이 모델 판매</t>
  </si>
  <si>
    <t>아이패드5세대 128기가 와이파이형 판매합니다.</t>
  </si>
  <si>
    <t>아이패드 5세대 와이파이128g</t>
  </si>
  <si>
    <t>뉴아이패드 5세대 128G 셀룰러 팝니다.</t>
  </si>
  <si>
    <t>아이패드 5세대 32gb wifi 와이파이 22만</t>
  </si>
  <si>
    <t>아이패드9.7 5세대 128gb (와이파이+셀룰러)</t>
  </si>
  <si>
    <t>아이패드 5세대(2017) 32기가 wifi 팝니다. (택포 20.5만원)</t>
  </si>
  <si>
    <t>아이패드 5세대 wifi 9.7인치 32g 스페이스 그레이 판매합니다</t>
  </si>
  <si>
    <t>아이패드 2017 5세대 32기가</t>
  </si>
  <si>
    <t>아이패드 5세대 실버 9.7인치 32기가</t>
  </si>
  <si>
    <t>뉴아이패드 9.7 5세대 골드 128기가 셀룰러 판매합니다 상태 s급</t>
  </si>
  <si>
    <t>급처)아이패드 5세대 128기가 wifi 스그 풀박</t>
  </si>
  <si>
    <t>아이패드5세대 wifi 32g 판매</t>
  </si>
  <si>
    <t>아이패드 5세대 와이파이 32GB</t>
  </si>
  <si>
    <t>(2017) 뉴아이패드 9.7 5세대 골드 128기가 wifi 판매합니다. 상태 A+</t>
  </si>
  <si>
    <t>아이패드 5세대 wifi 128 골드 팜</t>
  </si>
  <si>
    <t>아이패드 5세대(32g), 6세대(32g) 팝니다.</t>
  </si>
  <si>
    <t>로지텍 슬림폴리오 아이패드 9.7 인치 5세대 6세대용 45000원</t>
  </si>
  <si>
    <t>아이패드5세대 S급 급처!!</t>
  </si>
  <si>
    <t>아이패드 5세대(A1823) 128GB 셀룰러 골드 판매합니다.</t>
  </si>
  <si>
    <t>아이패드 5세대 128기그 WIFI 스그 A급 팝니다</t>
  </si>
  <si>
    <t>아이패드 5세대 128GB wifi모델 팝니다</t>
  </si>
  <si>
    <t>아이패드5세대 128g wifi</t>
  </si>
  <si>
    <t>아이패드 5세대 A1822  32기가 골드 WIFI  박스풀셋</t>
  </si>
  <si>
    <t>아이패드 5세대 128g 셀룰러 스그 s급</t>
  </si>
  <si>
    <t>[풀박/S/23]아이패드 5세대 스그32G- WiFi 팝니다.</t>
  </si>
  <si>
    <t>아이패드5세대 32기가</t>
  </si>
  <si>
    <t>뉴 아이패드 5세대 9.7 32기가 스그 판매</t>
  </si>
  <si>
    <t>아이패드5세대 128GB 와이파이용 실버 판매합니다</t>
  </si>
  <si>
    <t>뉴아이패드 5세대 32GB Wi-Fi</t>
  </si>
  <si>
    <t>인강용으로 좋은 아이패드 5세대 32G WIFI 골드 팝니다 (s급) 네고가능 안산직거래</t>
  </si>
  <si>
    <t>아이패드 5세대, 9.7 (2017) 32g wifi</t>
  </si>
  <si>
    <t>아이패드 9.7 5세대 128G 셀룰러모델팝니다.</t>
  </si>
  <si>
    <t>아이패드 5세대 128G 실버 팝니다.</t>
  </si>
  <si>
    <t>아이패드 5세대 32g 스그 19만원</t>
  </si>
  <si>
    <t>아이패드 5세대 실버 128G 팝니다</t>
  </si>
  <si>
    <t>아이패드 5세대 32기가 팝니다 상태 S급</t>
  </si>
  <si>
    <t>액정깨진 아이패드 5세대 a1822 7만 팝니다</t>
  </si>
  <si>
    <t>[부산] 아이패드 5세대 골드 128G 판매합니다. (가격 다운)</t>
  </si>
  <si>
    <t>울산) 아이패드5세대 실버32GB 팝니다.</t>
  </si>
  <si>
    <t>아이패드 5세대 32기가 A급 풀셋 팝니다.</t>
  </si>
  <si>
    <t>아이패드 5세대 스페이스 그레이 32기가 폴박 팝니당 와이파이 버전</t>
  </si>
  <si>
    <t>[부산] 뉴아이패드 5세대(2017년) 셀룰러. 스페이스 그레이. 128g 팝니다.</t>
  </si>
  <si>
    <t>아이패드5세대 스그 와이파이 32g</t>
  </si>
  <si>
    <t>아이패드 5세대 광주</t>
  </si>
  <si>
    <t>아이패드 5세대 128기가 Wifi+셀룰러 스그모델 판매합니다.(케이스+백커버케이스+액정필름) 상태좋아요</t>
  </si>
  <si>
    <t>아이패드 5세대(2017) 골드 128GB 19만원</t>
  </si>
  <si>
    <t>아이패드 5세대 128GB Wifi모델 - 가격조정 재게시</t>
  </si>
  <si>
    <t>아이패드 5세대 128GB Wifi모델</t>
  </si>
  <si>
    <t>아이패드 5세대 128GB wifi 모델 팝니다.</t>
  </si>
  <si>
    <t>아이패드 5세대 32gb 골드 팝니다!</t>
  </si>
  <si>
    <t>아이패드 5세대 32g wifi 실버 급처해요</t>
  </si>
  <si>
    <t>아이패드 5세대 32기가 골드 wifi</t>
  </si>
  <si>
    <t>아이패드 5세대 스페이스그레이 128G 와이파이(배터리 성능 100%)</t>
  </si>
  <si>
    <t>뉴 아이패드 5세대 9.7 128 로즈골드</t>
  </si>
  <si>
    <t>아이패드5세대 128gb팝니다.</t>
  </si>
  <si>
    <t>아이패드5세대 32g 골드</t>
  </si>
  <si>
    <t>아이패드 2017 9.7 5세대 32기가</t>
  </si>
  <si>
    <t>뉴아이패드 9.7 Wifi 128g 스페이스그레이 5세대 판매합니다</t>
  </si>
  <si>
    <t>아이패드 5세대 스페이스그레이 128G 와이파이 풀박 직거래</t>
  </si>
  <si>
    <t>아이패드9.7 5세대 골드 128GB wifi 팝니다</t>
  </si>
  <si>
    <t>아이패드 5세대 와이파이 32기가 스페이스그레이 팝니다</t>
  </si>
  <si>
    <t>아이패드6</t>
  </si>
  <si>
    <t>아이패드6세대 32기가 Wifi버전</t>
  </si>
  <si>
    <t xml:space="preserve">아이패드 6세대 32기가 팝니다. </t>
  </si>
  <si>
    <t>아이패드 6세대 wifi 32gb 골드</t>
  </si>
  <si>
    <t>아이패드 6세대 실버 32기가 와이파이</t>
  </si>
  <si>
    <t>[판매완료]아이패드 6세대 32기가 와이파이 로즈골드</t>
  </si>
  <si>
    <t>아이패드 6세대 32기가 실버 s급 판매합니다</t>
  </si>
  <si>
    <t xml:space="preserve">아이패드 6세대 32기가 와이파이 실버 </t>
  </si>
  <si>
    <t>아이패드 6세대 스그 128기가 와이파이</t>
  </si>
  <si>
    <t>아이패드 6세대 128gb wifi</t>
  </si>
  <si>
    <t>아이패드6세대</t>
  </si>
  <si>
    <t>아이패드 6세대  wifi 128기가 로즈골드팝니다...</t>
  </si>
  <si>
    <t>아이패드 6세대 유니크로 안전거래 뒷번호 0228님</t>
  </si>
  <si>
    <t xml:space="preserve">아이패드 6세대 </t>
  </si>
  <si>
    <t>아이패드 6세대 128기가 셀룰러+wifi</t>
  </si>
  <si>
    <t>아이패드6 32기가 스그 팝니다</t>
  </si>
  <si>
    <t>아이패드6세대 32G WiFi 로즈골드 팝니다</t>
  </si>
  <si>
    <t>[23만원 급처] 아이패드 6세대 WIFI 32기가 실버</t>
  </si>
  <si>
    <t>아이패드 6세대 wifi 실버 128GB 팝니다.</t>
  </si>
  <si>
    <t>아이패드 6세대 32기가 와이파이 실버 판매</t>
  </si>
  <si>
    <t>아이패드 6세대 128g 팝니다</t>
  </si>
  <si>
    <t>아이패드 6세대 32GB WIFI</t>
  </si>
  <si>
    <t>아이패드 6세대 32G 스페이스그레이 배터리100%</t>
  </si>
  <si>
    <t>아이패드6세대 128기가 셀룰러 판매합니다</t>
  </si>
  <si>
    <t>광주전남직거래 아이패드6세대 32g Wifi 팝니다</t>
  </si>
  <si>
    <t>아이패드 6세대 32gb S급 판매</t>
  </si>
  <si>
    <t>아이패드 6세대 로골 셀룰러 128g 판매합니다.</t>
  </si>
  <si>
    <t>아이패드6세대 32g wifi 판매합니다</t>
  </si>
  <si>
    <t>아이패드6세대 32기가 셀룰러 배터리성능98 글필독*</t>
  </si>
  <si>
    <t>아이패드6세대 32GB wifi</t>
  </si>
  <si>
    <t>아이패드 6세대 128G WIFI 스페이스 그레이</t>
  </si>
  <si>
    <t>아이패드 실버 6세대 32기가</t>
  </si>
  <si>
    <t>아이패드 6세대 골드 32기가</t>
  </si>
  <si>
    <t>아이패드 6세대 32G</t>
  </si>
  <si>
    <t>아이패드 6세대 32g 25만</t>
  </si>
  <si>
    <t>아이패드6 32기가 샐룰러 정상해지 상태 S급 판매합니다.</t>
  </si>
  <si>
    <t>&lt;팝니다&gt;애플 아이패드 6세대 32G 로즈골드 미개봉상품 팝니다.</t>
  </si>
  <si>
    <t>아이패드 6세대32기가 wifi</t>
  </si>
  <si>
    <t>아이패드 6세대 32gb wifi A+ 판매</t>
  </si>
  <si>
    <t>아이패드 6세대 32GB WIFI모델</t>
  </si>
  <si>
    <t>아이패드 6세대 wifi 32기가 골드 풀박스</t>
  </si>
  <si>
    <t>아이패드 6세대 126기자 wifi 판매합니다.</t>
  </si>
  <si>
    <t>아이패드 6세대 32G wifi 판매합니다.</t>
  </si>
  <si>
    <t>아이패드 (ipad 6th 128G wifi) 6세대 128기가 와이파이</t>
  </si>
  <si>
    <t>아이패드 6세대 (셀룰러+Wifi) 128G</t>
  </si>
  <si>
    <t>아이패드6 32g 화이트 25만원에 판매합니다</t>
  </si>
  <si>
    <t>가격내림) 아이패드 6세대 32기가 와이파이 로즈골드 판매합니다. (택포 23만)</t>
  </si>
  <si>
    <t>아이패드 6세대 32g 스페이스그레이</t>
  </si>
  <si>
    <t>아이패드6 와이파이 9.7 팜니다</t>
  </si>
  <si>
    <t>아이패드 6세대(예약중)</t>
  </si>
  <si>
    <t xml:space="preserve">아이패드 6세대 128기가 </t>
  </si>
  <si>
    <t>아이패드 6세대 9.7인치 32gb WIFI 스페이스그레이 팝니다</t>
  </si>
  <si>
    <t xml:space="preserve">아이패드 6세대 wi-fi  128기가 모델 팝니다 . </t>
  </si>
  <si>
    <t>아이패드 6세대 32G LTE+wifi 팝니다.</t>
  </si>
  <si>
    <t>아이패드 6세대 wifi 스그 32기가 무기스S급 판매합니다</t>
  </si>
  <si>
    <t>아이패드6 (128기가, 와이파이, 상태최상, 배터리수명 94%)</t>
  </si>
  <si>
    <t>아이패드 6세대 32G 판매합니다</t>
  </si>
  <si>
    <t>아이패드 6세대 로즈골드 128gb 팝니다(개인)</t>
  </si>
  <si>
    <t>아이패드 6세대 32gb wifi</t>
  </si>
  <si>
    <t>아이패드 6세대 스그 32g 팝니다.</t>
  </si>
  <si>
    <t>아이패드 6세대 32GB WiFi 스페이스그레이 판매</t>
  </si>
  <si>
    <t>아이패드6세대 실버 wifi 128기가 팝니다</t>
  </si>
  <si>
    <t>아이패드 6세대 32기가 미개봉</t>
  </si>
  <si>
    <t>아이패드 6세대 128기가 wifi 골드</t>
  </si>
  <si>
    <t>아이패드 6세대 32g(28만원)</t>
  </si>
  <si>
    <t>아이패드 6세대 32기가 wifi 스페이스 그레이</t>
  </si>
  <si>
    <t>아이패드 6세대 9.7 128g 스페이스그레이</t>
  </si>
  <si>
    <t>아이패드 6세대 128GB 실버 와이파이+셀룰러 (박스풀셋)</t>
  </si>
  <si>
    <t>S급 / 아이패드 6세대 32g wifi</t>
  </si>
  <si>
    <t>아이패드 6세대 셀룰러 32g + 애플케어(~ 22년3/23) 39만</t>
  </si>
  <si>
    <t>아이패드 6세대 32기가 wifi</t>
  </si>
  <si>
    <t>아이패드 6세대 로즈골드 32기가 와이파이 판매합니다</t>
  </si>
  <si>
    <t>(팔아요) 아이패드 6세대 128G wifi  - 가격 다운..</t>
  </si>
  <si>
    <t>아이패드 6세대 128gb</t>
  </si>
  <si>
    <t>[용인 직거래] 아이패드 6세대 (9.7) 32기가 wifi 실버 + 액정필름새거 (상태 좋아요)</t>
  </si>
  <si>
    <t>아이패드 6세대 스그 32기가 배터리효율 100</t>
  </si>
  <si>
    <t>아이패드 6세대 스페이스그레이 32기가(배터리 효율100%)</t>
  </si>
  <si>
    <t>아이패드 6세대 32GB 골드</t>
  </si>
  <si>
    <t>아이패드6세대 32GB Wifi 로즈골드</t>
  </si>
  <si>
    <t>[대구] 아이패드 6세대 32G wifi 스페이스 그레이 27만원 판매</t>
  </si>
  <si>
    <t>아이패드 6세대 32기가 와이파이 스페이스그레이 풀박스</t>
  </si>
  <si>
    <t>아이패드 6세대 32g 스그 판매합니다.</t>
  </si>
  <si>
    <t xml:space="preserve">아이패드6세대 셀룰러 128GB 로즈골드 a급 </t>
  </si>
  <si>
    <t>(부산) 아이패드 6세대 32gb 16만원 - 하자내용필</t>
  </si>
  <si>
    <t>아이패드 6세대 로즈골드 32GB 팝니다.</t>
  </si>
  <si>
    <t>아이패드 6세대 32기가 실버 모쉬케이스포함 28 판매합니다.</t>
  </si>
  <si>
    <t>아이패드 6세대 로즈골드 32GB 풀박스 + 케이스 25만원 판매합니다</t>
  </si>
  <si>
    <t>아이패드6세대 실버 128G</t>
  </si>
  <si>
    <t>대구)아이패드 6세대 32기가 lte셀룰러</t>
  </si>
  <si>
    <t>아이패드 6세대 32G WIFI 스페이스그레이 판매합니다.</t>
  </si>
  <si>
    <t>아이패드 6세대 스페이스그레이 32기가 와이파이 액정파손 + 정품 스마트 커버 17만원</t>
  </si>
  <si>
    <t>아이패드 6세대 32G 실버 A급  박스풀셋 + 사은품</t>
  </si>
  <si>
    <t>아이패드 6세대 로즈골드 128기가 판매합니다(애플펜 포함) (가격내림 38만)</t>
  </si>
  <si>
    <t>아이패드 6세대 WIFI 32기가 로즈골드 (2018) 판매합니다. (26만)</t>
  </si>
  <si>
    <t>아이패드 6세대 128GB WIFI 로즈골드 SSS급(풀박)</t>
  </si>
  <si>
    <t>아이패드6세대 셀룰러 스그 판매합니다</t>
  </si>
  <si>
    <t>아이패드 6세대 128기가 WIFI + 로지텍 크레용팬</t>
  </si>
  <si>
    <t xml:space="preserve">아이패드6세대 32기가 wifi </t>
  </si>
  <si>
    <t>(가격내림) 아이패드 6세대(스페이스그레이) 128GB WI-FI 모델 팝니다</t>
  </si>
  <si>
    <t>아이패드 6세대 와이파이 128기가 로즈골드</t>
  </si>
  <si>
    <t>아이패드 6세대 128기가 (액정 파손) 팝니다</t>
  </si>
  <si>
    <t>아이패드6세대 128g</t>
  </si>
  <si>
    <t>아이패드 6세대 128기가 로즈골드</t>
  </si>
  <si>
    <t>아이패드 6세대 32기가 wifi 스페이스 그레이 본체만 팝니다</t>
  </si>
  <si>
    <t>배터리 99% 아이패드 6세대</t>
  </si>
  <si>
    <t>아이패드 8세대 128g 와이파이 미개봉 팔아요</t>
  </si>
  <si>
    <t>아이패드 6세대 스페이스 그레이 32GB</t>
  </si>
  <si>
    <t>아이패드 6세대 wifi 128g</t>
  </si>
  <si>
    <t xml:space="preserve">아이패드 6세대 32기가 </t>
  </si>
  <si>
    <t>가격내림) 아이패드 6세대 128기가</t>
  </si>
  <si>
    <t>아이패드 6세대 128기가 실버 판매.</t>
  </si>
  <si>
    <t xml:space="preserve">아이패드 6세대 32기가 wifi </t>
  </si>
  <si>
    <t>아이패드 6세대 32기가</t>
  </si>
  <si>
    <t>아이패드 6세대 32기가 와이파이 스페이스 그레이 배터리 성능 91% +정품 스마트커버 덤으로드려요</t>
  </si>
  <si>
    <t>아이패드 6세대32gb</t>
  </si>
  <si>
    <t>아이패드6세대 32GB</t>
  </si>
  <si>
    <t>(포항) 아이패드 6세대 128gb wifi 로즈골드</t>
  </si>
  <si>
    <t>고장난 아이패드6세대 팝니다.(부품용)</t>
  </si>
  <si>
    <t>아이패드 6세대 128기가 골드 셀룰러판매합니다.</t>
  </si>
  <si>
    <t>애플)2018 아이패드 9.7 6세대 wifi 32g</t>
  </si>
  <si>
    <t xml:space="preserve">아이패드 6세대 32기가 와이파이 </t>
  </si>
  <si>
    <t>아이패드 6세대 32기가 와이파이 실버</t>
  </si>
  <si>
    <t>아이패드 6세대 32G lte + wifi 팝니다</t>
  </si>
  <si>
    <t>아이패드6세대 LTE 32기가 (사용감있음)팝니다. (가격내림)</t>
  </si>
  <si>
    <t xml:space="preserve">S급 아이패드 6세대 </t>
  </si>
  <si>
    <t>아이패드 6세대 128g wifi (로즈골드)</t>
  </si>
  <si>
    <t>아이패드6세대 32Gwifi</t>
  </si>
  <si>
    <t>아이패드 6세대 128기가 셀룰러 천안 세종</t>
  </si>
  <si>
    <t>아이패드 6세대 128 셀룰러</t>
  </si>
  <si>
    <t>아이패드6세대 32g wifi 스페이스그레이 판매합니다</t>
  </si>
  <si>
    <t>아이패드 6세대 128GB 로즈골드 판매합니다</t>
  </si>
  <si>
    <t>아이패드6세대 32기가 wifi 배터리효율94% 스페이스그레이</t>
  </si>
  <si>
    <t>아이패드 6세대 32G wifi (골드) S급 풀박스 팝니다.</t>
  </si>
  <si>
    <t>아이패드 6세대 128gb 셀룰러 스페이스그레이</t>
  </si>
  <si>
    <t>아이패드 6세대 128g 판매합니다.</t>
  </si>
  <si>
    <t>아이패드 6세대 스그 32g</t>
  </si>
  <si>
    <t>아이패드 6세대 wifi 32GB 스그 판매해요</t>
  </si>
  <si>
    <t>애플 아이패드 6세대 32GB 풀박스 태블릿 33만원</t>
  </si>
  <si>
    <t>아이패드 6세대 32기가 wifi스그 팔아요</t>
  </si>
  <si>
    <t>아이패드 6세대 32기가 와이파이 스그</t>
  </si>
  <si>
    <t>[S급] 아이패드 6세대 (Wifi 32GB 모델)</t>
  </si>
  <si>
    <t>김해 아이패드 6세대 구매합니다</t>
  </si>
  <si>
    <t>아이패드 6세대 32GB 로즈골드 판매합니다</t>
  </si>
  <si>
    <t>아이패드 6세대 실버 128</t>
  </si>
  <si>
    <t>아이패드 6세대 실버 128기가 셀룰러 팝니다</t>
  </si>
  <si>
    <t>아이패드 6세대 스페이스 그레이</t>
  </si>
  <si>
    <t>아이패드 6세대 with wifi 128GB 실버 급처분</t>
  </si>
  <si>
    <t>아이패드 6세대 wifi 128기가</t>
  </si>
  <si>
    <t>아이패드6세대 128GB 스그</t>
  </si>
  <si>
    <t>아이패드6 32g 와이파이</t>
  </si>
  <si>
    <t xml:space="preserve">아이패드 6세대 128gb wifi 실버 배터리 100% </t>
  </si>
  <si>
    <t>아이패드6세대 32GB 팝니다</t>
  </si>
  <si>
    <t>❤️아이패드 6세대 32기가 와이파이❤️</t>
  </si>
  <si>
    <t>아이패드 6세대 32g wifi 스페이스그레이 28만 팝니다</t>
  </si>
  <si>
    <t>아이패드6 32기가  wifi</t>
  </si>
  <si>
    <t>[128GB] 아이패드 6세대 배터리수명 92%</t>
  </si>
  <si>
    <t>아이패드6세대 32g wifi</t>
  </si>
  <si>
    <t>아이패드 6세대 32기가 스그 판매합니다! (최종인하,무료배송)</t>
  </si>
  <si>
    <t>아이패드 6세대 32gb wifi버전 팝니다</t>
  </si>
  <si>
    <t>아이패드6세대 128GB 스페이스그레이</t>
  </si>
  <si>
    <t>아이패드 6세대 32G/기스,찍힘 X/S급 팔아요!</t>
  </si>
  <si>
    <t>아이패드 6세대 32G 실버   케이스 파우치 포함해서 팝니다.</t>
  </si>
  <si>
    <t>아이패드 6세대 32기가 셀룰러</t>
  </si>
  <si>
    <t>아이패드 6세대 32g wifi 스그 팝니다</t>
  </si>
  <si>
    <t>아이패드 6세대 32gb + 풀박스 + 케이스 4종 + 푸 파우치</t>
  </si>
  <si>
    <t>아이패드 6세대 32G 스페이스그레이 + 로지텍 슬림폴리오</t>
  </si>
  <si>
    <t>아이패드 6세대 128gb 기기만 급처합니다</t>
  </si>
  <si>
    <t>아이패드 6세대 128G Wifi+셀룰러 골드</t>
  </si>
  <si>
    <t>아이패드 6세대 32 wifi 팝니다</t>
  </si>
  <si>
    <t>아이패드 6세대 128G wifi 풀박스 구성</t>
  </si>
  <si>
    <t>아이패드 6세대 32GB wifi</t>
  </si>
  <si>
    <t>아이패드 6세대 128GB</t>
  </si>
  <si>
    <t>아이패드6세대 wifi32GB 30만원</t>
  </si>
  <si>
    <t>아이패드 6세대 스그 32기가 와이파이 판매</t>
  </si>
  <si>
    <t>아이패드6세대 128기가 미개봉 새상품 판매합니다</t>
  </si>
  <si>
    <t>아이패드 6세대 128기가 실버 팝니다</t>
  </si>
  <si>
    <t>아이패드6세대 128gb 실버</t>
  </si>
  <si>
    <t>아이패드 6세대 32GB 스그 판매합니다</t>
  </si>
  <si>
    <t>(서울,대전)아이패드 6세대 128gb 셀룰러 골드 판매합니다.</t>
  </si>
  <si>
    <t>아이패드 6세대 32g wifi 실버</t>
  </si>
  <si>
    <t>아이패드 6세대 32GB 로즈골드 박스 풀셋</t>
  </si>
  <si>
    <t>아이패드 6세대 32기가 S급 판매합니다(학생이라 인강용도로만 사용하였음)</t>
  </si>
  <si>
    <t>아이패드 6세대 32기가 와이파이 s급 케이스포함</t>
  </si>
  <si>
    <t>아이패드 6세대 32gb 스그 26 급처합니다</t>
  </si>
  <si>
    <t>부산 아이패드6 32기가 와이파이 팔아욤</t>
  </si>
  <si>
    <t>아이패드6세대 팝니다 A급정도입니다</t>
  </si>
  <si>
    <t>아이패드 6세대 셀룰러 32기가 스그 팝니다</t>
  </si>
  <si>
    <t>아이패드 6세대 32GB 실버 팝니다</t>
  </si>
  <si>
    <t>(가격내림)아이패드 6세대 32기가 풀박스</t>
  </si>
  <si>
    <t>아이패드 6세대 128g wifi 모델 박스풀</t>
  </si>
  <si>
    <t xml:space="preserve">[미개봉]아이패드 6세대 128기가 WIFI </t>
  </si>
  <si>
    <t>아이패드 6세대 128기가</t>
  </si>
  <si>
    <t>아이패드 6세대 32GB wifi 골드</t>
  </si>
  <si>
    <t>애플코리아 정품 아이패드 6세대 32기가 거의 새것</t>
  </si>
  <si>
    <t>아이패드 6세대 32gb 스페이스 그레이</t>
  </si>
  <si>
    <t>상태최상-아이패드 6세대 a1893 wifi 32gb 실버 팝니다</t>
  </si>
  <si>
    <t>아이패드6세대 128골드 풀박</t>
  </si>
  <si>
    <t>아이패드6세대 32기가 스페이스그레이 팝니다</t>
  </si>
  <si>
    <t>아이패드 6세대 32g wifi</t>
  </si>
  <si>
    <t>아이패드6세대128GB 풀박</t>
  </si>
  <si>
    <t>아이패드 6세대 32GB 와이파이 실버</t>
  </si>
  <si>
    <t>아이패드 6세대 128기가 새제품(보증기간 있음)</t>
  </si>
  <si>
    <t>아이패드 6세대 와이파이 32G 실버 판매합니다.</t>
  </si>
  <si>
    <t xml:space="preserve">아이패드 6세대 32g 셀롤러 </t>
  </si>
  <si>
    <t>아이패드 6세대 128g 셀룰러 박스풀셋</t>
  </si>
  <si>
    <t>아이패드 6세대 셀룰러 128기가 판매합니다.</t>
  </si>
  <si>
    <t>아이패드6세대 128G 판매합니다</t>
  </si>
  <si>
    <t>아이패드 6세대 32GB 골드 wifi A급 판매</t>
  </si>
  <si>
    <t>아이패드 6세대 32기가 판매합니다</t>
  </si>
  <si>
    <t>아이패드 6세대 32g wifi 스페이스그레이</t>
  </si>
  <si>
    <t>아이패드 6세대 wifi+Cellular 128기가 로즈골드 판매합니다.</t>
  </si>
  <si>
    <t>[판매 완료] 아이패드 6세대 Wifi 128GB 로즈골드 처분합니다.</t>
  </si>
  <si>
    <t>아이패드 6세대 32기가 풀박스 팝니다</t>
  </si>
  <si>
    <t>(판매완료)아이패드 6세대 128g 와이파이 로즈골드 (S급)</t>
  </si>
  <si>
    <t>아이패드 6세대 골드 32GB WI-FI</t>
  </si>
  <si>
    <t>아이패드 6세대 거의 새 것 팔아용</t>
  </si>
  <si>
    <t>아이패드 6세대 로즈골드 팝니다</t>
  </si>
  <si>
    <t>아이패드6세대 실버 128기가 wifi</t>
  </si>
  <si>
    <t>부산 / S급 아이패드 6세대 9.7 골드(32GB,wi-fi모델,배터리효율95%) 태블릿 팝니다구입후 보호필름,케이스 없이 쓴적이 없고 집에서만 사용해서 전체적으로 기스,찍힘 없고 상태 좋아요</t>
  </si>
  <si>
    <t>아이패드6세대 wifi 128GB 외관S급판매합니다</t>
  </si>
  <si>
    <t>아이패드 6세대 LTE 128G 실버 색상 팝니다.</t>
  </si>
  <si>
    <t>아이패드 6세대 128g 실버색상 WIFI모델 판매합니다~</t>
  </si>
  <si>
    <t>아이패드 6세대 스페이스그레이 32기가 와이파이</t>
  </si>
  <si>
    <t>아이패드 6세대 34GB wifi</t>
  </si>
  <si>
    <t>아이패드 6세대 wifi 32gb(+마찌케이스)</t>
  </si>
  <si>
    <t>아이패드6세대 스그 32기가 와이파이</t>
  </si>
  <si>
    <t>아이패드 6세대 128기가 wifi 스페이스그레이 풀박스 팝니다</t>
  </si>
  <si>
    <t>아이패드 6세대 32g wifi 스페이스 그레이</t>
  </si>
  <si>
    <t>아이패드 6세대 실버 128기가 와이파이용</t>
  </si>
  <si>
    <t>[판매]아이패드 6세대 A급 스그 wifi 32기가 팝니다.</t>
  </si>
  <si>
    <t>(시흥)아이패드6세대 실버 셀룰러 128GB 팝니다.</t>
  </si>
  <si>
    <t>아이패드 6세대 32GB 로즈골드 WIFI</t>
  </si>
  <si>
    <t>아이패드 6세대 9.7 wifi 128기가 스페이스그레이 상태 S급 팝니다.</t>
  </si>
  <si>
    <t>아이패드 6세대 와이파이 128기가 스그 S급</t>
  </si>
  <si>
    <t>아이패드 6세대 128GB wifi 풀박스+케이스 2개</t>
  </si>
  <si>
    <t>아이패드6 32g (셀룰러+wifi) A급 300,000</t>
  </si>
  <si>
    <t xml:space="preserve">아이패드 6세대 로즈골드 32기가 판매합니다 </t>
  </si>
  <si>
    <t>아이패드 6세대 32기가 wifi 팝니다</t>
  </si>
  <si>
    <t>아이패드 6세대 32기가 스페이스그레이</t>
  </si>
  <si>
    <t>[부산,김해] 아이패드6 A1893 판매합니다.</t>
  </si>
  <si>
    <t>아이패드 6세대 셀룰러 128GB 골드색상 판매합니다.</t>
  </si>
  <si>
    <t>아이패드 6세대 와이파이 32기가 골드</t>
  </si>
  <si>
    <t>(판매완료)아이패드 6세대 와이파이 128기가 스페이스 그레이 - 강남, 서초 직거래</t>
  </si>
  <si>
    <t>아이패드6세대 wifi  128g 25만원</t>
  </si>
  <si>
    <t xml:space="preserve">아이패드 6세대 128GB wifi </t>
  </si>
  <si>
    <t>아이패드 6세대 32기가 와이파이 25만원</t>
  </si>
  <si>
    <t>아이패드 ipad 6세대 32GB 실버 Wifi모델(A1893) 판매합니다.</t>
  </si>
  <si>
    <t>아이패드 6세대 32gb 와이파이 판매합니다</t>
  </si>
  <si>
    <t>아이패드 6세대 팝니다.</t>
  </si>
  <si>
    <t>아이패드 6세대 32G wifi 스그 판매합니다.</t>
  </si>
  <si>
    <t>[아이패드 6세대 로즈골드/128GB/wife]</t>
  </si>
  <si>
    <t>아이패드 6세대 32G WIFI 버전 팝니다</t>
  </si>
  <si>
    <t>아이패드 6세대 128기가 와이파이 33만원 단가내림</t>
  </si>
  <si>
    <t>아이패드 6세대 스페이스그레이 32g 해외판 판매합니다</t>
  </si>
  <si>
    <t xml:space="preserve">아이패드6세대 128기가 판매합니다. </t>
  </si>
  <si>
    <t>아이패드 6세대 (2018년식) wifi 32gb 로즈골드 풀박스 28만 대전 세종</t>
  </si>
  <si>
    <t>아이패드 6세대 128기가 와이파이</t>
  </si>
  <si>
    <t>2018 아이패드6 / 128gb / wifi+셀룰러 / 실버 S급</t>
  </si>
  <si>
    <t>아이패드 6세대 wifi 32기가</t>
  </si>
  <si>
    <t>아이패드6 32G 로즈골드 판매합니다</t>
  </si>
  <si>
    <t>아이패드 6세대 128 WIFI</t>
  </si>
  <si>
    <t>아이패드 6세대 wifi+셀룰러 128기가 실버</t>
  </si>
  <si>
    <t xml:space="preserve">아이패드 8세대 32기가 와이파이 스페이스그레 판매합니다 ! </t>
  </si>
  <si>
    <t>아이패드 6세대 128GB 와이파이 셀룰러 팔아요</t>
  </si>
  <si>
    <t>아이패드 6세대 9.7 32GB wifi 팝니다.</t>
  </si>
  <si>
    <t>아이패드 6세대 32기가 Wi-Fi 실버</t>
  </si>
  <si>
    <t>아이패드 6세대 스페이스그레이 32gb 기기단품과 충전케이블 팝니다 개인 15만</t>
  </si>
  <si>
    <t>아이패드 6세대 로골 셀룰러 32g 풀박(완료)</t>
  </si>
  <si>
    <t>아이패드 6세대 wifi 32gb 풀박 판매합니다.</t>
  </si>
  <si>
    <t>아이패드 6세대 (9.7인치) 32기가 Wi-Fi 실버 판매합니다.</t>
  </si>
  <si>
    <t xml:space="preserve">아이패드 6세대 128G </t>
  </si>
  <si>
    <t>깨끗한 아이패드6 32gb Wifi 실버 팝니다. (27만원)</t>
  </si>
  <si>
    <t>아이패드 6세대 32g wifi 풀박 + 케이스</t>
  </si>
  <si>
    <t>아이패드6세대 128기가 + 셀룰러 판매합니다.</t>
  </si>
  <si>
    <t>아이패드 6세대 와이파이 32g 골드</t>
  </si>
  <si>
    <t>아이패드6세대 256 셀룰러</t>
  </si>
  <si>
    <t>아이패드 6세대 팝니다(그레이,128,셀룰러)</t>
  </si>
  <si>
    <t>아이패드 6세대 팝니다</t>
  </si>
  <si>
    <t>아이패드 6세대 32G Wifi 북미버전 팝니다</t>
  </si>
  <si>
    <t>신품급 아이패드 8세대 풀셋트(128GB/애플케어플러스) 판매합니다.</t>
  </si>
  <si>
    <t>아이패드 6세대 wifi 32기가입니다</t>
  </si>
  <si>
    <t>아이패드 9.7 6세대 wifi 32G 스페이스 그레이 (24만)</t>
  </si>
  <si>
    <t>아이패드 6세대 32기가 wifi 27만원 판매</t>
  </si>
  <si>
    <t>아이패드 6세대 셀룰러 32g 33에 급처 (가격내림)</t>
  </si>
  <si>
    <t>아이패드 6세대 스페이스그레이 128gb 급처</t>
  </si>
  <si>
    <t>[직거래]아이패드(iPad 7) 7세대 32기가 와이파이(WiFi) 버전 팔아요</t>
  </si>
  <si>
    <t>아이패드 6세대 128gb wifi 풀박스</t>
  </si>
  <si>
    <t xml:space="preserve">아이패드6세대 32GB 실버 wife </t>
  </si>
  <si>
    <t>아이패드 6세대 32gb/wifi/스페이스그레이</t>
  </si>
  <si>
    <t>아이패드 6세대 9.7 32G 셀룰러(LTE)(A1954) 스페이스 그레이 팝니다.</t>
  </si>
  <si>
    <t>아이패드 6세대 로즈골드 32기가 wifi</t>
  </si>
  <si>
    <t>아이패드 8세대 WIFI 32G 미개봉 팝니다. 부천 인천 부평</t>
  </si>
  <si>
    <t>아이패드 6세대 32gb wifi 실버</t>
  </si>
  <si>
    <t>아이패드 6세대 스페이스그레이 와이파이 32기가 판매</t>
  </si>
  <si>
    <t>2020.10.24</t>
  </si>
  <si>
    <t>아이패드8세대 32g wifi+애플케어플러스</t>
  </si>
  <si>
    <t>아이패드8세대 32g wifi</t>
  </si>
  <si>
    <t>아이패드 9.7 6세대 32GB wifi 실버</t>
  </si>
  <si>
    <t xml:space="preserve">(가격인하)아이패드 6세대 128기가 wifi 스그 팝니다. </t>
  </si>
  <si>
    <t>아이패드 6세대 풀박스(20년3월리퍼)</t>
  </si>
  <si>
    <t>아이패드 6th Wifi - 셀룰러 스페이스실버 32GB 팝니다. (A1893 MR6N2K/HA)</t>
  </si>
  <si>
    <t>아이패드프로 12.9형 2세대 512G wifi</t>
  </si>
  <si>
    <t>아이패드 프로 2세대 12.9인치 256gb 셀룰러</t>
  </si>
  <si>
    <t>아이패드 프로 1세대 / 128기가 / WiFi모델 / 로즈골드</t>
  </si>
  <si>
    <t>(미개봉) 아이패드 프로 11형(2세대) 128기가 스페이스그레이 / 90만원 판매</t>
  </si>
  <si>
    <t>아이패드 8세대 32기가 미개봉신품 판매합니다</t>
  </si>
  <si>
    <t>아이패드 프로 2세대 12.9 256g 셀룰러 팝니다.</t>
  </si>
  <si>
    <t>아이패드 프로 9.7 로즈골드 떨이 처분합니다</t>
  </si>
  <si>
    <t>[직거래][배터리성능 100% 14회]아이패드(iPad 7) 7세대 32기가 와이파이(WiFi) 버전 팔아요</t>
  </si>
  <si>
    <t>아이패드 7세대 32기가 실버 판매합니다. (울산) 와이파이모델</t>
  </si>
  <si>
    <t>아이패드7세대</t>
  </si>
  <si>
    <t>[미개봉] 아이패드 7세대 32G 실버, 골드</t>
  </si>
  <si>
    <t>아이패드 7세대 32g LTE 셀룰러 스페이스 그레이 팝니다</t>
  </si>
  <si>
    <t>아이패드 7세대 128기가 골드(wifi)-급처</t>
  </si>
  <si>
    <t>아이패드7세대 32기가 팔아요</t>
  </si>
  <si>
    <t>아이패드 7세대 32기가 실버색상. ★미개봉★</t>
  </si>
  <si>
    <t>아이패드 7세대(10.2) 128기가 골드(+파우치, 케이스, 강화유리 1장)</t>
  </si>
  <si>
    <t>아이패드(7세대,스그) 128GB 애플케어(22/04) 풀박(S급)</t>
  </si>
  <si>
    <t>아이패드7세대 32G 스그</t>
  </si>
  <si>
    <t>아이패드 7세대 32gb (개봉후 미사용)스페이스그레이 색상 팝니다</t>
  </si>
  <si>
    <t>아이패드 7세대 128GB WIFI 스페이스 그레이 36.9만원에 판매합니다.</t>
  </si>
  <si>
    <t>아이패드 7세대 128GB 스페이스그레이</t>
  </si>
  <si>
    <t>아이패드7세대 128기가 wifi셀룰러</t>
  </si>
  <si>
    <t>아이패드 7세대 판매합니다</t>
  </si>
  <si>
    <t>아이패드7세대 wifi 128g + 케이스</t>
  </si>
  <si>
    <t>아이패드 7세대 급처 ㅠ</t>
  </si>
  <si>
    <t>애플 아이패드 7세대 WIFI 32GB 32기가 미개봉 판매합니다</t>
  </si>
  <si>
    <t>아이패드 7세대 Wifi(와이파이) 32기가(32GB)</t>
  </si>
  <si>
    <t>아이패드 7세대 WiFi 32G [미개봉 새상품]</t>
  </si>
  <si>
    <t>아이패드 7세대 32기가 실버 미개봉상품 팝니다.(택비포함)</t>
  </si>
  <si>
    <t>아이패드 7세대 128기가 wifi 실버</t>
  </si>
  <si>
    <t>아이패드7세대 셀룰러 32g 팝니다.</t>
  </si>
  <si>
    <t>아이패드 7세대 32G 로즈골드, 와이파이+셀룰라 팝니다.(45만원)</t>
  </si>
  <si>
    <t xml:space="preserve">아이패드7세대 (wifi, 32gb) </t>
  </si>
  <si>
    <t>아이패드 7세대 32기가 와이파이 스페이스그레이 색상 미개봉 팝니다 36만원</t>
  </si>
  <si>
    <t>아이패드 7세대 32기가 와이파이 팝니다</t>
  </si>
  <si>
    <t>아이패드 7세대 wifi 32GB 팝니다</t>
  </si>
  <si>
    <t>아이패드 7세대 스페이스그레이 32G 와이파이 팝니다.</t>
  </si>
  <si>
    <t>미개봉) 아이패드 7세대 32g wifi</t>
  </si>
  <si>
    <t>아이패드 7세대 / 스페이스그레이 풀박</t>
  </si>
  <si>
    <t>아이패드7세대 32G wifi 실버</t>
  </si>
  <si>
    <t>아이패드 7세대 128GB 골드 풀박</t>
  </si>
  <si>
    <t>아이패드 7세대 이상 구입합니다</t>
  </si>
  <si>
    <t>아이패드 7세대 32g 스그 풀박스</t>
  </si>
  <si>
    <t>아이패드 7세대 32기가 와이파이 스그</t>
  </si>
  <si>
    <t>아이패드7세대 32기가 wifi버전 블랙 판매합니다. 가격내림</t>
  </si>
  <si>
    <t>아이패드 7세대 32g wifi 스페이스 그레이 미개봉</t>
  </si>
  <si>
    <t xml:space="preserve">[S급 풀박] 아이패드 7세대 35만 32G wifi </t>
  </si>
  <si>
    <t>아이패드 7세대 wifi 32G A2197 MW742KH/A 미개봉 팝니다.</t>
  </si>
  <si>
    <t>아이패드 7세대 로즈골드 32g wifi 모델 판매합니다</t>
  </si>
  <si>
    <t>인천 / 아이패드 7세대 / 스페이스 그레이/ WIFI</t>
  </si>
  <si>
    <t>아이패드 7세대 128GB</t>
  </si>
  <si>
    <t>아이패드 7세대 32GB 실버 wifi 팝니다(20년 4월구매, 택포 30만원)</t>
  </si>
  <si>
    <t>아이패드7세대 128 스그 와이파이(s급)팝니다</t>
  </si>
  <si>
    <t>아이패드7세대 32GB 와이파이 풀박스 s급 팝니다.</t>
  </si>
  <si>
    <t>아이패드 7세대 32g 판매합니다</t>
  </si>
  <si>
    <t>아이패드 7세대 와이파이 32기가</t>
  </si>
  <si>
    <t>아이패드 7세대 10.2 128GB 스페이스그레이 셀룰러 미개봉 팝니다.</t>
  </si>
  <si>
    <t>아이패드 7세대 셀룰러 32g</t>
  </si>
  <si>
    <t>아이패드 7세대 로즈골드 128</t>
  </si>
  <si>
    <t>아이패드 7세대 128기가 로즈골드 와이파이모델 판매합니다</t>
  </si>
  <si>
    <t>아이패드 7세대 스페이스그레이 (32gb, wifi)</t>
  </si>
  <si>
    <t>아이패드 7세대 로즈골드 32기가 와이파이 팝니다.</t>
  </si>
  <si>
    <t>아이패드 7세대 WI-FI 32GB 새제품</t>
  </si>
  <si>
    <t>아이패드 7세대 실버 128G WIFI + 셀룰러</t>
  </si>
  <si>
    <t>아이패드7세대 wifi 32G 스페이스그레이</t>
  </si>
  <si>
    <t>아이패드7세대 wifi 32G 로즈골드</t>
  </si>
  <si>
    <t>아이패드 7세대 wifi 32gb 스페이스그레이 팝니다.</t>
  </si>
  <si>
    <t>아이패드 7세대 wifi 스페이스그레이 32기가 팝니다</t>
  </si>
  <si>
    <t>대구) 아이패드 7세대 셀룰러 32GB 골드 판매합니다.</t>
  </si>
  <si>
    <t>아이패드7세대 셀룰러 128G 스그 리퍼 미개봉</t>
  </si>
  <si>
    <t>아이패드 7세대32g wifi 리퍼 미사용 팝니다.</t>
  </si>
  <si>
    <t>아이패드 7세대 32gb 실버</t>
  </si>
  <si>
    <t>아이패드7세대 스페이스그레이 와이파이 128G 풀박스 S급</t>
  </si>
  <si>
    <t>아이패드 7세대 32G 스페이스 그레이 팝니다</t>
  </si>
  <si>
    <t>아이패드 7세대 wifi 32기가 스그 풀박스 35만(보증 2021/5)</t>
  </si>
  <si>
    <t>아이패드 7세대 32기가 (미개봉)</t>
  </si>
  <si>
    <t>아이패드 7세대 32G WiFi 스페이스 그레이</t>
  </si>
  <si>
    <t>아이패드 7세대 wifi 32기가</t>
  </si>
  <si>
    <t>아이패드 7세대 128기가 부품용</t>
  </si>
  <si>
    <t>[울산/부산]아이패드 7세대 32GB 셀룰러 급매합니다.</t>
  </si>
  <si>
    <t>아이패드7세대 32기가 셀룰러모델 s급 판매합니다</t>
  </si>
  <si>
    <t>아이패드 7세대 WIFI 32G 골드 외 4개(정품 풀박)</t>
  </si>
  <si>
    <t>아이패드 7세대 128기가 셀룰러모델 팝니다.</t>
  </si>
  <si>
    <t>아이패드 7세대 32기가 와이파이</t>
  </si>
  <si>
    <t>아이패드 7세대 32기가 wifi 급처</t>
  </si>
  <si>
    <t>아이패드 7세대 wifi 32gb 스페이스그레이</t>
  </si>
  <si>
    <t>아이패드 7세대 32GB (액정 파손)</t>
  </si>
  <si>
    <t>아이패드 7세대 32기가 wifi</t>
  </si>
  <si>
    <t>아이패드 7세대 128기가 wifi모델 스페이스그레이색 판매합니다.</t>
  </si>
  <si>
    <t>아이패드 7세대 128GB wifi 실버  팝니다 청주</t>
  </si>
  <si>
    <t>아이패드 7세대 32GB 배터리효율 100% 팝니다.</t>
  </si>
  <si>
    <t>아이패드 7세대 로즈골드 32GB WIFI</t>
  </si>
  <si>
    <t>아이패드 7세대 wifi 128G 스그</t>
  </si>
  <si>
    <t>아이패드 7세대 스그 32Gb 배터리효율 100%</t>
  </si>
  <si>
    <t xml:space="preserve">아이패드 7세대 32기가 </t>
  </si>
  <si>
    <t>아이패드 7세대 128GB 와이파이 모델 (애케플 적용)</t>
  </si>
  <si>
    <t>아이패드7세대 32기가 wifi버전 스페이스그레이 팝니다</t>
  </si>
  <si>
    <t>아이패드7세대 32g 스페이스 그레이 팔아요</t>
  </si>
  <si>
    <t>S급 풀박 배터리 효율 100% ) 아이패드 7세대 실버 32gb</t>
  </si>
  <si>
    <t>아이패드 7세대 스페이스그레이 wifi 32기가 판매합니다.</t>
  </si>
  <si>
    <t>아이패드 7세대 32기가 와이파이 스페이스그레이 풀박스 (어댑터, USB 미사용)</t>
  </si>
  <si>
    <t xml:space="preserve">아이패드7 32기가 </t>
  </si>
  <si>
    <t>아이패드7세대 128g wifi 리퍼미사용 45만원</t>
  </si>
  <si>
    <t>아이패드 7세대 10.2 와이파이 32g스페이스 그레이</t>
  </si>
  <si>
    <t>아이패드7세대 32기가 wifi 스페이스그레이</t>
  </si>
  <si>
    <t>(수원) 아이패드7세대 32기가 와이파이 팝니다</t>
  </si>
  <si>
    <t>아이패드 7세대 스페이스그레이 32기가</t>
  </si>
  <si>
    <t>아이패드 7세대 32기가 스그 판매</t>
  </si>
  <si>
    <t>아이패드7세대 128기가 스페이스그레이</t>
  </si>
  <si>
    <t>아이패드 7세대 32기가</t>
  </si>
  <si>
    <t>아이패드 7세대 32g(스그) 배터리효율99퍼 33만원</t>
  </si>
  <si>
    <t>아이패드 7세대 128GB 실버 wifi (보증 ~21.6, 배터리효율100%, 강화필름부착 케이스증정)</t>
  </si>
  <si>
    <t>아이패드 7세대 32기가 스그 배터리100</t>
  </si>
  <si>
    <t>[서울 노원] 애플 아이패드 7세대 32기가 wi-fi 모델</t>
  </si>
  <si>
    <t>아이패드 7세대 32g wifi</t>
  </si>
  <si>
    <t>아이패드 7세대 와이파이 32기가 핑크골드!</t>
  </si>
  <si>
    <t>아이패드 7세대 128기가 셀룰러 핑크 골드 팝니다 (420000)</t>
  </si>
  <si>
    <t>아이패드 7세대 32기가 스페이스그레이 셀룰러</t>
  </si>
  <si>
    <t>아이패드 7세대 스그 셀룰러 32G 38만원 판매합니다.(네고불가)</t>
  </si>
  <si>
    <t>아이패드 7세대 128기가 팝니다</t>
  </si>
  <si>
    <t>아이패드 7세대 32기가 wifi 골드</t>
  </si>
  <si>
    <t>아이패드7세대 판매합니다</t>
  </si>
  <si>
    <t>아이패드 7세대 128GB wifi 배터리효율 100</t>
  </si>
  <si>
    <t>아이패드7세대 128GB,셀룰러,김포,최상급</t>
  </si>
  <si>
    <t>아이패드 7세대 10.2 32GB WIFI 스페이스 그레이 판매합니다</t>
  </si>
  <si>
    <t>아이패드 7세대  실버 32g 셀룰러 판매합니다</t>
  </si>
  <si>
    <t>애플 아이패드 7세대 와이파이 32G 미개봉 판매 스페이스 그레이</t>
  </si>
  <si>
    <t>아이패드 7세대 상태 s급 팔아요</t>
  </si>
  <si>
    <t>아이패드7세대 32기가 새제품(단순개봉)</t>
  </si>
  <si>
    <t>(광주) 아이패드7세대 32G 골드 판매합니다.</t>
  </si>
  <si>
    <t xml:space="preserve">아이패드 7세대 실버 32기가 </t>
  </si>
  <si>
    <t>아이패드 7세대 32기가 서울 성동구 직거래 원합니다</t>
  </si>
  <si>
    <t>아이패드 7세대 32G WIFI 미개봉 판매합니다.</t>
  </si>
  <si>
    <t>아이패드7세대32기가wifi 실버 판매</t>
  </si>
  <si>
    <t>아이패드 7세대 스그 128g 셀룰러 판매(풀박스, 구성품 새것, 민트급)</t>
  </si>
  <si>
    <t>(미개봉)아이패드 7세대 32기가 WiFi모델</t>
  </si>
  <si>
    <t>아이패드 7세대 32기가 WIFI 스그 미개봉 팝니다.</t>
  </si>
  <si>
    <t>아이패드 7세대 스그 32기가 팝니다</t>
  </si>
  <si>
    <t>아이패드 7세대 32g 스그 wifi 판매합니다.</t>
  </si>
  <si>
    <t xml:space="preserve">아이패드 7세대 wifi 32기가 </t>
  </si>
  <si>
    <t>아이패드7세대 wifi 32gb 골드 팝니다.(구성품 미사용, 풀박스)</t>
  </si>
  <si>
    <t>(미개봉) 애플 아이패드 7세대 10.2형 iPad WiFi 실버 32GB MW752KH/A (택배가능)</t>
  </si>
  <si>
    <t>아이패드 7세대 셀룰러 lte 로즈골드 32</t>
  </si>
  <si>
    <t>아이패드 7세대 32기가 실버 미개봉 와이파이 판매</t>
  </si>
  <si>
    <t>아이패드 7세대 로즈골드 32G Wifi 외 팔아요</t>
  </si>
  <si>
    <t>[ 대구, 경산, 택배 ] 아이패드 7세대 Wifi 32G 스페이스그레이 리퍼 (미개봉)</t>
  </si>
  <si>
    <t>아이패드 7세대 골드 미개봉정품팝니다</t>
  </si>
  <si>
    <t>아이패드 7세대 셀룰러(LTE+Wifi) S급 32기가 화이트(보증 '21년 9월), 37만원 직거래 마포구(경의중앙선)</t>
  </si>
  <si>
    <t>아이패드 7세대 -s급 배터리 100 - 30만</t>
  </si>
  <si>
    <t>아이패드 7세대 32기가 리퍼미사용</t>
  </si>
  <si>
    <t xml:space="preserve">아이패드7세대32기가와이파이 팝니다(미개봉) 색상은 실버입니다 </t>
  </si>
  <si>
    <t>아이패드 7세대 128GB 팝니다.</t>
  </si>
  <si>
    <t>아이패드 7세대 실버 미개봉</t>
  </si>
  <si>
    <t>아이패드 7세대 ipad 7th 32GB wifi 실버</t>
  </si>
  <si>
    <t>아이패드 7세대 32g wifi  + 케이스</t>
  </si>
  <si>
    <t>아이패드 7세대 128GB (S급 미사용수준) 판매합니다</t>
  </si>
  <si>
    <t>아이패드 7세대 32g wifi 스그</t>
  </si>
  <si>
    <t>아이패드 7세대 32gb판매</t>
  </si>
  <si>
    <t>아이패드 7세대 128기가 팝니다 (대구)</t>
  </si>
  <si>
    <t>아이패드 7세대 32기가 와이파이 실버</t>
  </si>
  <si>
    <t>아이패드 7세대 와이파이 32G 팝니다.  S급</t>
  </si>
  <si>
    <t>아이패드 7세대 골드 128G WIFI</t>
  </si>
  <si>
    <t>아이패드 7세대 32기가 스그 팝니다.</t>
  </si>
  <si>
    <t>아이패드 7세대 128g wifi</t>
  </si>
  <si>
    <t>아이패드 7세대 32g wifi 스페이스그레이(완료)</t>
  </si>
  <si>
    <t>아이패드7세대 128g셀룰러</t>
  </si>
  <si>
    <t>(가격인하) 아이패드 7세대 32GB 스페이스그레이 Wifi 모델</t>
  </si>
  <si>
    <t>아이패드7세대 블랙 32g 완전새거 팔아요!</t>
  </si>
  <si>
    <t>아이패드 7세대 32기가 와이파이모델 골드 미개봉 팝니다</t>
  </si>
  <si>
    <t>아이패드 7세대 32GB 새상품 판매</t>
  </si>
  <si>
    <t>아이패드 7세대</t>
  </si>
  <si>
    <t>아이패드 7세대 128기가 로즈골드</t>
  </si>
  <si>
    <t>미개봉 아이패드7세대 32기가 와이파이 실버</t>
  </si>
  <si>
    <t>아이패드 7세대 32기가 스페이스그레이 와이파이모델</t>
  </si>
  <si>
    <t>사용 일년 미만 거의 새것 아이패드 7세대 판매</t>
  </si>
  <si>
    <t>아이패드 7세대 32gb wifi 32팝니다</t>
  </si>
  <si>
    <t>아이패드 7세대 32g 와이파이 보증21/09,배터리100</t>
  </si>
  <si>
    <t>아이패드 7세대 128gb 판매합니다</t>
  </si>
  <si>
    <t>아이패드 7세대 32gb wifi</t>
  </si>
  <si>
    <t>아이패드 7세대 32gb 스페이스 그레이 (필름,케이스) (충전기,케이블x)</t>
  </si>
  <si>
    <t>아이패드 7세대 32gb wifi 실버 신품급</t>
  </si>
  <si>
    <t>아이패드 7세대 32g wifi 팔아요</t>
  </si>
  <si>
    <t>아이패드7세대 32그레이 와이파이 북미판</t>
  </si>
  <si>
    <t>아이패드 7세대 32G 실버 wifi 미개봉 상품 판매</t>
  </si>
  <si>
    <t>가격다운) 미개봉 아이패드 7세대 32GB 포장도 안뜯은 풀박스 38만원(택포, 쿨거래 원함)</t>
  </si>
  <si>
    <t>아이패드7세대 32GB와이파이</t>
  </si>
  <si>
    <t>아이패드 7세대 32gb wifi 골드 30만원에 판매해여</t>
  </si>
  <si>
    <t>아이패드 7세대 와이파이 32기가 실버 판매</t>
  </si>
  <si>
    <t>아이패드7세대 32기가 로즈골드 S급 풀박스 판매합니다</t>
  </si>
  <si>
    <t>아이패드 7세대 32gb wifi 30만</t>
  </si>
  <si>
    <t>아이패드 7세대 32G 와이파이 스페이스그레이 판매(대구, 직거래)</t>
  </si>
  <si>
    <t>아이패드 7세대 32G wifi 로즈골드 판매</t>
  </si>
  <si>
    <t>아이패드7세대 32G</t>
  </si>
  <si>
    <t>아이패드 7세대 스페이스 그레이 wifi 32GB(신품급, 필름 및 케이스 포함) 팝니다.</t>
  </si>
  <si>
    <t>서울)아이패드 7세대 10.2인치 32g 스페이스 그레이 팝니다~A급 (잔기스 X 실사용 2회)</t>
  </si>
  <si>
    <t>아이패드 7세대 32g 미개봉 상품(wifi버전) 판매합니다</t>
  </si>
  <si>
    <t>아이패드7세대32G스모크그레이팝니다</t>
  </si>
  <si>
    <t>아이패드 7세대 스페이스그레이 32기가 와이파이 판매합니다~!</t>
  </si>
  <si>
    <t xml:space="preserve">아이패드 7세대 128기가 </t>
  </si>
  <si>
    <t>아이패드 7세대 와이파이버전 32g 미개봉 상품 판매합니다</t>
  </si>
  <si>
    <t>아이패드 7세대 32G 와이파이 스페이스그레이 팝니다.</t>
  </si>
  <si>
    <t>아이패드 7세대 128기가 실버 와이파이</t>
  </si>
  <si>
    <t>아이패드 7세대 32기가 셀룰러(wifi+LTE) 모델 판매합니다.</t>
  </si>
  <si>
    <t>아이패드 7세대 32g 골드</t>
  </si>
  <si>
    <t>아이패드 7세대 WIFI 128g 팝니다.(38만원)</t>
  </si>
  <si>
    <t>아이패드7세대 스그 신품급 판매합니다.(서울)</t>
  </si>
  <si>
    <t>아이패드 7세대 32기가 와이파이용</t>
  </si>
  <si>
    <t>아이패드 7세대 32기가 와이파이 미개봉 판매합니다.</t>
  </si>
  <si>
    <t>아이패드 7세대 32기가 wifi 골드 미개봉</t>
  </si>
  <si>
    <t>아이패드 7세대 wifi 32GB 팔아요 청주</t>
  </si>
  <si>
    <t>[미개봉 신품] 아이패드 7세대 128g wifi + 셀룰러 (골드)</t>
  </si>
  <si>
    <t>아이패드 7세대 32기가 그레이 + 로지텍 콤보 터치</t>
  </si>
  <si>
    <t>아이패드 7세대 Wifi 128g 10/26일 활성화 새제품급 풀악세서리 판매합니다.</t>
  </si>
  <si>
    <t xml:space="preserve">아이패드 7세대 실버 32g 거의안쓴 신형 S급팝니다 </t>
  </si>
  <si>
    <t>아이패드7세대 스페이스그레이 32GB 판매합니다. (리퍼 내년 3월까지)</t>
  </si>
  <si>
    <t>아이패드 7세대 wifi 32기가 (로즈골드) 판매합니다.</t>
  </si>
  <si>
    <t>아이패드 7세대 32g wifi 스페이스그레이</t>
  </si>
  <si>
    <t>[보증기간 2021.08.27.]아이패드 7세대 셀룰러 lte 32GB 스그 팝니다.(배터리 9회충전, 구성품 미사용-새거급)</t>
  </si>
  <si>
    <t>아이패드7세대 실버 wifi128  미개봉 택포50</t>
  </si>
  <si>
    <t>아이패드 7세대 32GB 스페이스 그레이</t>
  </si>
  <si>
    <t>아이패드7세대 wifi 32gb 스페이스그레이</t>
  </si>
  <si>
    <t>아이패드7세대 32g wifi 스페이스그레이</t>
  </si>
  <si>
    <t>아이패드 7세대 와이파이모델 32기가 스페이스그레이 상태 SS급 판매합니다.</t>
  </si>
  <si>
    <t>아이패드 7 32 스그 판매</t>
  </si>
  <si>
    <t>아이패드 7세대 wi-fi 32G (미개봉 신품)</t>
  </si>
  <si>
    <t xml:space="preserve">(미개봉) 아이패드8세대 128기가 와이파이 </t>
  </si>
  <si>
    <t>아이패드 8세대 스페이스그레이 128G wifi 미개봉 새제품</t>
  </si>
  <si>
    <t>sss급 아이패드7 셀룰러 32기가 40만원 팝니다.</t>
  </si>
  <si>
    <t>아이패드 7세대 32GB wi-fi 스페이스그레이</t>
  </si>
  <si>
    <t>로지텍 슬림폴리오 아이패드 7세대</t>
  </si>
  <si>
    <t>아이패드7세대/8세대 로지텍 슬림 폴리오</t>
  </si>
  <si>
    <t>거의새것] 아이패드 7세대 32기가 와이파이/ 풀박스 / 완전깨끗 흠집 무 -35만원</t>
  </si>
  <si>
    <t>아이패드 7세대 32GB 실버 팝니다</t>
  </si>
  <si>
    <t>아이패드 7세대 와이파이용 32gb</t>
  </si>
  <si>
    <t>아이패드 8세대 골드 wifi 32gb 판매합니다.</t>
  </si>
  <si>
    <t>아이패드 7세대 32기가팝니다 골드</t>
  </si>
  <si>
    <t>아이패드8세대 골드 32G와이파이 판매합니다</t>
  </si>
  <si>
    <t>아이패드 7세대 32GB 셀룰러 판매합니다.</t>
  </si>
  <si>
    <t>아이패드 7세대 32g 와이파이 스그 리퍼 미사용 우체국 택포 34만원</t>
  </si>
  <si>
    <t>아이패드 7세대 와이파이 32기가 S급 34만원</t>
  </si>
  <si>
    <t>아이패드 7세대 판매합니다~ (구성품 많음)</t>
  </si>
  <si>
    <t>애플 아이패드 7세대 10.2 파손 실버 부품용으로 싸게 판매합니다.</t>
  </si>
  <si>
    <t>아이패드 7세대 8세대 128기가 wifi삽니다</t>
  </si>
  <si>
    <t>아이패드 7세대 박풀 s급</t>
  </si>
  <si>
    <t>아이패드 7세대 Wi-Fi 32GB</t>
  </si>
  <si>
    <t>아이패드 7세대 32G</t>
  </si>
  <si>
    <t>깨끗한 아이패드7세대 32G wifi 싸게판매합니다</t>
  </si>
  <si>
    <t>아이패드 7세대 32G wifi모델</t>
  </si>
  <si>
    <t>아이패드 7세대 32G 로즈골드</t>
  </si>
  <si>
    <t>아이패드 7세대 32기가 미개봉 36만원 판매합니다.</t>
  </si>
  <si>
    <t>아이패드 7세대 실버 32기가 와이파이</t>
  </si>
  <si>
    <t>(미개봉)아이패드 7세대 wifi 128기가 그레이(커버포함)</t>
  </si>
  <si>
    <t>아이패드 7세대 32Gb wifi</t>
  </si>
  <si>
    <t>미개봉)아이패드 7세대 128gb 셀룰러.스페이스그레이</t>
  </si>
  <si>
    <t>아이패드 7세대 32기가 wifi 스페이스 그레이</t>
  </si>
  <si>
    <t>아이패드7세대 32GB  a급 판매합니다</t>
  </si>
  <si>
    <t>미개봉 아이패드 7세대 128기가 wifi+셀룰러</t>
  </si>
  <si>
    <t>아이패드 7세대 32gb 실버 보증기간 만료 풀박스</t>
  </si>
  <si>
    <t>아이패드7세대 로즈골드 18만원 내용필독</t>
  </si>
  <si>
    <t>아이패드 7세대 로즈골드 wifi 32기가</t>
  </si>
  <si>
    <t>가격내려요!) 아이패드 7세대 스그 32g wifi S급풀박스 +필름부착,케이스 35만원에 판매합니다.</t>
  </si>
  <si>
    <t>아이패드 7세대 32GB WIFI 애플케어 플러스</t>
  </si>
  <si>
    <t>아이패드7세대 와이파이 32기가 실버</t>
  </si>
  <si>
    <t>아이패드 7세대 wifi 32GB 북미판</t>
  </si>
  <si>
    <t>아이패드7세대10.2인치 32G WIFI</t>
  </si>
  <si>
    <t>아이패드 7세대 32gb 스페이스 그레이 팝니다</t>
  </si>
  <si>
    <t>아이패드 7세대 스페이스그레이 32GB WIFI 팔아요</t>
  </si>
  <si>
    <t>아이패드7세대판매합니다.A2197</t>
  </si>
  <si>
    <t>아이패드 7세대 로즈골드 32기가 30만에 팝니다. S급 풀박</t>
  </si>
  <si>
    <t>아이패드7세대 32GB팔아요</t>
  </si>
  <si>
    <t>아이패드 7세대 대전 직거래 판매합니다</t>
  </si>
  <si>
    <t>아이패드7세대 32기가 셀룰러 [미개봉]  판매 (스페이스그레이)</t>
  </si>
  <si>
    <t>아이패드 7세대 32gb 와이파이</t>
  </si>
  <si>
    <t>아이패드7세대 32G 골드 팝니다.</t>
  </si>
  <si>
    <t>애플코리아 정품 아이패드 7세대 32GB WIFI 골드 미개봉 팝니다.</t>
  </si>
  <si>
    <t>아이패드 7세대 32기가 로즈골드 가격인하</t>
  </si>
  <si>
    <t>아이패드 7세대 32g 셀룰러 미개봉 새제품 팝니다!</t>
  </si>
  <si>
    <t>아이패드 7세대 10.2 스페이스그레이  Wifi 32g 판매합니다!</t>
  </si>
  <si>
    <t xml:space="preserve">아이패드 7세대 </t>
  </si>
  <si>
    <t>아이패드 7세대 wifi 스페이스 그레이 128g 팝니다</t>
  </si>
  <si>
    <t>아이패드 7세대 스페이스 그레이 128g wifi 판매합니다</t>
  </si>
  <si>
    <t>아이패드 7세대 32기가 wifi 스그색상 거의새것 판매</t>
  </si>
  <si>
    <t>아이패드 7세대 128G wifi 실버(단품,애팬×)</t>
  </si>
  <si>
    <t>아이패드7세대 스페이스그레이 32G wifi모델</t>
  </si>
  <si>
    <t>아이패드 7세대 32GB Wi-Fi(10.2형) 스그 풀박</t>
  </si>
  <si>
    <t>아이패드 7세대 128GB S급</t>
  </si>
  <si>
    <t>아이패드 7세대 32GB wifi 골드 팝니다</t>
  </si>
  <si>
    <t>(스그)아이패드 7세대 Wifi 32g 팝니다.</t>
  </si>
  <si>
    <t>APPLE 2019 아이패드 10.2 7세대 WiFi 128GB 팝니다.</t>
  </si>
  <si>
    <t>아이패드 7세대 32g wifi 판매합니다</t>
  </si>
  <si>
    <t>(미개봉품)Apple 아이패드 7세대 Wifi 스페이스 그레이 32GB</t>
  </si>
  <si>
    <t>[미개봉 정품] 아이패드 7세대 WIFI 32기가 골드 40.0 (무료배송)</t>
  </si>
  <si>
    <t>아이패드 7세대 32G 스그 WIFI 판매합니다</t>
  </si>
  <si>
    <t>아이패드 7세대 128기가 스페이스그레이 wifi버전 판매합니다.</t>
  </si>
  <si>
    <t>아이패드 7세대 wifi 32g 스페이스 그레이 운포 28에 팔아요</t>
  </si>
  <si>
    <t>부산)아이패드 7세대 리퍼21.04월까지 거의새거팝니다</t>
  </si>
  <si>
    <t>아이패드 7세대 32기가 32만원</t>
  </si>
  <si>
    <t>아이패드 7세대 Wi-Fi 32기가 골드 A2197 미개봉새제품</t>
  </si>
  <si>
    <t>(새제품)아이패드 7세대 32g 그레이</t>
  </si>
  <si>
    <t xml:space="preserve">아이패드 7세대 32기가 정품케이스 </t>
  </si>
  <si>
    <t>아이패드 7세대 32기가 골드 wifi 팔아요~~</t>
  </si>
  <si>
    <t>[미개봉새상품]애플 아이패드 7세대 10.2인치 MW752KH/A 실버 [WiFi 32GB]</t>
  </si>
  <si>
    <t>아이패드 7세대 32기가 실버 32만원 거의 새상품</t>
  </si>
  <si>
    <t>아이패드7세대 128gb 판매합니다</t>
  </si>
  <si>
    <t>아이패드 7세대 32G 미개봉 팝니다.</t>
  </si>
  <si>
    <t>아이패드 7세대 32기가 와이파이 스페이스그레이 팝니다.</t>
  </si>
  <si>
    <t>아이패드 7세대 32gb 실버(2개월 사용 34만원)</t>
  </si>
  <si>
    <t>아이패드7세대 32gb wifi 스그 판매합니다.</t>
  </si>
  <si>
    <t>아이패드 7세대 32gb wifi 실버 미개봉 팝니다</t>
  </si>
  <si>
    <t>아이패드7세대 32기가 실버 미개봉 새제품</t>
  </si>
  <si>
    <t>아이패드7세대 128기가 스그 와이파이 + 로지텍 슬림폴리오</t>
  </si>
  <si>
    <t>아이패드 7세대 128기가 미개봉 골드 팝니다!</t>
  </si>
  <si>
    <t>아이패드 7세대 32GB 셀룰러 팝니다 (거의새것, 리퍼1회무조건 가능)</t>
  </si>
  <si>
    <t>아이패드 7세대  128GB 새제품</t>
  </si>
  <si>
    <t>아이패드 7세대 와이파이 32기가 실버 미개봉 (판매완료)</t>
  </si>
  <si>
    <t>아이패드7세대 32g wifi  스그 풀박스</t>
  </si>
  <si>
    <t>아이패드 7세대 32기가 wifi - 스페이스그레이</t>
  </si>
  <si>
    <t>아이패드 7세대 wifi 128기가 골드 팝니다. 새제품급</t>
  </si>
  <si>
    <t>아이패드 7세대 32기가 wifi 미개봉</t>
  </si>
  <si>
    <t>아이패드 7세대 32기가 와이파이 골드 미개봉 새제품</t>
  </si>
  <si>
    <t>완료 아이패드 7세대 32기가 wifi 그레이 미개봉 판매</t>
  </si>
  <si>
    <t>아이패드 7세대 wifi 128g</t>
  </si>
  <si>
    <t>아이패드 7세대 스그 128GB  (41만)</t>
  </si>
  <si>
    <t>아이패드 7세대 32기가 와이파이 미개봉판매합니다</t>
  </si>
  <si>
    <t>아이패드 7세대 32gb wifi 스페이스그레이</t>
  </si>
  <si>
    <t>아이패드 7세대 32G wifi 스페이스 그레이 색상팝니다 (리퍼)</t>
  </si>
  <si>
    <t>아이패드 7세대 미개봉 팝니다 wifi 32gb</t>
  </si>
  <si>
    <t>아이패드 7세대 32GB WIFI+ 케이스 2개</t>
  </si>
  <si>
    <t>아이패드 7세대 스그 32기가 wifi 판매</t>
  </si>
  <si>
    <t>아이패드 7세대 LTE 32GB 실버+애플케어플러스</t>
  </si>
  <si>
    <t>아이패드 7세대 32기가 wi-fi 스그 미개봉 39만</t>
  </si>
  <si>
    <t>아이패드 7세대 실버 32기가 판매합니다.</t>
  </si>
  <si>
    <t xml:space="preserve">[부산] 아이패드 7세대  셀룰러 32기가 판매합니다 </t>
  </si>
  <si>
    <t>아이패드 7세대 128기가 리퍼새제품 팝니다</t>
  </si>
  <si>
    <t>아이패드 7세대 셀룰러 128GB 판매합니다</t>
  </si>
  <si>
    <t>아이패드 7세대 32기가 배터리 99% A+급 팝니다.</t>
  </si>
  <si>
    <t>아이패드 7세대 32기가 wifi 팝니다.</t>
  </si>
  <si>
    <t>아이패드7세대 32g wifi</t>
  </si>
  <si>
    <t>아이패드 7세대 128gb 거의 새것</t>
  </si>
  <si>
    <t>아이패드 7세대 32GB(와이파이)미개봉 새상품</t>
  </si>
  <si>
    <t>아이패드7세대 128기가 와이파이 스그</t>
  </si>
  <si>
    <t>아이패드 7세대 128G 리퍼 미개봉 2대</t>
  </si>
  <si>
    <t>아이패드 7세대 128기가 wi-fi 미개봉 팝니다.</t>
  </si>
  <si>
    <t>스그 아이패드 7세대 32g wifi</t>
  </si>
  <si>
    <t>아이패드7세대 세트 판매</t>
  </si>
  <si>
    <t>아이패드 7세대 wifi 32g 박풀 보증남음</t>
  </si>
  <si>
    <t>아이패드7세대 32기가 와이파이 실버 30만</t>
  </si>
  <si>
    <t>[ 새재품 ] 아이패드 7세대 32G Wifi, ( 핑크 )</t>
  </si>
  <si>
    <t xml:space="preserve">아이패드 7세대 32기가 와이파이 미개봉 판매해요 </t>
  </si>
  <si>
    <t>아이패드 7세대 32기가 와이파이 스페이스 그레이</t>
  </si>
  <si>
    <t>아이패드 7세대 32GB 로즈골드 wifi 풀박스 거의새상품</t>
  </si>
  <si>
    <t>아이패드 7세대 wifi 32gb 골드 미개봉 새제품 팝니다.</t>
  </si>
  <si>
    <t>아이패드 7세대 wifi 32g 풀박스 판매</t>
  </si>
  <si>
    <t>아이패드7세대 리퍼미사용 팝니다</t>
  </si>
  <si>
    <t>아이패드7세대 32기가 스그 s급팜</t>
  </si>
  <si>
    <t xml:space="preserve">아이패드 7세대 128기가 스페이스그레이 </t>
  </si>
  <si>
    <t>아이패드7세대 32기가팝니다</t>
  </si>
  <si>
    <t>아이패드7세대 32기가 와이파이</t>
  </si>
  <si>
    <t>대구) 아이패드 7세대 10.2인치 wifi 32기가 스그</t>
  </si>
  <si>
    <t>아이패드 7세대 wifi 32gb 실버 국내판 팝니다.</t>
  </si>
  <si>
    <t>아이패드 7세대 풀박스 (32기가) 30만5천원 (택배포함 가격) 팝니다</t>
  </si>
  <si>
    <t>아이패드 7세대 128기가 WIFI 미개봉 팝니다.</t>
  </si>
  <si>
    <t>아이패드 7세대 WIFI 128GB 36만원에 팝니다</t>
  </si>
  <si>
    <t>아이패드 7세대 32GB WiFi 로즈골드</t>
  </si>
  <si>
    <t>아이패드 7세대 박스개봉</t>
  </si>
  <si>
    <t>아이패드 7세대 S급 wifi 32G 보호필름 + 케이스 29만</t>
  </si>
  <si>
    <t>[판매완료] 아이패드7세대 스그 셀룰러 32기가 단순개봉</t>
  </si>
  <si>
    <t>아이패드 7세대 wifi 32g 미개봉</t>
  </si>
  <si>
    <t>아이패드 7세대 스그 32기가 wifi 미개봉 애플코리아</t>
  </si>
  <si>
    <t>아이패드 7세대 풀박스 판매합니다.</t>
  </si>
  <si>
    <t>아이패드 7세대 128기가 와이파이모델 팝니다. 스페이스 그레이 급처</t>
  </si>
  <si>
    <t>아이패드 7세대 32기가 실버 wifi버전</t>
  </si>
  <si>
    <t>아이패드 7세대 셀룰러 실버 32&amp; 애플워치 2 스틸 블랙 42</t>
  </si>
  <si>
    <t>아이패드 7세대 와이파이 32g 실버</t>
  </si>
  <si>
    <t>아이패드 7세대 32GB WIFI 스페이스그레이 풀박스 판매합니다. (32만원)</t>
  </si>
  <si>
    <t>아이패드 7세대 128기가 10.2 Wi-Fi판매합니다</t>
  </si>
  <si>
    <t>아이패드 7세대 128</t>
  </si>
  <si>
    <t xml:space="preserve">아이패드 7세대 128GB 로즈골드 최상급 최저가격! </t>
  </si>
  <si>
    <t>아이패드 7세대 미개봉 30만</t>
  </si>
  <si>
    <t>아이패드 7세대 32 미개봉</t>
  </si>
  <si>
    <t>아이패드7세대 스그 32G WIFI (약6개월사용)  35만원에 판매합니다.</t>
  </si>
  <si>
    <t>아이패드 7세대 골드 32gb wifi모델 팝니다</t>
  </si>
  <si>
    <t>아이패드 7세대 32G 스그 셀룰러 팝니다.</t>
  </si>
  <si>
    <t>아이패드 7세대 32GB wifi(실버) 미개봉 판매합니다</t>
  </si>
  <si>
    <t>아이패드 7세대 128기가 셀룰러(lte) 삼페인골드 팝니다.</t>
  </si>
  <si>
    <t>아이패드 7세대 32GB WIFI</t>
  </si>
  <si>
    <t>아이패드 7세대 32기가 와이파이 그레이 팝니다</t>
  </si>
  <si>
    <t>아이패드7세대32기가새상품판매</t>
  </si>
  <si>
    <t>아이패드 7세대 128GB 스페이스 그레이 와이파이+셀룰러 급처합니다</t>
  </si>
  <si>
    <t>로지텍 슬림 폴리오(아이패드 7세대,8세대용)</t>
  </si>
  <si>
    <t>아이패드 실버 7세대 32기가 wifi 팝니다</t>
  </si>
  <si>
    <t>아이패드(ipad)7세대 128기가 와이파이 스그 미개봉새제품 팝니다</t>
  </si>
  <si>
    <t>아이패드 7세대 32기가 wifi 스페이스 그레이 팝니다</t>
  </si>
  <si>
    <t>[미개봉] 아이패드 7세대 Wifi 32GB 스페이스그레이</t>
  </si>
  <si>
    <t>아이패드 7세대 128GB wifi 스페이스그레이 모델 싸게 팝니다. 상태 S급 (내용 잘 읽어주세요)</t>
  </si>
  <si>
    <t>아이패드 7세대 와이파이 32기가 스그 팝니다</t>
  </si>
  <si>
    <t>아이패드 7세대 ( 128기가) 새상품(완료)</t>
  </si>
  <si>
    <t>아이패드7세대 32기가 로즈골드(보증유효)</t>
  </si>
  <si>
    <t>아이패드 10.5 "정품 가죽 스마트커버" 팝니다</t>
  </si>
  <si>
    <t>아이패드 프로 9.7 128g</t>
  </si>
  <si>
    <t>아이패드 6세대 wifi 32G팝니다 (초 s급) 골드색상 안산 직거래, 가격인하</t>
  </si>
  <si>
    <t>아이패드7 wifi32G 팝니다.</t>
  </si>
  <si>
    <t>아이패드 7세 32G wifi 스페이스그레이[부산]</t>
  </si>
  <si>
    <t>아이패드7세대 S급</t>
  </si>
  <si>
    <t>I-pad(아이패드) 7세대 32기가 wifi 팝니다</t>
  </si>
  <si>
    <t>아이패드7세대 로즈골드 wifi 32기가 판매합니다</t>
  </si>
  <si>
    <t>아이패드 8세대 32기가 실버 판매합니다.</t>
  </si>
  <si>
    <t>아이패드8세대 128G 스페이스그레이</t>
  </si>
  <si>
    <t>아이패드 8세대 wifi 모델/128GB/스페이스그레이 (미개봉 새제품) 팝니다!</t>
  </si>
  <si>
    <t xml:space="preserve">아이패드 8세대 32기가 실버색상 </t>
  </si>
  <si>
    <t>[새상품] 아이패드 8세대 32g 스페이스그레이</t>
  </si>
  <si>
    <t>아이패드 8세대 32G 와이파이 골드 판매합니다.</t>
  </si>
  <si>
    <t>아이패드 8세대 128g</t>
  </si>
  <si>
    <t>아이패드 8세대 32GB 스페이스그레이 (미개봉)</t>
  </si>
  <si>
    <t>ipad 아이패드 8세대 wifi 32gb 미개봉 새제품 영롱한 골드 팝니다(택포 42만)</t>
  </si>
  <si>
    <t>아이패드 8세대 32gb 스페이스그레이 40만원 판매</t>
  </si>
  <si>
    <t>아이패드8세대 128기가 wifi 리퍼 팝니다</t>
  </si>
  <si>
    <t>아이패드 32G  8 세대 미개봉</t>
  </si>
  <si>
    <t>아이패드 8세대 미개봉</t>
  </si>
  <si>
    <t>아이패드8세대 32G미개봉</t>
  </si>
  <si>
    <t>애플 아이패드 8세대 32G Wi-fi 판매합니다(미개봉, 실버)</t>
  </si>
  <si>
    <t>아이패드 8세대 32기가 와이파이</t>
  </si>
  <si>
    <t>미개봉 풀박스 아이패드 8세대 골드색상 32기가 셀룰러+wifi용 팝니다~</t>
  </si>
  <si>
    <t>애플 [골드컬러] iPad 아이패드 8세대 2020 WiFi 32GB 미개봉 새상품</t>
  </si>
  <si>
    <t>[미개봉] 아이패드 8세대 32G 와이파이 팝니다.</t>
  </si>
  <si>
    <t>아이패드 8세대 64기가 실버 SK 미개봉.팝니다</t>
  </si>
  <si>
    <t>아이패드 8세대 wifi 128GB(미개봉) 팝니다</t>
  </si>
  <si>
    <t xml:space="preserve">아이패드8세대32G 스페이스그레이 셀룰러 미개봉팝니다 </t>
  </si>
  <si>
    <t>아이패드8세대 스그 32gb팝니다</t>
  </si>
  <si>
    <t xml:space="preserve">아이패드 8세대 실버 128gb wifi </t>
  </si>
  <si>
    <t>[대전]아이패드 8세대 32GB WiFi 스페이스 그레이 미개봉 새상품 판매합니다.</t>
  </si>
  <si>
    <t>아이패드 8세대 128 wifi 미개봉 스그</t>
  </si>
  <si>
    <t>아이패드 8세대 32기가 와이파이형 골드 판매합니다.(미개봉)</t>
  </si>
  <si>
    <t>미개봉 아이패드8세대 32G Wifi 골드 39만원 판매합니다.</t>
  </si>
  <si>
    <t>아이패드 8세대 128기가 wifi 스그 45팝니다.</t>
  </si>
  <si>
    <t>미개봉 아이패드8세대 10.2실버 팝니다</t>
  </si>
  <si>
    <t>아이패드 8세대 32g wifi 스그</t>
  </si>
  <si>
    <t>아이패드 8세대 셀룰러 32g 판매합니다.</t>
  </si>
  <si>
    <t>아이패드 8세대 wifi 32g 미개봉 새제품 (애플코리아 정품)</t>
  </si>
  <si>
    <t>미개봉 아이패드 8세대 wifi 128gb 스페이스그레이 팝니다</t>
  </si>
  <si>
    <t>[판매]아이패드8세대 와이파이 32기가(풀박스) 팝니다.</t>
  </si>
  <si>
    <t>아이패드 WIFI 8세대 32기가 스페이스 그레이 미개봉 팝니다</t>
  </si>
  <si>
    <t>아이패드 8세대 32기가 스페이스그레이 미개봉 판매합니다</t>
  </si>
  <si>
    <t>아이패드 8세대 WiFi 32G 미개봉 스그 팝니다.</t>
  </si>
  <si>
    <t>아이패드8세대 32기가 와이파이 스페이스그레이</t>
  </si>
  <si>
    <t>아이패드 8세대 wi-fi 골드 128gb 미개봉 팝니다</t>
  </si>
  <si>
    <t>미개봉) 아이패드 8세대 32 스페이스그레이 WIFI 판매합니다</t>
  </si>
  <si>
    <t>아이패드 8세대 wifi 32기가 스페이스 그레이+ 라이노케이스 일괄판매</t>
  </si>
  <si>
    <t>아이패드 8세대 32g 실버 와이파이  팝니다</t>
  </si>
  <si>
    <t>[미개봉] 아이패드 8세대 골드 32기가 wifi</t>
  </si>
  <si>
    <t>아이패드 8세대 스페이스그레이 32G WIFI (대구)</t>
  </si>
  <si>
    <t>아이패드 8세대 Wi-Fi 128GB 실버 미개봉</t>
  </si>
  <si>
    <t>아이패드 8세대 32기가 미개봉 새제품입니다. WIFI모델입니다. (완전새제품)</t>
  </si>
  <si>
    <t>아이패드 8세대 WIFI 128G 실버 미개봉 판매</t>
  </si>
  <si>
    <t>아이패드 8세대 미개봉 32GB 스그 41만에 팝니다.</t>
  </si>
  <si>
    <t>[미개봉새제품] 아이패드 8세대, wifi 32G 팔아요(완전새거, 미개봉, 스페이스 그레이)</t>
  </si>
  <si>
    <t>아이패드 8세대 32기가 Wifi 스페이스 그레이 미개봉 신제품 팝니다</t>
  </si>
  <si>
    <t>아이패드 8세대 삽니다</t>
  </si>
  <si>
    <t>아이패드 8세대 32기가 wifi</t>
  </si>
  <si>
    <t>아이패드 8세대 128긱 wifi 스그 미개봉 팝니다</t>
  </si>
  <si>
    <t>아이패드 8세대 32기가 Wi-Fi 미개봉 제품 판매합니다.(스페이스그레이)</t>
  </si>
  <si>
    <t>&lt;새상품, 미개봉&gt; 아이패드 8세대 실버 32g  42만원</t>
  </si>
  <si>
    <t>아이패드 8세대 wifi 32g 미개봉 상품 팝니다.</t>
  </si>
  <si>
    <t>미개봉 아이패드8세대 와이파이용 128기가 실버</t>
  </si>
  <si>
    <t>아이패드 8세대 WI-FI 128GB 그레이 미개봉 판매합니다</t>
  </si>
  <si>
    <t>실사용시간 12시간도 안되는 아이패드8세대 실버32기가 팝니다 +케이스 필름 포함</t>
  </si>
  <si>
    <t>아이패드 8세대 실버 WIFI 32GB</t>
  </si>
  <si>
    <t>아이패드 8세대 128GB 와이파이 스그 미개봉품 판매</t>
  </si>
  <si>
    <t>아이패드 8세대 32기가 미개봉 판매합니다.</t>
  </si>
  <si>
    <t>아이패드 8세대 128GB 미개봉 판매합니다.</t>
  </si>
  <si>
    <t>미개봉 아이패드 iPad 10.2 8세대 팝니다</t>
  </si>
  <si>
    <t>21년도 최신 아이패드 8세대 32기가</t>
  </si>
  <si>
    <t>아이패드 8세대 32GB WIFI 로즈골드 미개봉 새상품 판매</t>
  </si>
  <si>
    <t>아이패드 8세대 32gb 스크</t>
  </si>
  <si>
    <t>아이패드 8세대 와이파이 32기가</t>
  </si>
  <si>
    <t>아이패드 8세대 128gb wifi</t>
  </si>
  <si>
    <t>21년도 최신 아이패드 8세대 32기가+노트질감 필름(2만원상당)</t>
  </si>
  <si>
    <t>아이패드8세대 32G wifi 스그 (1달전 구매한 상품으로 거의 새상품입니다)</t>
  </si>
  <si>
    <t>미개봉 신품 아이패드 8세대 와이파이 32Gb</t>
  </si>
  <si>
    <t>아이패드 8세대 128g 미개봉</t>
  </si>
  <si>
    <t>아이패드8세대 실버 128GB 미개봉</t>
  </si>
  <si>
    <t>아이패드 8세대 32기가 스페이스 그레이 급처합니다.</t>
  </si>
  <si>
    <t>아이패드 8세대 32GB wifi 실버 (미개봉)</t>
  </si>
  <si>
    <t>아이패드 8세대 WIFI 32기가 미개봉 40만원에 팝니다 (스페이스 그레이)</t>
  </si>
  <si>
    <t>(광주광역시) 아이패드8세대 미개봉 128GB wifi 스페이스그레이 미개봉 삽니다(개봉도삼)(안전거래만)</t>
  </si>
  <si>
    <t>[미개봉] 아이패드 8세대 wifi 32기가</t>
  </si>
  <si>
    <t>아이패드 8세대 128기가 새상품 미개봉</t>
  </si>
  <si>
    <t>아이패드 8세대 128기가 미개봉 싸게팜</t>
  </si>
  <si>
    <t>아이패드 8세대 와이파이 전용 128g (실버) 신동품 판매합니다. 50만 (가격내림)</t>
  </si>
  <si>
    <t>아이패드 8세대 셀룰러 32gb판매합니다.</t>
  </si>
  <si>
    <t>아이패드 8세대 32기가 wifi 모델 미개봉 팝니다.</t>
  </si>
  <si>
    <t>아이패드 8세대 WiFi 128gb</t>
  </si>
  <si>
    <t>(미개봉)아이패드 8세대 32GB 골드 wifi 판매합니다</t>
  </si>
  <si>
    <t>(거래완료)아이패드 8세대 32G Wi-Fi 스그 미개봉 새제품</t>
  </si>
  <si>
    <t>아이패드 8세대 wifi 32기가</t>
  </si>
  <si>
    <t>[오산]아이패드 8세대 미개봉 Wifi 32GB 스그</t>
  </si>
  <si>
    <t>예약중 ㅡ 아이패드 8세대 32g wifi 골드 미개봉 (대전)</t>
  </si>
  <si>
    <t>아이패드 8세대 32기가 wifi 스그 모델 팝니다</t>
  </si>
  <si>
    <t>[염창역 9호선]아이패드 8세대 32g 골드 판매합니다</t>
  </si>
  <si>
    <t>아이패드 8세대 WIFI 골드 32GB 미개봉 새상품 팝니다</t>
  </si>
  <si>
    <t>(미개봉)아이패드 8세대 스그 wifi 32G 판매합니다</t>
  </si>
  <si>
    <t>아이패드 8세대 실버 32기가 wifi 팔아요</t>
  </si>
  <si>
    <t>아이패드 8세대 wifi 32g판매합니다 미개봉</t>
  </si>
  <si>
    <t>아이패드 8세대 32기가 실버 미개봉 팔아요</t>
  </si>
  <si>
    <t>아이패드 8세대 32g wifi 미개봉 새제품(실버)</t>
  </si>
  <si>
    <t>아이패드 8세대 128 스그 셀룰러</t>
  </si>
  <si>
    <t>[대전] 아이패드 8세대 32기가 와이파이 골드색상 미개봉 새상품</t>
  </si>
  <si>
    <t>아이패드 8세대 실버 128기가 와이파이 미개봉 팔아요</t>
  </si>
  <si>
    <t>아이패드 8세대 와이파이 32기가 골드 미개봉</t>
  </si>
  <si>
    <t>아이패드 8세대 32G 미개봉</t>
  </si>
  <si>
    <t>아이패드 8세대 WIFI 32G(실버) 미개봉 새상품 판매합니다.</t>
  </si>
  <si>
    <t>미개봉 아이패드8세대32기가 wifi팝니다.</t>
  </si>
  <si>
    <t>아이패드 8세대 스그 미개봉 판매합니다.</t>
  </si>
  <si>
    <t>아이패드 8세대 골드 배송지변경으로 판매합니다</t>
  </si>
  <si>
    <t>아이패드 8세대 스페이스그레이 32g</t>
  </si>
  <si>
    <t>아이패드 8세대 셀룰러 32GB</t>
  </si>
  <si>
    <t>아이패드 8세대 32기가 미개봉 스페이스 그레이</t>
  </si>
  <si>
    <t>아이패드 8세대 32기가 실버 미개봉상품 팔아요</t>
  </si>
  <si>
    <t>아이패드 8세대 128gb 50만원 개봉만한 신동품</t>
  </si>
  <si>
    <t>아이패드 8세대 128gb 스페이스그레이</t>
  </si>
  <si>
    <t>아이패드 8세대 스페이스그레이 32G 판매합니다. S+급 풀박스</t>
  </si>
  <si>
    <t>(삽니다) 아이패드 8세대 32기가 스그 삽니다.</t>
  </si>
  <si>
    <t>아이패드 8세대</t>
  </si>
  <si>
    <t>아이패드 8세대 128G WI-FI 골드</t>
  </si>
  <si>
    <t>APPLE 아이패드 8세대 WiFi 32GB , 애플펜 1슬 1세대 판매합니다.</t>
  </si>
  <si>
    <t>[판매]아이패드 8세대 WIFI 128G 실버 56만원(미개봉)</t>
  </si>
  <si>
    <t>미개봉 8세대 아이패드 32g wifi 골드  팝니다</t>
  </si>
  <si>
    <t>아이패드 8세대 32기가 WI-FI (미개봉)</t>
  </si>
  <si>
    <t>아이패드 8세대 32g wifi 골드 미개봉</t>
  </si>
  <si>
    <t>아이패드 8세대 32G 스그 wifi 미개봉 직거래만(광화문)</t>
  </si>
  <si>
    <t>아이패드 8세대 32GB</t>
  </si>
  <si>
    <t>※미개봉 아이패드8세대 판매합니다.</t>
  </si>
  <si>
    <t>아이패드 8세대 10.2형 Wi-Fi 32GB 스페이스그레이 [MYL92KH/A] 미개봉 팝니다.</t>
  </si>
  <si>
    <t>(새것)아이패드 8세대 wifi 128기가</t>
  </si>
  <si>
    <t>아이패드 8세대 32g 실버 팝니다</t>
  </si>
  <si>
    <t>아이패드 8세대 골드</t>
  </si>
  <si>
    <t>아이패드8세대 32g 와이파이 실버</t>
  </si>
  <si>
    <t>아이패드 8세대 스페이스그레이 (와이파이 32GB)</t>
  </si>
  <si>
    <t>아이패드 8세대 128g 미개봉 새제품 판매합니다.</t>
  </si>
  <si>
    <t>아이패드 8세대 미개봉 (스페이스그레이) 32G 와이파이</t>
  </si>
  <si>
    <t>아이패드 8세대 골드 32기가 개봉만한 신품 팔아요!</t>
  </si>
  <si>
    <t>아이패드 8세대 32Gb wifi 스그 미개봉</t>
  </si>
  <si>
    <t>[대구] 아이패드 8세대 32GB Wifi 스그 모델 미개봉 팝니다.</t>
  </si>
  <si>
    <t>아이패드8세대 미개봉 32 실버 43만 후딱팔아요</t>
  </si>
  <si>
    <t>아이패드8세대 LTE 팔아요</t>
  </si>
  <si>
    <t>미개봉 아이패드8세대 실버 32기가 팔아요!!</t>
  </si>
  <si>
    <t>아이패드 8세대 wifi 32GB 실버(미개봉)</t>
  </si>
  <si>
    <t>아이패드 8세대 스페이스그레이 WIFI 32G 미개봉 팝니다.</t>
  </si>
  <si>
    <t>[삽니다/서울/부천]아이패드 8세대 128기가 삽니당..(미개봉)</t>
  </si>
  <si>
    <t>(미개봉) 아이패드 8세대 스페이스그레이 32기가</t>
  </si>
  <si>
    <t>(천안, 마곡)아이패드 8세대 와이파이버전 32GB 골드 미개봉품 팝니다.</t>
  </si>
  <si>
    <t>[새제품]아이패드 8세대 128기가 WIFI 실버 팝니다. 55만원 직거래</t>
  </si>
  <si>
    <t>아이패드8세대(실버/32기가/Wifi) 미개봉 신제품 판매</t>
  </si>
  <si>
    <t>아이패드 8세대 128GB wifi 미개봉 (실버)팔아요!</t>
  </si>
  <si>
    <t>아이패드 8세대 32기가 wifi 스페이스 그레이 (미개봉, 43만원)</t>
  </si>
  <si>
    <t>아이패드 8세대 32G 셀룰러 LTE 공기계 팝니다 안양 군포</t>
  </si>
  <si>
    <t>[미개봉] 아이패드 8세대 wifi 32GB 골드 2대 판매합니다</t>
  </si>
  <si>
    <t>아이패드 8세대 32G 와이파이 스페이스 그레이 미개봉 팝니다.</t>
  </si>
  <si>
    <t>아이패드 8세대 32GB 스페이스그레이 팝니다</t>
  </si>
  <si>
    <t>아이패드 8세대 32gb 골드 미개봉 팜</t>
  </si>
  <si>
    <t>서울) 아이패드 8세대 셀룰러 32gb 골드 팝니다.</t>
  </si>
  <si>
    <t>[미개봉] 아이패드 8세대 셀룰러 스그</t>
  </si>
  <si>
    <t>아이패드 8세대 128기가 128G 스페이스그레이(스그) 미개봉</t>
  </si>
  <si>
    <t>아이패드8세대 셀룰러+와이파이 (128기가)</t>
  </si>
  <si>
    <t>아이패드8세대(와이파이)32기가 골드 미개봉 판매합니다</t>
  </si>
  <si>
    <t>아이패드 8세대 골드 32기가 와이파이 미개봉 판매합니다.</t>
  </si>
  <si>
    <t>아이패드 8세대 wifi 32G 실버 팝니다</t>
  </si>
  <si>
    <t>아이패드 8세대 그레이  미개봉</t>
  </si>
  <si>
    <t>아이패드 8세대 32기가 실버 미개봉 판매합니다.</t>
  </si>
  <si>
    <t>아이패드 8세대 wifi 32기가 실버(정품, 미개봉, 청주 직거래)</t>
  </si>
  <si>
    <t>아이패드 8세대 128기가 로즈골드</t>
  </si>
  <si>
    <t>아이패드 8세대 32GB WIFI 미개봉 팝니다</t>
  </si>
  <si>
    <t>[판매] 아이패드8세대 32기가 실버 미개봉 판매.</t>
  </si>
  <si>
    <t>아이패드 8세대 32GB 와이파이 S급 스페이스그레이 풀박스 판매합니다</t>
  </si>
  <si>
    <t>미개봉 아이패드 8세대 32gb wifi 팝니다 (스그)</t>
  </si>
  <si>
    <t>아이패드 8세대 로즈골드 32GB WIFI</t>
  </si>
  <si>
    <t>아이패드 8세대 wifi 32g 실버 미개봉 팝니다</t>
  </si>
  <si>
    <t>아이패드 8세대 32기가 wifi 미개봉 쿨거래 만원네고</t>
  </si>
  <si>
    <t>아이패드 8세대 32기가 wifi 스페이스그레이 미개봉</t>
  </si>
  <si>
    <t>미개봉 아이패드 8세대 10.2 와이파이 32기가 골드 급처합니다.</t>
  </si>
  <si>
    <t>아이패드 8세대32g 미개봉</t>
  </si>
  <si>
    <t>아이패드8세대 Wifi 128기가 스페이스그레이 팝니다.(미개봉품)</t>
  </si>
  <si>
    <t xml:space="preserve">아이패드8세대 골드 32기가 와이파이+셀룰러 판매합니다 </t>
  </si>
  <si>
    <t>아이패드8세대 /128g/셀룰러/ 스그/ 개봉만 한 새제품</t>
  </si>
  <si>
    <t>아이패드8세대 32기가 골드 와이파이 미개봉 팝니다</t>
  </si>
  <si>
    <t>미개봉 아이패드 8세대 wifi 128gb 스페이스 그레이 팝니다 ipad 8 generation 128기가 스그</t>
  </si>
  <si>
    <t xml:space="preserve">아이패드 8세대 32기가 스페이스그레이 </t>
  </si>
  <si>
    <t>[미개봉] 아이패드8세대 32기가 Wi-Fi 스페이스그레이</t>
  </si>
  <si>
    <t>아이패드 8세대 와이파이 32g 골드 판매합니다</t>
  </si>
  <si>
    <t>셀룰러 아이패드 8세대 스페이스그레이 32기가 미개봉</t>
  </si>
  <si>
    <t>[미개봉]아이패드 8세대 (32g, wifi, 골드) 판매합니다.</t>
  </si>
  <si>
    <t>아이패드 8세대 32Gb Wi-Fi 실버 미개봉 새제품</t>
  </si>
  <si>
    <t>(미개봉) 아이패드 10.2 8세대 32g wifi 스페이스그레이</t>
  </si>
  <si>
    <t xml:space="preserve">아이패드 8세대 스그 32기가 와이파이 모델 </t>
  </si>
  <si>
    <t>(미개봉)아이패드 8세대 32기가 스페이스그레이</t>
  </si>
  <si>
    <t>아이패드 8세대 32GB WIFI 모델 판매</t>
  </si>
  <si>
    <t>아이패드 8세대 A2270 팝니다.(미개봉)</t>
  </si>
  <si>
    <t>아이패드 8세대 32기가 wifi 미개봉 팝니다.</t>
  </si>
  <si>
    <t>아이패드 8세대 와이파이 32기가 로즈골드</t>
  </si>
  <si>
    <t>아이패드 8세대 32기가 와이파이 스그색상</t>
  </si>
  <si>
    <t>아이패드8세대 32기가 와이파이 스페이스 그레이 판매합니다.</t>
  </si>
  <si>
    <t>아이패드 8세대 실버 128기가 미개봉, 새상품</t>
  </si>
  <si>
    <t>아이패드 8세대 실버 128기가 미개봉</t>
  </si>
  <si>
    <t>[미개봉]아이패드 10.2 8세대 Wifi 128GB 스페이스 그레이</t>
  </si>
  <si>
    <t>(가격내림) 아이패드 8세대 128기가 wifi 스페이스 그레이 풀박스 어제 수령한거 팝니다 (커버케이스 드림)</t>
  </si>
  <si>
    <t>아이패드 8세대 32g 스페이스그레이</t>
  </si>
  <si>
    <t>아이패드 8세대 128기가 실버색상 미개봉 128g</t>
  </si>
  <si>
    <t>아이패드8세대 스페이스그레이 미개봉삽니다.</t>
  </si>
  <si>
    <t>미개봉 아이패드 8세대 로즈골드 32GB WIFI 팝니다~~~!!!</t>
  </si>
  <si>
    <t>대구직 아이패드 8세대 32GB WiFi 미개봉 실버 팝니다.</t>
  </si>
  <si>
    <t>(비닐도 안뜯은) 아이패드 8세대 128기가 팝니다. +라이노케이스</t>
  </si>
  <si>
    <t>아이패드 8세대 128g wifi 골드 미개봉 팔아요~</t>
  </si>
  <si>
    <t>아이패드 8세대 32G 실버 미개봉 새제품 (서울)</t>
  </si>
  <si>
    <t>[미개봉]아이패드8세대 32g wifi 스그 판매해요</t>
  </si>
  <si>
    <t>아이패드 8세대  128G</t>
  </si>
  <si>
    <t>아이패드 8세대 와이파이 128기가 골드 미개봉 팝니다</t>
  </si>
  <si>
    <t>아이패드 8세대 10.2 새거 팝니다.</t>
  </si>
  <si>
    <t>미개봉 아이패드 8세대 Wi-Fi 128G Gold</t>
  </si>
  <si>
    <t>아이패드 8세대 미개봉 판매합니다</t>
  </si>
  <si>
    <t>(미개봉) 아이패드 8세대 32gb 와이파이 스페이스 그레이</t>
  </si>
  <si>
    <t>아이패드 8세대 32기가 wifi 스페이스 그레이 미개봉</t>
  </si>
  <si>
    <t>미개봉 아이패드 8세대 32기가 스그 40만</t>
  </si>
  <si>
    <t>[미개봉] 아이패드 8세대 wifi 스그 32g 팝니다.</t>
  </si>
  <si>
    <t>아이패드8 wifi 실버(새제품)</t>
  </si>
  <si>
    <t>아이패드 8세대 32기가 wi-fi</t>
  </si>
  <si>
    <t>아이패드 8 128기가 와이파이</t>
  </si>
  <si>
    <t>아이패드8세대 셀룰러 128기가-55만원</t>
  </si>
  <si>
    <t>Logitech Combo Touch case 로지텍 콤보 터치 케이스 팝니다 아이패드 8세대</t>
  </si>
  <si>
    <t>아이패드 8세대 32기가 32g 스페이스그레이 미개봉</t>
  </si>
  <si>
    <t>아이패드 8세대 32g 와이파이 미개봉 44만(+페이퍼라이크 필름 새거 포함)</t>
  </si>
  <si>
    <t>아이패드 8세대 32기가 신상 미개봉 와이파이</t>
  </si>
  <si>
    <t>아이패드 8세대 정품커버 케이스 판매합니다(마포구 합정역)</t>
  </si>
  <si>
    <t>아이패드 8세대 128기가 삽니다</t>
  </si>
  <si>
    <t>급매 아이패드8세대 32G 실버 미개봉 새상품 정품</t>
  </si>
  <si>
    <t>아이패드 8세대 32기가 새제품 팝니다.</t>
  </si>
  <si>
    <t>(거래완료) 아이패드 8세대, 128G,  wifi,  스페이스 그레이 판매합니다</t>
  </si>
  <si>
    <t>아이패드8 세대32기가 실버wifi 팝니다</t>
  </si>
  <si>
    <t>(미개봉)10.2 아이패드 8세대 실버 128G/ wifi</t>
  </si>
  <si>
    <t>아이패드 8세대 wifi 128기가 미개봉 55만</t>
  </si>
  <si>
    <t>아이패드8세대 박스미개봉 판매합니다.</t>
  </si>
  <si>
    <t>아이패드 8세대 32기가 스페이스그레이(wifi) 43만원 팝니다 1개월사용(1세대 펜포함)</t>
  </si>
  <si>
    <t>미개봉 아이패드 8세대 WIFI 32기가 실버</t>
  </si>
  <si>
    <t>아이패드 8세대 실버 silver 128기가 128g 128gb 미개봉 팝니다</t>
  </si>
  <si>
    <t>[미개봉] 스페이스그레이  아이패드 8세대 와이파이 32기가 판매합니다</t>
  </si>
  <si>
    <t>아이패드 8세대 스페이스그레이 32G wifi 미개봉</t>
  </si>
  <si>
    <t>미개봉 아이패드 8세대 wifi 128GB 50에 팝니다</t>
  </si>
  <si>
    <t>미개봉 아이패드 8세대 128G wifi 49만원 업자X</t>
  </si>
  <si>
    <t>부산 아이패드8세대 스그 32기가 팝니다</t>
  </si>
  <si>
    <t>[미개봉] 아이패드 8세대 32G wifi 실버</t>
  </si>
  <si>
    <t>아이패드 8세대 wifi 32기가 실버 미개봉</t>
  </si>
  <si>
    <t>미개봉 아이패드 8세대 128G wifi 50에 팝니다</t>
  </si>
  <si>
    <t>아이패드 8세대 골드 32G 판매(미개봉)</t>
  </si>
  <si>
    <t>아이패드 8세대 32g 스그 sss급 판매합니다~</t>
  </si>
  <si>
    <t>아이패드 8세대 골드 32 미개봉 판매</t>
  </si>
  <si>
    <t>[미개봉] APPLE 아이패드 8세대 Wi-Fi 128GB (정품) 판매</t>
  </si>
  <si>
    <t>아이패드 8세대 32gb wifi 실버 미개봉 새상품</t>
  </si>
  <si>
    <t>미개봉 애플코리아 아이패드 8세대 팝니다. 32기가 와이파이 초특가! 최신형 아이패드 8세대</t>
  </si>
  <si>
    <t>아이패드8세대 32기가 와이파이 골드 팝니다</t>
  </si>
  <si>
    <t>미개봉 아이패드 8세대 wife 32g 스페이스그레이 팝니다.</t>
  </si>
  <si>
    <t>(부산)아이패드 8세대 와이파이 32기가</t>
  </si>
  <si>
    <t>아이패드 8세대 32 스페이스그레이 WIFI 미개봉 새제품</t>
  </si>
  <si>
    <t>아이패드 8세대 128g 미개봉 새제품 팝니다 광주</t>
  </si>
  <si>
    <t>아이패드 8세대 32g wifi 팔아요</t>
  </si>
  <si>
    <t>양산)아이패드8세대 32기가 와이파이 팝니다</t>
  </si>
  <si>
    <t>(미개봉)아이패드 8세대 128기가 WIFI</t>
  </si>
  <si>
    <t>아이패드8세대 32gb 셀룰러 LTE 팝니다</t>
  </si>
  <si>
    <t>미개봉새제품 안전결제 아이패드8세대 스페이스그레이32기가</t>
  </si>
  <si>
    <t>아이패드 8세대 셀룰러 128GB 로즈골드</t>
  </si>
  <si>
    <t>창원) 아이패드 8세대 32g 실버 미개봉 새제품</t>
  </si>
  <si>
    <t>아이패드 8세대 32g 스페이스 그레이 wifi 미개봉 새제품 판매합니다.</t>
  </si>
  <si>
    <t>아이패드8세대 32기가(Wifi) 새상품 팔아요</t>
  </si>
  <si>
    <t>아이패드 8세대 와이파이 +셀룰러 128G팝니다.</t>
  </si>
  <si>
    <t>아이패드 8세대 미개봉 스페이스그래이 스그</t>
  </si>
  <si>
    <t>미개봉 / 아이패드 8세대 32GB WiFi 스페이스그레이 / 애플코리아 국내정발</t>
  </si>
  <si>
    <t>(미개봉) 아이패드 8세대 wifi 32g 스페이스그레이 팝니다.</t>
  </si>
  <si>
    <t>미개봉 아이패드8세대 스페이스그레이 판매합니다</t>
  </si>
  <si>
    <t>[미개봉]아이패드 10.2 8세대 32GB wi-fi 골드</t>
  </si>
  <si>
    <t>아이패드 8세대 32기가 스그 와이파이</t>
  </si>
  <si>
    <t>아이패드 8세대 wifi 32g 스페이스그레이 팝니다.</t>
  </si>
  <si>
    <t>아이패드 8세대 32기가 미개봉 스그</t>
  </si>
  <si>
    <t>아이패드 8세대 32기가 wifi  스페이스그레이 비닐안뜯은새제품</t>
  </si>
  <si>
    <t>미개봉 아이패드 8세대 A2270  32G Wifi 내놓았습니다.</t>
  </si>
  <si>
    <t>아이패드 8세대 32gb wifi 미개봉팝니다</t>
  </si>
  <si>
    <t>아이패드 8세대 32기가 wifi 실버 미개봉 팝니다</t>
  </si>
  <si>
    <t>미개봉새상품-아이패드 8세대 WIFI 128기가(골드) 판매합니다.</t>
  </si>
  <si>
    <t>아이패드8세대  미개봉</t>
  </si>
  <si>
    <t>아이패드8세대 32GB WiFi 미개봉</t>
  </si>
  <si>
    <t>아이패드 8세대 실버 128GB 와이파이 미개봉 팝니다</t>
  </si>
  <si>
    <t>애플 아이패드 10.2 8세대 (스페이스 그레이) 32GB</t>
  </si>
  <si>
    <t xml:space="preserve">아이패드 8세대 스페이스그레이 32GB wifi+셀룰러 </t>
  </si>
  <si>
    <t>애플 아이패드8세대 실버 32기가 판매합니다</t>
  </si>
  <si>
    <t>미개봉 애플 아이패드 8세대 wifi 32GB 실버 40</t>
  </si>
  <si>
    <t>아이패드 8세대 스그 와이파이 32기가 미개봉 판매</t>
  </si>
  <si>
    <t>[서울녹번가양] 아이패드 8세대 128기가 미개봉 51만원에 판매합니다</t>
  </si>
  <si>
    <t>아이패드8세대 32G 판매합니다</t>
  </si>
  <si>
    <t>아이패드 8세대 32기가 와이파이 스그 팝니다.</t>
  </si>
  <si>
    <t>(서울가양녹번) 아이패드 8세대 32 미개봉 판매합니다</t>
  </si>
  <si>
    <t>아이패드 스그 8세대 32gb wifi 미개봉 판매</t>
  </si>
  <si>
    <t>아이패드 8세대 32기가 와이파이 wifi 스페이스그레이  39만원</t>
  </si>
  <si>
    <t>아이패드 8세대 실버 WIFI 32G 미개봉 새제품 판매합니다</t>
  </si>
  <si>
    <t>아이패드 7/8세대 로지텍 슬림 폴리오케이스</t>
  </si>
  <si>
    <t>아이패드 8세대 32기가 골드 와이파이 32기가 미개봉 새제품</t>
  </si>
  <si>
    <t>아이패드 8세대 골드 wifi 32g 미개봉</t>
  </si>
  <si>
    <t>[애플] 아이패드 8세대 32g wifi 미개봉</t>
  </si>
  <si>
    <t>아이패드8세대 32G(실버)와이파이 판매합니다(가격내림!!!)</t>
  </si>
  <si>
    <t>아이패드 ipad 8세대 미개봉 32기가 wifi 실버 팝니다</t>
  </si>
  <si>
    <t>아이패드 8세대 32G 실버</t>
  </si>
  <si>
    <t>아이패드 ipad 8세대 미개봉 32기가 wifi 스페이스그레이 43만원</t>
  </si>
  <si>
    <t>아이패드 8세대 32g</t>
  </si>
  <si>
    <t xml:space="preserve">미개봉)아이패드 8세대 스페이스그레이 싸게 팝니다. </t>
  </si>
  <si>
    <t>아이패드8세대 32G(실버)와이파이 판매합니다</t>
  </si>
  <si>
    <t xml:space="preserve"> 아이패드 8세대 미개봉 32기가 wifi 골드 팝니다</t>
  </si>
  <si>
    <t>[미개봉]Apple 아이패드 8세대 WIFI 32GB - 색상 골드</t>
  </si>
  <si>
    <t>아이패드 8세대 Wifi 32G, 실버, 미개봉, 서울직거래</t>
  </si>
  <si>
    <t>아이패드 8세대 32GB WIFI 실버(10월 생산제품) + 케이스 판매합니다</t>
  </si>
  <si>
    <t>아이패드 8세대 Wi-Fi 128GB 스페이스그레이 20년 12월 제조</t>
  </si>
  <si>
    <t>(미개봉) 아이패드 8세대 32기가 wifi 스페이스그레이 팝니다</t>
  </si>
  <si>
    <t>아이패드 8세대 WiFi 32기가 실버 판매합니다.</t>
  </si>
  <si>
    <t>(미개봉) 아이패드8세대 와이파이 128기가</t>
  </si>
  <si>
    <t>아이패드 8세대 128GB 셀룰러+와이파이 모델 / 실버 색상 팝니다.</t>
  </si>
  <si>
    <t>아이패드 8세대 32g wifi</t>
  </si>
  <si>
    <t>아이패드 8세대 32g 스페이스 그레이 wifi</t>
  </si>
  <si>
    <t>아이패드8세대 32g 스그 판매합니다.</t>
  </si>
  <si>
    <t>아이패드 8세대 실버 128기가 미개봉 판매</t>
  </si>
  <si>
    <t>아이패드 8세대 스페이스그레이 미개봉</t>
  </si>
  <si>
    <t>아이패드 8세대 스페이스그레이 32g 팝니다 (거의 새거)</t>
  </si>
  <si>
    <t>아이패드 8세대 스그 32기가 미개봉</t>
  </si>
  <si>
    <t>아이패드 8세대 실버 32G wifi 미개봉</t>
  </si>
  <si>
    <t>아이패드8세대 32g 와이파이팝니다 부산</t>
  </si>
  <si>
    <t>아이패드 8세대 32g wifi 스그 팔아요! (쌔상품)</t>
  </si>
  <si>
    <t>아이패드 8세대 32기가 스페이스그레이 셀룰러+와이파이 미개봉상품팝니다</t>
  </si>
  <si>
    <t>아이패드8세대 32기가</t>
  </si>
  <si>
    <t>IPAD 아이패드 8세대 wifi 32기가 32G 스페이스그레이 미개봉 새제품</t>
  </si>
  <si>
    <t>[미개봉] 애플 아이패드 8세대 128g 골드 WIFI 54만원 급매!!</t>
  </si>
  <si>
    <t>서울 아이패드8세대(와이파이/32기가/골드)</t>
  </si>
  <si>
    <t xml:space="preserve">아이패드 8세대 판매합니다. </t>
  </si>
  <si>
    <t>아이패드 8세대 WIFI 32G 판매합니다</t>
  </si>
  <si>
    <t>[판매완료] 아이패드 8세대 128기가 스그 완전 새거 미개봉 직거래</t>
  </si>
  <si>
    <t>아이패드 8세대 32기가 실버 택포43.5</t>
  </si>
  <si>
    <t>아이패드 8세대 스페이스그레이 32기가 와이파이버전 택포 38에 팝니다.(A/S 2021. 11. 3.)</t>
  </si>
  <si>
    <t xml:space="preserve">미개봉 아이패드 8세대 32기가 wifi 골드 안전결제 </t>
  </si>
  <si>
    <t>[부산] 미개봉 아이패드 8세대 32G Wifi 골드 팝니다 직거래</t>
  </si>
  <si>
    <t>미개봉) 아이패드 8세대 골드색상 32GB wifi 판매합니다.</t>
  </si>
  <si>
    <t>아이패드 8세대(골드) Wi-fi 128Gb 미개봉 새상품 53에 팝니다.</t>
  </si>
  <si>
    <t>아이패드8세대 128기가 미개봉 인천직</t>
  </si>
  <si>
    <t>아이패드 8세대 32GB WIFI 골드 미개봉 팝니다~</t>
  </si>
  <si>
    <t>[미개봉] 아이패드 8세대 32gb 스페이스그레이</t>
  </si>
  <si>
    <t>아이패드 8세대 128기가 wifi 스그 미개봉</t>
  </si>
  <si>
    <t xml:space="preserve">아이패드8세대 팔아요 </t>
  </si>
  <si>
    <t>아이패드 8세대 WI-FI 128G 스페이스 그레이 팝니다.</t>
  </si>
  <si>
    <t>아이패드 8세대 스그 wifi 32g 판매합니다</t>
  </si>
  <si>
    <t>대구,경산)아이패드 8세대 32g 미개봉(실버) + 케이스</t>
  </si>
  <si>
    <t>아이패드 8세대 스그 32g 팝니다</t>
  </si>
  <si>
    <t>부산 아이패드8세대 셀룰러 32기가</t>
  </si>
  <si>
    <t>아이패드 8세대 스그 32G</t>
  </si>
  <si>
    <t>아이패드 8세대 128기가 스페이스그레이 미개봉</t>
  </si>
  <si>
    <t>아이패드 8세대 미개봉 32G 실버</t>
  </si>
  <si>
    <t xml:space="preserve">아이패드 8세대 32GB 44만원 직거래 팝니다 </t>
  </si>
  <si>
    <t>아이패드 8세대 32GB Wi-Fi</t>
  </si>
  <si>
    <t>아이패드 8세대 32기가 스페이스 그레이 새제품 팝니다.</t>
  </si>
  <si>
    <t>아이패드 8세대 128기가 색상 골드 미개봉 팜</t>
  </si>
  <si>
    <t>아이패드 8세대 128기가 셀룰러 미개봉</t>
  </si>
  <si>
    <t>아이패드 8세대 실버 wifi 32기가 미개봉 새제품 판매</t>
  </si>
  <si>
    <t>아이패드 8세대 10.2 32GB 골드 팝니다. (미개봉)</t>
  </si>
  <si>
    <t>아이패드 8세대 32기가 셀룰러 팝니다</t>
  </si>
  <si>
    <t>아이패드8세대30분사용 32기가wi-fi용 대구 판매완료</t>
  </si>
  <si>
    <t>아이패드8세대 실버 32</t>
  </si>
  <si>
    <t>(미개봉)아이패드8세대 스그 128G WIFI 팔아요</t>
  </si>
  <si>
    <t>아이패드 8세대 스페이스 그레이 32기가 (미개봉, wifi)</t>
  </si>
  <si>
    <t>아이패드8세대 32기가 팝니다</t>
  </si>
  <si>
    <t>미개봉새상품-아이패드 8세대 WIFI 128기가(골드)</t>
  </si>
  <si>
    <t>아이패드 8세대 32g wifi 미개봉 (스그)</t>
  </si>
  <si>
    <t>미개봉 국내정품 아이패드 8세대 wifi 32g 스페이스 그레이</t>
  </si>
  <si>
    <t>아이패드 8세대 32기가 그레이 미개봉</t>
  </si>
  <si>
    <t>미개봉) 아이패드 8세대 10.2형 128GB 와이파이모델 [골드]590,000원</t>
  </si>
  <si>
    <t>[미개봉] 아이패드 8세대 128GB 실버 WIFI (iPad 8th Generation) 팝니다.</t>
  </si>
  <si>
    <t>아이패드 8세대 와이파이 스그 128g 미개봉 팝니다</t>
  </si>
  <si>
    <t>아이패드 8세대 128GB 스페이스 그레이 미개봉 새상품</t>
  </si>
  <si>
    <t>미개봉 아이패드 8세대 8th 32gb wife 팝니다</t>
  </si>
  <si>
    <t>아이패드 8세대 삽니다!!!</t>
  </si>
  <si>
    <t>아이패드8세대 스페이스 그레이 32GB</t>
  </si>
  <si>
    <t>아이패드 8세대 와이파이 128GB 미개봉 팝니다.</t>
  </si>
  <si>
    <t>아이패드 8세대 32G 미개봉 실버/스페이스그레이 40만원</t>
  </si>
  <si>
    <t>아이패드 8세대 미개봉 32기가 와이파이 스페이스그레이 팔아요</t>
  </si>
  <si>
    <t>[미개봉 새상품] 아이패드 8세대 32GB 와이파이 실버 팝니다.</t>
  </si>
  <si>
    <t>아이패드8세대 32gb wifi 그레이 신품판매</t>
  </si>
  <si>
    <t>[부산] 아이패드 8세대 32기가 와이파이 스그 미개봉</t>
  </si>
  <si>
    <t>아이패드 8세대 32G 미개봉 스그,실버,골드 팝니다.</t>
  </si>
  <si>
    <t>아이패드 8세대 와이파이 32GB팝니다.</t>
  </si>
  <si>
    <t>판매완료ㅡ아이패드8세대  128기가 스페이스그레이 와이파이</t>
  </si>
  <si>
    <t>아이패드 8세대 32gb wifi 새상품(평택, 구미)</t>
  </si>
  <si>
    <t>아이패드 8세대 128GB 와이파이</t>
  </si>
  <si>
    <t>아이패드8세대 32G wifi 팝니다.</t>
  </si>
  <si>
    <t>아이패드 8세대 32기가 스그 wifi 미개봉 팝니다~</t>
  </si>
  <si>
    <t>아이패드 8세대 골드 32기가 미개봉 팝니다</t>
  </si>
  <si>
    <t>아이패드8세대 Wifi 128기가 스페이스그레이 팝니다.(미개봉)</t>
  </si>
  <si>
    <t>아이패드8세대32기가</t>
  </si>
  <si>
    <t>[미개봉] 아이패드 8세대 WiFi 32GB 스페이스그레이</t>
  </si>
  <si>
    <t>아이패드 8세대 128G 미개봉 새제품 판매합니다</t>
  </si>
  <si>
    <t>아이패드 8세대 32GB wifi 스페이스그레이 미개봉 새제품 판매합니다</t>
  </si>
  <si>
    <t>아이패드8세대 128 스그</t>
  </si>
  <si>
    <t>아이패드8세대 32G SKT 미개봉</t>
  </si>
  <si>
    <t>아이패드 8세대 128기가 와이파이 비닐도 뜯지 않은 완전미개봉 팝니다</t>
  </si>
  <si>
    <t>아이패드 8세대 32기가 wifi 거의새것 판매합니다 서울 양천구</t>
  </si>
  <si>
    <t>아이패드 8세대 32GB wifi 스페이스 그레이 미개봉 팝니다</t>
  </si>
  <si>
    <t>미개봉) 새제품 대구개인 아이패드8세대 128기가 셀룰러 실버팝니다</t>
  </si>
  <si>
    <t>아이패드 8세대 스페이스 그레이 32GB 팔아요</t>
  </si>
  <si>
    <t>아이패드 8세대 스페이스 그레이 32G 미개봉 팝니다.</t>
  </si>
  <si>
    <t>아이패드8세대 미개봉 128GB wifi 스페이스그레이   (판매완료)</t>
  </si>
  <si>
    <t>미개봉 완전 새거 아이패드 8세대 wifi 32gb 스페이스 그레이 팝니다</t>
  </si>
  <si>
    <t>아이패드 8세대 미개봉 32기가 wifi 실버/골드 팝니다</t>
  </si>
  <si>
    <t>아이패드 8세대 스그 32기가</t>
  </si>
  <si>
    <t>택포42.3)미개봉 새상품 apple ipad 8세대 wi-fi 32gb 팝니다 아이패드 8세대 wifi</t>
  </si>
  <si>
    <t>[파주/상암] 아이패드 8세대 128기가 스그 미개봉 상품 55만원</t>
  </si>
  <si>
    <t>아이패드 8세대 32기가 스그 2번 검색 사용 거의새거 팝니다</t>
  </si>
  <si>
    <t>급처 미개봉 아이패드 8세대 32기가 골드</t>
  </si>
  <si>
    <t>아이패드 8세대 32기가 미개봉상품</t>
  </si>
  <si>
    <t>대구 아이패드 8세대 로즈골드 32기가 32GB 미개봉 판매합니다.</t>
  </si>
  <si>
    <t>아이패드 8세대 골드 32G/Wifi 신품급 저렴하게 판매합니다.</t>
  </si>
  <si>
    <t>아이패드 8세대 ( 32기가 / WIFI /스페이스그레이 ) 미개봉 새제품 판매합니다</t>
  </si>
  <si>
    <t>[미개봉]아이패드 8세대 128GB Wi-Fi 스페이스그레이</t>
  </si>
  <si>
    <t>애플 아이패드 8세대 32GB Wi-Fi 골드 정품 미개봉</t>
  </si>
  <si>
    <t xml:space="preserve">아이패드 8세대 실버 32GB 와이파이 미개봉 </t>
  </si>
  <si>
    <t>아이패드 8세대 32g 와이파이 미개봉</t>
  </si>
  <si>
    <t>아이패드 8세대 32기가 스페이스 그레이 판매합니다</t>
  </si>
  <si>
    <t>아이패드 8세대  32G wifi   스페이스그레이 (미개봉)</t>
  </si>
  <si>
    <t>미개봉 아이패드 8세대 32gb 와이파이 스페이스그레이 팝니다</t>
  </si>
  <si>
    <t>아이패드 8th 128기가 (wifi) 스페이스그레이 팝니다</t>
  </si>
  <si>
    <t>인천 미개봉 아이패드 8세대 스페이스그레이 wifi 32기가</t>
  </si>
  <si>
    <t>아이패드 8세대 32G 미개봉 실버 판매합니다</t>
  </si>
  <si>
    <t>아이패드8세대 WIFI 32GB 실버 판매합니다</t>
  </si>
  <si>
    <t>아이패드8세대 32GB Wifi 스페이스그레이 판매합니다</t>
  </si>
  <si>
    <t>아이패드 8세대 새것 38만에구해봅니다.</t>
  </si>
  <si>
    <t>(미개봉) 아이패드 8세대 실버 WIFI 32GB 팝니다</t>
  </si>
  <si>
    <t>아이패드 8세대 10.2 32g wifi 스페이스그레이</t>
  </si>
  <si>
    <t>아이패드 8세대 32기가 wifi 스페이스그레이 미개봉 팝니다</t>
  </si>
  <si>
    <t>삽니다) 미개봉 아이패드 8세대 32g 스그 실버</t>
  </si>
  <si>
    <t>아이패드 8세대 32g 미개봉 팝니다</t>
  </si>
  <si>
    <t>아이패드 8세대 32GB(미개봉)</t>
  </si>
  <si>
    <t>[미개봉] 아이패드 8세대 WIFI 32GB 실버</t>
  </si>
  <si>
    <t>아이패드6세대 32기가 wifi 팝니다</t>
  </si>
  <si>
    <t>아이패드 8세대 WIFI 128GB 판매합니다</t>
  </si>
  <si>
    <t>아이패드 8세대 32GB Wifi 스페이스 그레이 S급 팝니다.</t>
  </si>
  <si>
    <t>아이패드 8세대 32기가 와이파이 골드/스그</t>
  </si>
  <si>
    <t>아이패드 8세대 128기가 와이파이 미개봉 실버</t>
  </si>
  <si>
    <t>아이패드8세대 팝니다(미개봉)</t>
  </si>
  <si>
    <t>아이패드8세대 32GB 신상품 스페이스 그레이 판매합니다.</t>
  </si>
  <si>
    <t>로지텍 로지베이스 아이패드 스탠드 충전기</t>
  </si>
  <si>
    <t>아이패드8 WIFI 32GB 스페이스그레이 팝니다</t>
  </si>
  <si>
    <t>[ 예약중 ] Apple 아이패드 8세대 WIFI 32G</t>
  </si>
  <si>
    <t>아이패드 프로1세대 128기가 9.7인치</t>
  </si>
  <si>
    <t>아이패드프로 1세대 9.7 LTE+WiFi 128G 스그</t>
  </si>
  <si>
    <t>아이패드프로 1세대 12.9 256GB wifi 팝니다</t>
  </si>
  <si>
    <t>아이패드 프로 12.9 1세대 팝니다</t>
  </si>
  <si>
    <t>아이패드 프로 1세대 9.7 256g [27만] 액정 금 판매합니다!!</t>
  </si>
  <si>
    <t>아이패드 프로 1세대 9.7 128GB WiFi+Cellular</t>
  </si>
  <si>
    <t>아이패드 프로 1세대 9.7" 셀룰러 LTE 128G 골드</t>
  </si>
  <si>
    <t>아이패드프로 1세대(9.7) 32G 셀룰러(LTE) 버전 팝니다.(광주)</t>
  </si>
  <si>
    <t>아이패드 프로 12.9 1세대</t>
  </si>
  <si>
    <t xml:space="preserve">아이패드 프로 1세대 9.7 32기가 wifi </t>
  </si>
  <si>
    <t>아이패드 프로 11형  256기가 셀룰러</t>
  </si>
  <si>
    <t>아이패드 프로 1세대 12.9 셀룰러 128기가 팝니다</t>
  </si>
  <si>
    <t>아이패드 프로 1세대 9.7 256기가 셀룰러 LTE 스페이스그레이 팝니다</t>
  </si>
  <si>
    <t>아이패드 프로 1세대 128기가 셀룰러</t>
  </si>
  <si>
    <t>아이패드프로 1세대 12.9인치 셀룰러 배터리효율100% 판매합니다</t>
  </si>
  <si>
    <t>아이패드 프로 1세대 셀룰러 128기가</t>
  </si>
  <si>
    <t>아이패드프로1세대 9.7인치 256GB wifi+셀룰러</t>
  </si>
  <si>
    <t>아이패드 프로 1세대 9.7 WIFI 32GB 스페이스 그레이 판매합니다.</t>
  </si>
  <si>
    <t>아이패드 프로 1세대 9.7인치 스페이스 그레이 32gb</t>
  </si>
  <si>
    <t>급처)) 아이패드 프로 1세대 9.7 32기가 셀룰러</t>
  </si>
  <si>
    <t>아이패드 프로 1세대 12.9 128G LTE모델 팝니다.</t>
  </si>
  <si>
    <t>아이패드 프로 1세대 12.9 wifi 32gb 골드 내놓습니다</t>
  </si>
  <si>
    <t>아이패드프로 1세대 12.9인치 셀룰러 128g 스페이스그레이 (풀박) 판매합니다</t>
  </si>
  <si>
    <t>아이패드 프로 12.9 1세대 셀룰러+와이파이 128G</t>
  </si>
  <si>
    <t>아이패드 프로 1세대 9.7 WIFI+LTE 32g 스페이스그레이 판매합니다</t>
  </si>
  <si>
    <t>아이패드 프로 1세대 12.9인치 128G 셀룰러</t>
  </si>
  <si>
    <t>아이패드 프로 1세대 12.9 128g wifi</t>
  </si>
  <si>
    <t>아이패드 프로 11인치, 1세대와 2세대 각각 판매합니다 (iPad pro /모두 신동급)</t>
  </si>
  <si>
    <t>아이패드 프로 10.5형 256GB Wifi+셀룰러 판매합니다</t>
  </si>
  <si>
    <t>아이패드 프로 1세대 12.9인치, 128gb, 화이트, lte 모델 팝니다</t>
  </si>
  <si>
    <t>아이패드 프로 1세대 9.7인치 스페이스 그레이 32GB Wi-Fi + Cellular</t>
  </si>
  <si>
    <t>아이패드 프로 1세대 12.9 골드셀룰러 128g을 판매 원합니다.</t>
  </si>
  <si>
    <t>아이패드프로 1세대 9.7, 128gb LTE(셀룰러), 로즈골드</t>
  </si>
  <si>
    <t>아이패드 프로 1세대 12.9인치 128g 셀룰러 골드</t>
  </si>
  <si>
    <t>아이패드 프로 2세대 10.5 64 wifi + apple pencil 1세대 45만</t>
  </si>
  <si>
    <t>[판매] 아이패드 프로 1세대 9.7 Wifi형 로즈골드 128G (충전기,파우치,공박스 포함)</t>
  </si>
  <si>
    <t>아이패드 프로1세대 9.7 128gb</t>
  </si>
  <si>
    <t>아이패드 프로 1세대 9.7 256기가</t>
  </si>
  <si>
    <t>아이패드프로 1세대 32G WIFI, 스페이스그레이 팝니다.</t>
  </si>
  <si>
    <t>(건대직거래) 아이패드 프로1세대 12.9인치 32기가 wifi 팝니다!</t>
  </si>
  <si>
    <t>아이패드 프로 1세대 9.7 (128GB)</t>
  </si>
  <si>
    <t>아이패드 프로 1세대 9.7 실버 32기가 29만원</t>
  </si>
  <si>
    <t>아이패드 프로 12.9인치 128기가 (1세대)</t>
  </si>
  <si>
    <t>아이패드 프로 1세대 9.7 32g wifi 팝니다</t>
  </si>
  <si>
    <t>[가격 내림] 아이패드 프로 1세대 9.7인치 128G wifi 실버 판매 합니다 :)</t>
  </si>
  <si>
    <t>(미개봉)아이패드프로10.5 512G</t>
  </si>
  <si>
    <t>(가격조정)아이패드 프로 1세대 (셀룰러+Wifi) 12.9인치 팝니다. (S급)</t>
  </si>
  <si>
    <t>아이패드 프로 9.7 저렴하게 드려요</t>
  </si>
  <si>
    <t>아이패드프로 9.7 풀세트 판매합니다.</t>
  </si>
  <si>
    <t>아이패드 프로 9.7 저렴히 판매합니다</t>
  </si>
  <si>
    <t xml:space="preserve">아이패드 프로 9.7 128g wifi 로즈골드 택포 30급처 </t>
  </si>
  <si>
    <t>아이패드 프로2 10.5인치 64G Wi-Fi 외 다수 악세서리 판매합니다</t>
  </si>
  <si>
    <t>아이패드 프로 9.7 128기가 스페이스 그레이 와이파이 S급</t>
  </si>
  <si>
    <t>(판매완료)아이패드 프로 2세대(10.5) 셀룰러 256g 골드 (풀박스, A급)</t>
  </si>
  <si>
    <t>아이패드프로 10.5 256G Lte버전 풀셋</t>
  </si>
  <si>
    <t>아이패드 프로 12.9"(2세대) 풀박스로 팔아요. 애플정품 악세사리와 함께 팝니다.</t>
  </si>
  <si>
    <t>아이패드 프로2 10.5인치 64GB wifi 스페이스 그레이 팝니다</t>
  </si>
  <si>
    <t>아이패드 프로 11인치 실버 대구</t>
  </si>
  <si>
    <t>아이패드 프로 9.7 셀룰러 판매해요</t>
  </si>
  <si>
    <t>아이패드 프로2 12.9인치 wifi 256기가 판매합니다</t>
  </si>
  <si>
    <t>아이패드3 11인치 64기가 셀룰러 리퍼새제품</t>
  </si>
  <si>
    <t>아이패드 프로 1세대 9.7 cellular 128GB</t>
  </si>
  <si>
    <t>아이패드 프로 3세대 11인치(1세대) 64g 스페이스그레이 wifi</t>
  </si>
  <si>
    <t>아이패드 프로</t>
  </si>
  <si>
    <t>아이패드 프로 1세대 12.9 32g</t>
  </si>
  <si>
    <t>아이패드 프로 1세대 9.7인치 셀룰러 128G 실버 판매합니다!</t>
  </si>
  <si>
    <t>로지텍 폴리오 터치(아이패드 프로 11인치) 팝니다</t>
  </si>
  <si>
    <t>(미사용 새제품, 배터리수명 100%)아이패드프로 1세대, 12.9, 128기가, 와이파이+셀룰러, 충전회수 0</t>
  </si>
  <si>
    <t>아이패드 프로1세대 12.9 풀박 128g 셀룰러 팝니다 (가격수정)</t>
  </si>
  <si>
    <t>[대전] 35만 아이패드 프로 1세대 12.9 128g lte</t>
  </si>
  <si>
    <t>아이패드 프로 1세대</t>
  </si>
  <si>
    <t>[미개봉] 아이패드프로 11인치 스마트 폴리오 케이스(캑터스) 판매합니다.</t>
  </si>
  <si>
    <t>아이패드 프로1세대 9.7 32gb wifi  팝니다</t>
  </si>
  <si>
    <t>아이패드 프로1세대 12.9 와이파이 32GB 대구직거래</t>
  </si>
  <si>
    <t>아이패드 프로 12인치 1세대 370,000</t>
  </si>
  <si>
    <t>아이패드 프로 12.9인치 4세대(3세대 호환) 오터박스 시메트리 360 케이스 팔아요. 와인색상. A급</t>
  </si>
  <si>
    <t>아이패드프로1세대 9.7 셀룰러 128G판매합니딘</t>
  </si>
  <si>
    <t>아이패드 프로 1세대 9.7인치 128g 셀룰러 로즈골드 판매합니다.</t>
  </si>
  <si>
    <t>아이패드 프로 1세대 WIFI 128기가  유리 파손상품 15만원에 판매합니다. 서울 동작 전북 전주</t>
  </si>
  <si>
    <t>아이패드 프로 1세대 12.9 wifi 128g 풀구성 급처</t>
  </si>
  <si>
    <t>아이패드 프로1세대 wifi 32GB 로즈골드</t>
  </si>
  <si>
    <t>아이패드 프로9.7. 128기가 1세대</t>
  </si>
  <si>
    <t>아이패드프로 1세대 9.7 128GB 로즈골드 와이파이 판매합니다</t>
  </si>
  <si>
    <t>아이패드프로 1세대 9.7 128GB 셀룰러(LTE) 모델 판매합니다.</t>
  </si>
  <si>
    <t>아이패드 프로 1세대 9.7 32g 와이파이 판매합니다.</t>
  </si>
  <si>
    <t>아이패드 프로 1세대 9.7인치 128G(특가)</t>
  </si>
  <si>
    <t>아이패드 프로 2세대 12.9 512g LTE</t>
  </si>
  <si>
    <t>아이패드 프로 1세대 9.7 와이파이 32기가 팝니다 내용필독</t>
  </si>
  <si>
    <t>아이패드 pro 1세대 12.9 부품용</t>
  </si>
  <si>
    <t>아이패드 프로1세대 128기가</t>
  </si>
  <si>
    <t>아이패드 프로 1세대 12.9 셀룰러 128GB 골드 판매합니다</t>
  </si>
  <si>
    <t>아이패드프로1세대9.7 128 와이파이</t>
  </si>
  <si>
    <t>아이패드 프로 1세대 9.7인치 와이파이</t>
  </si>
  <si>
    <t>아이패드프로2세대64기가12.9</t>
  </si>
  <si>
    <t>애플정품 아이패드프로 1세대,2세대 9.7인치 스마트커버, 실리콘 케이스 세트 살구색상(애프리콧)</t>
  </si>
  <si>
    <t>아이패드프로 1세대 12.9 128기가 WIFI+LTE</t>
  </si>
  <si>
    <t>아이패드 프로 12.9 1세대 128gb 셀룰러 A급 판매합니다 ^^</t>
  </si>
  <si>
    <t>[판매완료] 아이패드프로1세대 12.9인치 128g</t>
  </si>
  <si>
    <t xml:space="preserve">아이패드 프로 11인치 3세대 256기가 셀룰러 애플케어플러스 적용 팝니다(스페이스그레이). </t>
  </si>
  <si>
    <t>아이패드프로 1세대 9.7 128g wifi</t>
  </si>
  <si>
    <t>Apple 아이패드프로 1세대 12.9인치 셀룰러/128G/스페이스그레이 판매합니다</t>
  </si>
  <si>
    <t>아이패드 프로2세대 셀룰러 팝니다</t>
  </si>
  <si>
    <t xml:space="preserve">[대구] 아이패드 프로 1세대 12.9 128 셀룰러 스페이스 그레이 판매합니다. </t>
  </si>
  <si>
    <t>아이패드 프로 3세대 11인치(1세대) 팝니다.</t>
  </si>
  <si>
    <t xml:space="preserve">아이패드 프로 1 9.7인치 256G </t>
  </si>
  <si>
    <t>아이패드 프로 1세대 9.7인치 32g 셀룰러 버전 판매합니다</t>
  </si>
  <si>
    <t>아이패드 프로2 12.9 256 셀룰러 골드 (기스아예X)</t>
  </si>
  <si>
    <t>사설수리이력)아이패드 프로 1세대 128g 와이파이 셀룰러 12.9인치 스페이스 그레이 판매합니다.</t>
  </si>
  <si>
    <t>아이패드 프로 1세대 9.7 32gb 와이파이 팝니다. 25만원</t>
  </si>
  <si>
    <t>아이패드 프로 9.7 셀룰러 128g</t>
  </si>
  <si>
    <t>아이패드프로 1세대 9.7 128wifi</t>
  </si>
  <si>
    <t>인천/아이패드 프로1세대 9.7 32기가 셀룰러</t>
  </si>
  <si>
    <t>아이패드 프로 1세대 골드 12.9 / 와이파이 wifi / 128 기가 / 올봄에 리퍼 해서 완전 깨끗함</t>
  </si>
  <si>
    <t>아이패드 프로 12.9인치 1세대 128 WIFI 실버</t>
  </si>
  <si>
    <t>아이패드 프로 12.9 1세대 128기가 셀롤러 스페이스그레이 45만원 판매합니다.</t>
  </si>
  <si>
    <t>아이패드 11인치 1세대 (프로3세대) 와이파이 64기가 판매합니다.</t>
  </si>
  <si>
    <t xml:space="preserve">아이패드 프로 10.5(2세대)64gb </t>
  </si>
  <si>
    <t>아이패드 프로 2세대 10.5 64gb wifi 골드 팝니다.</t>
  </si>
  <si>
    <t>아이패드 프로 ipad pro 시리즈 1풀박 9.7인치</t>
  </si>
  <si>
    <t xml:space="preserve"> 아이패드프로 1세대 9.7인치 128GB WIFI</t>
  </si>
  <si>
    <t xml:space="preserve"> 아이패드 프로 1세대 9.7인치 128GB LTE+WIFI 그레이색상</t>
  </si>
  <si>
    <t>[상품] 아이패드 프로 12.9 2세대 / 와이파이 / 64GB / Gold</t>
  </si>
  <si>
    <t xml:space="preserve"> 아이패드 프로 3세대 11인치 512GB LTE</t>
  </si>
  <si>
    <t xml:space="preserve"> 아이패드프로10.5 WiFi 256GB B급 /아이패드프로</t>
  </si>
  <si>
    <t xml:space="preserve"> 아이패드 프로 1세대 9.7 256GB LTE WIFI 셀룰러 </t>
  </si>
  <si>
    <t xml:space="preserve"> 아이패드 프로 2세대 10.5 256GB LTE WIFI 셀롤러  모음전</t>
  </si>
  <si>
    <t xml:space="preserve"> 아이패드 프로 9.7 32G 신품급 미사용</t>
  </si>
  <si>
    <t>아이패드 프로1 9.7 S급 태블릿 ﻿32 / 128 / 256 GB</t>
  </si>
  <si>
    <t>[상품] 아이패드 프로 12.9 2세대 / 와이파이 / 64GB / Silver</t>
  </si>
  <si>
    <t>대박가이/아이패드프로 1세대 12.9인치 1달 렌탈/대여</t>
  </si>
  <si>
    <t>아이패드프로 1세대 12.9 모음 32GB 128GB</t>
  </si>
  <si>
    <t>[보상나라]  아이패드 프로 1세대 9.7형 128G wifi Rose Gold  (Purple)</t>
  </si>
  <si>
    <t>아이패드 프로1세대 9.7  골드 128기가 셀루러LTE</t>
  </si>
  <si>
    <t>[보상나라]  아이패드 프로 1세대9.7형 256G wifi+LTE Space Gray (Purple)</t>
  </si>
  <si>
    <t xml:space="preserve"> 아이패드 프로2 (10.5) S급 태블릿 64G 256G 512G</t>
  </si>
  <si>
    <t xml:space="preserve"> 아이패드프로9.7 32GB 128GB 256GB /아이패드프로</t>
  </si>
  <si>
    <t xml:space="preserve"> 아이패드프로 2세대 10.5 256GB WIFI 실버 , 화면빛샘있음</t>
  </si>
  <si>
    <t xml:space="preserve"> 아이패드프로 iPad Pro 12.9 Wi-Fi 128G 1세대 CPO</t>
  </si>
  <si>
    <t>아이패드프로11인치 1세대 64GB WiFi S급</t>
  </si>
  <si>
    <t>아이패드 프로3 12.9 64기가</t>
  </si>
  <si>
    <t>아이패드프로 10.5 64기가 실버</t>
  </si>
  <si>
    <t>아이패드프로2세대 10.5인치 256GB 스페이스그레이 S급</t>
  </si>
  <si>
    <t>미개봉 아이패드프로 11형 2세대 256GB(wifi+셀룰러)</t>
  </si>
  <si>
    <t>(가격인하)[단순개봉]아이패드프로 256GB wifi, 스페이스그레이</t>
  </si>
  <si>
    <t>애플 20년 아이패드 프로 11 2세대 셀룰러 128gb 스페이스 그레이 애플케어포함</t>
  </si>
  <si>
    <t>아이패드프로 2세대 12.9 64g 셀룰러 스그 판매합니다. (가격인하 60 -&gt; 55)</t>
  </si>
  <si>
    <t xml:space="preserve">아이패드프로 11인치 2세대 셀룰러 팝니다. </t>
  </si>
  <si>
    <t>아이패드프로팝니다 2세대 11인치 256기가입니다 거의 새제품입니다.</t>
  </si>
  <si>
    <t>아이패드 프로 2세대 64GB 와이파이 팝니다</t>
  </si>
  <si>
    <t>[부산] 아이패드프로 11인치(2세대) 128G WIFI모델(애케플포함)</t>
  </si>
  <si>
    <t>아이패드 프로 2세대 12.9 골드 wifi 64GB + 화이트커버</t>
  </si>
  <si>
    <t>아이패드 프로 2세대 12.9 실버 64g Wifi 판매합니다.</t>
  </si>
  <si>
    <t>아이패드 프로 11 2세대 128기가 wifi 팔아요</t>
  </si>
  <si>
    <t xml:space="preserve">아이패드프로10.5 2세대 스그색상 </t>
  </si>
  <si>
    <t>아이패드 프로 2세대 10.5 인치 256GB 셀룰러 팝니다.</t>
  </si>
  <si>
    <t>아이패드 프로 2세대 10.5 와이파이 256gb 스페이스 그레이 (iPad Pro 2nd Generation Wifi Space Gray)</t>
  </si>
  <si>
    <t>아이패드 프로2세대 12.9인치 64기가 풀박스 최상급</t>
  </si>
  <si>
    <t xml:space="preserve">아이패드프로 11형(2세대) WIFI 128G 스페이스그레이 </t>
  </si>
  <si>
    <t>아이패드 프로 2세대 10.5 스페이스그레이 64gb wifi 팝니다</t>
  </si>
  <si>
    <t>아이패드 프로 10.5 2세대 512기가 와이파이 (상태 최상) 대구 직거래</t>
  </si>
  <si>
    <t>아이패드 프로 2세대 10.5 / 64G / 스페이스 그레이 / Wifi 판매합니다~(택배비 별도)</t>
  </si>
  <si>
    <t>아이패드프로 2세대 10.5 wifi 512g 새제품급 판매합니다</t>
  </si>
  <si>
    <t>아이패드 프로 2세대 10.5 64G WIFI 팝니다</t>
  </si>
  <si>
    <t>아이패드 프로 11형(2020), 스페이스그레이, 128GB, Wifi (+애케플, 애플정품케이스)</t>
  </si>
  <si>
    <t>아이패드 프로 2세대 10.5 64GB WiFi 스페이스그레이</t>
  </si>
  <si>
    <t>아이패드프로 12.9인치(2세대) 256G</t>
  </si>
  <si>
    <t>아이패드 프로2세대 512g 셀룰러 팝니다</t>
  </si>
  <si>
    <t>아이패드 프로 2세대 10.5 로즈골드</t>
  </si>
  <si>
    <t>가격내림) 풀박) 아이패드프로 10.5 (2세대) 와이파이 모델 256g 로즈골드 판매합니다 (리퍼 새제품)</t>
  </si>
  <si>
    <t>아이패드 프로 11 인치 (2세대) 128 와이파이 실버 미개봉 팝니다</t>
  </si>
  <si>
    <t>아이패드 프로 2세대 12.9 64G Wifi</t>
  </si>
  <si>
    <t>아이패드 프로 2세대 10.5 64GB 실버 셀룰러 판매합니다.</t>
  </si>
  <si>
    <t>(새제품)아이패드 프로 11인치 2세대(4세대) 256gb 판매합니다</t>
  </si>
  <si>
    <t>아이패드 프로 2세대 스그 10.5 256기가 wifi 판매합니다.</t>
  </si>
  <si>
    <t>SS급 아이패드 프로 11형(2세대) Wi-Fi, 128g, 스페이스 그레이 팝니다. (케이스 포함, 세종/청주/대전 가능)</t>
  </si>
  <si>
    <t>아이패드 프로 11인치 2세대 128gb wifi 스그 애케플 팝니다.</t>
  </si>
  <si>
    <t>[판매완료] 아이패드 프로 2세대(10.5", 실버 256G) 셀룰러 A급</t>
  </si>
  <si>
    <t>아이패드 프로2세대 10.5 64기가 와이파이 팝니다.</t>
  </si>
  <si>
    <t>아이패드 프로 2세대 12.9인치 부품용</t>
  </si>
  <si>
    <t>아이패드 프로 2세대 12.9 256 셀룰러 풀박 62만</t>
  </si>
  <si>
    <t>[S급][애케플]아이패드 프로 10.5 2세대 팝니다</t>
  </si>
  <si>
    <t>아이패드프로 2세대 12.9인치 wifi 64g 팝니다. (강화유리파손, 사용은 가능함)</t>
  </si>
  <si>
    <t>아이패드 프로 11인치 2세대 스페이스그레이 128기가 와이파이모델</t>
  </si>
  <si>
    <t>아이패드 프로 2세대 10.5 로즈골드 256기가 s급 풀박 판매합니다</t>
  </si>
  <si>
    <t>아이패드 프로 11인치 2세대 4세대 128기가 셀룰러 미개봉 스페이스그레이</t>
  </si>
  <si>
    <t>아이패드 프로 11 2세대 WIFI 128GB 스페이스그레이 미개봉 팝니다.</t>
  </si>
  <si>
    <t>아이패드 프로 2세대 10.5 셀룰러 64G 판매합니다(아이패드/프로2세대/10.5/64기가/셀룰러/로즈골드)</t>
  </si>
  <si>
    <t>(애케플) 아이패드 프로 2세대</t>
  </si>
  <si>
    <t>[가격다운]아이패드 프로11인치 2세대 스그 LTE+wifi 128G</t>
  </si>
  <si>
    <t>[가격인하]아이패드 프로 10.5형 2세대 셀룰러 512기가 실버 모델 울산 직거래 빨리 가져가세요~</t>
  </si>
  <si>
    <t>아이패드 프로 2세대 10.5인치 64G wifi 팝니다</t>
  </si>
  <si>
    <t>아이패드 프로 2세대 12.9 셀룰러 64기가 스페이스 그레이 팝니다!!</t>
  </si>
  <si>
    <t>[부산]아이패드 프로2세대 12.9 64g 셀룰러 판매합니다.</t>
  </si>
  <si>
    <t>아이패드 프로 11형 2세대 128기가 Wi-Fi 미개봉 판매합니다 광주광역시</t>
  </si>
  <si>
    <t>[풀박스] 아이패드 프로 2세대 10.5인치 256GB 셀룰러(LTE+wifi) 케이스,강화유리,필름</t>
  </si>
  <si>
    <t>아이패드 프로 2세대 12.9 64gb 셀룰러</t>
  </si>
  <si>
    <t>아이패드프로 2세대 12.9 256gb 와 애플펜스 1세대 판매합니다.</t>
  </si>
  <si>
    <t>아이패드 프로 2세대 10.5 wifi 256G 실버 팝니다</t>
  </si>
  <si>
    <t>아이패드 프로 2세대 10.5 256GB 셀룰러 골드색상 판매합니다.</t>
  </si>
  <si>
    <t>아이패드프로[2세대] 12.9인치 wifi 64GB, 풀세트 팝니다.</t>
  </si>
  <si>
    <t>아이패드프로 2세대 10.5 스페이스그레이 셀룰러 256GB 52만</t>
  </si>
  <si>
    <t>[마지막 가격조정] 아이패드프로 2세대 12.9 인치 512GB Cellular + WiFi 막스 풀 셋트 판매 합니다. (스마트가죽커버 박스셋 + 슈피겐 뒷커버 + 힐링실드필름 1장)</t>
  </si>
  <si>
    <t>판매- 아이패드 프로11형(2세대) 와이파이 128GB Space Gray / 미개봉 판매</t>
  </si>
  <si>
    <t>[미개봉] 아이패드프로 2세대 11형 128GB WiFi 스페이스그레이</t>
  </si>
  <si>
    <t>아이패드 프로 2세대 10.5인치 셀룰러 64GB 스페이스 그레이  판매합니다.</t>
  </si>
  <si>
    <t>아이패드 프로 2세대 64g 셀룰러 판매합니다.(가격정정)</t>
  </si>
  <si>
    <t>(미개봉)애플 아이패드 프로11형 2세대 판매 합니다</t>
  </si>
  <si>
    <t>[미개봉]아이패드 프로4세대(2세대) 11인치 256기가 와이파이 팝니다.(스그)미개봉</t>
  </si>
  <si>
    <t>아이패드 프로(2세대) 11인치 와이파이+셀룰러 128GB / 스페이스 그레이</t>
  </si>
  <si>
    <t>아이패드 프로 2세대 10.5인치 512GB 와이파이(Wifi)</t>
  </si>
  <si>
    <t>아이패드 프로 11 4세대(2세대) 128GB 셀룰러 스그 (애캐플 22년9월) 판매합니다.</t>
  </si>
  <si>
    <t>아이패드 프로 10.5 2세대 64GB 셀룰러 실버 판매합니다. (급처)</t>
  </si>
  <si>
    <t>아이패드프로 2세대 12.9 부품용 액정깨끗</t>
  </si>
  <si>
    <t>미개봉 아이패드프로 2세대 11형(셀룰러, 케이스 포함) 판매 A2230</t>
  </si>
  <si>
    <t>애플 11형 아이패드프로 2세대 wifi+셀룰러 256G</t>
  </si>
  <si>
    <t>아이패드 프로2세대 12.9인치 256GB</t>
  </si>
  <si>
    <t>[미개봉] 아이패드 프로 2세대 128GB wifi 11형 스페이스그레이 스그 판매 합니다</t>
  </si>
  <si>
    <t>[가격내림] 아이패드 프로 12.9인치[2세대] WIFI 256기가 스페이스그레이 &amp; 다양한 정품 액세서리 까지</t>
  </si>
  <si>
    <t>아이패드 프로 2세대 10.5  wifi 골드 청주 팔아요!</t>
  </si>
  <si>
    <t>[가격할인65만원] 애플 아이패드 프로 2세대 12.9형 256GB Wifi + 셀룰러 판매합니다!</t>
  </si>
  <si>
    <t>아이패드 프로 4세대 (2세대) 11형 와이파이 128 애플케어 가능</t>
  </si>
  <si>
    <t>아이패드프로 11인치 4세대(2세대) 128기가 와이파이+셀룰러 미개봉 새상품</t>
  </si>
  <si>
    <t>[대구] 아이패드 프로 2세대 10.5 256 셀룰러 로즈골드 (50만) 판매합니다.</t>
  </si>
  <si>
    <t>아이패드 프로 2세대 256기가 11형 미개봉품 그레이색 팝니당</t>
  </si>
  <si>
    <t>[대구] 아이패드 프로 2세대 10.5인치 로즈골드 와이파이 256기가 풀박스 판매합니다.</t>
  </si>
  <si>
    <t>애플 아이패드 프로 4세대 (2세대) 11인치 128GB Wi-Fi (Apple iPad Pro 11 128GB MY232KH/A) 스페이스그레이 색상 + 애플케어 팝니다</t>
  </si>
  <si>
    <t>아이패드 프로 2세대 액정파손 팝니다</t>
  </si>
  <si>
    <t>아이패드 프로 2세대 10.5 셀룰러 64gb 스그 팝니다.</t>
  </si>
  <si>
    <t>아이패드 프로 2세대 12.9 256 셀룰러</t>
  </si>
  <si>
    <t>아이패드 프로 2세대 12.9형 256GB 화이트 wifi 모델 팝니다!</t>
  </si>
  <si>
    <t>아이패드 프로2세대 12.9/ 64gb 판매합니다</t>
  </si>
  <si>
    <t>아이패드 프로 2세대 10.5 스페이스그레이</t>
  </si>
  <si>
    <t>아이패드프로2세대 10.5 wifi 256기가 aaa급!</t>
  </si>
  <si>
    <t>아이패드 프로 2세대 10.5 인치 로즈골드 (2017)와이파이 모델 64 기가 팔아여~</t>
  </si>
  <si>
    <t>아이패드 프로 2세대 10.5 인치 64GB wifi 골드 팝니다~!!!</t>
  </si>
  <si>
    <t>아이패드 프로 2세대 12.9인치 셀롤러 64기가 스그</t>
  </si>
  <si>
    <t>(부산 직거래) 아이패드 프로 2세대 10.5 셀룰러 256gb 스페이스 그레이 판매합니다</t>
  </si>
  <si>
    <t>[미개봉]아이패드 프로 4세대(11형 2세대) wifi 128g 새제품</t>
  </si>
  <si>
    <t>아이패드 프로 2세대 WIFI 64G 팝니다.</t>
  </si>
  <si>
    <t>아이패드 프로 2세대 10.5인치 셀룰러64g 핑크골드 + 애플펜1세대</t>
  </si>
  <si>
    <t>(거의새것)아이패드 프로 2세대 10.5 64기가</t>
  </si>
  <si>
    <t>(미개봉) 아이패드 프로4  2세대 128기가 실버 11형 판매합니다.</t>
  </si>
  <si>
    <t>아이패드프로 3세대 11형 셀룰러 256G &lt;배터리효율98%&gt; 대구직거래</t>
  </si>
  <si>
    <t>아이패드프로 3세대 11인치 와이파이 64G 팝니다</t>
  </si>
  <si>
    <t>아이패드프로3세대 12.9인치 부품용</t>
  </si>
  <si>
    <t>(액정파손) 아이패드프로 3세대 11인치 64gb 판매</t>
  </si>
  <si>
    <t>아이패드프로3세대11인치wifi판매합니다</t>
  </si>
  <si>
    <t>아이패드프로 12.9 3세대 64 와이파이 wifi 애플케어플러스 스페이스그레이</t>
  </si>
  <si>
    <t>아이패드프로 3세대 11인치(1세대) 64기가 실버</t>
  </si>
  <si>
    <t>애플 아이패드 프로 3 판매</t>
  </si>
  <si>
    <t>아이패드 프로 3세대 12.9인치 64g WiFi + LTE S급 풀박스 판매합니다.</t>
  </si>
  <si>
    <t>아이패드 프로3세대 11인치 팝니다</t>
  </si>
  <si>
    <t>아이패드프로3세대 11형 64GB WIFI</t>
  </si>
  <si>
    <t>아이패드프로 3세대 12.9인 팝니다 256기가 셀룰러</t>
  </si>
  <si>
    <t>아이패드프로 11인치 3세대 64G wifi + 애플케어플러스 20년 12월말(75만)</t>
  </si>
  <si>
    <t>아이패드 프로 3세대 11인치 256 와이파이 스그 애플케어플러스 82만원</t>
  </si>
  <si>
    <t>아이패드프로 3세대 12.9 셀룰러 256 실버 미사용 신품</t>
  </si>
  <si>
    <t>아이패드 프로 3세대 12.9인치 셀룰러 256 기가 [대구] 판매합니다</t>
  </si>
  <si>
    <t>아이패드 프로 3세대 11인치 64기가 와이파이 스페이스그레이(스그) 팝니다!!</t>
  </si>
  <si>
    <t>아이패드 프로 3세대 12.9인치 256g 셀룰러+와이파이 실버 판매해요(리퍼남음)</t>
  </si>
  <si>
    <t xml:space="preserve">아이패드 프로 3세대 11인치 셀룰러 256 스그 판매합니다. </t>
  </si>
  <si>
    <t>급처분 아이패드 프로 3세대 스그 셀룰러 256GB (애케플 포함)</t>
  </si>
  <si>
    <t>아이패드프로3세대256셀룰러12.9인치 그레이 판매</t>
  </si>
  <si>
    <t>아이패드 프로3세대 11인치 64기가 셀룰러 스그 70만팝니다</t>
  </si>
  <si>
    <t>아이패드 프로 12.9(3세대) WiFi+셀룰러 (64Gb, 실버)</t>
  </si>
  <si>
    <t>아이패드 프로 3세대 12.9 256기가 Wifi판매합니다</t>
  </si>
  <si>
    <t>아이패드 프로 3세대 와이파이 64g 11인치 팝니다</t>
  </si>
  <si>
    <t xml:space="preserve">아이패드 프로 3세대 셀룰러 256 12.9 </t>
  </si>
  <si>
    <t>아이패드 프로 3세대 11형 64기가 wifi 실버 모델 팝니다.</t>
  </si>
  <si>
    <t>아이패드 프로 3세대 64GB 스페이스그레이 Wifi S급 팝니다.</t>
  </si>
  <si>
    <t>아이패드프로 3세대 64G 12.9 인치 셀룰러 A급 판매(스페이스 그레이)</t>
  </si>
  <si>
    <t>아이패드 프로 3세대 12.9 wifi 256GB 스그 판매</t>
  </si>
  <si>
    <t>울산) [S급] 아이패드 프로 3세대 11(스그) 256Gb Wifi + 강화유리 + 케이스</t>
  </si>
  <si>
    <t>아이패드 프로 12.9 3세대 셀룰러 64g 판매</t>
  </si>
  <si>
    <t>아이패드 프로 3세대 12.9 64g 셀룰러 팝니다</t>
  </si>
  <si>
    <t>아이패드 프로 3세대 11인치 256기가 셀룰러 팜</t>
  </si>
  <si>
    <t>아이패드 프로3세대 64gb 셀룰러 스그 11인치</t>
  </si>
  <si>
    <t>아이패드 프로3세대 12.9 256GB 셀룰러 스페이스그레이 상태S 풀박스 팝니다. 100</t>
  </si>
  <si>
    <t>아이패드 프로 11 3세대 256 셀룰러 + 커버 + 펜</t>
  </si>
  <si>
    <t>아이패드 프로 3세대 12.9 256G wifi</t>
  </si>
  <si>
    <t>아이패드 프로3세대 11 64 와파 리퍼 단순개봉</t>
  </si>
  <si>
    <t>아이패드 프로 3세대 11</t>
  </si>
  <si>
    <t>아이패드 프로 3세대 11인치 256G wifi</t>
  </si>
  <si>
    <t>아이패드 프로3세대 11인치 와이파이 64gb 애케플 팔아요</t>
  </si>
  <si>
    <t>아이패드 프로 3세대 12.9" 64G wifi 스페이스 그레이 모델 팝니다.</t>
  </si>
  <si>
    <t>[서울직거래.택배] 아이패드 프로 3 3세대 12.9 인치 WIFI 256GB</t>
  </si>
  <si>
    <t>아이패드 프로 3세대 11인치 셀룰러 64G 스그</t>
  </si>
  <si>
    <t>아이패드 프로3세대 11인치 64G 셀룰러 스그 판매</t>
  </si>
  <si>
    <t>아이패드 프로 3세대 11인치 64G 셀룰러모델 판매합니다</t>
  </si>
  <si>
    <t>아이패드 프로 3세대 11인치 셀룰러 64기가 + 애플케어플러스</t>
  </si>
  <si>
    <t>아이패드 프로 12.9 3세대 와이파이 256기가 스페이스 그레이 리퍼 미사용품</t>
  </si>
  <si>
    <t>아이패드 프로 3세대 12.9인치 1TB wifi 실버</t>
  </si>
  <si>
    <t>아이패드프로 3세대 12.9 256G 셀룰러+와이파이 판매합니다</t>
  </si>
  <si>
    <t>아이패드프로 12.9 3세대 64기가 셀룰러 팝니다.</t>
  </si>
  <si>
    <t>아이패드 프로 11인치 3세대 셀룰러 256GB 스.그 팝니다</t>
  </si>
  <si>
    <t>아이패드 프로 3세대 12.9인치 64g 판매합니다</t>
  </si>
  <si>
    <t>아이패드 프로 3세대 12.9인치 셀룰러 256GB 스그 팝니다</t>
  </si>
  <si>
    <t>아이패드 프로 3세대 12.9 64GB WIFI 액정파손 모델 팝니다.</t>
  </si>
  <si>
    <t>아이패드 프로 3세대 12.9 Wifi+셀룰러 64기가 실버 판매합니다 (리퍼 후 미개봉)</t>
  </si>
  <si>
    <t>아이패드 프로3세대(11", 64GB, 와이파이, 실버) S급(보증기간내)</t>
  </si>
  <si>
    <t>아이패드 프로3세대(11인치) wifi+LTE 64g 팝니다</t>
  </si>
  <si>
    <t>아이패드 프로 3세대 셀룰러 256g(스페이스그레이)</t>
  </si>
  <si>
    <t>아이패드 프로 3세대 11인치 wifi 64g 스그 풀박 애케플(2회) 판매합니다</t>
  </si>
  <si>
    <t>S급) 아이패드 프로 3세대 12.9인치 256G WIFI 판매합니다(100만원)</t>
  </si>
  <si>
    <t>(리퍼미사용)(케어플 ~12/19) 아이패드 프로 3세대 12.9 64gb 와이파이</t>
  </si>
  <si>
    <t>아이패드 프로 3세대 11인치 64g 와이파이</t>
  </si>
  <si>
    <t>아이패드 프로 3세대 11인치 256g 셀룰러</t>
  </si>
  <si>
    <t>아이패드 프로3세대 64기가 와이파이 팜니다 천안</t>
  </si>
  <si>
    <t>(가격인하) 아이패드 프로 3세대 11인치 256기가 와이파이wifi</t>
  </si>
  <si>
    <t>아이패드 프로 3세대 11인치 셀룰러 256gb 팝니다</t>
  </si>
  <si>
    <t>아이패드 프로(3세대) 11인치, 실버, 64GB, 셀룰러 판매 합니다. (78.0)</t>
  </si>
  <si>
    <t>아이패드 프로 3세대 11인치 64기가 와이파이 판매</t>
  </si>
  <si>
    <t>아이패드 프로3 12.9인치 256기가 새상품급</t>
  </si>
  <si>
    <t>[판매완료] [부산] 아이패드 프로 3세대 12.9 와이파이 스페이스 그레이 256g wifi</t>
  </si>
  <si>
    <t>아이패드 프로 11인치 3세대 64기가 wifi</t>
  </si>
  <si>
    <t>아이패드 프로 스그 256 WIFI  3세대 11인치</t>
  </si>
  <si>
    <t>아이패드 프로 11 3세대 256 셀룰러 실버</t>
  </si>
  <si>
    <t>대전) 아이패드 프로 3세대 12.9 64G WIFI 스페이스 그레이</t>
  </si>
  <si>
    <t>아이패드 프로 12.9 64G 셀룰러 스페이스그레이</t>
  </si>
  <si>
    <t>아이패드 pro 3세대 64g wifi</t>
  </si>
  <si>
    <t>아이패드 프로 3세대 12.9 64g Wifi 스페이스 그레이 팝니다</t>
  </si>
  <si>
    <t>아이패드 프로 11인치 2세대 (4세대) 정품 스마트폴리오 케이스 팝니다 (블랙)</t>
  </si>
  <si>
    <t>아이패드프로 4세대 256기가 와이파이 스페이스그레이</t>
  </si>
  <si>
    <t>아이패드프로 4세대 11인치 128gb 스그 애케플2022/05/23</t>
  </si>
  <si>
    <t>미개봉) 스그 아이패드프로 4세대 12.9인치 wifi 256g+애플 스마트폴리오 커버(7만원짜리)</t>
  </si>
  <si>
    <t>아이패드프로 4세대 11인치 스그 256g 셀룰러 +애플케어 팝니다</t>
  </si>
  <si>
    <t>아이패드프로 12.9형128(셀룰러) 4세대 --- 2계월사용=(직거래:110만원)</t>
  </si>
  <si>
    <t>[미개봉] New iPad Pro 12.9형 Wi-Fi 128GB [아이패드프로 4세대][애플코리아정품][스페이스그레이][MY2H2KH/A]</t>
  </si>
  <si>
    <t>아이패드프로4세대 12.9인치 실버 128기가</t>
  </si>
  <si>
    <t>아이패드프로 4세대 11인치 애플정품 스마트 폴리오 팝니다</t>
  </si>
  <si>
    <t>아이패드프로 4세대 11인치 128g 실버 wifi (애케플)</t>
  </si>
  <si>
    <t>아이패드 프로 4세대 12.9 와이파이 스페이스 그레이 판매합니다^^</t>
  </si>
  <si>
    <t>아이패드프로4세대 12.9인치 512G wifi 신품 팝니다</t>
  </si>
  <si>
    <t>아이패드 프로 4세대 12.9 Wifi 128GB 스페이스그레이 팝니다.</t>
  </si>
  <si>
    <t>아이패드프로4세대 11인치 128gb 셀룰러 애플케어플러스</t>
  </si>
  <si>
    <t>(애케플) 아이패드 프로 4세대 11인치 128g wifi 팝니다</t>
  </si>
  <si>
    <t>아이패드프로4세대 11인치 wifi 128g 판매</t>
  </si>
  <si>
    <t>아이패드 프로 4세대 11인치 128기가 셀룰러 애플케어플러스</t>
  </si>
  <si>
    <t>아이패드 프로 4세대 12.9 256g 셀룰러 버젼</t>
  </si>
  <si>
    <t>아이패드 프로 4세대 11인치 셀룰러 128기가</t>
  </si>
  <si>
    <t>(안동경북도청)아이패드 프로 4세대 11인치 셀룰러 lte 128 스그 애플케어플러스</t>
  </si>
  <si>
    <t>아이패드 프로 11 4세대 256 wifi 스페이스 그레이 판매합니다.</t>
  </si>
  <si>
    <t>아이패드 프로 4세대 12.9인치 + 애케플</t>
  </si>
  <si>
    <t xml:space="preserve">아이패드프로4 12.9 wifi 특s급 </t>
  </si>
  <si>
    <t>아이패드 프로 4세대 11인치 팝니다</t>
  </si>
  <si>
    <t>아이패드 프로 11인치 4세대 128wifi 신동품</t>
  </si>
  <si>
    <t>대구 아이패드 프로 4세대 11인치 팝니다</t>
  </si>
  <si>
    <t>(미개봉)아이패드 프로 4세대 wifi 128gb 스페이스그레이</t>
  </si>
  <si>
    <t>[미개봉] 아이패드프로 4세대 12.9형 애플 정품 스마트폴리오 (블랙) 팝니다</t>
  </si>
  <si>
    <t>아이패드 프로 4세대 12.9인치 스마트폴리오 판매합니다!</t>
  </si>
  <si>
    <t>로지텍 슬림 폴리오 프로 케이스 아이패드 프로 4세대 11인치용 (Logitech Slim Folio Pro case with Integrated Bluetooth Keyboard (12.9형 iPad Pro 4세대))</t>
  </si>
  <si>
    <t>아이패드프로 4세대 11인치 128gb wifi 85만 판매합니다.</t>
  </si>
  <si>
    <t>아이패드 프로 11인치 4세대 셀룰러 256g 삽니다</t>
  </si>
  <si>
    <t>아이패드 프로4세대 11인치 128GB wifi 스페이스그레이 미개봉 팝니다</t>
  </si>
  <si>
    <t>[미개봉] 아이패드 프로 4세대 11인치 128G wifi 스페이스그레이(11월 제품) 팝니다!</t>
  </si>
  <si>
    <t xml:space="preserve">아이패드 프로 4세대 12.9 256기가 새상품 </t>
  </si>
  <si>
    <t>미개봉 아이패드 프로 4세대 11인치 셀룰러 128gb</t>
  </si>
  <si>
    <t>[미개봉]아이패드 프로 12.9 와이파이 256 스그</t>
  </si>
  <si>
    <t>아이패드프로4세대12.9 미개봉</t>
  </si>
  <si>
    <t>아이패드 프로 4세대 11인치(2세대) 128g wifi모델 미개봉 새제품 팝니다</t>
  </si>
  <si>
    <t>아이패드 프로 4세대 12.9 셀룰러</t>
  </si>
  <si>
    <t>아이패드 프로 4세대 11형  , 128gb 와이파이 모델 미개봉 새제품 팝니다.</t>
  </si>
  <si>
    <t>아이패드 프로 4세대 12.9 와이파이 128기가</t>
  </si>
  <si>
    <t>(미개봉) 아이패드 프로4세대 와이파이 256gb 11인치</t>
  </si>
  <si>
    <t>아이패드 프로 4세대 11인치 256기가 셀룰러</t>
  </si>
  <si>
    <t xml:space="preserve">아이패드프로4세대 11인치 셀룰러 128 스그 판매 </t>
  </si>
  <si>
    <t>아이패드 프로 4세대 11인치 128기가 셀룰러 실버 삭상 미개봉 판매</t>
  </si>
  <si>
    <t>아이패드 프로 4세대 11인치 128gb팝니다</t>
  </si>
  <si>
    <t>미개봉 아이패드프로 4세대 12.9인치 256기가 셀룰러 실버 팝니다</t>
  </si>
  <si>
    <t>아이패드프로 4세대 12.9 스페이스 그레이 wifi 256gb 팝니다</t>
  </si>
  <si>
    <t>총1시간사용 아이패드 프로 4세대 11인치 급처</t>
  </si>
  <si>
    <t>아이패드 프로 11인치 4세대 스페이스그레이 wifi 모델 128g 미개봉 새제품 팝니다</t>
  </si>
  <si>
    <t>아이패드 프로 4세대 미개봉</t>
  </si>
  <si>
    <t>아이패드프로 4세대 11인치 스그 128G_애케플 팝니다</t>
  </si>
  <si>
    <t>아이패드프로4세대12.9인치 구매합니다.</t>
  </si>
  <si>
    <t>[미개봉] 아이패드 프로4세대 (11형 2세대) 128기가 스페이스그레이</t>
  </si>
  <si>
    <t>아이패드 프로 4세대 (12.9인치) 128기가 와이파이</t>
  </si>
  <si>
    <t>아이패드 프로 4세대 11인치 256GB 셀룰러 풀박스, 애케플O 판매합니다~! 케이스, 파우치 포함!</t>
  </si>
  <si>
    <t>아이패드 프로4세대 11인치 256기가 wifi 모델 판매합니다</t>
  </si>
  <si>
    <t>아이패드 프로4세대 11인치 스그 WIFI 256GB (+애플케어) 판매합니다</t>
  </si>
  <si>
    <t>아이패드프로 4세대 11인치 128GB WIFI 스그 팝니다 [인천] 82만</t>
  </si>
  <si>
    <t>[아이패드 프로 4세대 12.9인치] WiFi + 셀룰러 256G 팝니다 / 풀박스</t>
  </si>
  <si>
    <t>[미개봉]아이패드 프로 11인치 4세대 스그 wifi형256GB 판매합니다</t>
  </si>
  <si>
    <t>아이패드 프로 4세대(2세대 11형) 와이파이 256기가 (가격절충가능)</t>
  </si>
  <si>
    <t>아이패드프로4세대 11인치 Wifi 256GB 실버 (미개봉) 판매합니다 (부산)</t>
  </si>
  <si>
    <t>아이패드프로 4세대 12.9인치 스페이스그레이 128GB 셀룰러+와이파이 모델 판매합니다</t>
  </si>
  <si>
    <t>아이패드 프로 4세대 12.9 128g 셀룰러 애케플 판매합니다</t>
  </si>
  <si>
    <t>아이패드 프로4세대 11셀룰러 128g 급처</t>
  </si>
  <si>
    <t>아이패드 프로 4세대 12.9인치 128기가 와이파이모델 판매합니다</t>
  </si>
  <si>
    <t>아이패드 프로4세대 11인치 256 셀룰러 lte 리퍼새상품 미개봉 애케플 애플케어플러스</t>
  </si>
  <si>
    <t>아이패드 프로 4세대 11인치 128g wifi 애케플</t>
  </si>
  <si>
    <t>아이패드 프로 12.9 wifi 128g 팔아요</t>
  </si>
  <si>
    <t>아이패드 프로 4세대 (11형 2020년형) wifi 128g 스페이스 그레이 스그 미개봉 새제품 팝니다</t>
  </si>
  <si>
    <t>아이패드프로 12.9 4세대 wifi 128기가 실버 미개봉 팝니다</t>
  </si>
  <si>
    <t>아이패드프로 12.9인치 4세대 256GB WiFi 스페이스 그레이 미개봉 판매합니다.</t>
  </si>
  <si>
    <t xml:space="preserve">아이패드 프로 4세대 11인치 스페이스 그레이 128gb wifi 미개봉 </t>
  </si>
  <si>
    <t>미개봉 아이패드프로 4세대 12.9 wifi 128gb판매합니다</t>
  </si>
  <si>
    <t>아이패드 프로 4세대 11인치 256GB 미개봉</t>
  </si>
  <si>
    <t>아이패드 프로 4세대 11인치 128GB wifi ,  판매합니다</t>
  </si>
  <si>
    <t>아이패드 프로 4세대 12.9인치 512GB wifi 판매(거래중)</t>
  </si>
  <si>
    <t>아이패드프로 4세대 11인치 1TB 와이파이 스페이스그레이 판매합니다.</t>
  </si>
  <si>
    <t>수원)미개봉 아이패드 프로 4 세대  12.9 ,wifi 판매</t>
  </si>
  <si>
    <t>미개봉)아이패드 프로 4세대 11 128기가 팝니다</t>
  </si>
  <si>
    <t>아이패드 프로 4세대 12.9인치</t>
  </si>
  <si>
    <t>아이패드프로 11인치 4세대 Wi-Fi 256GB 미개봉팝니다.</t>
  </si>
  <si>
    <t>아이패드 프로 4세대 11인치 wifi 128g 스페이스 그레이</t>
  </si>
  <si>
    <t>아이패드 프로 4세대 12.9 와이파이 256기가</t>
  </si>
  <si>
    <t>아이패드 프로 11인치 2세대 (프로 4세대) 256GB 셀룰러 스페이스그레이 판매</t>
  </si>
  <si>
    <t>아이패드 프로 4세대 512gb wifi 12.9인치</t>
  </si>
  <si>
    <t>미개봉 아이패드 프로 4세대 11인치 WIFI모델 128GB 스페이스그레이 색상 제품 삽니다.</t>
  </si>
  <si>
    <t>(미개봉)아이패드 프로 11인지 4세대 128GB 판매합니다.</t>
  </si>
  <si>
    <t xml:space="preserve">아이패드 프로 4세대 셀룰러 및 와이파이 모델 </t>
  </si>
  <si>
    <t>아이패드 프로 11인치 4세대 256g 셀룰러 급처합니다</t>
  </si>
  <si>
    <t>애플 아이패드미니1 16GB 실버 WiFi A급 / 아이패드미니1</t>
  </si>
  <si>
    <t>아이패드 미니4 S급 태블릿 16G 32G 64G 128G</t>
  </si>
  <si>
    <t>아이패드 미니4 64G 스페이스그레이배터리 강화필름 추가</t>
  </si>
  <si>
    <t>애플 아이패드미니 1세대 16GB WIFI 단품</t>
  </si>
  <si>
    <t xml:space="preserve"> 아이패드 미니2 S급 인강용 넷플릭스용 태블릿 16G 32G</t>
  </si>
  <si>
    <t xml:space="preserve"> 아이패드미니1 16GB A급</t>
  </si>
  <si>
    <t>iPad A1432 아이패드미니1 태블릿 먹통 고장부품용B15</t>
  </si>
  <si>
    <t>애플정품 아이패드 미니1 리퍼 전시상품 IPAD mini</t>
  </si>
  <si>
    <t>애플 IPAD mini 아이패드 미니 1 2 3 4/16/32/64/A급</t>
  </si>
  <si>
    <t>애플 아이패드미니1 iPad Mini1 WiFi/LTE 정품</t>
  </si>
  <si>
    <t>애플 (대전태블릿PC) 애플 아이패드 미니 1세대 와이파</t>
  </si>
  <si>
    <t>애플 아이패드 미니1 32GB WIFI 실버</t>
  </si>
  <si>
    <t>애플 아이패드 미니1 32GB WIFI 실버 ​</t>
  </si>
  <si>
    <t>[보상나라] 애플 아이패드미니 1세대 32G wifi Silver (Blue)</t>
  </si>
  <si>
    <t>아이패드미니1 iPADMiNi A1432 WiFi 32GB</t>
  </si>
  <si>
    <t>애플 아이패드 미니1 특가 WIFI/LTE 와이파이/셀룰러</t>
  </si>
  <si>
    <t>(대전태블릿PC) 애플 아이패드 미니 1세대 와이파이 16G 실버</t>
  </si>
  <si>
    <t>아이패드미니1 iPadMini1 A1432 WiFi 16GB A급</t>
  </si>
  <si>
    <t>애플 아이패드미니1 iPadMini1 A1432 WiFi 16GB A급</t>
  </si>
  <si>
    <t>애플 아이패드 미니4 128GB WIFI 골드</t>
  </si>
  <si>
    <t>[] 아이패드 미니2 (A1489) 16GB 32GB 64GB WIFI전용 테블릿</t>
  </si>
  <si>
    <t>APPLE 아이패드 미니 3세대 WiFi + Cellular (128GB)</t>
  </si>
  <si>
    <t>아이패드미니4 S급 태블릿 16G 32G 64G 128G S급 추가옵션 없음/S급 전문업체</t>
  </si>
  <si>
    <t>[] 아이패드 미니4 (A1538) 16GB 32GB 64GB 128GB 테블릿</t>
  </si>
  <si>
    <t>아이패드미니2 특A급 태블릿 16G 32G</t>
  </si>
  <si>
    <t>[보상나라] 애플 아이패드 미니 4세대 128G wifi Space Gray (Purple)</t>
  </si>
  <si>
    <t>[보상나라] 애플 아이패드 미니 3세대 64G wifi Gold  (Purple)</t>
  </si>
  <si>
    <t>[보상나라] 애플 아이패드 미니 3세대 16G wifi+LTE Space Gray  (Blue)</t>
  </si>
  <si>
    <t>[보상나라] 애플 아이패드 미니 4세대 128G wifi+LTE Gold (Blue)</t>
  </si>
  <si>
    <t>[보상나라] 애플 아이패드 미니 3세대 64G wifi Silver (Purple)</t>
  </si>
  <si>
    <t>[보상나라] 애플 아이패드 미니 4세대 128G wifi Gold (Purple)</t>
  </si>
  <si>
    <t>APPLE 아이패드미니2 A1489 WiFi 16GB 태블릿</t>
  </si>
  <si>
    <t>APPLE 아이패드미니2 A1489 WiFi 16GB M</t>
  </si>
  <si>
    <t>애플 아이패드 미니2 레티나 iPad Mini2 retina 정품</t>
  </si>
  <si>
    <t>아이패드 미니2 레티나 특가 와이파이 셀룰러</t>
  </si>
  <si>
    <t>애플 아이패드 iPad 미니2 16/32/64/Wi-Fi/3G/A급</t>
  </si>
  <si>
    <t>애플 IPAD mini 아이패드미니2 16/32/64/WiFi/3G/A급/</t>
  </si>
  <si>
    <t>아이패드미니2/IPAD mini2/32GB/WiFi/화이트 (A-급)</t>
  </si>
  <si>
    <t>애플 애플아이패드미니2/16GB블랙/WiFi/mini2/전국무료배송</t>
  </si>
  <si>
    <t>애플 애플아이패드미니2/32GB/화이트/WiFi/mini2/무료배송</t>
  </si>
  <si>
    <t>아이패드미니2 A1489 WiFi 32GB A급실사진 B8</t>
  </si>
  <si>
    <t>아이패드 미니 7.9인치 5세대 스페이스그레이 중급형 LTE(내장 256GB, 박스 미포함) - MUXC2KH/A</t>
  </si>
  <si>
    <t>애플 아이패드 iPad mini 미니2 16/32/64/WiFi/3G A급</t>
  </si>
  <si>
    <t>해외애플 아이패드 미니 3 64GB 스페이스그레이 언락</t>
  </si>
  <si>
    <t>A급 애플 아이패드미니2 iPad mini2 Wi-Fi + LTE 64GB 레티나 디스플레이 미니2 MINI RETINA 아이패드</t>
  </si>
  <si>
    <t>A급 애플 아이패드미니2 iPad mini2 Wi-Fi + LTE 32GB 레티나 디스플레이 미니2 MINI RETINA 아이패드</t>
  </si>
  <si>
    <t>A급 애플 아이패드 미니 모음 ipad MINI 2 3 4 레티나 유튜브 동영상 강의  아이패드 16 32 64 기가 와이파이 데이터 셀룰러 MINI2 MIN3 MINI4</t>
  </si>
  <si>
    <t>A급 애플 아이패드미니2 iPad mini2 Wi-Fi + LTE 32GB 레티나 디스플레이 셀룰러 미니2</t>
  </si>
  <si>
    <t>A급 애플 아이패드미니2 iPad mini2 Wi-Fi + LTE 128GB 레티나 디스플레이 셀룰러 미니2</t>
  </si>
  <si>
    <t>[Apple] iPad mini2 Wi-Fi 32G Black (애플 정품  아이패드 미니2 Wi-Fi 32G 블랙 A급)[Apple,애플,ipad mini,아이패드미니]</t>
  </si>
  <si>
    <t>A급 애플 아이패드미니2 iPad mini2 Wi-Fi 16GB 레티나 디스플레이 미니2  아이패드 미니 2 mini 2</t>
  </si>
  <si>
    <t>A급 애플 아이패드미니2 iPad mini2 4G+Wi-Fi 128GB 레티나 디스플레이 미니2  아이패드 미니 2 mini 2 셀룰러 iPad mini2 Wi-Fi + LTE</t>
  </si>
  <si>
    <t>A급 애플 아이패드미니2 iPad mini2 Wi-Fi 32GB 레티나 디스플레이 미니2 MINI RETINA</t>
  </si>
  <si>
    <t>애플아이패드미니3/64GB/화이트/WiFi/mini3/무료배송</t>
  </si>
  <si>
    <t>A급 아이패드 미니3 64기가 IPAD MINI3 애플 iPad mini3 Wi-Fi 64GB 아이패드미니3 아이패드  아이패드</t>
  </si>
  <si>
    <t>아이패드미니3/IPAD mini3/64GB/WiFi/스페이스그레이 (A급)</t>
  </si>
  <si>
    <t>아이패드 미니4 셀룰러 32기가  판매</t>
  </si>
  <si>
    <t>아이패드미니4 128g Wifi Silver  S급</t>
  </si>
  <si>
    <t>아이패드 미니 4세대 WiFi 128GB  팝니다</t>
  </si>
  <si>
    <t>애플 아이패드미니4 iPad Mini4 WiFi/LTE 정품</t>
  </si>
  <si>
    <t>애플 아이패드 미니4 모음 WIFI/LTE 와이파이/셀룰러</t>
  </si>
  <si>
    <t>(대전태블릿PC) 애플 아이패드미니 4 와이파이 64G 골드</t>
  </si>
  <si>
    <t>애플 (대전태블릿PC) 애플 아이패드미니 4 와이파이 64</t>
  </si>
  <si>
    <t>애플 아이패드 미니4 16GB WIFI 실버</t>
  </si>
  <si>
    <t>애플  아이패드 미니 4세대 Wi-Fi 128GB 실버</t>
  </si>
  <si>
    <t>[애플] S급 아이패드미니4/16G/WIFI용/태블릿</t>
  </si>
  <si>
    <t>[애플] S급 아이패드미니4/64G/WIFI용/태블릿</t>
  </si>
  <si>
    <t>[애플] S급 아이패드미니4/128G/WIFI용/태블릿</t>
  </si>
  <si>
    <t>애플 아이패드 미니4 64GB WIFI 골드</t>
  </si>
  <si>
    <t>아이패드 미니4 16GB 리퍼 전시상품</t>
  </si>
  <si>
    <t>애플 애플아이패드미니4/16GB/WiFi/태블릿PC/전국무료배송</t>
  </si>
  <si>
    <t>[애플] S급 아이패드미니4/32G/WIFI용/태블릿</t>
  </si>
  <si>
    <t>애플 애플아이패드미니4/128GB/WiFi/태블릿PC/전국무료배송</t>
  </si>
  <si>
    <t>A급 아이패드 미니4 128기가 IPAD MINI4 애플 iPad mini4 Wi-Fi 128GB 아이패드미니4 아이패드  아이패드</t>
  </si>
  <si>
    <t>A급 아이패드 미니4 32기가 IPAD MINI4 셀룰러 애플 iPad mini4 4G+Wi-Fi 32GB 아이패드미니4 아이패드  아이패드</t>
  </si>
  <si>
    <t>A급 아이패드 미니4 64기가 IPAD MINI4 애플 iPad mini4 Wi-Fi 64GB 아이패드미니4 아이패드  아이패드</t>
  </si>
  <si>
    <t>A급 아이패드 미니4 16기가 IPAD MINI4 애플 iPad mini4 Wi-Fi 16GB 아이패드미니4 아이패드  아이패드</t>
  </si>
  <si>
    <t xml:space="preserve">아이패드 에어 1 로 내놉니다! </t>
  </si>
  <si>
    <t xml:space="preserve"> 아이패드 에어1 S급 인강용 유튜브용 태블릿 16G 32G 64G 128G</t>
  </si>
  <si>
    <t>아이패드 에어2 S급 태블릿 16G 32G 64G 128G</t>
  </si>
  <si>
    <t xml:space="preserve"> 아이패드 에어3 S급 태블릿 64G 256G</t>
  </si>
  <si>
    <t>애플 아이패드 에어 1세대 9.7인치 16GB WIFI+LTE 실버색상</t>
  </si>
  <si>
    <t>아이패드에어1 특A급 태블릿 16G 32G 64G</t>
  </si>
  <si>
    <t xml:space="preserve">애플 아이패드 에어 1세대 32GB WIFI+LTE 해외출시 </t>
  </si>
  <si>
    <t>아이패드에어2 S급 태블릿 16G 32G 64G S급 추가옵션 없음/S급 전문업체</t>
  </si>
  <si>
    <t>[대박가이]아이패드 Air1 3개월 렌탈/공시생/수험생</t>
  </si>
  <si>
    <t xml:space="preserve">애플 아이패드에어 1세대 32GB LTE WIFI 셀룰러 실버 </t>
  </si>
  <si>
    <t>애플 아이패드 에어1 16GB WIFI 스페이스그레이</t>
  </si>
  <si>
    <t>애플 아이패드 에어 1 16GB 9.7인치 태블릿 PC 인터넷강의 유튜브 ipad air</t>
  </si>
  <si>
    <t>[] 아이패드 에어1 (A1474) 16GB 32GB 64GB 128GB 와이파이</t>
  </si>
  <si>
    <t>애플 iPad AIR 아이패드 에어 1 2 /16/32/64/A급</t>
  </si>
  <si>
    <t>애플 아이패드 에어1 32GB WIFI 실버</t>
  </si>
  <si>
    <t>애플 아이패드 에어1 128GB WIFI+LTE 실버</t>
  </si>
  <si>
    <t>APPLE 아이패드에어1 iPad Air WiFi 16GB A1474</t>
  </si>
  <si>
    <t>Apple 아이패드 에어 4세대 WIFI 256G</t>
  </si>
  <si>
    <t>아이패드에어1 iPad Air1 WiFi/LTE 애플정품</t>
  </si>
  <si>
    <t>애플 아이패드에어1 128GB WIFI+LTE 실버</t>
  </si>
  <si>
    <t>애플 APPLE 아이패드에어1 iPad Air WiFi 16GB A1474</t>
  </si>
  <si>
    <t>[애플] 특A급 아이패드에어1/32G/WIFI용/태블릿</t>
  </si>
  <si>
    <t>[애플] 특A급 아이패드에어1/16G/WIFI용/태블릿</t>
  </si>
  <si>
    <t>아이패드에어1 특가 모음전 WiFi LTE 셀룰러</t>
  </si>
  <si>
    <t>애플  WIFI 전용 16GB - [무료배송] 아이패드에어1 특A급 태블릿 16G 32G 64G</t>
  </si>
  <si>
    <t>[] 아이패드 에어2 (A1566) 16GB 32GB 64GB 128GB 테블릿</t>
  </si>
  <si>
    <t>[보상나라] 애플 아이패드 에어 2세대 64G wifi Gold  (Blue)</t>
  </si>
  <si>
    <t>애플 아이패드 에어3 S급 태블릿 WIFI 64G/256G S급 추가옵션 없음/S급 전문업체</t>
  </si>
  <si>
    <t>애플 아이패드에어 2세대 16GB 셀룰러 단품</t>
  </si>
  <si>
    <t>[보상나라] 애플 아이패드 에어 3세대 64G wifi+LTE Space Gray (Purple)</t>
  </si>
  <si>
    <t>[보상나라] 애플 아이패드 에어 3세대 64G wifi+LTE Silver (Purple)</t>
  </si>
  <si>
    <t>Apple [최상급 리퍼상품 단순변심]  아이패드 에어 4세대 Wi-Fi 64GB 스카이블루</t>
  </si>
  <si>
    <t>애플 [무료배송] 아이패드에어1 특A급 태블릿 16G 32G 64G - 에어1  태블릿</t>
  </si>
  <si>
    <t>A급 애플 아이패드 에어 에어2 모음 ipad air1 air2 레티나 인강 유튜브 동영상 강의  16 32 64기가 와이파이 데이터 셀룰러 아이패드에어 아이패드에어2</t>
  </si>
  <si>
    <t>[애플] 아이패드에어1 A급 태블릿 16G 32G 64G - 에어1  태블릿</t>
  </si>
  <si>
    <t xml:space="preserve"> WIFI 전용 16GB - [애플] 아이패드에어1 A급 태블릿 16G 32G 64G</t>
  </si>
  <si>
    <t>애플  WIFI 전용 16GB - [무료배송] 아이패드에어1 A급 태블릿 16G 32G 64G</t>
  </si>
  <si>
    <t>애플 [무료배송] 아이패드에어1 A급 태블릿 16G 32G 64G - 에어1  태블릿</t>
  </si>
  <si>
    <t>[보상나라] 애플 아이패드 에어 2세대 64G wifi+LTE Gold(풀패키지) (Purple)</t>
  </si>
  <si>
    <t>아이패드 에어2 골드 64g  21만원 (택포 가격)</t>
  </si>
  <si>
    <t xml:space="preserve">아이패드 에어2  wifi  128기가 </t>
  </si>
  <si>
    <t>아이패드 에어2세대 64기가 wifi 팔아요</t>
  </si>
  <si>
    <t>[] 애플 아이패드 에어2 wifi 64기가 A급 판매합니다. 19만원!</t>
  </si>
  <si>
    <t>아이패드 에어2 128g 셀룰러+와이파이 골드  판매합니다.</t>
  </si>
  <si>
    <t xml:space="preserve">애플 아이패드에어2 64GB LTE WIFI 셀룰러 실버 </t>
  </si>
  <si>
    <t>해외애플 아이패드 에어2 9.7 LTE 64G 셀룰러 태블릿 화이트 iPad+고급돼지코</t>
  </si>
  <si>
    <t xml:space="preserve">애플 아이패드 에어 2세대 64GB LTE+WIFI </t>
  </si>
  <si>
    <t xml:space="preserve">반품전시 아이패드에어2 </t>
  </si>
  <si>
    <t>애플 아이패드 에어2 모음 WIFI/LTE 와이파이/셀룰러</t>
  </si>
  <si>
    <t>애플 아이패드 에어2 128GB WIFI 실버</t>
  </si>
  <si>
    <t>[애플] S급 아이패드에어2/16G/WIFI용/태블릿</t>
  </si>
  <si>
    <t>애플 아이패드 에어2 128GB WIFI+LTE 실버</t>
  </si>
  <si>
    <t>[애플] S급 아이패드에어2/64G/WIFI용/태블릿</t>
  </si>
  <si>
    <t>애플 아이패드에어2/IPAD Air2/128GB/LTE/골드[Gold] (B급)</t>
  </si>
  <si>
    <t>애플 아이패드 에어2 64GB WIFI 골드</t>
  </si>
  <si>
    <t>애플  WIFI 전용 16GB - [무료배송] 아이패드에어2 S급 태블릿 16G 32G 64G</t>
  </si>
  <si>
    <t>애플  WIFI 전용 16GB - [무료배송] 아이패드에어2 특A급 태블릿 16G 32G 64G</t>
  </si>
  <si>
    <t>미개봉 아이패드에어2 태블릿 Wifi Celluler 16G</t>
  </si>
  <si>
    <t>아이패드 에어2 16GB WiFi 전용</t>
  </si>
  <si>
    <t>애플 아이패드에어2 64GB WIFI 골드</t>
  </si>
  <si>
    <t>해외애플 리퍼 아이패드 에어 2 - 128GB - 실버 (리퍼) Apple Renewe/3186161</t>
  </si>
  <si>
    <t>애플 애플아이패드에어2/64GB/스페이스그레이/전국무료배송</t>
  </si>
  <si>
    <t>[애플] S급 아이패드에어2/32G/WIFI용/태블릿</t>
  </si>
  <si>
    <t>애플아이패드에어2/골드GOLD/64GB/태블릿PC/ipadair2</t>
  </si>
  <si>
    <t>애플 아이패드에어2/IPAD Air2/16GB/WiFi/실버[Silver] (A-급)</t>
  </si>
  <si>
    <t>애플 아이패드에어2/IPAD Air2/64GB/WiFi/화이트[Silver] (A-급)</t>
  </si>
  <si>
    <t>애플 아이패드에어2/IPAD Air2/64GB/WiFi/골드[Gold] (A-급)</t>
  </si>
  <si>
    <t>A급 애플 아이패드에어2 iPad Air2 Wi-Fi 32GB 레티나 디스플레이 9.7인치 아이패드 에어2</t>
  </si>
  <si>
    <t>A급 애플 아이패드에어2 iPad Air2 Wi-Fi 128GB 레티나 디스플레이 9.7인치 아이패드 에어2</t>
  </si>
  <si>
    <t>A급 애플 아이패드에어2 iPad Air2 Wi-Fi 16GB 레티나 디스플레이 9.7인치 아이패드 에어2</t>
  </si>
  <si>
    <t xml:space="preserve">애플 [무료배송] 아이패드에어2 S급 태블릿 16G 32G 64G - 아이패드에어2 S급 </t>
  </si>
  <si>
    <t>애플 아이패드에어2/IPAD Air2/16GB/WiFi/골드[Gold] (A급)</t>
  </si>
  <si>
    <t xml:space="preserve">아이패드 에어3 와이파이 64기가 </t>
  </si>
  <si>
    <t>아이패드 에어3 미개봉 급쳐합니다 안전거래 직거래 다가능 가보다 싸게 팔아요!</t>
  </si>
  <si>
    <t>애플 아이패드 에어3 S급 태블릿 WIFI 64G/256G</t>
  </si>
  <si>
    <t>[애플] [진열상품] 아이패드 에어 3세대 64GB 실버 wifi (당일출고)</t>
  </si>
  <si>
    <t>애플 아이패드 에어3 S급 태블릿 WIFI 64G</t>
  </si>
  <si>
    <t>아이패드 에어3 특가 iPad Air3 64G WiFi LTE 셀룰러</t>
  </si>
  <si>
    <t>애플 아이패드 에어3 iPad Air3 64G WiFi/LTE 정품</t>
  </si>
  <si>
    <t>애플 아이패드에어3/IPAD Air3/256GB/WiFi/스페이스그레이 (A급)</t>
  </si>
  <si>
    <t>[] 아이패드 에어4 64GB 스카이 블루 [68만]</t>
  </si>
  <si>
    <t>미개봉/애플 아이패드에어4/IPAD Air4/64GB/WiFi/스페이스그레이 (S급)</t>
  </si>
  <si>
    <t>애플 아이패드에어4/IPAD Air4/64GB/WiFi/스페이스그레이 (A급)</t>
  </si>
  <si>
    <t>애플 아이패드 프로 2세대 10.5 64GB WIFI 해외출시  판매안내</t>
  </si>
  <si>
    <t>아이패드 5세대 ipad (뉴아이패드) 9.7인치 128GB SILVER WIFI A1822 MP2J2KH/A  A팝니다.</t>
  </si>
  <si>
    <t>아이패드 프로 4세대 12.9 wifi 스그 128기가 애케플  판매 [112만원]</t>
  </si>
  <si>
    <t>아이패드프로 4세대 11인치 128gb wifi  상태좋음 85만원</t>
  </si>
  <si>
    <t xml:space="preserve">애플 아이패드 프로 4세대 12.9인치 1TB WIFI+LTE </t>
  </si>
  <si>
    <t>아이패드 프로 10.5 로즈골드 wi-fi 256GB  판매</t>
  </si>
  <si>
    <t>아이패드 프로 4세대 11인치 128g 셀룰러 스페이스그레이  팝니다</t>
  </si>
  <si>
    <t>[/수정/새 커버 증정!!]아이패드 5세대 9.7인치 32GB Cellular 모델의 새 주인을 찾습니다~</t>
  </si>
  <si>
    <t>아이패드 5세대 32G 풀박스  팝니다.(골드)</t>
  </si>
  <si>
    <t>아이패드5세대 wifi 128G()</t>
  </si>
  <si>
    <t>아이패드 5세대 128기가 풀박</t>
  </si>
  <si>
    <t>아이패드5세대 128g 스페이스그레이 A급 팝니다</t>
  </si>
  <si>
    <t>아이패드 6세대  25에 판매합니다.</t>
  </si>
  <si>
    <t xml:space="preserve">아이패드 7세대 극미 </t>
  </si>
  <si>
    <t>아이패드 7세대 WIFI  31만원 판매합니다.</t>
  </si>
  <si>
    <t>아이패드 7세대 32g 골드 wifi 상태S 케이스까지 나라에서 제일싸게팜 ~~</t>
  </si>
  <si>
    <t>[판매] 아이패드 프로 1세대 9.7 셀룰러 128G(실버)</t>
  </si>
  <si>
    <t>애플 아이패드 프로 2세대 10.5 256GB LTE WIFI 셀롤러  모음전</t>
  </si>
  <si>
    <t>애플 아이패드프로 2세대 10.5 256GB WIFI 실버 , 화면빛샘있음</t>
  </si>
  <si>
    <t>애플 아이패드 프로 3세대 11인치 256GB WIFI 실버 해외출시 액정스크래치</t>
  </si>
  <si>
    <t>애플 아이패드 프로 3세대 12.9인치 64GB WIFI+LTE 실버</t>
  </si>
  <si>
    <t>아이패드프로 2세대 12.9 모음 64G 256G 512G</t>
  </si>
  <si>
    <t>아이패드프로 2세대 10.5 64GB WiFi</t>
  </si>
  <si>
    <t>아이패드프로 2세대 10.5 모음 64GB 256GB 512GB</t>
  </si>
  <si>
    <t>[]애플 아이패드프로 4세대 12.9형 256G WIFI 그레이</t>
  </si>
  <si>
    <t xml:space="preserve">애플 아이패드 프로 3세대 12.9인치 512GB LTE WIFI 셀룰러 </t>
  </si>
  <si>
    <t>애플 아이패드프로 4세대 12.9인치 256GB WIFI 풀박스</t>
  </si>
  <si>
    <t>애플 아이패드프로 3세대 12.9인치 256GB 셀룰러 풀박</t>
  </si>
  <si>
    <t>애플 아이패드 프로 4세대 11인치 128GB WIFI+LTE 실버색상</t>
  </si>
  <si>
    <t>애플 아이패드프로 12.9 2세대 64GB WIFI  A급 풀박스</t>
  </si>
  <si>
    <t>애플 아이패드프로 4세대 12.9인치 128GB 셀룰러 풀박스</t>
  </si>
  <si>
    <t>애플 아이패드 프로 3세대 11인치 256GB WIFI+LTE 실버 풀박스</t>
  </si>
  <si>
    <t xml:space="preserve"> 아이패드 프로3 (11.0) S급 태블릿 64G 256G 512G 1TB</t>
  </si>
  <si>
    <t>[]애플 아이패드프로 4세대 11형 256G WIFI 그레이</t>
  </si>
  <si>
    <t>애플 아이패드프로 3세대 12.9인치 512GB 셀룰러 자급제</t>
  </si>
  <si>
    <t>애플 아이패드 프로 3세대 11인치 64GB WIFI+LTE 실버</t>
  </si>
  <si>
    <t>애플 아이패드 프로 3세대 11인치 512GB WIFI+SK,LG 그레이</t>
  </si>
  <si>
    <t>아이패드프로 애플아이패드프로3세대11인치/실버/512GB/WiFi/태블릿</t>
  </si>
  <si>
    <t>[보상나라] 애플 아이패드 프로 2세대10.5형 64G wifi Space Gray(풀패키지) (Gold)</t>
  </si>
  <si>
    <t>애플 아이패드프로12.9_2세대/IPAD Pro12.9/256GB/LTEWiFi/셀룰러/A1671/실버[Silver](A급)</t>
  </si>
  <si>
    <t>미개봉/애플 아이패드프로12.9_2세대/IPAD Pro12.9/256GB/WiFi/실버[Silver](S급)</t>
  </si>
  <si>
    <t>애플 아이패드프로12.9_2세대/IPAD Pro12.9/256GB/LTEWiFi/셀룰러/A1671/실버[Silver](B급)</t>
  </si>
  <si>
    <t>애플 아이패드 프로 3세대 11인치 512GB LTE</t>
  </si>
  <si>
    <t>APPLE 아이패드 프로 3세대 12.9 WiFi 64GB SPACE GRAY</t>
  </si>
  <si>
    <t>아이패드프로 3세대 12.9 64G 256G 512G WiFi 셀룰러</t>
  </si>
  <si>
    <t>애플 아이패드프로 3세대 12.9 256GB WiFi</t>
  </si>
  <si>
    <t>아이패드 프로 3세대 12.9 WiFi/LTE 64G/256G/512G</t>
  </si>
  <si>
    <t>아이패드 프로 3세대 11인치 모음전 와이파이/셀룰러</t>
  </si>
  <si>
    <t>애플 아이패드 프로 3세대 11인치 64G/256G WiFi/LTE</t>
  </si>
  <si>
    <t>애플 아이패드프로 3세대 11 256GB 셀룰러 스페이스그레이 신품급 풀박스</t>
  </si>
  <si>
    <t>(대전태블릿PC) 아이패드 프로 3세대 12.9 와이파이 64G</t>
  </si>
  <si>
    <t>(대전태블릿PC) 아이패드 프로 3세대 12.9 와이파</t>
  </si>
  <si>
    <t>애플 애플아이패드프로3세대11인치/블랙/256GB/LTE/태블릿</t>
  </si>
  <si>
    <t>[보상나라] 애플 아이패드프로 3세대11형 64G wifi+LTE Silver (Purple)</t>
  </si>
  <si>
    <t>[보상나라] 애플 아이패드프로 3세대11형 256G wifi Space Gray (Purple)</t>
  </si>
  <si>
    <t>[보상나라] 애플 아이패드프로 3세대11형 512G wifi Space Gray (Blue)</t>
  </si>
  <si>
    <t>[A급] ipad 아이패드 프로 3세대 11형 태블릿 pc WIFI</t>
  </si>
  <si>
    <t>[A급] ipad pro 12.9형 아이패드 프로 3세대 태블릿 pc</t>
  </si>
  <si>
    <t>애플 아이패드 프로 11 3세대 LTE 256GB 공기계 태블릿PC 츄파춘스</t>
  </si>
  <si>
    <t>아이패드 프로 11 3세대 256GB 정품</t>
  </si>
  <si>
    <t>[보상나라] 애플 아이패드 프로 3세대11형 64G wifi Space Gray(풀패키지) (Purple)</t>
  </si>
  <si>
    <t>애플 아이패드프로11_3세대/IPAD Pro11/256GB/LTEWiFi/A1934/스페이스그레이[SpaceGray](A-급)</t>
  </si>
  <si>
    <t>애플 아이패드프로12.9_3세대/IPAD Pro12.9/256GB/WiFi/A1876/스페이스그레이[SpaceGray](A급)</t>
  </si>
  <si>
    <t>애플 아이패드프로12.9_3세대/IPAD Pro12.9/256GB/WiFi/A1876/실버[Silver](A급)</t>
  </si>
  <si>
    <t>미개봉/애플 아이패드프로12.9_3세대/IPAD Pro12.9/512GB/LWiFi/A1876/스페이스그레이[SpaceGray](S급)</t>
  </si>
  <si>
    <t>애플 아이패드프로11_3세대/IPAD Pro11/64GB/LTEWiFi/A1934/스페이스그레이[SpaceGray](A-급)</t>
  </si>
  <si>
    <t>애플 아이패드프로12.9_3세대/IPAD Pro12.9/64GB/WiFi/A1876/스페이스그레이[SpaceGray](A-급)</t>
  </si>
  <si>
    <t>미개봉/애플 아이패드프로12.9_3세대/IPAD Pro12.9/256GB/LTE/A1895/실버[Silver](S급)</t>
  </si>
  <si>
    <t>애플 아이패드프로11_3세대/IPAD Pro11/256GB/LTEWiFi/A1934/스페이스그레이[SpaceGray](A급)</t>
  </si>
  <si>
    <t>[미개봉]애플 아이패드프로11_3세대/IPAD Pro11/1TB/WiFi/스페이스그레이[Space Gray](S급)</t>
  </si>
  <si>
    <t>미개봉/애플 아이패드프로12.9_3세대/IPAD Pro12.9/512GB/LTEWiFi/셀룰러/A1895/스페이스그레이[SpaceGray](S급)</t>
  </si>
  <si>
    <t>[미개봉]애플 아이패드프로11_3세대/IPAD Pro11/1TB/LTE[셀룰러]/스페이스그레이[Space Gray]A1934(S급)</t>
  </si>
  <si>
    <t>애플 아이패드프로11_3세대/IPAD Pro11/64GB/WiFi/A1980/실버[Silver](A급)</t>
  </si>
  <si>
    <t>[미개봉]애플 아이패드프로11_3세대/IPAD Pro11/512GB/WiFi/A1980/실버[Silver](S급)</t>
  </si>
  <si>
    <t>아이패드 프로 4세대 11인치 실버 중급형 WIFI(내장 256GB, 박스 풀셋)</t>
  </si>
  <si>
    <t>아이패드 프로 4세대 12.9형 WIFI + 셀룰러 256GB</t>
  </si>
  <si>
    <t>아이패드 프로 4세대 11인치 1TB 셀룰러</t>
  </si>
  <si>
    <t>애플 (대전태블릿PC) 아이패드 프로 4세대 11인치 와이</t>
  </si>
  <si>
    <t>(대전태블릿PC) 아이패드 프로 4세대 11인치 와이파이 128기가 스페이스그레이</t>
  </si>
  <si>
    <t>(대전태블릿PC) 아이패드 프로 4세대 11인치 와이</t>
  </si>
  <si>
    <t>(대전태블릿PC) 아이패드 프로 4세대 11인치 와이파이 128G</t>
  </si>
  <si>
    <t>애플 아이패드프로12.9 4세대/256GB/WiFi/스페이스그레이(S급)</t>
  </si>
  <si>
    <t>미개봉 애플 아이패드프로11 4세대/256GB/WiFi/스페이스그레이 (A급)</t>
  </si>
  <si>
    <t>[보상나라] 애플 아이패드 프로 4세대 11인치 128GB wi-fi+LTE Space gray  (Purple)</t>
  </si>
  <si>
    <t>애플 아이패드프로11_4세대/IPAD Pro11/256GB/WiFi/A2228/스페이스그레이[SpaceGray](A급)</t>
  </si>
  <si>
    <t>2021.02.</t>
  </si>
  <si>
    <t>2020.01.</t>
  </si>
  <si>
    <t>2021.03.</t>
  </si>
  <si>
    <t>2017.05.</t>
  </si>
  <si>
    <t>2020.12.</t>
  </si>
  <si>
    <t>2018.12.</t>
  </si>
  <si>
    <t>2021.01.</t>
  </si>
  <si>
    <t>2020.10.</t>
  </si>
  <si>
    <t>2020.11.</t>
  </si>
  <si>
    <t>2019.02.</t>
  </si>
  <si>
    <t>2014.11.</t>
  </si>
  <si>
    <t>2018.04.</t>
  </si>
  <si>
    <t>2018.10.</t>
  </si>
  <si>
    <t>2017.08.</t>
  </si>
  <si>
    <t>2018.01.</t>
  </si>
  <si>
    <t>2019.08.</t>
  </si>
  <si>
    <t>2014.10.</t>
  </si>
  <si>
    <t>2019.05.</t>
  </si>
  <si>
    <t>2018.06.</t>
  </si>
  <si>
    <t>2019.07.</t>
  </si>
  <si>
    <t>2019.04.</t>
  </si>
  <si>
    <t>2019.11.</t>
  </si>
  <si>
    <t>2017.03.</t>
  </si>
  <si>
    <t>2017.12.</t>
  </si>
  <si>
    <t>2017.06.</t>
  </si>
  <si>
    <t>2020.06.</t>
  </si>
  <si>
    <t>2018.11.</t>
  </si>
  <si>
    <t>2020.08.</t>
  </si>
  <si>
    <t>2020.02.</t>
  </si>
  <si>
    <t>2019.12.</t>
  </si>
  <si>
    <t>2018.05.</t>
  </si>
  <si>
    <t>2018.07.</t>
  </si>
  <si>
    <t>2020.04.</t>
  </si>
  <si>
    <t>2020.07.</t>
  </si>
  <si>
    <t>2020.03.</t>
  </si>
  <si>
    <t>2019.10.</t>
  </si>
  <si>
    <t>2020.05.</t>
  </si>
  <si>
    <t>2020.09.</t>
  </si>
  <si>
    <t>2019.03.</t>
  </si>
  <si>
    <t>date</t>
    <phoneticPr fontId="1" type="noConversion"/>
  </si>
  <si>
    <t>wifi</t>
    <phoneticPr fontId="1" type="noConversion"/>
  </si>
  <si>
    <t>state</t>
    <phoneticPr fontId="1" type="noConversion"/>
  </si>
  <si>
    <t>price</t>
    <phoneticPr fontId="1" type="noConversion"/>
  </si>
  <si>
    <t>name</t>
    <phoneticPr fontId="1" type="noConversion"/>
  </si>
  <si>
    <t>아이패드5</t>
  </si>
  <si>
    <t>아이패드7</t>
  </si>
  <si>
    <t>아이패드프로4</t>
  </si>
  <si>
    <t>아이패드프로3</t>
  </si>
  <si>
    <t>아이패드8</t>
  </si>
  <si>
    <t>아이패드프로2</t>
  </si>
  <si>
    <t>아이패드프로1</t>
  </si>
  <si>
    <t>아이패드4</t>
  </si>
  <si>
    <t>아이패드 에어2 / 64기가</t>
  </si>
  <si>
    <t>아이패드 에어3 64gb 실버 풀박스(애케플)</t>
  </si>
  <si>
    <t xml:space="preserve">아이패드프로3세대 11형 256GB WiFi+셀룰러 </t>
  </si>
  <si>
    <t>아이패드 7세대 128GB 와이파이 스페이스그레이(미개봉) 팝니다.</t>
  </si>
  <si>
    <t>아이패드 에어2 16기가 셀룰러 골드</t>
  </si>
  <si>
    <t>아이패드프로 4세대 12.9인치 128g wifi</t>
  </si>
  <si>
    <t>아이패드 7세대 깨끗 와이파이 32기가 스그 인천직</t>
  </si>
  <si>
    <t>아이패드프로2세대 64기가 와이파이 팔아요</t>
  </si>
  <si>
    <t>[부산 개인] 아이패드 프로 3세대 12.9 256G 셀룰러 판매해요</t>
  </si>
  <si>
    <t>아이패드 미니1세대 와이파이 32GB</t>
  </si>
  <si>
    <t>애플 아이패드에어 4세대 256GB WIFI 풀박스</t>
  </si>
  <si>
    <t>아이패드 미니 2  액정파손 풀박스 팝니다</t>
  </si>
  <si>
    <t>아이패드 미니4 64GB 실버 와파 애플정품케이스</t>
  </si>
  <si>
    <t>아이패드 7세대 와파 32 로즈 완박스</t>
  </si>
  <si>
    <t>[미개봉 새상품]아이패드 에어 4세대 그린 wifi 64기가</t>
  </si>
  <si>
    <t>미개봉 아이패드 8세대 wifi 495000원</t>
  </si>
  <si>
    <t>아이패드프로 4세대 12.9인치 256gb, WIFI, 스페이스그레이 판매합니다</t>
  </si>
  <si>
    <t>아이패드 미니2 32g wifi 팝니다. (판매완료)</t>
  </si>
  <si>
    <t>아이패드 프로4세대 11인치 실버 128풀박스(애캐플+정품폴리오) 판매합니다</t>
  </si>
  <si>
    <t>아이패드 프로 2세대 10.5 64기가 WIFI 골드 팝니다</t>
  </si>
  <si>
    <t>아이패드 프로 3세대 11인치 wifi 256G</t>
  </si>
  <si>
    <t>아이패드 8세대 스마트커버 애플스토어 정품(타중)</t>
  </si>
  <si>
    <t>아이패드 5세대 32기가 스페이스그레이</t>
  </si>
  <si>
    <t>아이패드7세대 32GB 와이파이 스페이스그레이 팝니다.</t>
  </si>
  <si>
    <t>아이패드 미니4 셀룰러 64GB, 리퍼새상품</t>
  </si>
  <si>
    <t>아이패드 미니2 32G wife</t>
  </si>
  <si>
    <t>아이패드 에어3 64G WIFI 모델 팝니다(스그)</t>
  </si>
  <si>
    <t>아이패드 6세대 wifi 32GB 스페이스그레이</t>
  </si>
  <si>
    <t>아이패드 미니 5세대 WIFI 64GB  34만원</t>
  </si>
  <si>
    <t>아이패드 에어3  Wi-Fi 64G - 스페이스 그레이 판매합니다.</t>
  </si>
  <si>
    <t>아이패드 6세대 32gb wifi 로즈골드 색상 팝니다</t>
  </si>
  <si>
    <t>아이패드 에어2 32GB</t>
  </si>
  <si>
    <t>아이패드 프로 4세대 11인치 128기가 S급 판매합니다</t>
  </si>
  <si>
    <t>아이패드 7세대 wifi 32GB 스페이스그레이</t>
  </si>
  <si>
    <t>아이패드 미니4 골드 128G 팝니다</t>
  </si>
  <si>
    <t>아이패드 에어 2</t>
  </si>
  <si>
    <t>아이패드에어4 실버 64g wifi 미개봉+애케플 가입</t>
  </si>
  <si>
    <t>[팝니다] 아이패드 프로 2세대 10.5인치 WIFI 256g 스페이스 그레이</t>
  </si>
  <si>
    <t>아이패드프로 3세대 11인치 256g wifi 부산 김해 경남</t>
  </si>
  <si>
    <t>아이패드 미니2 32G wifi 팝니다</t>
  </si>
  <si>
    <t>아이패드 5세대 실버 와이파이 128기가팝니다.</t>
  </si>
  <si>
    <t xml:space="preserve">애플 아이패드 5세대 9.7인치 32기가 와이파이 그레이 </t>
  </si>
  <si>
    <t>아이패드7세대 와파 32GB 38만(골드)</t>
  </si>
  <si>
    <t>아이패드 프로 12.9 3세대 LTE 256GB 판매합니다.</t>
  </si>
  <si>
    <t>아이패드 미니4 32G LTE</t>
  </si>
  <si>
    <t>[보상나라] 애플 아이패드 프로 3세대11형 64G wifi Silver(풀패키지) (Gold)</t>
  </si>
  <si>
    <t>아이패드8세대 a2270  128g wifi 산지한달미만 강남직거래  45만원</t>
  </si>
  <si>
    <t>아이패드 5세대 와이파이 128기가  판매합니다. (본체만)</t>
  </si>
  <si>
    <t>아이패드 프로 4세대 11인치 128기가 스페이스 그레이 와이파이 모델 팝니다</t>
  </si>
  <si>
    <t>아이패드 6세대 32GB 로즈골드(풀박스)</t>
  </si>
  <si>
    <t>로지텍 슬림 폴리오 아이패드 7세대 팝니다</t>
  </si>
  <si>
    <t>실버 아이패드미니2 16g A1489</t>
  </si>
  <si>
    <t>아이패드 미니4 128g 와이파이 골드</t>
  </si>
  <si>
    <t>아이패드에어2 판매합니다 16g</t>
  </si>
  <si>
    <t>아이패드 에어2 64gb wifi 골드</t>
  </si>
  <si>
    <t xml:space="preserve">아이패드 6세대 wifi cellular 셀룰러 32gb 팝니다. </t>
  </si>
  <si>
    <t>아이패드 8세대 셀룰러+let  인천 에서 판매합니다 (미개봉)</t>
  </si>
  <si>
    <t>(미개봉 새상품) 아이패드 8세대 32g 실버 wifi</t>
  </si>
  <si>
    <t>아이패드 프로 2세대 12.9 셀룰러 512gb 판매합니다</t>
  </si>
  <si>
    <t>아이패드 프로 3세대 11인치 256gb 와이파이 wifi 외 구성품 팝니다.</t>
  </si>
  <si>
    <t>아이패드 미니3 14만</t>
  </si>
  <si>
    <t>아이패드 프로4세대11인치 128기가 와이파이 팜</t>
  </si>
  <si>
    <t>아이패드프로2세대10.5 셀룰러+미사용정품충전기!~배터리95프로!!</t>
  </si>
  <si>
    <t>아이패드 에어4 64기가 미개봉 실버 wifi 판매합니다</t>
  </si>
  <si>
    <t>아이패드 에어2 128기가 셀룰러 골드 판매</t>
  </si>
  <si>
    <t>아이패드 7세대 풀박스</t>
  </si>
  <si>
    <t>아이패드프로 3세대 11인치 64g Wi-fi + 정품 스마트폴리오 챠콜</t>
  </si>
  <si>
    <t>아이패드 에어3 40만원 팝니다</t>
  </si>
  <si>
    <t>아이패드8세대 32G</t>
  </si>
  <si>
    <t>아이패드6세대 32GB wifi 모델 스그 팝니다</t>
  </si>
  <si>
    <t>아이패드6세대 32G wifi 실버</t>
  </si>
  <si>
    <t>아이패드 6세대 셀룰러 32GB</t>
  </si>
  <si>
    <t>2017 5세대 아이패드 32gb wifi 실버 판매합니다.</t>
  </si>
  <si>
    <t>아이패드 IPAD WIFI 32G 8세대 스페이스그레이 미개봉</t>
  </si>
  <si>
    <t>애플 아이패드 에어 1세대 9.7인치 16GB WIFi 실버색상</t>
  </si>
  <si>
    <t>뉴아이패드(3세대) 레티나 32gb wifi 판매합니다</t>
  </si>
  <si>
    <t>아이패드 에어4 64기가 wifi 미개봉(스페이스 그레이) 팝니다.</t>
  </si>
  <si>
    <t>아이패드 미니4 64g wifi 팝니다 (일산)</t>
  </si>
  <si>
    <t>아이패드 7세대 풀박스 커버포함</t>
  </si>
  <si>
    <t>부산 아이패드 5세대 스페이스 그레이 128GB Wifi 팝니다</t>
  </si>
  <si>
    <t>아이패드 8세대 32기가(wifi) 미개봉 / 실버, 스페이스그레이</t>
  </si>
  <si>
    <t>아이패드 8세대 128기가 미개봉</t>
  </si>
  <si>
    <t>아이패드미니4 16기가 와이파이</t>
  </si>
  <si>
    <t>아이패드6세대 32GB 로즈골드</t>
  </si>
  <si>
    <t>아이패드 프로4세대 12.9 wifi 256GB 스그 미개봉 새제품 판매합니다.(비닐도 안뜯었습니다.)</t>
  </si>
  <si>
    <t>아이패드 6세대 32기가 실버 판매합니다.</t>
  </si>
  <si>
    <t>아이패드 7세대 32기가 로즈골드 29만원!!</t>
  </si>
  <si>
    <t xml:space="preserve">아이패드 에어1 64기가 와이파이 실버 팝니다. </t>
  </si>
  <si>
    <t>아이패드 미니 4 16g</t>
  </si>
  <si>
    <t>아이패드 에어4세대 셀룰러 64기가 스카이블루</t>
  </si>
  <si>
    <t>아이패드 에어4 wifi 64gb 스카이블루 개봉만한 새제품 싸게 팔아요</t>
  </si>
  <si>
    <t>아이패드 에어3 / 스페이스 그레이 / 64GB / WI-FI / 배터리 효율 100%</t>
  </si>
  <si>
    <t>아이패드 8세대 32기가 스페이스그레이(wifi) 42만원 팝니다(미개봉)</t>
  </si>
  <si>
    <t>아이패드 8세대 골드 와이파이 128기가 미개봉 새상품</t>
  </si>
  <si>
    <t>아이패드 프로 3세대 와이파이+셀룰러 256기가</t>
  </si>
  <si>
    <t>아이패드 에어2 액정깨진 것 팝니다</t>
  </si>
  <si>
    <t>아이패드 에어3 64g 셀룰러 실버 + 케이스 부산</t>
  </si>
  <si>
    <t>아이패드 에어4 실버 64G 미개봉 새상품</t>
  </si>
  <si>
    <t>아이패드 에어1 64G WIFI 팝니다~ (내용 참조)</t>
  </si>
  <si>
    <t>아이패드 미니4 32gb 팝니다.</t>
  </si>
  <si>
    <t>아이패드 프로 2세대 10.5인치 스그 64기가 셀룰러 판매합니다.</t>
  </si>
  <si>
    <t>아이패드 미니4 LTE 128g</t>
  </si>
  <si>
    <t>아이패드 에어1 16기가 셀룰러 판매</t>
  </si>
  <si>
    <t>아이패드 8세대 32기가 팜 미개봉</t>
  </si>
  <si>
    <t>아이패드미니4 셀룰러 버전 팝니다.</t>
  </si>
  <si>
    <t>[부산] 아이패드 미니1 32g</t>
  </si>
  <si>
    <t>아이패드미니4 실버 16기가 풀박스</t>
  </si>
  <si>
    <t>아이패드에어4세대 256기가 셀룰러 스페이스 그레이</t>
  </si>
  <si>
    <t>아이패드4세대 128GB 와이파이 기계 상태 S급 팝니다.</t>
  </si>
  <si>
    <t>아이패드 미니 3세대 셀룰러 128gb</t>
  </si>
  <si>
    <t>아이패드 프로 2세대 10.5 셀룰러 512기가 박스셋 판매합니다.</t>
  </si>
  <si>
    <t>아이패드에어1 64기가 스페이스그레이 판매합니다.</t>
  </si>
  <si>
    <t>아이패드 에어2 64GB wifi</t>
  </si>
  <si>
    <t>아이패드 프로 4세대 11인치 128GB wifi 미개봉</t>
  </si>
  <si>
    <t>아이패드 6세대 32기가 스페이스그레이 미개봉 판매합니다</t>
  </si>
  <si>
    <t>아이패드 프로 4세대 128기가 셀룰러</t>
  </si>
  <si>
    <t>아이패드 프로 12.9 3세대 64기가 와이파이버전</t>
  </si>
  <si>
    <t>아이패드에어1 32g</t>
  </si>
  <si>
    <t>[미개봉] 아이패드 프로 4세대 11형  *오늘 안에 안팔리면 글내리겠습니다*</t>
  </si>
  <si>
    <t>아이패드 미니1 32g</t>
  </si>
  <si>
    <t>미개봉 아이패드 7세대 32기가 택포 가능</t>
  </si>
  <si>
    <t>아이패드 프로 4세대 12.9 256GB WIFI 팝니다.</t>
  </si>
  <si>
    <t>아이패드 8세대 삽니다. 32gb</t>
  </si>
  <si>
    <t>아이패드7 Wifi128기가</t>
  </si>
  <si>
    <t>아이패드 에어 1 WiFi 32gb (A1474) A급</t>
  </si>
  <si>
    <t>아이패드 3세대 12.9 셀룰러 64G 실버 풀박스 팝니다.</t>
  </si>
  <si>
    <t>아이패드 미니2 (레티나) 실버 wifi 32기가 팝니다 (가격 인하)</t>
  </si>
  <si>
    <t>아이패드 에어3 실버 64기가 배송지 변경</t>
  </si>
  <si>
    <t>아이패드7세대 와이파이 32기가</t>
  </si>
  <si>
    <t>[부산 지하철] 아이패드 프로 3세대 11인치 256G WI-FI 스페이스그레이 팝니다.</t>
  </si>
  <si>
    <t>아이패드 8세대 128 셀룰러</t>
  </si>
  <si>
    <t>아이패드 에어4 와이파이 64기가 그린</t>
  </si>
  <si>
    <t>아이패드에어4세대64기가</t>
  </si>
  <si>
    <t>아이패드2 wifi 32GB 판매합니다.</t>
  </si>
  <si>
    <t>아이패드미니4 64기가 와이파이 골드 판매</t>
  </si>
  <si>
    <t>아이패드 프로 4세대 11인치(256g-스그)에플케어 포함</t>
  </si>
  <si>
    <t>아이패드프로 10.5 2세대 wifi 256 팝니다</t>
  </si>
  <si>
    <t>아이패드프로3세대 12.9인치 셀룰러 64기가</t>
  </si>
  <si>
    <t>아이패드 에어4 64G Wifi 스카이 블루 (풀박스+강화유리+케이스) 팝니다</t>
  </si>
  <si>
    <t>아이패드프로3세대 12.9 / 256기가 / wifi / 스페이스그레이 S급 판매합니다</t>
  </si>
  <si>
    <t>아이패드 프로3세대 12.9 wifi 64GB 스그 상태 A급 팝니다</t>
  </si>
  <si>
    <t>아이패드5세대 32기가 스페이스그레이 판매합니다</t>
  </si>
  <si>
    <t>부산 아이패드 8세대 골드 미개봉 팝니다</t>
  </si>
  <si>
    <t>아이패드 미니4 셀룰러</t>
  </si>
  <si>
    <t>아이패드 8세대 32GB Wi-Fi 실버, 미개봉 신품 (서울 강서구 9호선 직거래)</t>
  </si>
  <si>
    <t>미개봉 아이패드 에어4 64기가 팝니다</t>
  </si>
  <si>
    <t>아이패드 프로 3세대 11인치 셀룰러 64G 실버</t>
  </si>
  <si>
    <t>아이패드 7세대 128GB 셀룰러+WiFi 스페이스 그레이  상태 최상급 판매합니다.</t>
  </si>
  <si>
    <t>아이패드 프로 4세대 11인치 256GB 판매합니다.</t>
  </si>
  <si>
    <t>아이패드 6세대 32기가 골드 상태 최상</t>
  </si>
  <si>
    <t>아이패드 프로 4세대 11인치 셀룰러 팝니다</t>
  </si>
  <si>
    <t>[보상나라] 애플 아이패드 프로 3세대11형 512G wifi+LTE Space Gray (Purple)</t>
  </si>
  <si>
    <t>아이패드 프로 12.9 4세대 512GB 셀룰러 판매 애플케어플러스 포함 (방문시155만에드려요)</t>
  </si>
  <si>
    <t>아이패드 에어 4세대 Wi-Fi 64GB 블루 미개봉 팝니다.</t>
  </si>
  <si>
    <t>대구)아이패드 에어4 64기가 셀룰러 미개봉</t>
  </si>
  <si>
    <t xml:space="preserve"> 아이패드 7세대 32GB wifi 빵빵한 구성으로 판매합니다!</t>
  </si>
  <si>
    <t>로지텍 슬림 폴리오 아이패드 에어 3세대용 Logitech Slim Folio Case for iPad Air 3rd Generation 팝니다.</t>
  </si>
  <si>
    <t>아이패드 에어4 256 셀룰러 스카이블루 미개봉</t>
  </si>
  <si>
    <t>아이패드 에어3 10.5 액정파손 팝니다</t>
  </si>
  <si>
    <t>아이패드 프로3세대 11인치 256기가 스페이스그레이 팝니다.</t>
  </si>
  <si>
    <t>아이패드 프로 1세대 12.9 wifi 128G 팝니다</t>
  </si>
  <si>
    <t>미개봉 아이패드 에어 4세대 64G Wi-Fi 스카이블루</t>
  </si>
  <si>
    <t>아이패드 프로 4세대 11인치 128기가 스그팝니다!</t>
  </si>
  <si>
    <t>아이패드 에어4 스그 256GB 상태 매우좋습니다.</t>
  </si>
  <si>
    <t>아이패드 미니4 128 스그</t>
  </si>
  <si>
    <t>아이패드프로 11 4세대 128기가 와이파이 @@미개봉@@</t>
  </si>
  <si>
    <t>아이패드 8세대 실버 32g 미개봉 팝니다</t>
  </si>
  <si>
    <t>아이패드에어1세대32기가</t>
  </si>
  <si>
    <t>아이패드 프로 4세대 11인치 128GB 미개봉 제품</t>
  </si>
  <si>
    <t>아이패드 에어1 wifi+lte 64GB 판매합니다.</t>
  </si>
  <si>
    <t>아이패드5세대128기가 스그와이파이전용</t>
  </si>
  <si>
    <t>아이패드 에어1 32g wifi</t>
  </si>
  <si>
    <t>아이패드 에어2 골드 wifi 64G 판매합니다.</t>
  </si>
  <si>
    <t>아이패드프로2세대 12.9 64기가 판매합니다</t>
  </si>
  <si>
    <t>아이패드에어2  16기가</t>
  </si>
  <si>
    <t>아이패드 에어1 16기가 와이파이 실버  판매합니다</t>
  </si>
  <si>
    <t xml:space="preserve">아이패드 프로 2세대 11인치 wifi 256기가 애플케어플러스 추가 판매합니다. </t>
  </si>
  <si>
    <t>아이패드 8세대 32기가 wifi 스그 미개봉 42만판매</t>
  </si>
  <si>
    <t>아이패드 프로 3세대 11인치 64기가 와이파이모델 S급 풀박 판매합니다</t>
  </si>
  <si>
    <t>아이패드 5세대 잔기스 1도 없는 A+급 128gb 스페이스 그레이</t>
  </si>
  <si>
    <t>[최근 리퍼] 아이패드 프로3세대 12.9 WIFI 64GB 스페이스그레이</t>
  </si>
  <si>
    <t>[미개봉] 아이패드 프로 4세대 12.9 128GB Wi-Fi 스그팝니다.</t>
  </si>
  <si>
    <t>아이패드 iPad 8세대 32GB 미개봉 신상품</t>
  </si>
  <si>
    <t>로지텍폴리오터치 아이패드에어4호환</t>
  </si>
  <si>
    <t>아이패드 미니4 128G WIFI + 셀룰러(LTE) 골드 S급 팝니다.</t>
  </si>
  <si>
    <t>아이패드 에어4 스패이스그레이 64gb 미개봉</t>
  </si>
  <si>
    <t>아이패드 미니 2 128g 셀룰러 lte 팔아요</t>
  </si>
  <si>
    <t>아이패드 미니4 64GB 리퍼 전시상품</t>
  </si>
  <si>
    <t>아이패드 에어4 스그 미개봉</t>
  </si>
  <si>
    <t>아이패드 미니 2 셀룰러 16GB 스페이스 그레이</t>
  </si>
  <si>
    <t>아이패드프로4세대 12.9인치 셀룰러 256gb 스그</t>
  </si>
  <si>
    <t>아이패드 8세대 실버 32g wifi 32기가 와이파이용 특S급 판매합니다</t>
  </si>
  <si>
    <t>아이패드 에어4 그린 미개봉</t>
  </si>
  <si>
    <t>아이패드4세대 12.9 256G 셀룰러 및 주변기기</t>
  </si>
  <si>
    <t>아이패드 에어 3 64기가 셀룰러 스페이스그레이 팝니다</t>
  </si>
  <si>
    <t>[판매완료] 아이패드 미니4 64기가 셀룰러 모델 정상해지 공기계 판매합니다</t>
  </si>
  <si>
    <t>아이패드 에어 4 WIFI 64G 스카이 블루 미개봉 새제품</t>
  </si>
  <si>
    <t>아이패드 에어4 / 스페이스그레이 / 256G / wifi</t>
  </si>
  <si>
    <t>아이패드8세대 32기가 실버 미개봉 판매.</t>
  </si>
  <si>
    <t>아이패드 프로 4세대 11인치 128gb/와이파이</t>
  </si>
  <si>
    <t>[보상나라] 애플 아이패드 미니 1세대 32G wifi Silver  (Purple)</t>
  </si>
  <si>
    <t>미개봉 아이패드 프로4세대 12.9 wifi 128기가 실버팝니다</t>
  </si>
  <si>
    <t>아이패드 에어3 스페이스그레이 11인치 wifi 64gb</t>
  </si>
  <si>
    <t>아이패드 6세데 128gb 입니다</t>
  </si>
  <si>
    <t>아이패드 프로 3세대 12.9 64 wifi 팝니다</t>
  </si>
  <si>
    <t>아이패드프로3세대 11인치 64 스그 셀룰러팝니다</t>
  </si>
  <si>
    <t>아이패드 프로11 2세대 128기가 wifi</t>
  </si>
  <si>
    <t>(팔렸습니다! 용인 수지 사신 분 감사드립니다!) 아이패드 에어1 초기화 다 해놓은 것 터치 안되어 부품용 값 단돈 4만5천원에 싸게 내놉니다!</t>
  </si>
  <si>
    <t>애플 아이패드 에어4 스페이스그레이 64g 새상품 팝니다</t>
  </si>
  <si>
    <t>애플 아이패드8세대 골드 미개봉 판매합니다.</t>
  </si>
  <si>
    <t>&lt;새상품 컨디션&gt; 아이패드8세대 wifi 32GB 판매요</t>
  </si>
  <si>
    <t>아이패드 6세대 2018 wifi 128g 골드 상태 S급</t>
  </si>
  <si>
    <t>(미개봉 공기계) 아이패드 프로12.9형 4세대(ipad pro 12.9) 256gb / wifi+cellular /    1,350,000원</t>
  </si>
  <si>
    <t>아이패드 5세대 32기가 18만에 팝니다</t>
  </si>
  <si>
    <t>아이패드 미니3 wifi 64GB 골드 20만 판매합니다</t>
  </si>
  <si>
    <t>아이패드 에어 4세대 그린 와이파이 64G 미개봉 팝니다.</t>
  </si>
  <si>
    <t>[서울] 애플 아이패드 미니4 와이파이(Wifi) 팝니다 (iPad mini4)</t>
  </si>
  <si>
    <t>(미개봉) 아이패드 8세대 Wi-Fi 32G</t>
  </si>
  <si>
    <t>아이패드5세대 wifi 32g</t>
  </si>
  <si>
    <t>(미개봉) 아이패드 8세대 32기가!!!</t>
  </si>
  <si>
    <t>아이패드 2017(5세대) 128 셀룰러</t>
  </si>
  <si>
    <t>아이패드프로3세대 256g 애케플 판매</t>
  </si>
  <si>
    <t>아이패드 미니4 64 와파</t>
  </si>
  <si>
    <t>전주익산 미개봉 아이패드 에어4 64g wifi 스페이스그레이 + 애플케어플러스</t>
  </si>
  <si>
    <t>아이패드 미니4 와이파이 로즈골드 128G 팝니다.</t>
  </si>
  <si>
    <t>아이패드 에어 4세대 wifi 스페이스그레이</t>
  </si>
  <si>
    <t>[미개봉] 아이패드 프로 4세대 11인치 128기가 WiFi 실버 팝니다</t>
  </si>
  <si>
    <t>아이패드 미니 4 (와이파이 고장 됐다안됐다 함)</t>
  </si>
  <si>
    <t>[미개봉]아이패드에어4/ 64G/ wifi/ 스페이스그레이</t>
  </si>
  <si>
    <t xml:space="preserve">아이패드프로4세대 11/128 + 애플케어 + 정품케이스 팔아요 </t>
  </si>
  <si>
    <t>아이패드 에어2 128G wifi 부품용 판매합니다</t>
  </si>
  <si>
    <t>아이패드 프로4세대 12.9 128GB WIFI 스그 (미개봉)</t>
  </si>
  <si>
    <t>[미개봉] 아이패드 에어4 64g Wifi 스카이블루</t>
  </si>
  <si>
    <t>아이패드 프로 11인치 3세대 256GB 셀룰러</t>
  </si>
  <si>
    <t>[팝니다] 아이패드 에어4 256기가 미개봉 신제품 팝니다.</t>
  </si>
  <si>
    <t>아이패드 에어2 스그 셀룰러 64g</t>
  </si>
  <si>
    <t>아이패드 프로 4세대 11 128GB Wifi [미개봉 새제품]</t>
  </si>
  <si>
    <t>아이패드 8세대 32기가 WI-FI</t>
  </si>
  <si>
    <t>아이패드 미니4 64GB 셀룰러 KT 사용 판매합니다. (스페이스 그레이)</t>
  </si>
  <si>
    <t>아이패드 에어2 64G 셀룰러 (스페이스그레이) 팝니다. - 2330님</t>
  </si>
  <si>
    <t xml:space="preserve">애플 아이패드미니4 128GB LTE WIFI 셀룰러 스페이스그레이 </t>
  </si>
  <si>
    <t>아이패드 프로 4세대 12.9 128기가 와이파이 A급</t>
  </si>
  <si>
    <t>아이패드 프로 1세대 9.7inch 128gb 골드 wi-fi 모델  팝니다.</t>
  </si>
  <si>
    <t>아이패드 프로 4세대 11인치 wifi 와이파이 128g(애플케어플러스) 팝니다.</t>
  </si>
  <si>
    <t>아이패드8세대 미개봉 팝니다</t>
  </si>
  <si>
    <t>아이패드 에어 1세대 실버 32G WIFI, 정품 스마트커버 판매합니다.</t>
  </si>
  <si>
    <t>아이패드 프로 1세대 12.9 128G WiFi/LTE</t>
  </si>
  <si>
    <t>아이패드 에어1 32G 샐룰러 판매합니다.</t>
  </si>
  <si>
    <t>아이패드 8세대 스그 미개봉 판매합니다~</t>
  </si>
  <si>
    <t>아이패드 7세대 wifi 32gb 북미판팝니다.</t>
  </si>
  <si>
    <t>아이패드 6세대</t>
  </si>
  <si>
    <t xml:space="preserve">아이패드 미니2 32기가 </t>
  </si>
  <si>
    <t>아이패드 미니 1세대</t>
  </si>
  <si>
    <t>아이패드 프로 2세대 10.5 65GB</t>
  </si>
  <si>
    <t>가격내림)울산 아이패드 8세대 실버 32기가</t>
  </si>
  <si>
    <t>아이패드 프로 12.9 1세대 256GB 셀룰러</t>
  </si>
  <si>
    <t>아이패드 미니2 32기가 판매합니다</t>
  </si>
  <si>
    <t>아이패드 프로 11형 4세대 256g 미개봉</t>
  </si>
  <si>
    <t>아이패드 5세대 128GB 셀룰러 + WIFI</t>
  </si>
  <si>
    <t>아이패드 미니4 128기가 셀룰러</t>
  </si>
  <si>
    <t>아이패드 7세대 32 택포/ 스페이스 그레이 / wifi / 보증 21.6까지</t>
  </si>
  <si>
    <t>아이패드 에어3 64g wifi 스페이스 그레이 팝니다.</t>
  </si>
  <si>
    <t>아이패드 프로 3세대 11인치 64기가 스페이스그레이 Wi-fi [풀박구성, 상태좋음]</t>
  </si>
  <si>
    <t>애플 아이패드미니3 iPad Mini3 WiFi/LTE 정품</t>
  </si>
  <si>
    <t>아이패드 에어4 미개봉 (64GB, Wi-Fi) 71만원 팝니다. (스카이블루, 광주)</t>
  </si>
  <si>
    <t>아이패드 프로 4세대 12.9 512G 와이파이 스그 + 애플케어 풀박스 팝니다</t>
  </si>
  <si>
    <t>아이패드7세대 128g wifi 로즈골드</t>
  </si>
  <si>
    <t>아이패드 프로3세대 11인치 512기가 셀룰러 실버 풀박 판매합니다(로지텍 슬림폴리오포함)</t>
  </si>
  <si>
    <t>아이패드 에어4 실버 64g 1월구매</t>
  </si>
  <si>
    <t>아이패드 프로 3세대 11인치 64G</t>
  </si>
  <si>
    <t>[애플] 특A급 아이패드미니2/32G/WIFI용/태블릿</t>
  </si>
  <si>
    <t>미개봉 새상품] 아이패드 프로 11형 2세대 256기가 판매</t>
  </si>
  <si>
    <t>프라이탁 13인치 맥북슬리브_화이트&amp;그레이 / 프라이탁 아이패드 미니 파우치_딥그린_일부판매완료</t>
  </si>
  <si>
    <t xml:space="preserve">아이패드 8세대 와이파이 골드 32 미개봉 </t>
  </si>
  <si>
    <t>아이패드 프로2세대 10.5 wifi64기가 판매합니다</t>
  </si>
  <si>
    <t>아이패드 에어4 스그 64gb 셀룰러 구매원합니다. 대전 직거래 혹은 안전</t>
  </si>
  <si>
    <t>아이패드 에어2 셀룰러 128기가 실버 판매합니다.</t>
  </si>
  <si>
    <t>아이패드 미니4 32기가</t>
  </si>
  <si>
    <t>아이패드 에어3 골드 64GB WIFI 특S 판매</t>
  </si>
  <si>
    <t>아이패드 에어2 128g 골드 셀룰러+와이파이</t>
  </si>
  <si>
    <t>아이패드 미니4 와이파이 32기가 팡매</t>
  </si>
  <si>
    <t>아이패드 에어2 골드 64g wifi용 풀박</t>
  </si>
  <si>
    <t>APPLE 아이패드 에어 1세대 Cellular 16GB LTE+Wifi (정품)</t>
  </si>
  <si>
    <t>아이패드 에어2 64g wifi 판매합니다</t>
  </si>
  <si>
    <t>[보상나라] 애플 아이패드 미니 4세대 16G wifi Gold  (Purple)</t>
  </si>
  <si>
    <t>아이패드 에어4 미개봉 새제품 로즈골드 스카이블루</t>
  </si>
  <si>
    <t>아이패드 7세대 32기가 와이파이 팔아여</t>
  </si>
  <si>
    <t>아이패드 7세대 스페이스그레이 WIFI 32G 판매완료</t>
  </si>
  <si>
    <t>아이패드 프로 4세대 12.9 wifi 128기가 스그</t>
  </si>
  <si>
    <t>(미개봉)아이패드 에어4 스그 64g wifi 팝니다</t>
  </si>
  <si>
    <t>아이패드 에어 4 64gb 스페이스 그레이 셀룰러 미개봉</t>
  </si>
  <si>
    <t>아이패드미니3세대 골드 와이파이 128g</t>
  </si>
  <si>
    <t>아이패드 6세대 32GB</t>
  </si>
  <si>
    <t>아이패드 7세대 32기가 미개봉</t>
  </si>
  <si>
    <t>가격내림 특S급 아이패드 에어3 로즈골드 64G wifi 팝니다 (+케이스+필름)</t>
  </si>
  <si>
    <t>아이패드미니 2세대 32gb wifi</t>
  </si>
  <si>
    <t>애플 아이패드 에어 3세대 실버 64기가</t>
  </si>
  <si>
    <t>아이패드 에어4 64g 셀룰러 블루 팝니다</t>
  </si>
  <si>
    <t>아이패드 미니 2세대 레티나 디스플레이 32G WiFi 버전 팝니다.</t>
  </si>
  <si>
    <t>아이패드 에어2 64GB Wifi 골드 판매합니다.</t>
  </si>
  <si>
    <t>아이패드 에어 4세대 64기가 셀룰러 스페이스그레이</t>
  </si>
  <si>
    <t>아이패드 에어3 64GB 실버 와이파이모델</t>
  </si>
  <si>
    <t>애플 아이패드미니2 셀룰러 128GB 실버</t>
  </si>
  <si>
    <t>미개봉)아이패드 프로 12.9 4세대 128기가 셀룰러 판매합니다.(스페이스그레이)</t>
  </si>
  <si>
    <t>아이패드7세대 완료</t>
  </si>
  <si>
    <t>아이패드 7세대 32기가 Wifi 리퍼</t>
  </si>
  <si>
    <t>아이패드8세대 32g wifi 스그 (미개봉)</t>
  </si>
  <si>
    <t>아이패드 에어4 256GB 와이파이 로즈골드</t>
  </si>
  <si>
    <t>아이패드프로 3세대 12.9 셀룰러 및 와이파이 256기가 팝니다.</t>
  </si>
  <si>
    <t xml:space="preserve">아이패드프로2세대 12.9 lte </t>
  </si>
  <si>
    <t>아이패드 에어1 64기가 셀룰러 +DAGi pen판매(가격인하)</t>
  </si>
  <si>
    <t>개인) 아이패드 에어4세대 64기가(미개봉) - 71만원</t>
  </si>
  <si>
    <t>아이패드미니2 셀룰러 32기가 판매합니다</t>
  </si>
  <si>
    <t>아이패드에어2 와이파이 64기가 + 벨킨블루투스케이스 세트로 팝니다</t>
  </si>
  <si>
    <t>아이패드 에어2 wifi 64gb 스페이스그레이</t>
  </si>
  <si>
    <t>아이패드 8세대 와이파이 32GB 스페이스 그레이 거의 새상품 판매합니다!</t>
  </si>
  <si>
    <t>아이패드 7세대 32기가 wifi 미개봉 새상품</t>
  </si>
  <si>
    <t>[대전] 아이패드 미니1 64기가 wifi 팝니다.(7만)</t>
  </si>
  <si>
    <t>가격내림) 아이패드 미니5 64GB 스그 셀룰러 42만 배터리효율 96%</t>
  </si>
  <si>
    <t>아이패드 에어1 128g+케이스</t>
  </si>
  <si>
    <t>아이패드 프로 4세대 11인치 128g wifi 모델 판매</t>
  </si>
  <si>
    <t>아이패드에어4 64기가wifi 로즈골드</t>
  </si>
  <si>
    <t>아이패드프로 11형 2세대 128G 개봉했으나 사용 안함, 전면 정품 필름부착(약3만원), 정품 커버(약9만원)</t>
  </si>
  <si>
    <t>아이패드 프로11형(2세대) 새제품</t>
  </si>
  <si>
    <t>아이패드 프로 3세대 11인치 풀박스</t>
  </si>
  <si>
    <t>아이패드 프로4세대 12.9인치 256GB 스페이스그레이 wifi모델 미개봉 팝니다</t>
  </si>
  <si>
    <t>아이패드 미니2 레티나 wifi 16기가</t>
  </si>
  <si>
    <t>아이패드 미니4 판매합니다 (일산 직거래)</t>
  </si>
  <si>
    <t>아이패드 미니2 부품용 판매합니다</t>
  </si>
  <si>
    <t>아이패드 미니1 A1432 16g wifi</t>
  </si>
  <si>
    <t>아이패드 프로 3세대 12.9 64gb 와이파이 버전 (네고 X)</t>
  </si>
  <si>
    <t>아이패드 미니 2세대 셀룰러 64gb 판매(부산)</t>
  </si>
  <si>
    <t>아이패드 미니2 wifi</t>
  </si>
  <si>
    <t>아이패드 에어2세대 64GB wifi모델 23만원에 판매합니다.</t>
  </si>
  <si>
    <t>아이패드 8세대 스페이스그레이 32G 판매합니다 33만</t>
  </si>
  <si>
    <t>아이패드미니1  16기가</t>
  </si>
  <si>
    <t xml:space="preserve">애플 [무료배송] 아이패드에어2 특A급 태블릿 16G 32G 64G - 아이패드에어2 특A급 </t>
  </si>
  <si>
    <t>아이패드프로3세대11 64wifi</t>
  </si>
  <si>
    <t>S급 아이패드 6세대 셀룰러 32기가 스그 팝니다.</t>
  </si>
  <si>
    <t>아이패드 미니4 64기가 골드 셀룰러 판매합니다.</t>
  </si>
  <si>
    <t>아이패드 에어3 64G Wifi 스그+케이스</t>
  </si>
  <si>
    <t>아이패드프로 11인치 4세대 셀룰러 128g 스페이스 그레이팝니다 (+애캐플)</t>
  </si>
  <si>
    <t>아이패드 에어 4세대 64GB 스페이스 그레이 Wifi 모델 팝니다.</t>
  </si>
  <si>
    <t>아이패드 미니2 / 스페이스그레이 / 셀룰러 64GB</t>
  </si>
  <si>
    <t>아이패드 미니2(실버, 16G, Wifi) 8만원</t>
  </si>
  <si>
    <t>아이패드 7세대 32G 스페이스 그레이</t>
  </si>
  <si>
    <t>아이패드 미니4 64GB WIFI 골드</t>
  </si>
  <si>
    <t>아이패드 6세대 128GB wi-fi 판매합니다</t>
  </si>
  <si>
    <t>아이패드 2017 5세대 128기가 셀룰러 모델 판매합니다</t>
  </si>
  <si>
    <t>[판매완료] 아이패드프로11 2세대 128GB Wi-Fi 스페이스그레이 판매합니다</t>
  </si>
  <si>
    <t xml:space="preserve">아이패드 ipad 6세대 128GB 셀룰러 버전 실버 S급 </t>
  </si>
  <si>
    <t>아이패드 5세대 와이파이 실버 32G</t>
  </si>
  <si>
    <t>아이패드 프로 2세대 10.5. 256gb wifi 팔아요</t>
  </si>
  <si>
    <t>아이패드 에어2 골드 64GB 셀룰러 충전기포함</t>
  </si>
  <si>
    <t xml:space="preserve">[미개봉 새상품] 아이패드 에어4 64gb 셀룰러모델 스카이블루 </t>
  </si>
  <si>
    <t>아이패드에어2 와이파이 128g 팝니다</t>
  </si>
  <si>
    <t>와이파이 아이패드 프로12.9 1세대</t>
  </si>
  <si>
    <t>아이패드 프로 1세대 9.7 128기가 셀룰러</t>
  </si>
  <si>
    <t>아이패드 에어 4세대 64기가 그린 (wifi) 팔아요</t>
  </si>
  <si>
    <t>아이패드 프로 12.9 2세대 256g wifi 판매</t>
  </si>
  <si>
    <t>아이패드에어4 64</t>
  </si>
  <si>
    <t>아이패드 6세대 스그 32G 와이파이</t>
  </si>
  <si>
    <t>아이패드 8세대 32G wifi 스페이스그레이 팝니다 서울직거래</t>
  </si>
  <si>
    <t>아이패드 에어 3세대 wifi 256기가 판매합니다 (96%)</t>
  </si>
  <si>
    <t>아이패드미니4 128기가 와이파이모델 팝니다</t>
  </si>
  <si>
    <t>아이패드 에어2 64g 셀룰러 18만원에 팝니다!</t>
  </si>
  <si>
    <t>아이패드8세대 32G 실버 미개봉 셀룰러용 50만원</t>
  </si>
  <si>
    <t>아이패드 6세대 32GB Wifi (9.7인치) 판매합니다.</t>
  </si>
  <si>
    <t>★가격내림★ S급)아이패드 프로 3세대 11인치 256 wifi 팝니다.</t>
  </si>
  <si>
    <t>(미개봉)아이패드에어4 64기가 WIFI 팝니다.</t>
  </si>
  <si>
    <t>아이패드 프로 4세대 12.9 인치 256셀룰러 실버</t>
  </si>
  <si>
    <t>아이패드 6세대 스그 32GB wifi 팝니다</t>
  </si>
  <si>
    <t>아이패드 에어2 16기가 팝니다</t>
  </si>
  <si>
    <t>(풀박스)아이패드 7세대 32기가 와이파이</t>
  </si>
  <si>
    <t>미개봉 아이패드 8세대 wifi 32GB 스페이스그레이</t>
  </si>
  <si>
    <t>아이패드 에어 4세대 64GB WIFI 실버 미개봉 판매합니다.</t>
  </si>
  <si>
    <t>아이패드 7세대 32기가 스그</t>
  </si>
  <si>
    <t>아이패드 8세대 128GB 셀룰러+와이파이 모델 / 실버 팝니다. (미개봉/새제품)</t>
  </si>
  <si>
    <t>아이패드 8세대 셀룰러 32</t>
  </si>
  <si>
    <t>아이패드 프로 1세대 128g 9.7인치 셀룰러 와이파이모델 판매합니다 (대구)</t>
  </si>
  <si>
    <t>아이패드 프로3세대 12.9 셀룰러, 애플케어 플러스 64g 그레이</t>
  </si>
  <si>
    <t>아이패드 미니2 스페이스그레이32gb 와이파이(완료)</t>
  </si>
  <si>
    <t>아이패드 미니4 128g 와이파이 정품케이스 포함 판매합니다.</t>
  </si>
  <si>
    <t>아이패드 2 64G wifi 팝니다</t>
  </si>
  <si>
    <t>아이패드 8세대 미개봉 32GB 로즈골드 Wifi입니다</t>
  </si>
  <si>
    <t>A급 애플 아이패드에어2 iPad Air2 Wi-Fi 64GB 레티나 디스플레이 9.7인치</t>
  </si>
  <si>
    <t>아이패드8세대 32기가 와이파이 미개봉 스그.로즈골드40만냥 판매합니다.</t>
  </si>
  <si>
    <t>아이패드 7세대 wifi 32기가 실버</t>
  </si>
  <si>
    <t>아이패드 6세대 128기가 wifi 실버 S 급 판매</t>
  </si>
  <si>
    <t>아이패드 에어4 64GB wifi 스페이스 그레이(미개봉)</t>
  </si>
  <si>
    <t>아이패드 6세대 32G 스페이스그레이 팔아요</t>
  </si>
  <si>
    <t>아이패드 프로 4세대 11인치 256GB 셀룰러 스그 풀박스</t>
  </si>
  <si>
    <t>아이패드 에어1 128gb 셀룰러</t>
  </si>
  <si>
    <t>아이패드 미니2 32G(판매완료)</t>
  </si>
  <si>
    <t>애플 애플아이패드미니3/64GB/화이트/WiFi/mini3/무료배송</t>
  </si>
  <si>
    <t>아이패드 7세대 128기가 스페이스 그레이 5883번님 예약</t>
  </si>
  <si>
    <t>iPad Air 1 16G(아이패드 에어 1 16기가)</t>
  </si>
  <si>
    <t>[애캐플] 아이패드 프로 11인치 3세대 256GB WiFi 오늘만81만원</t>
  </si>
  <si>
    <t>아이패드 에어1 32기가 wifi + 정품 스마트커버</t>
  </si>
  <si>
    <t>아이패드 에어 1세대 16G 실버 와이파이 모델</t>
  </si>
  <si>
    <t>아이패드 프로 3세대 12.9 256GB 와이파이</t>
  </si>
  <si>
    <t>아이패드 프로 3세대 12.9 인치 64GB WIFI 스페이스 그레이 팝니다.</t>
  </si>
  <si>
    <t>아이패드프로 4세대 12.9 / 스페이스그레이 판매합니다!</t>
  </si>
  <si>
    <t>아이패드 7세대 wifi 버전 32gb 판매합니다</t>
  </si>
  <si>
    <t>아이패드 8세대 32기가 실버 와이파이 미개봉 새제품</t>
  </si>
  <si>
    <t>아이패드 미니 3 16기가 판매합니다</t>
  </si>
  <si>
    <t xml:space="preserve">아이패드 미니 4 16G 로즈골드 팝니다 </t>
  </si>
  <si>
    <t>아이패드 8세대 팝니다. 32기가 스그</t>
  </si>
  <si>
    <t>아이패드6세대 128기가 로즈골드 팝니다</t>
  </si>
  <si>
    <t>아이패드 8세대 WiFi 128GB 미개봉 판매합니다.</t>
  </si>
  <si>
    <t>아이패드 에어 1세대 스그32G ipad air</t>
  </si>
  <si>
    <t>아이패드 프로3세대 12.9 64GB 셀룰러 배터리 효율 100프로</t>
  </si>
  <si>
    <t>(미개봉)아이패드 에어4 64기가 wifi 스페이스그레이 판매합니다</t>
  </si>
  <si>
    <t>아이패드 6세대 128g 스그팝니다.</t>
  </si>
  <si>
    <t>아이패드에어2 와이파이 64</t>
  </si>
  <si>
    <t>아이패드7세대 32G 셀룰러 풀박처분</t>
  </si>
  <si>
    <t>아이패드 에어1 16기가 wifi</t>
  </si>
  <si>
    <t>인천 아이패드프로2세대 10.5 직거래</t>
  </si>
  <si>
    <t>아이패드8세대 128기가 와이파이 스그</t>
  </si>
  <si>
    <t>신품급 아이패드 에어4(Wifi/256GB/실버) 풀셋트 판매합니다.</t>
  </si>
  <si>
    <t>아이패드4세대 32기가(wifi모델) S급 급처합니다!!</t>
  </si>
  <si>
    <t>아이패드 미니2 LTE 셀룰러 32G 실버</t>
  </si>
  <si>
    <t>아이패드 에어2 와이파이 64 팝니다</t>
  </si>
  <si>
    <t>아이패드 4세대(A1458) wifi 16GB s급</t>
  </si>
  <si>
    <t>아이패드 미니4 64g wifi (베터리 100%)</t>
  </si>
  <si>
    <t>아이패드 미니2 128기가 셀룰러</t>
  </si>
  <si>
    <t>(미개봉)아이패드 에어 4세대 그린 64GB</t>
  </si>
  <si>
    <t>[택포] 아이패드 미니 4 골드색상 WIFI 64GB</t>
  </si>
  <si>
    <t>아이패드 미니2 16G Wifi A급 풀박</t>
  </si>
  <si>
    <t>미개봉)아이패드8세대 실버 38만원 팝니다</t>
  </si>
  <si>
    <t>애플 아이패드 Air 1 / iPad Air 1 16GB / Wi-Fi A급 점검완료 (박스, 충전케이블 포함)</t>
  </si>
  <si>
    <t>아이패드 5세대 128gb 골드 wifi모델 급처합니다</t>
  </si>
  <si>
    <t>아이패드 에어2 64기가 (air2) 64gb wifi모델</t>
  </si>
  <si>
    <t>아이패드프로 1세대 12.9인치 wifi 128G - 리퍼 새제품</t>
  </si>
  <si>
    <t>[판매완료]아이패드에어2 셀룰러 팝니다(가격인하)</t>
  </si>
  <si>
    <t>아이패드 8세대 32g Wi_Fi 미개봉 판매합니다. 37만</t>
  </si>
  <si>
    <t>아이패드 프로 1세대 12.9 128G WIFI 제품 판매합니다.</t>
  </si>
  <si>
    <t>미개봉 아이패드 8세대 스페이스그레이 128gb wifi 팝니다.</t>
  </si>
  <si>
    <t>아이패드 8세대 32기가 WIFI 스페이스그레이 미개봉</t>
  </si>
  <si>
    <t>아이패드 미니4 WIFI 128GB 스페이그레이 2016</t>
  </si>
  <si>
    <t>[미개봉 새상품] 아이패드 에어4 64기가 스그 와이파이 팝니다</t>
  </si>
  <si>
    <t>아이패드에어3 64g 셀룰러 모델 +  애플펜 1세대</t>
  </si>
  <si>
    <t>아이패드5세대 32g wifi 로즈골드 팝니다</t>
  </si>
  <si>
    <t>사용기간</t>
    <phoneticPr fontId="1" type="noConversion"/>
  </si>
  <si>
    <t>출시가격</t>
    <phoneticPr fontId="1" type="noConversion"/>
  </si>
  <si>
    <t>출시일</t>
    <phoneticPr fontId="1" type="noConversion"/>
  </si>
  <si>
    <t>아이패드프로3</t>
    <phoneticPr fontId="1" type="noConversion"/>
  </si>
  <si>
    <t>아이패드3</t>
  </si>
  <si>
    <t>아이패드미니3</t>
  </si>
  <si>
    <t>아이패드에어1</t>
  </si>
  <si>
    <t>아이패드프로4</t>
    <phoneticPr fontId="1" type="noConversion"/>
  </si>
  <si>
    <t>아이패드프로2</t>
    <phoneticPr fontId="1" type="noConversion"/>
  </si>
  <si>
    <t>아이패드8</t>
    <phoneticPr fontId="1" type="noConversion"/>
  </si>
  <si>
    <t>아이패드6</t>
    <phoneticPr fontId="1" type="noConversion"/>
  </si>
  <si>
    <t>아이패드미니2</t>
    <phoneticPr fontId="1" type="noConversion"/>
  </si>
  <si>
    <t>아이패드미니3</t>
    <phoneticPr fontId="1" type="noConversion"/>
  </si>
  <si>
    <t>아이패드미니4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</si>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</sst>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9DDB-089E-4ADF-9521-7BC109FBDE0B}">
  <dimension ref="A1:M6020"/>
  <sheetViews>
    <sheetView tabSelected="1" zoomScale="85" zoomScaleNormal="85" workbookViewId="0">
      <selection activeCell="I1" sqref="I1:I1048576"/>
    </sheetView>
  </sheetViews>
  <sheetFormatPr defaultRowHeight="17" x14ac:dyDescent="0.45"/>
  <cols>
    <col min="1" max="1" width="13.33203125" customWidth="1"/>
    <col min="7" max="7" width="46.4140625" customWidth="1"/>
  </cols>
  <sheetData>
    <row r="1" spans="1:12" x14ac:dyDescent="0.45">
      <c r="A1" t="s">
        <v>5320</v>
      </c>
      <c r="B1" t="s">
        <v>5319</v>
      </c>
      <c r="C1" t="s">
        <v>5318</v>
      </c>
      <c r="D1" t="s">
        <v>5316</v>
      </c>
      <c r="E1" t="s">
        <v>5317</v>
      </c>
      <c r="F1" t="s">
        <v>1</v>
      </c>
      <c r="G1" t="s">
        <v>0</v>
      </c>
      <c r="H1" t="s">
        <v>5772</v>
      </c>
      <c r="I1" t="s">
        <v>5773</v>
      </c>
      <c r="J1" t="s">
        <v>5774</v>
      </c>
      <c r="K1" t="s">
        <v>5786</v>
      </c>
    </row>
    <row r="2" spans="1:12" x14ac:dyDescent="0.45">
      <c r="A2" t="s">
        <v>2741</v>
      </c>
      <c r="B2">
        <v>60000</v>
      </c>
      <c r="C2" t="s">
        <v>7</v>
      </c>
      <c r="D2" t="str">
        <f>LEFT(F2,7)</f>
        <v>2021.02</v>
      </c>
      <c r="E2" t="str" cm="1">
        <f t="array" ref="E2">IF(COUNT(FIND({"셀룰러","샐룰러","lte","Lte","LTE","Cellular","cellular"},G2)),"lte","wifi")</f>
        <v>wifi</v>
      </c>
      <c r="F2" t="s">
        <v>69</v>
      </c>
      <c r="G2" t="s">
        <v>2844</v>
      </c>
      <c r="H2">
        <f t="shared" ref="H2:H65" si="0">D2-J2</f>
        <v>9.9800000000000182</v>
      </c>
      <c r="I2">
        <f t="shared" ref="I2:I33" si="1">IF(K2=32,L2+120000,IF(K2=64,L2+240000,L2))</f>
        <v>760000</v>
      </c>
      <c r="J2">
        <v>2011.04</v>
      </c>
      <c r="K2">
        <f t="shared" ref="K2:K18" si="2">IF(COUNT(FIND(32,G2)),32,IF(COUNT(FIND(128,G2)),128,IF(COUNT(FIND(16,G2)),16,IF(COUNT(FIND(256,G2)),256,64))))</f>
        <v>32</v>
      </c>
      <c r="L2">
        <f t="shared" ref="L2:L36" si="3">IF(E2="wifi",640000,726000)</f>
        <v>640000</v>
      </c>
    </row>
    <row r="3" spans="1:12" x14ac:dyDescent="0.45">
      <c r="A3" t="s">
        <v>2741</v>
      </c>
      <c r="B3">
        <v>50000</v>
      </c>
      <c r="C3" t="s">
        <v>7</v>
      </c>
      <c r="D3" t="str">
        <f>LEFT(F3,7)</f>
        <v>2021.02</v>
      </c>
      <c r="E3" t="str" cm="1">
        <f t="array" ref="E3">IF(COUNT(FIND({"셀룰러","샐룰러","lte","Lte","LTE","Cellular","cellular"},G3)),"lte","wifi")</f>
        <v>wifi</v>
      </c>
      <c r="F3" t="s">
        <v>80</v>
      </c>
      <c r="G3" t="s">
        <v>2859</v>
      </c>
      <c r="H3">
        <f t="shared" si="0"/>
        <v>9.9800000000000182</v>
      </c>
      <c r="I3">
        <f t="shared" si="1"/>
        <v>760000</v>
      </c>
      <c r="J3">
        <v>2011.04</v>
      </c>
      <c r="K3">
        <f t="shared" si="2"/>
        <v>32</v>
      </c>
      <c r="L3">
        <f t="shared" si="3"/>
        <v>640000</v>
      </c>
    </row>
    <row r="4" spans="1:12" x14ac:dyDescent="0.45">
      <c r="A4" t="s">
        <v>2741</v>
      </c>
      <c r="B4">
        <v>50000</v>
      </c>
      <c r="C4" t="s">
        <v>7</v>
      </c>
      <c r="D4" s="2">
        <v>2021.01</v>
      </c>
      <c r="E4" t="str" cm="1">
        <f t="array" ref="E4">IF(COUNT(FIND({"셀룰러","샐룰러","lte","Lte","LTE","Cellular","cellular"},G4)),"lte","wifi")</f>
        <v>wifi</v>
      </c>
      <c r="F4">
        <v>20210124</v>
      </c>
      <c r="G4" t="s">
        <v>5712</v>
      </c>
      <c r="H4">
        <f t="shared" si="0"/>
        <v>9.9700000000000273</v>
      </c>
      <c r="I4">
        <f t="shared" si="1"/>
        <v>880000</v>
      </c>
      <c r="J4">
        <v>2011.04</v>
      </c>
      <c r="K4">
        <f t="shared" si="2"/>
        <v>64</v>
      </c>
      <c r="L4">
        <f t="shared" si="3"/>
        <v>640000</v>
      </c>
    </row>
    <row r="5" spans="1:12" x14ac:dyDescent="0.45">
      <c r="A5" t="s">
        <v>2741</v>
      </c>
      <c r="B5">
        <v>60000</v>
      </c>
      <c r="C5" t="s">
        <v>7</v>
      </c>
      <c r="D5" s="2">
        <v>2021.02</v>
      </c>
      <c r="E5" t="str" cm="1">
        <f t="array" ref="E5">IF(COUNT(FIND({"셀룰러","샐룰러","lte","Lte","LTE","Cellular","cellular"},G5)),"lte","wifi")</f>
        <v>wifi</v>
      </c>
      <c r="F5">
        <v>20210204</v>
      </c>
      <c r="G5" t="s">
        <v>5462</v>
      </c>
      <c r="H5">
        <f t="shared" si="0"/>
        <v>9.9800000000000182</v>
      </c>
      <c r="I5">
        <f t="shared" si="1"/>
        <v>760000</v>
      </c>
      <c r="J5">
        <v>2011.04</v>
      </c>
      <c r="K5">
        <f t="shared" si="2"/>
        <v>32</v>
      </c>
      <c r="L5">
        <f t="shared" si="3"/>
        <v>640000</v>
      </c>
    </row>
    <row r="6" spans="1:12" x14ac:dyDescent="0.45">
      <c r="A6" t="s">
        <v>2741</v>
      </c>
      <c r="B6">
        <v>50000</v>
      </c>
      <c r="C6" t="s">
        <v>7</v>
      </c>
      <c r="D6" t="str">
        <f t="shared" ref="D6:D29" si="4">LEFT(F6,7)</f>
        <v>2021.01</v>
      </c>
      <c r="E6" t="str" cm="1">
        <f t="array" ref="E6">IF(COUNT(FIND({"셀룰러","샐룰러","lte","Lte","LTE","Cellular","cellular"},G6)),"lte","wifi")</f>
        <v>wifi</v>
      </c>
      <c r="F6" t="s">
        <v>100</v>
      </c>
      <c r="G6" t="s">
        <v>2875</v>
      </c>
      <c r="H6">
        <f t="shared" si="0"/>
        <v>9.9700000000000273</v>
      </c>
      <c r="I6">
        <f t="shared" si="1"/>
        <v>640000</v>
      </c>
      <c r="J6">
        <v>2011.04</v>
      </c>
      <c r="K6">
        <f t="shared" si="2"/>
        <v>16</v>
      </c>
      <c r="L6">
        <f t="shared" si="3"/>
        <v>640000</v>
      </c>
    </row>
    <row r="7" spans="1:12" x14ac:dyDescent="0.45">
      <c r="A7" t="s">
        <v>2741</v>
      </c>
      <c r="B7">
        <v>50000</v>
      </c>
      <c r="C7" t="s">
        <v>7</v>
      </c>
      <c r="D7" t="str">
        <f t="shared" si="4"/>
        <v>2021.01</v>
      </c>
      <c r="E7" t="str" cm="1">
        <f t="array" ref="E7">IF(COUNT(FIND({"셀룰러","샐룰러","lte","Lte","LTE","Cellular","cellular"},G7)),"lte","wifi")</f>
        <v>wifi</v>
      </c>
      <c r="F7" t="s">
        <v>313</v>
      </c>
      <c r="G7" t="s">
        <v>2853</v>
      </c>
      <c r="H7">
        <f t="shared" si="0"/>
        <v>9.9700000000000273</v>
      </c>
      <c r="I7">
        <f t="shared" si="1"/>
        <v>880000</v>
      </c>
      <c r="J7">
        <v>2011.04</v>
      </c>
      <c r="K7">
        <f t="shared" si="2"/>
        <v>64</v>
      </c>
      <c r="L7">
        <f t="shared" si="3"/>
        <v>640000</v>
      </c>
    </row>
    <row r="8" spans="1:12" x14ac:dyDescent="0.45">
      <c r="A8" t="s">
        <v>2741</v>
      </c>
      <c r="B8">
        <v>45000</v>
      </c>
      <c r="C8" t="s">
        <v>7</v>
      </c>
      <c r="D8" t="str">
        <f t="shared" si="4"/>
        <v>2021.02</v>
      </c>
      <c r="E8" t="str" cm="1">
        <f t="array" ref="E8">IF(COUNT(FIND({"셀룰러","샐룰러","lte","Lte","LTE","Cellular","cellular"},G8)),"lte","wifi")</f>
        <v>wifi</v>
      </c>
      <c r="F8" t="s">
        <v>35</v>
      </c>
      <c r="G8" t="s">
        <v>2799</v>
      </c>
      <c r="H8">
        <f t="shared" si="0"/>
        <v>9.9800000000000182</v>
      </c>
      <c r="I8">
        <f t="shared" si="1"/>
        <v>640000</v>
      </c>
      <c r="J8">
        <v>2011.04</v>
      </c>
      <c r="K8">
        <f t="shared" si="2"/>
        <v>16</v>
      </c>
      <c r="L8">
        <f t="shared" si="3"/>
        <v>640000</v>
      </c>
    </row>
    <row r="9" spans="1:12" x14ac:dyDescent="0.45">
      <c r="A9" t="s">
        <v>2741</v>
      </c>
      <c r="B9">
        <v>40000</v>
      </c>
      <c r="C9" t="s">
        <v>7</v>
      </c>
      <c r="D9" t="str">
        <f t="shared" si="4"/>
        <v>2021.01</v>
      </c>
      <c r="E9" t="str" cm="1">
        <f t="array" ref="E9">IF(COUNT(FIND({"셀룰러","샐룰러","lte","Lte","LTE","Cellular","cellular"},G9)),"lte","wifi")</f>
        <v>wifi</v>
      </c>
      <c r="F9" t="s">
        <v>89</v>
      </c>
      <c r="G9" t="s">
        <v>2868</v>
      </c>
      <c r="H9">
        <f t="shared" si="0"/>
        <v>9.9700000000000273</v>
      </c>
      <c r="I9">
        <f t="shared" si="1"/>
        <v>640000</v>
      </c>
      <c r="J9">
        <v>2011.04</v>
      </c>
      <c r="K9">
        <f t="shared" si="2"/>
        <v>16</v>
      </c>
      <c r="L9">
        <f t="shared" si="3"/>
        <v>640000</v>
      </c>
    </row>
    <row r="10" spans="1:12" x14ac:dyDescent="0.45">
      <c r="A10" t="s">
        <v>2741</v>
      </c>
      <c r="B10">
        <v>50000</v>
      </c>
      <c r="C10" t="s">
        <v>7</v>
      </c>
      <c r="D10" t="str">
        <f t="shared" si="4"/>
        <v>2020.12</v>
      </c>
      <c r="E10" t="str" cm="1">
        <f t="array" ref="E10">IF(COUNT(FIND({"셀룰러","샐룰러","lte","Lte","LTE","Cellular","cellular"},G10)),"lte","wifi")</f>
        <v>wifi</v>
      </c>
      <c r="F10" t="s">
        <v>165</v>
      </c>
      <c r="G10" t="s">
        <v>2785</v>
      </c>
      <c r="H10">
        <f t="shared" si="0"/>
        <v>9.0799999999999272</v>
      </c>
      <c r="I10">
        <f t="shared" si="1"/>
        <v>760000</v>
      </c>
      <c r="J10">
        <v>2011.04</v>
      </c>
      <c r="K10">
        <f t="shared" si="2"/>
        <v>32</v>
      </c>
      <c r="L10">
        <f t="shared" si="3"/>
        <v>640000</v>
      </c>
    </row>
    <row r="11" spans="1:12" x14ac:dyDescent="0.45">
      <c r="A11" t="s">
        <v>2741</v>
      </c>
      <c r="B11">
        <v>50000</v>
      </c>
      <c r="C11" t="s">
        <v>7</v>
      </c>
      <c r="D11" t="str">
        <f t="shared" si="4"/>
        <v>2021.01</v>
      </c>
      <c r="E11" t="str" cm="1">
        <f t="array" ref="E11">IF(COUNT(FIND({"셀룰러","샐룰러","lte","Lte","LTE","Cellular","cellular"},G11)),"lte","wifi")</f>
        <v>wifi</v>
      </c>
      <c r="F11" t="s">
        <v>96</v>
      </c>
      <c r="G11" t="s">
        <v>2883</v>
      </c>
      <c r="H11">
        <f t="shared" si="0"/>
        <v>9.9700000000000273</v>
      </c>
      <c r="I11">
        <f t="shared" si="1"/>
        <v>760000</v>
      </c>
      <c r="J11">
        <v>2011.04</v>
      </c>
      <c r="K11">
        <f t="shared" si="2"/>
        <v>32</v>
      </c>
      <c r="L11">
        <f t="shared" si="3"/>
        <v>640000</v>
      </c>
    </row>
    <row r="12" spans="1:12" x14ac:dyDescent="0.45">
      <c r="A12" t="s">
        <v>2741</v>
      </c>
      <c r="B12">
        <v>43000</v>
      </c>
      <c r="C12" t="s">
        <v>7</v>
      </c>
      <c r="D12" t="str">
        <f t="shared" si="4"/>
        <v>2021.01</v>
      </c>
      <c r="E12" t="str" cm="1">
        <f t="array" ref="E12">IF(COUNT(FIND({"셀룰러","샐룰러","lte","Lte","LTE","Cellular","cellular"},G12)),"lte","wifi")</f>
        <v>wifi</v>
      </c>
      <c r="F12" t="s">
        <v>346</v>
      </c>
      <c r="G12" t="s">
        <v>2878</v>
      </c>
      <c r="H12">
        <f t="shared" si="0"/>
        <v>9.9700000000000273</v>
      </c>
      <c r="I12">
        <f t="shared" si="1"/>
        <v>640000</v>
      </c>
      <c r="J12">
        <v>2011.04</v>
      </c>
      <c r="K12">
        <f t="shared" si="2"/>
        <v>16</v>
      </c>
      <c r="L12">
        <f t="shared" si="3"/>
        <v>640000</v>
      </c>
    </row>
    <row r="13" spans="1:12" x14ac:dyDescent="0.45">
      <c r="A13" t="s">
        <v>2741</v>
      </c>
      <c r="B13">
        <v>40000</v>
      </c>
      <c r="C13" t="s">
        <v>7</v>
      </c>
      <c r="D13" t="str">
        <f t="shared" si="4"/>
        <v>2021.02</v>
      </c>
      <c r="E13" t="str" cm="1">
        <f t="array" ref="E13">IF(COUNT(FIND({"셀룰러","샐룰러","lte","Lte","LTE","Cellular","cellular"},G13)),"lte","wifi")</f>
        <v>wifi</v>
      </c>
      <c r="F13" t="s">
        <v>40</v>
      </c>
      <c r="G13" t="s">
        <v>2803</v>
      </c>
      <c r="H13">
        <f t="shared" si="0"/>
        <v>9.9800000000000182</v>
      </c>
      <c r="I13">
        <f t="shared" si="1"/>
        <v>880000</v>
      </c>
      <c r="J13">
        <v>2011.04</v>
      </c>
      <c r="K13">
        <f t="shared" si="2"/>
        <v>64</v>
      </c>
      <c r="L13">
        <f t="shared" si="3"/>
        <v>640000</v>
      </c>
    </row>
    <row r="14" spans="1:12" x14ac:dyDescent="0.45">
      <c r="A14" t="s">
        <v>2741</v>
      </c>
      <c r="B14">
        <v>40000</v>
      </c>
      <c r="C14" t="s">
        <v>7</v>
      </c>
      <c r="D14" t="str">
        <f t="shared" si="4"/>
        <v>2021.02</v>
      </c>
      <c r="E14" t="str" cm="1">
        <f t="array" ref="E14">IF(COUNT(FIND({"셀룰러","샐룰러","lte","Lte","LTE","Cellular","cellular"},G14)),"lte","wifi")</f>
        <v>lte</v>
      </c>
      <c r="F14" t="s">
        <v>48</v>
      </c>
      <c r="G14" t="s">
        <v>2840</v>
      </c>
      <c r="H14">
        <f t="shared" si="0"/>
        <v>9.9800000000000182</v>
      </c>
      <c r="I14">
        <f t="shared" si="1"/>
        <v>726000</v>
      </c>
      <c r="J14">
        <v>2011.04</v>
      </c>
      <c r="K14">
        <f t="shared" si="2"/>
        <v>16</v>
      </c>
      <c r="L14">
        <f t="shared" si="3"/>
        <v>726000</v>
      </c>
    </row>
    <row r="15" spans="1:12" x14ac:dyDescent="0.45">
      <c r="A15" t="s">
        <v>2741</v>
      </c>
      <c r="B15">
        <v>63000</v>
      </c>
      <c r="C15" t="s">
        <v>7</v>
      </c>
      <c r="D15" t="str">
        <f t="shared" si="4"/>
        <v>2020.12</v>
      </c>
      <c r="E15" t="str" cm="1">
        <f t="array" ref="E15">IF(COUNT(FIND({"셀룰러","샐룰러","lte","Lte","LTE","Cellular","cellular"},G15)),"lte","wifi")</f>
        <v>wifi</v>
      </c>
      <c r="F15" t="s">
        <v>156</v>
      </c>
      <c r="G15" t="s">
        <v>2777</v>
      </c>
      <c r="H15">
        <f t="shared" si="0"/>
        <v>9.0799999999999272</v>
      </c>
      <c r="I15">
        <f t="shared" si="1"/>
        <v>760000</v>
      </c>
      <c r="J15">
        <v>2011.04</v>
      </c>
      <c r="K15">
        <f t="shared" si="2"/>
        <v>32</v>
      </c>
      <c r="L15">
        <f t="shared" si="3"/>
        <v>640000</v>
      </c>
    </row>
    <row r="16" spans="1:12" x14ac:dyDescent="0.45">
      <c r="A16" t="s">
        <v>2741</v>
      </c>
      <c r="B16">
        <v>50000</v>
      </c>
      <c r="C16" t="s">
        <v>4</v>
      </c>
      <c r="D16" t="str">
        <f t="shared" si="4"/>
        <v>2021.02</v>
      </c>
      <c r="E16" t="str" cm="1">
        <f t="array" ref="E16">IF(COUNT(FIND({"셀룰러","샐룰러","lte","Lte","LTE","Cellular","cellular"},G16)),"lte","wifi")</f>
        <v>wifi</v>
      </c>
      <c r="F16" t="s">
        <v>48</v>
      </c>
      <c r="G16" t="s">
        <v>2830</v>
      </c>
      <c r="H16">
        <f t="shared" si="0"/>
        <v>9.9800000000000182</v>
      </c>
      <c r="I16">
        <f t="shared" si="1"/>
        <v>640000</v>
      </c>
      <c r="J16">
        <v>2011.04</v>
      </c>
      <c r="K16">
        <f t="shared" si="2"/>
        <v>16</v>
      </c>
      <c r="L16">
        <f t="shared" si="3"/>
        <v>640000</v>
      </c>
    </row>
    <row r="17" spans="1:12" x14ac:dyDescent="0.45">
      <c r="A17" t="s">
        <v>2741</v>
      </c>
      <c r="B17">
        <v>80000</v>
      </c>
      <c r="C17" t="s">
        <v>7</v>
      </c>
      <c r="D17" t="str">
        <f t="shared" si="4"/>
        <v>2021.01</v>
      </c>
      <c r="E17" t="str" cm="1">
        <f t="array" ref="E17">IF(COUNT(FIND({"셀룰러","샐룰러","lte","Lte","LTE","Cellular","cellular"},G17)),"lte","wifi")</f>
        <v>wifi</v>
      </c>
      <c r="F17" t="s">
        <v>94</v>
      </c>
      <c r="G17" t="s">
        <v>2881</v>
      </c>
      <c r="H17">
        <f t="shared" si="0"/>
        <v>9.9700000000000273</v>
      </c>
      <c r="I17">
        <f t="shared" si="1"/>
        <v>640000</v>
      </c>
      <c r="J17">
        <v>2011.04</v>
      </c>
      <c r="K17">
        <f t="shared" si="2"/>
        <v>16</v>
      </c>
      <c r="L17">
        <f t="shared" si="3"/>
        <v>640000</v>
      </c>
    </row>
    <row r="18" spans="1:12" x14ac:dyDescent="0.45">
      <c r="A18" t="s">
        <v>2741</v>
      </c>
      <c r="B18">
        <v>50000</v>
      </c>
      <c r="C18" t="s">
        <v>7</v>
      </c>
      <c r="D18" t="str">
        <f t="shared" si="4"/>
        <v>2021.03</v>
      </c>
      <c r="E18" t="str" cm="1">
        <f t="array" ref="E18">IF(COUNT(FIND({"셀룰러","샐룰러","lte","Lte","LTE","Cellular","cellular"},G18)),"lte","wifi")</f>
        <v>wifi</v>
      </c>
      <c r="F18" t="s">
        <v>10</v>
      </c>
      <c r="G18" t="s">
        <v>2742</v>
      </c>
      <c r="H18">
        <f t="shared" si="0"/>
        <v>9.9900000000000091</v>
      </c>
      <c r="I18">
        <f t="shared" si="1"/>
        <v>640000</v>
      </c>
      <c r="J18">
        <v>2011.04</v>
      </c>
      <c r="K18">
        <f t="shared" si="2"/>
        <v>16</v>
      </c>
      <c r="L18">
        <f t="shared" si="3"/>
        <v>640000</v>
      </c>
    </row>
    <row r="19" spans="1:12" x14ac:dyDescent="0.45">
      <c r="A19" t="s">
        <v>5776</v>
      </c>
      <c r="B19">
        <v>65000</v>
      </c>
      <c r="C19" t="s">
        <v>7</v>
      </c>
      <c r="D19" t="str">
        <f t="shared" si="4"/>
        <v>2021.01</v>
      </c>
      <c r="E19" t="str" cm="1">
        <f t="array" ref="E19">IF(COUNT(FIND({"셀룰러","샐룰러","lte","Lte","LTE","Cellular","cellular"},G19)),"lte","wifi")</f>
        <v>wifi</v>
      </c>
      <c r="F19" t="s">
        <v>127</v>
      </c>
      <c r="G19" t="s">
        <v>383</v>
      </c>
      <c r="H19">
        <f t="shared" si="0"/>
        <v>8.9800000000000182</v>
      </c>
      <c r="I19">
        <f t="shared" si="1"/>
        <v>760000</v>
      </c>
      <c r="J19">
        <v>2012.03</v>
      </c>
      <c r="K19">
        <v>32</v>
      </c>
      <c r="L19">
        <f t="shared" si="3"/>
        <v>640000</v>
      </c>
    </row>
    <row r="20" spans="1:12" x14ac:dyDescent="0.45">
      <c r="A20" t="s">
        <v>5776</v>
      </c>
      <c r="B20">
        <v>60000</v>
      </c>
      <c r="C20" t="s">
        <v>7</v>
      </c>
      <c r="D20" t="str">
        <f t="shared" si="4"/>
        <v>2020.11</v>
      </c>
      <c r="E20" t="str" cm="1">
        <f t="array" ref="E20">IF(COUNT(FIND({"셀룰러","샐룰러","lte","Lte","LTE","Cellular","cellular"},G20)),"lte","wifi")</f>
        <v>wifi</v>
      </c>
      <c r="F20" t="s">
        <v>183</v>
      </c>
      <c r="G20" t="s">
        <v>182</v>
      </c>
      <c r="H20">
        <f t="shared" si="0"/>
        <v>8.0799999999999272</v>
      </c>
      <c r="I20">
        <f t="shared" si="1"/>
        <v>760000</v>
      </c>
      <c r="J20">
        <v>2012.03</v>
      </c>
      <c r="K20">
        <v>32</v>
      </c>
      <c r="L20">
        <f t="shared" si="3"/>
        <v>640000</v>
      </c>
    </row>
    <row r="21" spans="1:12" x14ac:dyDescent="0.45">
      <c r="A21" t="s">
        <v>5776</v>
      </c>
      <c r="B21">
        <v>65000</v>
      </c>
      <c r="C21" t="s">
        <v>7</v>
      </c>
      <c r="D21" t="str">
        <f t="shared" si="4"/>
        <v>2021.02</v>
      </c>
      <c r="E21" t="str" cm="1">
        <f t="array" ref="E21">IF(COUNT(FIND({"셀룰러","샐룰러","lte","Lte","LTE","Cellular","cellular"},G21)),"lte","wifi")</f>
        <v>wifi</v>
      </c>
      <c r="F21" t="s">
        <v>61</v>
      </c>
      <c r="G21" t="s">
        <v>265</v>
      </c>
      <c r="H21">
        <f t="shared" si="0"/>
        <v>8.9900000000000091</v>
      </c>
      <c r="I21">
        <f t="shared" si="1"/>
        <v>760000</v>
      </c>
      <c r="J21">
        <v>2012.03</v>
      </c>
      <c r="K21">
        <v>32</v>
      </c>
      <c r="L21">
        <f t="shared" si="3"/>
        <v>640000</v>
      </c>
    </row>
    <row r="22" spans="1:12" x14ac:dyDescent="0.45">
      <c r="A22" t="s">
        <v>5776</v>
      </c>
      <c r="B22">
        <v>70000</v>
      </c>
      <c r="C22" t="s">
        <v>7</v>
      </c>
      <c r="D22" t="str">
        <f t="shared" si="4"/>
        <v>2020.11</v>
      </c>
      <c r="E22" t="str" cm="1">
        <f t="array" ref="E22">IF(COUNT(FIND({"셀룰러","샐룰러","lte","Lte","LTE","Cellular","cellular"},G22)),"lte","wifi")</f>
        <v>wifi</v>
      </c>
      <c r="F22" t="s">
        <v>199</v>
      </c>
      <c r="G22" t="s">
        <v>198</v>
      </c>
      <c r="H22">
        <f t="shared" si="0"/>
        <v>8.0799999999999272</v>
      </c>
      <c r="I22">
        <f t="shared" si="1"/>
        <v>760000</v>
      </c>
      <c r="J22">
        <v>2012.03</v>
      </c>
      <c r="K22">
        <v>32</v>
      </c>
      <c r="L22">
        <f t="shared" si="3"/>
        <v>640000</v>
      </c>
    </row>
    <row r="23" spans="1:12" x14ac:dyDescent="0.45">
      <c r="A23" t="s">
        <v>5776</v>
      </c>
      <c r="B23">
        <v>55000</v>
      </c>
      <c r="C23" t="s">
        <v>7</v>
      </c>
      <c r="D23" t="str">
        <f t="shared" si="4"/>
        <v>2021.01</v>
      </c>
      <c r="E23" t="str" cm="1">
        <f t="array" ref="E23">IF(COUNT(FIND({"셀룰러","샐룰러","lte","Lte","LTE","Cellular","cellular"},G23)),"lte","wifi")</f>
        <v>wifi</v>
      </c>
      <c r="F23" t="s">
        <v>127</v>
      </c>
      <c r="G23" t="s">
        <v>405</v>
      </c>
      <c r="H23">
        <f t="shared" si="0"/>
        <v>8.9800000000000182</v>
      </c>
      <c r="I23">
        <f t="shared" si="1"/>
        <v>760000</v>
      </c>
      <c r="J23">
        <v>2012.03</v>
      </c>
      <c r="K23">
        <v>32</v>
      </c>
      <c r="L23">
        <f t="shared" si="3"/>
        <v>640000</v>
      </c>
    </row>
    <row r="24" spans="1:12" x14ac:dyDescent="0.45">
      <c r="A24" t="s">
        <v>5776</v>
      </c>
      <c r="B24">
        <v>60000</v>
      </c>
      <c r="C24" t="s">
        <v>7</v>
      </c>
      <c r="D24" t="str">
        <f t="shared" si="4"/>
        <v>2020.12</v>
      </c>
      <c r="E24" t="str" cm="1">
        <f t="array" ref="E24">IF(COUNT(FIND({"셀룰러","샐룰러","lte","Lte","LTE","Cellular","cellular"},G24)),"lte","wifi")</f>
        <v>wifi</v>
      </c>
      <c r="F24" t="s">
        <v>145</v>
      </c>
      <c r="G24" t="s">
        <v>443</v>
      </c>
      <c r="H24">
        <f t="shared" si="0"/>
        <v>8.0899999999999181</v>
      </c>
      <c r="I24">
        <f t="shared" si="1"/>
        <v>880000</v>
      </c>
      <c r="J24">
        <v>2012.03</v>
      </c>
      <c r="K24">
        <f>IF(COUNT(FIND("64",G24)),64)</f>
        <v>64</v>
      </c>
      <c r="L24">
        <f t="shared" si="3"/>
        <v>640000</v>
      </c>
    </row>
    <row r="25" spans="1:12" x14ac:dyDescent="0.45">
      <c r="A25" t="s">
        <v>5776</v>
      </c>
      <c r="B25">
        <v>100000</v>
      </c>
      <c r="C25" t="s">
        <v>7</v>
      </c>
      <c r="D25" t="str">
        <f t="shared" si="4"/>
        <v>2020.12</v>
      </c>
      <c r="E25" t="str" cm="1">
        <f t="array" ref="E25">IF(COUNT(FIND({"셀룰러","샐룰러","lte","Lte","LTE","Cellular","cellular"},G25)),"lte","wifi")</f>
        <v>lte</v>
      </c>
      <c r="F25" t="s">
        <v>138</v>
      </c>
      <c r="G25" t="s">
        <v>426</v>
      </c>
      <c r="H25">
        <f t="shared" si="0"/>
        <v>8.0899999999999181</v>
      </c>
      <c r="I25">
        <f t="shared" si="1"/>
        <v>846000</v>
      </c>
      <c r="J25">
        <v>2012.03</v>
      </c>
      <c r="K25">
        <v>32</v>
      </c>
      <c r="L25">
        <f t="shared" si="3"/>
        <v>726000</v>
      </c>
    </row>
    <row r="26" spans="1:12" x14ac:dyDescent="0.45">
      <c r="A26" t="s">
        <v>5776</v>
      </c>
      <c r="B26">
        <v>70000</v>
      </c>
      <c r="C26" t="s">
        <v>7</v>
      </c>
      <c r="D26" t="str">
        <f t="shared" si="4"/>
        <v>2020.12</v>
      </c>
      <c r="E26" t="str" cm="1">
        <f t="array" ref="E26">IF(COUNT(FIND({"셀룰러","샐룰러","lte","Lte","LTE","Cellular","cellular"},G26)),"lte","wifi")</f>
        <v>lte</v>
      </c>
      <c r="F26" t="s">
        <v>152</v>
      </c>
      <c r="G26" t="s">
        <v>423</v>
      </c>
      <c r="H26">
        <f t="shared" si="0"/>
        <v>8.0899999999999181</v>
      </c>
      <c r="I26">
        <f t="shared" si="1"/>
        <v>846000</v>
      </c>
      <c r="J26">
        <v>2012.03</v>
      </c>
      <c r="K26">
        <v>32</v>
      </c>
      <c r="L26">
        <f t="shared" si="3"/>
        <v>726000</v>
      </c>
    </row>
    <row r="27" spans="1:12" x14ac:dyDescent="0.45">
      <c r="A27" t="s">
        <v>5776</v>
      </c>
      <c r="B27">
        <v>50000</v>
      </c>
      <c r="C27" t="s">
        <v>7</v>
      </c>
      <c r="D27" t="str">
        <f t="shared" si="4"/>
        <v>2021.03</v>
      </c>
      <c r="E27" t="str" cm="1">
        <f t="array" ref="E27">IF(COUNT(FIND({"셀룰러","샐룰러","lte","Lte","LTE","Cellular","cellular"},G27)),"lte","wifi")</f>
        <v>wifi</v>
      </c>
      <c r="F27" t="s">
        <v>8</v>
      </c>
      <c r="G27" t="s">
        <v>6</v>
      </c>
      <c r="H27">
        <f t="shared" si="0"/>
        <v>9</v>
      </c>
      <c r="I27">
        <f t="shared" si="1"/>
        <v>760000</v>
      </c>
      <c r="J27">
        <v>2012.03</v>
      </c>
      <c r="K27">
        <v>32</v>
      </c>
      <c r="L27">
        <f t="shared" si="3"/>
        <v>640000</v>
      </c>
    </row>
    <row r="28" spans="1:12" x14ac:dyDescent="0.45">
      <c r="A28" t="s">
        <v>5776</v>
      </c>
      <c r="B28">
        <v>110000</v>
      </c>
      <c r="C28" t="s">
        <v>4</v>
      </c>
      <c r="D28" t="str">
        <f t="shared" si="4"/>
        <v>2020.12</v>
      </c>
      <c r="E28" t="str" cm="1">
        <f t="array" ref="E28">IF(COUNT(FIND({"셀룰러","샐룰러","lte","Lte","LTE","Cellular","cellular"},G28)),"lte","wifi")</f>
        <v>wifi</v>
      </c>
      <c r="F28" t="s">
        <v>169</v>
      </c>
      <c r="G28" t="s">
        <v>473</v>
      </c>
      <c r="H28">
        <f t="shared" si="0"/>
        <v>8.0899999999999181</v>
      </c>
      <c r="I28">
        <f t="shared" si="1"/>
        <v>880000</v>
      </c>
      <c r="J28">
        <v>2012.03</v>
      </c>
      <c r="K28">
        <f>IF(COUNT(FIND("64",G28)),64)</f>
        <v>64</v>
      </c>
      <c r="L28">
        <f t="shared" si="3"/>
        <v>640000</v>
      </c>
    </row>
    <row r="29" spans="1:12" x14ac:dyDescent="0.45">
      <c r="A29" t="s">
        <v>5776</v>
      </c>
      <c r="B29">
        <v>50000</v>
      </c>
      <c r="C29" t="s">
        <v>4</v>
      </c>
      <c r="D29" t="str">
        <f t="shared" si="4"/>
        <v>2021.02</v>
      </c>
      <c r="E29" t="str" cm="1">
        <f t="array" ref="E29">IF(COUNT(FIND({"셀룰러","샐룰러","lte","Lte","LTE","Cellular","cellular"},G29)),"lte","wifi")</f>
        <v>wifi</v>
      </c>
      <c r="F29" t="s">
        <v>44</v>
      </c>
      <c r="G29" t="s">
        <v>272</v>
      </c>
      <c r="H29">
        <f t="shared" si="0"/>
        <v>8.9900000000000091</v>
      </c>
      <c r="I29">
        <f t="shared" si="1"/>
        <v>760000</v>
      </c>
      <c r="J29">
        <v>2012.03</v>
      </c>
      <c r="K29">
        <v>32</v>
      </c>
      <c r="L29">
        <f t="shared" si="3"/>
        <v>640000</v>
      </c>
    </row>
    <row r="30" spans="1:12" x14ac:dyDescent="0.45">
      <c r="A30" t="s">
        <v>5776</v>
      </c>
      <c r="B30">
        <v>40000</v>
      </c>
      <c r="C30" t="s">
        <v>7</v>
      </c>
      <c r="D30" s="2">
        <v>2021.01</v>
      </c>
      <c r="E30" t="str" cm="1">
        <f t="array" ref="E30">IF(COUNT(FIND({"셀룰러","샐룰러","lte","Lte","LTE","Cellular","cellular"},G30)),"lte","wifi")</f>
        <v>wifi</v>
      </c>
      <c r="F30">
        <v>20210124</v>
      </c>
      <c r="G30" t="s">
        <v>5404</v>
      </c>
      <c r="H30">
        <f t="shared" si="0"/>
        <v>8.9800000000000182</v>
      </c>
      <c r="I30">
        <f t="shared" si="1"/>
        <v>760000</v>
      </c>
      <c r="J30">
        <v>2012.03</v>
      </c>
      <c r="K30">
        <v>32</v>
      </c>
      <c r="L30">
        <f t="shared" si="3"/>
        <v>640000</v>
      </c>
    </row>
    <row r="31" spans="1:12" x14ac:dyDescent="0.45">
      <c r="A31" t="s">
        <v>5776</v>
      </c>
      <c r="B31">
        <v>60000</v>
      </c>
      <c r="C31" t="s">
        <v>7</v>
      </c>
      <c r="D31" t="str">
        <f t="shared" ref="D31:D45" si="5">LEFT(F31,7)</f>
        <v>2020.12</v>
      </c>
      <c r="E31" t="str" cm="1">
        <f t="array" ref="E31">IF(COUNT(FIND({"셀룰러","샐룰러","lte","Lte","LTE","Cellular","cellular"},G31)),"lte","wifi")</f>
        <v>wifi</v>
      </c>
      <c r="F31" t="s">
        <v>145</v>
      </c>
      <c r="G31" t="s">
        <v>444</v>
      </c>
      <c r="H31">
        <f t="shared" si="0"/>
        <v>8.0899999999999181</v>
      </c>
      <c r="I31">
        <f t="shared" si="1"/>
        <v>880000</v>
      </c>
      <c r="J31">
        <v>2012.03</v>
      </c>
      <c r="K31">
        <f>IF(COUNT(FIND("64",G31)),64)</f>
        <v>64</v>
      </c>
      <c r="L31">
        <f t="shared" si="3"/>
        <v>640000</v>
      </c>
    </row>
    <row r="32" spans="1:12" x14ac:dyDescent="0.45">
      <c r="A32" t="s">
        <v>5776</v>
      </c>
      <c r="B32">
        <v>100000</v>
      </c>
      <c r="C32" t="s">
        <v>7</v>
      </c>
      <c r="D32" t="str">
        <f t="shared" si="5"/>
        <v>2020.11</v>
      </c>
      <c r="E32" t="str" cm="1">
        <f t="array" ref="E32">IF(COUNT(FIND({"셀룰러","샐룰러","lte","Lte","LTE","Cellular","cellular"},G32)),"lte","wifi")</f>
        <v>lte</v>
      </c>
      <c r="F32" t="s">
        <v>185</v>
      </c>
      <c r="G32" t="s">
        <v>501</v>
      </c>
      <c r="H32">
        <f t="shared" si="0"/>
        <v>8.0799999999999272</v>
      </c>
      <c r="I32">
        <f t="shared" si="1"/>
        <v>966000</v>
      </c>
      <c r="J32">
        <v>2012.03</v>
      </c>
      <c r="K32">
        <f>IF(COUNT(FIND("64",G32)),64)</f>
        <v>64</v>
      </c>
      <c r="L32">
        <f t="shared" si="3"/>
        <v>726000</v>
      </c>
    </row>
    <row r="33" spans="1:12" x14ac:dyDescent="0.45">
      <c r="A33" t="s">
        <v>5776</v>
      </c>
      <c r="B33">
        <v>60000</v>
      </c>
      <c r="C33" t="s">
        <v>7</v>
      </c>
      <c r="D33" t="str">
        <f t="shared" si="5"/>
        <v>2021.03</v>
      </c>
      <c r="E33" t="str" cm="1">
        <f t="array" ref="E33">IF(COUNT(FIND({"셀룰러","샐룰러","lte","Lte","LTE","Cellular","cellular"},G33)),"lte","wifi")</f>
        <v>wifi</v>
      </c>
      <c r="F33" t="s">
        <v>197</v>
      </c>
      <c r="G33" t="s">
        <v>196</v>
      </c>
      <c r="H33">
        <f t="shared" si="0"/>
        <v>9</v>
      </c>
      <c r="I33">
        <f t="shared" si="1"/>
        <v>760000</v>
      </c>
      <c r="J33">
        <v>2012.03</v>
      </c>
      <c r="K33">
        <v>32</v>
      </c>
      <c r="L33">
        <f t="shared" si="3"/>
        <v>640000</v>
      </c>
    </row>
    <row r="34" spans="1:12" x14ac:dyDescent="0.45">
      <c r="A34" t="s">
        <v>5776</v>
      </c>
      <c r="B34">
        <v>70000</v>
      </c>
      <c r="C34" t="s">
        <v>4</v>
      </c>
      <c r="D34" t="str">
        <f t="shared" si="5"/>
        <v>2021.01</v>
      </c>
      <c r="E34" t="str" cm="1">
        <f t="array" ref="E34">IF(COUNT(FIND({"셀룰러","샐룰러","lte","Lte","LTE","Cellular","cellular"},G34)),"lte","wifi")</f>
        <v>wifi</v>
      </c>
      <c r="F34" t="s">
        <v>94</v>
      </c>
      <c r="G34" t="s">
        <v>327</v>
      </c>
      <c r="H34">
        <f t="shared" si="0"/>
        <v>8.9800000000000182</v>
      </c>
      <c r="I34">
        <f t="shared" ref="I34:I53" si="6">IF(K34=32,L34+120000,IF(K34=64,L34+240000,L34))</f>
        <v>760000</v>
      </c>
      <c r="J34">
        <v>2012.03</v>
      </c>
      <c r="K34">
        <v>32</v>
      </c>
      <c r="L34">
        <f t="shared" si="3"/>
        <v>640000</v>
      </c>
    </row>
    <row r="35" spans="1:12" x14ac:dyDescent="0.45">
      <c r="A35" t="s">
        <v>5776</v>
      </c>
      <c r="B35">
        <v>50000</v>
      </c>
      <c r="C35" t="s">
        <v>7</v>
      </c>
      <c r="D35" t="str">
        <f t="shared" si="5"/>
        <v>2021.01</v>
      </c>
      <c r="E35" t="str" cm="1">
        <f t="array" ref="E35">IF(COUNT(FIND({"셀룰러","샐룰러","lte","Lte","LTE","Cellular","cellular"},G35)),"lte","wifi")</f>
        <v>wifi</v>
      </c>
      <c r="F35" t="s">
        <v>351</v>
      </c>
      <c r="G35" t="s">
        <v>358</v>
      </c>
      <c r="H35">
        <f t="shared" si="0"/>
        <v>8.9800000000000182</v>
      </c>
      <c r="I35">
        <f t="shared" si="6"/>
        <v>760000</v>
      </c>
      <c r="J35">
        <v>2012.03</v>
      </c>
      <c r="K35">
        <v>32</v>
      </c>
      <c r="L35">
        <f t="shared" si="3"/>
        <v>640000</v>
      </c>
    </row>
    <row r="36" spans="1:12" x14ac:dyDescent="0.45">
      <c r="A36" t="s">
        <v>5776</v>
      </c>
      <c r="B36">
        <v>50000</v>
      </c>
      <c r="C36" t="s">
        <v>7</v>
      </c>
      <c r="D36" t="str">
        <f t="shared" si="5"/>
        <v>2020.12</v>
      </c>
      <c r="E36" t="str" cm="1">
        <f t="array" ref="E36">IF(COUNT(FIND({"셀룰러","샐룰러","lte","Lte","LTE","Cellular","cellular"},G36)),"lte","wifi")</f>
        <v>wifi</v>
      </c>
      <c r="F36" t="s">
        <v>134</v>
      </c>
      <c r="G36" t="s">
        <v>2</v>
      </c>
      <c r="H36">
        <f t="shared" si="0"/>
        <v>8.0899999999999181</v>
      </c>
      <c r="I36">
        <f t="shared" si="6"/>
        <v>760000</v>
      </c>
      <c r="J36">
        <v>2012.03</v>
      </c>
      <c r="K36">
        <v>32</v>
      </c>
      <c r="L36">
        <f t="shared" si="3"/>
        <v>640000</v>
      </c>
    </row>
    <row r="37" spans="1:12" x14ac:dyDescent="0.45">
      <c r="A37" t="s">
        <v>5328</v>
      </c>
      <c r="B37">
        <v>90000</v>
      </c>
      <c r="C37" t="s">
        <v>7</v>
      </c>
      <c r="D37" t="str">
        <f t="shared" si="5"/>
        <v>2021.01</v>
      </c>
      <c r="E37" t="str" cm="1">
        <f t="array" ref="E37">IF(COUNT(FIND({"셀룰러","샐룰러","lte","Lte","LTE","Cellular","cellular"},G37)),"lte","wifi")</f>
        <v>wifi</v>
      </c>
      <c r="F37" t="s">
        <v>117</v>
      </c>
      <c r="G37" t="s">
        <v>3145</v>
      </c>
      <c r="H37">
        <f t="shared" si="0"/>
        <v>8.9100000000000819</v>
      </c>
      <c r="I37">
        <f>IF(K37=32,L37+120000,IF(K37=64,L37+240000,IF(K37=128,L37+360000,L37)))</f>
        <v>680000</v>
      </c>
      <c r="J37">
        <v>2012.1</v>
      </c>
      <c r="K37">
        <f>IF(COUNT(FIND(32,G37)),32,IF(COUNT(FIND(128,G37)),128,IF(COUNT(FIND(16,G37)),16,64)))</f>
        <v>32</v>
      </c>
      <c r="L37">
        <f t="shared" ref="L37:L53" si="7">IF(E37="wifi",560000,700000)</f>
        <v>560000</v>
      </c>
    </row>
    <row r="38" spans="1:12" x14ac:dyDescent="0.45">
      <c r="A38" t="s">
        <v>5328</v>
      </c>
      <c r="B38">
        <v>60000</v>
      </c>
      <c r="C38" t="s">
        <v>7</v>
      </c>
      <c r="D38" t="str">
        <f t="shared" si="5"/>
        <v>2021.03</v>
      </c>
      <c r="E38" t="str" cm="1">
        <f t="array" ref="E38">IF(COUNT(FIND({"셀룰러","샐룰러","lte","Lte","LTE","Cellular","cellular"},G38)),"lte","wifi")</f>
        <v>wifi</v>
      </c>
      <c r="F38" t="s">
        <v>18</v>
      </c>
      <c r="G38" t="s">
        <v>2892</v>
      </c>
      <c r="H38">
        <f t="shared" si="0"/>
        <v>8.9300000000000637</v>
      </c>
      <c r="I38">
        <f>IF(K38=32,L38+120000,IF(K38=64,L38+240000,IF(K38=128,L38+360000,L38)))</f>
        <v>680000</v>
      </c>
      <c r="J38">
        <v>2012.1</v>
      </c>
      <c r="K38">
        <f t="shared" ref="K38:K53" si="8">IF(COUNT(FIND(32,G38)),32,IF(COUNT(FIND(128,G38)),128,IF(COUNT(FIND(16,G38)),16,64)))</f>
        <v>32</v>
      </c>
      <c r="L38">
        <f t="shared" si="7"/>
        <v>560000</v>
      </c>
    </row>
    <row r="39" spans="1:12" x14ac:dyDescent="0.45">
      <c r="A39" t="s">
        <v>5328</v>
      </c>
      <c r="B39">
        <v>680000</v>
      </c>
      <c r="C39" t="s">
        <v>4</v>
      </c>
      <c r="D39" t="str">
        <f t="shared" si="5"/>
        <v>2021.01</v>
      </c>
      <c r="E39" t="str" cm="1">
        <f t="array" ref="E39">IF(COUNT(FIND({"셀룰러","샐룰러","lte","Lte","LTE","Cellular","cellular"},G39)),"lte","wifi")</f>
        <v>wifi</v>
      </c>
      <c r="F39" t="s">
        <v>418</v>
      </c>
      <c r="G39" t="s">
        <v>2922</v>
      </c>
      <c r="H39">
        <f t="shared" si="0"/>
        <v>8.9100000000000819</v>
      </c>
      <c r="I39">
        <f t="shared" ref="I39:I53" si="9">IF(K39=32,L39+120000,IF(K39=64,L39+240000,IF(K39=128,L39+360000,L39)))</f>
        <v>800000</v>
      </c>
      <c r="J39">
        <v>2012.1</v>
      </c>
      <c r="K39">
        <f t="shared" si="8"/>
        <v>64</v>
      </c>
      <c r="L39">
        <f t="shared" si="7"/>
        <v>560000</v>
      </c>
    </row>
    <row r="40" spans="1:12" x14ac:dyDescent="0.45">
      <c r="A40" t="s">
        <v>5328</v>
      </c>
      <c r="B40">
        <v>100000</v>
      </c>
      <c r="C40" t="s">
        <v>7</v>
      </c>
      <c r="D40" t="str">
        <f t="shared" si="5"/>
        <v>2021.01</v>
      </c>
      <c r="E40" t="str" cm="1">
        <f t="array" ref="E40">IF(COUNT(FIND({"셀룰러","샐룰러","lte","Lte","LTE","Cellular","cellular"},G40)),"lte","wifi")</f>
        <v>lte</v>
      </c>
      <c r="F40" t="s">
        <v>418</v>
      </c>
      <c r="G40" t="s">
        <v>3128</v>
      </c>
      <c r="H40">
        <f t="shared" si="0"/>
        <v>8.9100000000000819</v>
      </c>
      <c r="I40">
        <f t="shared" si="9"/>
        <v>820000</v>
      </c>
      <c r="J40">
        <v>2012.1</v>
      </c>
      <c r="K40">
        <f t="shared" si="8"/>
        <v>32</v>
      </c>
      <c r="L40">
        <f t="shared" si="7"/>
        <v>700000</v>
      </c>
    </row>
    <row r="41" spans="1:12" x14ac:dyDescent="0.45">
      <c r="A41" t="s">
        <v>5328</v>
      </c>
      <c r="B41">
        <v>110000</v>
      </c>
      <c r="C41" t="s">
        <v>7</v>
      </c>
      <c r="D41" t="str">
        <f t="shared" si="5"/>
        <v>2020.12</v>
      </c>
      <c r="E41" t="str" cm="1">
        <f t="array" ref="E41">IF(COUNT(FIND({"셀룰러","샐룰러","lte","Lte","LTE","Cellular","cellular"},G41)),"lte","wifi")</f>
        <v>wifi</v>
      </c>
      <c r="F41" t="s">
        <v>171</v>
      </c>
      <c r="G41" t="s">
        <v>2939</v>
      </c>
      <c r="H41">
        <f t="shared" si="0"/>
        <v>8.0199999999999818</v>
      </c>
      <c r="I41">
        <f t="shared" si="9"/>
        <v>800000</v>
      </c>
      <c r="J41">
        <v>2012.1</v>
      </c>
      <c r="K41">
        <f t="shared" si="8"/>
        <v>64</v>
      </c>
      <c r="L41">
        <f t="shared" si="7"/>
        <v>560000</v>
      </c>
    </row>
    <row r="42" spans="1:12" x14ac:dyDescent="0.45">
      <c r="A42" t="s">
        <v>5328</v>
      </c>
      <c r="B42">
        <v>100000</v>
      </c>
      <c r="C42" t="s">
        <v>7</v>
      </c>
      <c r="D42" t="str">
        <f t="shared" si="5"/>
        <v>2021.02</v>
      </c>
      <c r="E42" t="str" cm="1">
        <f t="array" ref="E42">IF(COUNT(FIND({"셀룰러","샐룰러","lte","Lte","LTE","Cellular","cellular"},G42)),"lte","wifi")</f>
        <v>wifi</v>
      </c>
      <c r="F42" t="s">
        <v>30</v>
      </c>
      <c r="G42" t="s">
        <v>2999</v>
      </c>
      <c r="H42">
        <f t="shared" si="0"/>
        <v>8.9200000000000728</v>
      </c>
      <c r="I42">
        <f t="shared" si="9"/>
        <v>800000</v>
      </c>
      <c r="J42">
        <v>2012.1</v>
      </c>
      <c r="K42">
        <f t="shared" si="8"/>
        <v>64</v>
      </c>
      <c r="L42">
        <f t="shared" si="7"/>
        <v>560000</v>
      </c>
    </row>
    <row r="43" spans="1:12" x14ac:dyDescent="0.45">
      <c r="A43" t="s">
        <v>5328</v>
      </c>
      <c r="B43">
        <v>43000</v>
      </c>
      <c r="C43" t="s">
        <v>7</v>
      </c>
      <c r="D43" t="str">
        <f t="shared" si="5"/>
        <v>2021.02</v>
      </c>
      <c r="E43" t="str" cm="1">
        <f t="array" ref="E43">IF(COUNT(FIND({"셀룰러","샐룰러","lte","Lte","LTE","Cellular","cellular"},G43)),"lte","wifi")</f>
        <v>lte</v>
      </c>
      <c r="F43" t="s">
        <v>257</v>
      </c>
      <c r="G43" t="s">
        <v>2697</v>
      </c>
      <c r="H43">
        <f t="shared" si="0"/>
        <v>8.9200000000000728</v>
      </c>
      <c r="I43">
        <f t="shared" si="9"/>
        <v>700000</v>
      </c>
      <c r="J43">
        <v>2012.1</v>
      </c>
      <c r="K43">
        <f t="shared" si="8"/>
        <v>16</v>
      </c>
      <c r="L43">
        <f t="shared" si="7"/>
        <v>700000</v>
      </c>
    </row>
    <row r="44" spans="1:12" x14ac:dyDescent="0.45">
      <c r="A44" t="s">
        <v>5328</v>
      </c>
      <c r="B44">
        <v>80000</v>
      </c>
      <c r="C44" t="s">
        <v>7</v>
      </c>
      <c r="D44" t="str">
        <f t="shared" si="5"/>
        <v>2021.03</v>
      </c>
      <c r="E44" t="str" cm="1">
        <f t="array" ref="E44">IF(COUNT(FIND({"셀룰러","샐룰러","lte","Lte","LTE","Cellular","cellular"},G44)),"lte","wifi")</f>
        <v>wifi</v>
      </c>
      <c r="F44" t="s">
        <v>15</v>
      </c>
      <c r="G44" t="s">
        <v>2894</v>
      </c>
      <c r="H44">
        <f t="shared" si="0"/>
        <v>8.9300000000000637</v>
      </c>
      <c r="I44">
        <f t="shared" si="9"/>
        <v>800000</v>
      </c>
      <c r="J44">
        <v>2012.1</v>
      </c>
      <c r="K44">
        <f t="shared" si="8"/>
        <v>64</v>
      </c>
      <c r="L44">
        <f t="shared" si="7"/>
        <v>560000</v>
      </c>
    </row>
    <row r="45" spans="1:12" x14ac:dyDescent="0.45">
      <c r="A45" t="s">
        <v>5328</v>
      </c>
      <c r="B45">
        <v>50000</v>
      </c>
      <c r="C45" t="s">
        <v>7</v>
      </c>
      <c r="D45" t="str">
        <f t="shared" si="5"/>
        <v>2021.02</v>
      </c>
      <c r="E45" t="str" cm="1">
        <f t="array" ref="E45">IF(COUNT(FIND({"셀룰러","샐룰러","lte","Lte","LTE","Cellular","cellular"},G45)),"lte","wifi")</f>
        <v>wifi</v>
      </c>
      <c r="F45" t="s">
        <v>49</v>
      </c>
      <c r="G45" t="s">
        <v>2988</v>
      </c>
      <c r="H45">
        <f t="shared" si="0"/>
        <v>8.9200000000000728</v>
      </c>
      <c r="I45">
        <f t="shared" si="9"/>
        <v>800000</v>
      </c>
      <c r="J45">
        <v>2012.1</v>
      </c>
      <c r="K45">
        <f t="shared" si="8"/>
        <v>64</v>
      </c>
      <c r="L45">
        <f t="shared" si="7"/>
        <v>560000</v>
      </c>
    </row>
    <row r="46" spans="1:12" x14ac:dyDescent="0.45">
      <c r="A46" t="s">
        <v>5328</v>
      </c>
      <c r="B46">
        <v>100000</v>
      </c>
      <c r="C46" t="s">
        <v>4</v>
      </c>
      <c r="D46" s="2">
        <v>2021.03</v>
      </c>
      <c r="E46" t="str" cm="1">
        <f t="array" ref="E46">IF(COUNT(FIND({"셀룰러","샐룰러","lte","Lte","LTE","Cellular","cellular"},G46)),"lte","wifi")</f>
        <v>wifi</v>
      </c>
      <c r="F46">
        <v>20210307</v>
      </c>
      <c r="G46" t="s">
        <v>5749</v>
      </c>
      <c r="H46">
        <f t="shared" si="0"/>
        <v>8.9300000000000637</v>
      </c>
      <c r="I46">
        <f t="shared" si="9"/>
        <v>680000</v>
      </c>
      <c r="J46">
        <v>2012.1</v>
      </c>
      <c r="K46">
        <f t="shared" si="8"/>
        <v>32</v>
      </c>
      <c r="L46">
        <f t="shared" si="7"/>
        <v>560000</v>
      </c>
    </row>
    <row r="47" spans="1:12" x14ac:dyDescent="0.45">
      <c r="A47" t="s">
        <v>5328</v>
      </c>
      <c r="B47">
        <v>120000</v>
      </c>
      <c r="C47" t="s">
        <v>7</v>
      </c>
      <c r="D47" t="str">
        <f>LEFT(F47,7)</f>
        <v>2020.12</v>
      </c>
      <c r="E47" t="str" cm="1">
        <f t="array" ref="E47">IF(COUNT(FIND({"셀룰러","샐룰러","lte","Lte","LTE","Cellular","cellular"},G47)),"lte","wifi")</f>
        <v>lte</v>
      </c>
      <c r="F47" t="s">
        <v>148</v>
      </c>
      <c r="G47" t="s">
        <v>3203</v>
      </c>
      <c r="H47">
        <f t="shared" si="0"/>
        <v>8.0199999999999818</v>
      </c>
      <c r="I47">
        <f t="shared" si="9"/>
        <v>940000</v>
      </c>
      <c r="J47">
        <v>2012.1</v>
      </c>
      <c r="K47">
        <f t="shared" si="8"/>
        <v>64</v>
      </c>
      <c r="L47">
        <f t="shared" si="7"/>
        <v>700000</v>
      </c>
    </row>
    <row r="48" spans="1:12" x14ac:dyDescent="0.45">
      <c r="A48" t="s">
        <v>5328</v>
      </c>
      <c r="B48">
        <v>80000</v>
      </c>
      <c r="C48" t="s">
        <v>7</v>
      </c>
      <c r="D48" t="str">
        <f>LEFT(F48,7)</f>
        <v>2020.12</v>
      </c>
      <c r="E48" t="str" cm="1">
        <f t="array" ref="E48">IF(COUNT(FIND({"셀룰러","샐룰러","lte","Lte","LTE","Cellular","cellular"},G48)),"lte","wifi")</f>
        <v>lte</v>
      </c>
      <c r="F48" t="s">
        <v>138</v>
      </c>
      <c r="G48" t="s">
        <v>3191</v>
      </c>
      <c r="H48">
        <f t="shared" si="0"/>
        <v>8.0199999999999818</v>
      </c>
      <c r="I48">
        <f t="shared" si="9"/>
        <v>940000</v>
      </c>
      <c r="J48">
        <v>2012.1</v>
      </c>
      <c r="K48">
        <f t="shared" si="8"/>
        <v>64</v>
      </c>
      <c r="L48">
        <f t="shared" si="7"/>
        <v>700000</v>
      </c>
    </row>
    <row r="49" spans="1:12" x14ac:dyDescent="0.45">
      <c r="A49" t="s">
        <v>5328</v>
      </c>
      <c r="B49">
        <v>100000</v>
      </c>
      <c r="C49" t="s">
        <v>7</v>
      </c>
      <c r="D49" s="2">
        <v>2021.03</v>
      </c>
      <c r="E49" t="str" cm="1">
        <f t="array" ref="E49">IF(COUNT(FIND({"셀룰러","샐룰러","lte","Lte","LTE","Cellular","cellular"},G49)),"lte","wifi")</f>
        <v>wifi</v>
      </c>
      <c r="F49">
        <v>20210302</v>
      </c>
      <c r="G49" t="s">
        <v>5752</v>
      </c>
      <c r="H49">
        <f t="shared" si="0"/>
        <v>8.9300000000000637</v>
      </c>
      <c r="I49">
        <f t="shared" si="9"/>
        <v>560000</v>
      </c>
      <c r="J49">
        <v>2012.1</v>
      </c>
      <c r="K49">
        <f t="shared" si="8"/>
        <v>16</v>
      </c>
      <c r="L49">
        <f t="shared" si="7"/>
        <v>560000</v>
      </c>
    </row>
    <row r="50" spans="1:12" x14ac:dyDescent="0.45">
      <c r="A50" t="s">
        <v>5328</v>
      </c>
      <c r="B50">
        <v>80000</v>
      </c>
      <c r="C50" t="s">
        <v>7</v>
      </c>
      <c r="D50" t="str">
        <f t="shared" ref="D50:D73" si="10">LEFT(F50,7)</f>
        <v>2021.01</v>
      </c>
      <c r="E50" t="str" cm="1">
        <f t="array" ref="E50">IF(COUNT(FIND({"셀룰러","샐룰러","lte","Lte","LTE","Cellular","cellular"},G50)),"lte","wifi")</f>
        <v>wifi</v>
      </c>
      <c r="F50" t="s">
        <v>339</v>
      </c>
      <c r="G50" t="s">
        <v>3062</v>
      </c>
      <c r="H50">
        <f t="shared" si="0"/>
        <v>8.9100000000000819</v>
      </c>
      <c r="I50">
        <f t="shared" si="9"/>
        <v>800000</v>
      </c>
      <c r="J50">
        <v>2012.1</v>
      </c>
      <c r="K50">
        <f t="shared" si="8"/>
        <v>64</v>
      </c>
      <c r="L50">
        <f t="shared" si="7"/>
        <v>560000</v>
      </c>
    </row>
    <row r="51" spans="1:12" x14ac:dyDescent="0.45">
      <c r="A51" t="s">
        <v>5328</v>
      </c>
      <c r="B51">
        <v>100000</v>
      </c>
      <c r="C51" t="s">
        <v>7</v>
      </c>
      <c r="D51" t="str">
        <f t="shared" si="10"/>
        <v>2021.01</v>
      </c>
      <c r="E51" t="str" cm="1">
        <f t="array" ref="E51">IF(COUNT(FIND({"셀룰러","샐룰러","lte","Lte","LTE","Cellular","cellular"},G51)),"lte","wifi")</f>
        <v>wifi</v>
      </c>
      <c r="F51" t="s">
        <v>92</v>
      </c>
      <c r="G51" t="s">
        <v>3088</v>
      </c>
      <c r="H51">
        <f t="shared" si="0"/>
        <v>8.9100000000000819</v>
      </c>
      <c r="I51">
        <f t="shared" si="9"/>
        <v>680000</v>
      </c>
      <c r="J51">
        <v>2012.1</v>
      </c>
      <c r="K51">
        <f t="shared" si="8"/>
        <v>32</v>
      </c>
      <c r="L51">
        <f t="shared" si="7"/>
        <v>560000</v>
      </c>
    </row>
    <row r="52" spans="1:12" x14ac:dyDescent="0.45">
      <c r="A52" t="s">
        <v>5328</v>
      </c>
      <c r="B52">
        <v>679000</v>
      </c>
      <c r="C52" t="s">
        <v>43</v>
      </c>
      <c r="D52" t="str">
        <f t="shared" si="10"/>
        <v>2021.02</v>
      </c>
      <c r="E52" t="str" cm="1">
        <f t="array" ref="E52">IF(COUNT(FIND({"셀룰러","샐룰러","lte","Lte","LTE","Cellular","cellular"},G52)),"lte","wifi")</f>
        <v>wifi</v>
      </c>
      <c r="F52" t="s">
        <v>58</v>
      </c>
      <c r="G52" t="s">
        <v>2716</v>
      </c>
      <c r="H52">
        <f t="shared" si="0"/>
        <v>8.9200000000000728</v>
      </c>
      <c r="I52">
        <f t="shared" si="9"/>
        <v>800000</v>
      </c>
      <c r="J52">
        <v>2012.1</v>
      </c>
      <c r="K52">
        <f t="shared" si="8"/>
        <v>64</v>
      </c>
      <c r="L52">
        <f t="shared" si="7"/>
        <v>560000</v>
      </c>
    </row>
    <row r="53" spans="1:12" x14ac:dyDescent="0.45">
      <c r="A53" t="s">
        <v>5328</v>
      </c>
      <c r="B53">
        <v>60000</v>
      </c>
      <c r="C53" t="s">
        <v>7</v>
      </c>
      <c r="D53" t="str">
        <f t="shared" si="10"/>
        <v>2021.01</v>
      </c>
      <c r="E53" t="str" cm="1">
        <f t="array" ref="E53">IF(COUNT(FIND({"셀룰러","샐룰러","lte","Lte","LTE","Cellular","cellular"},G53)),"lte","wifi")</f>
        <v>wifi</v>
      </c>
      <c r="F53" t="s">
        <v>418</v>
      </c>
      <c r="G53" t="s">
        <v>3130</v>
      </c>
      <c r="H53">
        <f t="shared" si="0"/>
        <v>8.9100000000000819</v>
      </c>
      <c r="I53">
        <f t="shared" si="9"/>
        <v>680000</v>
      </c>
      <c r="J53">
        <v>2012.1</v>
      </c>
      <c r="K53">
        <f t="shared" si="8"/>
        <v>32</v>
      </c>
      <c r="L53">
        <f t="shared" si="7"/>
        <v>560000</v>
      </c>
    </row>
    <row r="54" spans="1:12" x14ac:dyDescent="0.45">
      <c r="A54" t="s">
        <v>5321</v>
      </c>
      <c r="B54">
        <v>100000</v>
      </c>
      <c r="C54" t="s">
        <v>7</v>
      </c>
      <c r="D54" t="str">
        <f t="shared" si="10"/>
        <v>2020.12</v>
      </c>
      <c r="E54" t="str" cm="1">
        <f t="array" ref="E54">IF(COUNT(FIND({"셀룰러","샐룰러","lte","Lte","LTE","Cellular","cellular"},G54)),"lte","wifi")</f>
        <v>wifi</v>
      </c>
      <c r="F54" t="s">
        <v>153</v>
      </c>
      <c r="G54" t="s">
        <v>3321</v>
      </c>
      <c r="H54">
        <f t="shared" si="0"/>
        <v>3.0899999999999181</v>
      </c>
      <c r="I54">
        <f t="shared" ref="I54:I117" si="11">IF(K54=128,L54+120000,L54)</f>
        <v>430000</v>
      </c>
      <c r="J54">
        <v>2017.03</v>
      </c>
      <c r="K54">
        <f>IF(COUNT(FIND(128,G54)),128,32)</f>
        <v>32</v>
      </c>
      <c r="L54">
        <f t="shared" ref="L54:L117" si="12">IF(E54="wifi",430000,600000)</f>
        <v>430000</v>
      </c>
    </row>
    <row r="55" spans="1:12" x14ac:dyDescent="0.45">
      <c r="A55" t="s">
        <v>5321</v>
      </c>
      <c r="B55">
        <v>200000</v>
      </c>
      <c r="C55" t="s">
        <v>7</v>
      </c>
      <c r="D55" t="str">
        <f t="shared" si="10"/>
        <v>2020.12</v>
      </c>
      <c r="E55" t="str" cm="1">
        <f t="array" ref="E55">IF(COUNT(FIND({"셀룰러","샐룰러","lte","Lte","LTE","Cellular","cellular"},G55)),"lte","wifi")</f>
        <v>wifi</v>
      </c>
      <c r="F55" t="s">
        <v>150</v>
      </c>
      <c r="G55" t="s">
        <v>3315</v>
      </c>
      <c r="H55">
        <f t="shared" si="0"/>
        <v>3.0899999999999181</v>
      </c>
      <c r="I55">
        <f t="shared" si="11"/>
        <v>550000</v>
      </c>
      <c r="J55">
        <v>2017.03</v>
      </c>
      <c r="K55">
        <f t="shared" ref="K55:K118" si="13">IF(COUNT(FIND(128,G55)),128,32)</f>
        <v>128</v>
      </c>
      <c r="L55">
        <f t="shared" si="12"/>
        <v>430000</v>
      </c>
    </row>
    <row r="56" spans="1:12" x14ac:dyDescent="0.45">
      <c r="A56" t="s">
        <v>5321</v>
      </c>
      <c r="B56">
        <v>180000</v>
      </c>
      <c r="C56" t="s">
        <v>7</v>
      </c>
      <c r="D56" t="str">
        <f t="shared" si="10"/>
        <v>2021.01</v>
      </c>
      <c r="E56" t="str" cm="1">
        <f t="array" ref="E56">IF(COUNT(FIND({"셀룰러","샐룰러","lte","Lte","LTE","Cellular","cellular"},G56)),"lte","wifi")</f>
        <v>wifi</v>
      </c>
      <c r="F56" t="s">
        <v>83</v>
      </c>
      <c r="G56" t="s">
        <v>3285</v>
      </c>
      <c r="H56">
        <f t="shared" si="0"/>
        <v>3.9800000000000182</v>
      </c>
      <c r="I56">
        <f t="shared" si="11"/>
        <v>430000</v>
      </c>
      <c r="J56">
        <v>2017.03</v>
      </c>
      <c r="K56">
        <f t="shared" si="13"/>
        <v>32</v>
      </c>
      <c r="L56">
        <f t="shared" si="12"/>
        <v>430000</v>
      </c>
    </row>
    <row r="57" spans="1:12" x14ac:dyDescent="0.45">
      <c r="A57" t="s">
        <v>5321</v>
      </c>
      <c r="B57">
        <v>100000</v>
      </c>
      <c r="C57" t="s">
        <v>7</v>
      </c>
      <c r="D57" t="str">
        <f t="shared" si="10"/>
        <v>2020.11</v>
      </c>
      <c r="E57" t="str" cm="1">
        <f t="array" ref="E57">IF(COUNT(FIND({"셀룰러","샐룰러","lte","Lte","LTE","Cellular","cellular"},G57)),"lte","wifi")</f>
        <v>wifi</v>
      </c>
      <c r="F57" t="s">
        <v>199</v>
      </c>
      <c r="G57" t="s">
        <v>3354</v>
      </c>
      <c r="H57">
        <f t="shared" si="0"/>
        <v>3.0799999999999272</v>
      </c>
      <c r="I57">
        <f t="shared" si="11"/>
        <v>430000</v>
      </c>
      <c r="J57">
        <v>2017.03</v>
      </c>
      <c r="K57">
        <f t="shared" si="13"/>
        <v>32</v>
      </c>
      <c r="L57">
        <f t="shared" si="12"/>
        <v>430000</v>
      </c>
    </row>
    <row r="58" spans="1:12" x14ac:dyDescent="0.45">
      <c r="A58" t="s">
        <v>5321</v>
      </c>
      <c r="B58">
        <v>200000</v>
      </c>
      <c r="C58" t="s">
        <v>4</v>
      </c>
      <c r="D58" t="str">
        <f t="shared" si="10"/>
        <v>2020.12</v>
      </c>
      <c r="E58" t="str" cm="1">
        <f t="array" ref="E58">IF(COUNT(FIND({"셀룰러","샐룰러","lte","Lte","LTE","Cellular","cellular"},G58)),"lte","wifi")</f>
        <v>wifi</v>
      </c>
      <c r="F58" t="s">
        <v>150</v>
      </c>
      <c r="G58" t="s">
        <v>3320</v>
      </c>
      <c r="H58">
        <f t="shared" si="0"/>
        <v>3.0899999999999181</v>
      </c>
      <c r="I58">
        <f t="shared" si="11"/>
        <v>430000</v>
      </c>
      <c r="J58">
        <v>2017.03</v>
      </c>
      <c r="K58">
        <f t="shared" si="13"/>
        <v>32</v>
      </c>
      <c r="L58">
        <f t="shared" si="12"/>
        <v>430000</v>
      </c>
    </row>
    <row r="59" spans="1:12" x14ac:dyDescent="0.45">
      <c r="A59" t="s">
        <v>5321</v>
      </c>
      <c r="B59">
        <v>260000</v>
      </c>
      <c r="C59" t="s">
        <v>4</v>
      </c>
      <c r="D59" t="str">
        <f t="shared" si="10"/>
        <v>2020.11</v>
      </c>
      <c r="E59" t="str" cm="1">
        <f t="array" ref="E59">IF(COUNT(FIND({"셀룰러","샐룰러","lte","Lte","LTE","Cellular","cellular"},G59)),"lte","wifi")</f>
        <v>wifi</v>
      </c>
      <c r="F59" t="s">
        <v>238</v>
      </c>
      <c r="G59" t="s">
        <v>3351</v>
      </c>
      <c r="H59">
        <f t="shared" si="0"/>
        <v>3.0799999999999272</v>
      </c>
      <c r="I59">
        <f t="shared" si="11"/>
        <v>550000</v>
      </c>
      <c r="J59">
        <v>2017.03</v>
      </c>
      <c r="K59">
        <f t="shared" si="13"/>
        <v>128</v>
      </c>
      <c r="L59">
        <f t="shared" si="12"/>
        <v>430000</v>
      </c>
    </row>
    <row r="60" spans="1:12" x14ac:dyDescent="0.45">
      <c r="A60" t="s">
        <v>5321</v>
      </c>
      <c r="B60">
        <v>222222</v>
      </c>
      <c r="C60" t="s">
        <v>7</v>
      </c>
      <c r="D60" t="str">
        <f t="shared" si="10"/>
        <v>2020.11</v>
      </c>
      <c r="E60" t="str" cm="1">
        <f t="array" ref="E60">IF(COUNT(FIND({"셀룰러","샐룰러","lte","Lte","LTE","Cellular","cellular"},G60)),"lte","wifi")</f>
        <v>wifi</v>
      </c>
      <c r="F60" t="s">
        <v>236</v>
      </c>
      <c r="G60" t="s">
        <v>3355</v>
      </c>
      <c r="H60">
        <f t="shared" si="0"/>
        <v>3.0799999999999272</v>
      </c>
      <c r="I60">
        <f t="shared" si="11"/>
        <v>430000</v>
      </c>
      <c r="J60">
        <v>2017.03</v>
      </c>
      <c r="K60">
        <f t="shared" si="13"/>
        <v>32</v>
      </c>
      <c r="L60">
        <f t="shared" si="12"/>
        <v>430000</v>
      </c>
    </row>
    <row r="61" spans="1:12" x14ac:dyDescent="0.45">
      <c r="A61" t="s">
        <v>5321</v>
      </c>
      <c r="B61">
        <v>240000</v>
      </c>
      <c r="C61" t="s">
        <v>7</v>
      </c>
      <c r="D61" t="str">
        <f t="shared" si="10"/>
        <v>2021.03</v>
      </c>
      <c r="E61" t="str" cm="1">
        <f t="array" ref="E61">IF(COUNT(FIND({"셀룰러","샐룰러","lte","Lte","LTE","Cellular","cellular"},G61)),"lte","wifi")</f>
        <v>wifi</v>
      </c>
      <c r="F61" t="s">
        <v>22</v>
      </c>
      <c r="G61" t="s">
        <v>3376</v>
      </c>
      <c r="H61">
        <f t="shared" si="0"/>
        <v>4</v>
      </c>
      <c r="I61">
        <f t="shared" si="11"/>
        <v>550000</v>
      </c>
      <c r="J61">
        <v>2017.03</v>
      </c>
      <c r="K61">
        <f t="shared" si="13"/>
        <v>128</v>
      </c>
      <c r="L61">
        <f t="shared" si="12"/>
        <v>430000</v>
      </c>
    </row>
    <row r="62" spans="1:12" x14ac:dyDescent="0.45">
      <c r="A62" t="s">
        <v>5321</v>
      </c>
      <c r="B62">
        <v>220000</v>
      </c>
      <c r="C62" t="s">
        <v>4</v>
      </c>
      <c r="D62" t="str">
        <f t="shared" si="10"/>
        <v>2020.10</v>
      </c>
      <c r="E62" t="str" cm="1">
        <f t="array" ref="E62">IF(COUNT(FIND({"셀룰러","샐룰러","lte","Lte","LTE","Cellular","cellular"},G62)),"lte","wifi")</f>
        <v>wifi</v>
      </c>
      <c r="F62" t="s">
        <v>611</v>
      </c>
      <c r="G62" t="s">
        <v>3459</v>
      </c>
      <c r="H62">
        <f t="shared" si="0"/>
        <v>3.0699999999999363</v>
      </c>
      <c r="I62">
        <f t="shared" si="11"/>
        <v>550000</v>
      </c>
      <c r="J62">
        <v>2017.03</v>
      </c>
      <c r="K62">
        <f t="shared" si="13"/>
        <v>128</v>
      </c>
      <c r="L62">
        <f t="shared" si="12"/>
        <v>430000</v>
      </c>
    </row>
    <row r="63" spans="1:12" x14ac:dyDescent="0.45">
      <c r="A63" t="s">
        <v>5321</v>
      </c>
      <c r="B63">
        <v>200000</v>
      </c>
      <c r="C63" t="s">
        <v>4</v>
      </c>
      <c r="D63" t="str">
        <f t="shared" si="10"/>
        <v>2021.01</v>
      </c>
      <c r="E63" t="str" cm="1">
        <f t="array" ref="E63">IF(COUNT(FIND({"셀룰러","샐룰러","lte","Lte","LTE","Cellular","cellular"},G63)),"lte","wifi")</f>
        <v>wifi</v>
      </c>
      <c r="F63" t="s">
        <v>367</v>
      </c>
      <c r="G63" t="s">
        <v>3236</v>
      </c>
      <c r="H63">
        <f t="shared" si="0"/>
        <v>3.9800000000000182</v>
      </c>
      <c r="I63">
        <f t="shared" si="11"/>
        <v>430000</v>
      </c>
      <c r="J63">
        <v>2017.03</v>
      </c>
      <c r="K63">
        <f t="shared" si="13"/>
        <v>32</v>
      </c>
      <c r="L63">
        <f t="shared" si="12"/>
        <v>430000</v>
      </c>
    </row>
    <row r="64" spans="1:12" x14ac:dyDescent="0.45">
      <c r="A64" t="s">
        <v>5321</v>
      </c>
      <c r="B64">
        <v>200000</v>
      </c>
      <c r="C64" t="s">
        <v>4</v>
      </c>
      <c r="D64" t="str">
        <f t="shared" si="10"/>
        <v>2020.11</v>
      </c>
      <c r="E64" t="str" cm="1">
        <f t="array" ref="E64">IF(COUNT(FIND({"셀룰러","샐룰러","lte","Lte","LTE","Cellular","cellular"},G64)),"lte","wifi")</f>
        <v>wifi</v>
      </c>
      <c r="F64" t="s">
        <v>168</v>
      </c>
      <c r="G64" t="s">
        <v>3219</v>
      </c>
      <c r="H64">
        <f t="shared" si="0"/>
        <v>3.0799999999999272</v>
      </c>
      <c r="I64">
        <f t="shared" si="11"/>
        <v>430000</v>
      </c>
      <c r="J64">
        <v>2017.03</v>
      </c>
      <c r="K64">
        <f t="shared" si="13"/>
        <v>32</v>
      </c>
      <c r="L64">
        <f t="shared" si="12"/>
        <v>430000</v>
      </c>
    </row>
    <row r="65" spans="1:12" x14ac:dyDescent="0.45">
      <c r="A65" t="s">
        <v>5321</v>
      </c>
      <c r="B65">
        <v>190000</v>
      </c>
      <c r="C65" t="s">
        <v>4</v>
      </c>
      <c r="D65" t="str">
        <f t="shared" si="10"/>
        <v>2020.11</v>
      </c>
      <c r="E65" t="str" cm="1">
        <f t="array" ref="E65">IF(COUNT(FIND({"셀룰러","샐룰러","lte","Lte","LTE","Cellular","cellular"},G65)),"lte","wifi")</f>
        <v>wifi</v>
      </c>
      <c r="F65" t="s">
        <v>213</v>
      </c>
      <c r="G65" t="s">
        <v>3340</v>
      </c>
      <c r="H65">
        <f t="shared" si="0"/>
        <v>3.0799999999999272</v>
      </c>
      <c r="I65">
        <f t="shared" si="11"/>
        <v>430000</v>
      </c>
      <c r="J65">
        <v>2017.03</v>
      </c>
      <c r="K65">
        <f t="shared" si="13"/>
        <v>32</v>
      </c>
      <c r="L65">
        <f t="shared" si="12"/>
        <v>430000</v>
      </c>
    </row>
    <row r="66" spans="1:12" x14ac:dyDescent="0.45">
      <c r="A66" t="s">
        <v>5321</v>
      </c>
      <c r="B66">
        <v>210000</v>
      </c>
      <c r="C66" t="s">
        <v>4</v>
      </c>
      <c r="D66" t="str">
        <f t="shared" si="10"/>
        <v>2020.11</v>
      </c>
      <c r="E66" t="str" cm="1">
        <f t="array" ref="E66">IF(COUNT(FIND({"셀룰러","샐룰러","lte","Lte","LTE","Cellular","cellular"},G66)),"lte","wifi")</f>
        <v>wifi</v>
      </c>
      <c r="F66" t="s">
        <v>189</v>
      </c>
      <c r="G66" t="s">
        <v>3329</v>
      </c>
      <c r="H66">
        <f t="shared" ref="H66:H129" si="14">D66-J66</f>
        <v>3.0799999999999272</v>
      </c>
      <c r="I66">
        <f t="shared" si="11"/>
        <v>430000</v>
      </c>
      <c r="J66">
        <v>2017.03</v>
      </c>
      <c r="K66">
        <f t="shared" si="13"/>
        <v>32</v>
      </c>
      <c r="L66">
        <f t="shared" si="12"/>
        <v>430000</v>
      </c>
    </row>
    <row r="67" spans="1:12" x14ac:dyDescent="0.45">
      <c r="A67" t="s">
        <v>5321</v>
      </c>
      <c r="B67">
        <v>200000</v>
      </c>
      <c r="C67" t="s">
        <v>7</v>
      </c>
      <c r="D67" t="str">
        <f t="shared" si="10"/>
        <v>2021.02</v>
      </c>
      <c r="E67" t="str" cm="1">
        <f t="array" ref="E67">IF(COUNT(FIND({"셀룰러","샐룰러","lte","Lte","LTE","Cellular","cellular"},G67)),"lte","wifi")</f>
        <v>wifi</v>
      </c>
      <c r="F67" t="s">
        <v>56</v>
      </c>
      <c r="G67" t="s">
        <v>3380</v>
      </c>
      <c r="H67">
        <f t="shared" si="14"/>
        <v>3.9900000000000091</v>
      </c>
      <c r="I67">
        <f t="shared" si="11"/>
        <v>430000</v>
      </c>
      <c r="J67">
        <v>2017.03</v>
      </c>
      <c r="K67">
        <f t="shared" si="13"/>
        <v>32</v>
      </c>
      <c r="L67">
        <f t="shared" si="12"/>
        <v>430000</v>
      </c>
    </row>
    <row r="68" spans="1:12" x14ac:dyDescent="0.45">
      <c r="A68" t="s">
        <v>5321</v>
      </c>
      <c r="B68">
        <v>70000</v>
      </c>
      <c r="C68" t="s">
        <v>7</v>
      </c>
      <c r="D68" t="str">
        <f t="shared" si="10"/>
        <v>2020.11</v>
      </c>
      <c r="E68" t="str" cm="1">
        <f t="array" ref="E68">IF(COUNT(FIND({"셀룰러","샐룰러","lte","Lte","LTE","Cellular","cellular"},G68)),"lte","wifi")</f>
        <v>wifi</v>
      </c>
      <c r="F68" t="s">
        <v>32</v>
      </c>
      <c r="G68" t="s">
        <v>3443</v>
      </c>
      <c r="H68">
        <f t="shared" si="14"/>
        <v>3.0799999999999272</v>
      </c>
      <c r="I68">
        <f t="shared" si="11"/>
        <v>430000</v>
      </c>
      <c r="J68">
        <v>2017.03</v>
      </c>
      <c r="K68">
        <f t="shared" si="13"/>
        <v>32</v>
      </c>
      <c r="L68">
        <f t="shared" si="12"/>
        <v>430000</v>
      </c>
    </row>
    <row r="69" spans="1:12" x14ac:dyDescent="0.45">
      <c r="A69" t="s">
        <v>5321</v>
      </c>
      <c r="B69">
        <v>250000</v>
      </c>
      <c r="C69" t="s">
        <v>7</v>
      </c>
      <c r="D69" t="str">
        <f t="shared" si="10"/>
        <v>2020.12</v>
      </c>
      <c r="E69" t="str" cm="1">
        <f t="array" ref="E69">IF(COUNT(FIND({"셀룰러","샐룰러","lte","Lte","LTE","Cellular","cellular"},G69)),"lte","wifi")</f>
        <v>wifi</v>
      </c>
      <c r="F69" t="s">
        <v>138</v>
      </c>
      <c r="G69" t="s">
        <v>3317</v>
      </c>
      <c r="H69">
        <f t="shared" si="14"/>
        <v>3.0899999999999181</v>
      </c>
      <c r="I69">
        <f t="shared" si="11"/>
        <v>550000</v>
      </c>
      <c r="J69">
        <v>2017.03</v>
      </c>
      <c r="K69">
        <f t="shared" si="13"/>
        <v>128</v>
      </c>
      <c r="L69">
        <f t="shared" si="12"/>
        <v>430000</v>
      </c>
    </row>
    <row r="70" spans="1:12" x14ac:dyDescent="0.45">
      <c r="A70" t="s">
        <v>5321</v>
      </c>
      <c r="B70">
        <v>200000</v>
      </c>
      <c r="C70" t="s">
        <v>7</v>
      </c>
      <c r="D70" t="str">
        <f t="shared" si="10"/>
        <v>2021.01</v>
      </c>
      <c r="E70" t="str" cm="1">
        <f t="array" ref="E70">IF(COUNT(FIND({"셀룰러","샐룰러","lte","Lte","LTE","Cellular","cellular"},G70)),"lte","wifi")</f>
        <v>wifi</v>
      </c>
      <c r="F70" t="s">
        <v>347</v>
      </c>
      <c r="G70" t="s">
        <v>3280</v>
      </c>
      <c r="H70">
        <f t="shared" si="14"/>
        <v>3.9800000000000182</v>
      </c>
      <c r="I70">
        <f t="shared" si="11"/>
        <v>430000</v>
      </c>
      <c r="J70">
        <v>2017.03</v>
      </c>
      <c r="K70">
        <f t="shared" si="13"/>
        <v>32</v>
      </c>
      <c r="L70">
        <f t="shared" si="12"/>
        <v>430000</v>
      </c>
    </row>
    <row r="71" spans="1:12" x14ac:dyDescent="0.45">
      <c r="A71" t="s">
        <v>5321</v>
      </c>
      <c r="B71">
        <v>200000</v>
      </c>
      <c r="C71" t="s">
        <v>7</v>
      </c>
      <c r="D71" t="str">
        <f t="shared" si="10"/>
        <v>2021.01</v>
      </c>
      <c r="E71" t="str" cm="1">
        <f t="array" ref="E71">IF(COUNT(FIND({"셀룰러","샐룰러","lte","Lte","LTE","Cellular","cellular"},G71)),"lte","wifi")</f>
        <v>wifi</v>
      </c>
      <c r="F71" t="s">
        <v>114</v>
      </c>
      <c r="G71" t="s">
        <v>3305</v>
      </c>
      <c r="H71">
        <f t="shared" si="14"/>
        <v>3.9800000000000182</v>
      </c>
      <c r="I71">
        <f t="shared" si="11"/>
        <v>550000</v>
      </c>
      <c r="J71">
        <v>2017.03</v>
      </c>
      <c r="K71">
        <f t="shared" si="13"/>
        <v>128</v>
      </c>
      <c r="L71">
        <f t="shared" si="12"/>
        <v>430000</v>
      </c>
    </row>
    <row r="72" spans="1:12" x14ac:dyDescent="0.45">
      <c r="A72" t="s">
        <v>5321</v>
      </c>
      <c r="B72">
        <v>270000</v>
      </c>
      <c r="C72" t="s">
        <v>4</v>
      </c>
      <c r="D72" t="str">
        <f t="shared" si="10"/>
        <v>2020.11</v>
      </c>
      <c r="E72" t="str" cm="1">
        <f t="array" ref="E72">IF(COUNT(FIND({"셀룰러","샐룰러","lte","Lte","LTE","Cellular","cellular"},G72)),"lte","wifi")</f>
        <v>wifi</v>
      </c>
      <c r="F72" t="s">
        <v>602</v>
      </c>
      <c r="G72" t="s">
        <v>3454</v>
      </c>
      <c r="H72">
        <f t="shared" si="14"/>
        <v>3.0799999999999272</v>
      </c>
      <c r="I72">
        <f t="shared" si="11"/>
        <v>550000</v>
      </c>
      <c r="J72">
        <v>2017.03</v>
      </c>
      <c r="K72">
        <f t="shared" si="13"/>
        <v>128</v>
      </c>
      <c r="L72">
        <f t="shared" si="12"/>
        <v>430000</v>
      </c>
    </row>
    <row r="73" spans="1:12" x14ac:dyDescent="0.45">
      <c r="A73" t="s">
        <v>5321</v>
      </c>
      <c r="B73">
        <v>230000</v>
      </c>
      <c r="C73" t="s">
        <v>4</v>
      </c>
      <c r="D73" t="str">
        <f t="shared" si="10"/>
        <v>2020.11</v>
      </c>
      <c r="E73" t="str" cm="1">
        <f t="array" ref="E73">IF(COUNT(FIND({"셀룰러","샐룰러","lte","Lte","LTE","Cellular","cellular"},G73)),"lte","wifi")</f>
        <v>wifi</v>
      </c>
      <c r="F73" t="s">
        <v>673</v>
      </c>
      <c r="G73" t="s">
        <v>3353</v>
      </c>
      <c r="H73">
        <f t="shared" si="14"/>
        <v>3.0799999999999272</v>
      </c>
      <c r="I73">
        <f t="shared" si="11"/>
        <v>430000</v>
      </c>
      <c r="J73">
        <v>2017.03</v>
      </c>
      <c r="K73">
        <f t="shared" si="13"/>
        <v>32</v>
      </c>
      <c r="L73">
        <f t="shared" si="12"/>
        <v>430000</v>
      </c>
    </row>
    <row r="74" spans="1:12" x14ac:dyDescent="0.45">
      <c r="A74" t="s">
        <v>5321</v>
      </c>
      <c r="B74">
        <v>252000</v>
      </c>
      <c r="C74" t="s">
        <v>7</v>
      </c>
      <c r="D74" s="2">
        <v>2020.11</v>
      </c>
      <c r="E74" t="str" cm="1">
        <f t="array" ref="E74">IF(COUNT(FIND({"셀룰러","샐룰러","lte","Lte","LTE","Cellular","cellular"},G74)),"lte","wifi")</f>
        <v>wifi</v>
      </c>
      <c r="F74">
        <v>20201105</v>
      </c>
      <c r="G74" t="s">
        <v>5760</v>
      </c>
      <c r="H74">
        <f t="shared" si="14"/>
        <v>3.0799999999999272</v>
      </c>
      <c r="I74">
        <f t="shared" si="11"/>
        <v>550000</v>
      </c>
      <c r="J74">
        <v>2017.03</v>
      </c>
      <c r="K74">
        <f t="shared" si="13"/>
        <v>128</v>
      </c>
      <c r="L74">
        <f t="shared" si="12"/>
        <v>430000</v>
      </c>
    </row>
    <row r="75" spans="1:12" x14ac:dyDescent="0.45">
      <c r="A75" t="s">
        <v>5321</v>
      </c>
      <c r="B75">
        <v>240000</v>
      </c>
      <c r="C75" t="s">
        <v>4</v>
      </c>
      <c r="D75" t="str">
        <f t="shared" ref="D75:D88" si="15">LEFT(F75,7)</f>
        <v>2021.01</v>
      </c>
      <c r="E75" t="str" cm="1">
        <f t="array" ref="E75">IF(COUNT(FIND({"셀룰러","샐룰러","lte","Lte","LTE","Cellular","cellular"},G75)),"lte","wifi")</f>
        <v>wifi</v>
      </c>
      <c r="F75" t="s">
        <v>84</v>
      </c>
      <c r="G75" t="s">
        <v>3390</v>
      </c>
      <c r="H75">
        <f t="shared" si="14"/>
        <v>3.9800000000000182</v>
      </c>
      <c r="I75">
        <f t="shared" si="11"/>
        <v>430000</v>
      </c>
      <c r="J75">
        <v>2017.03</v>
      </c>
      <c r="K75">
        <f t="shared" si="13"/>
        <v>32</v>
      </c>
      <c r="L75">
        <f t="shared" si="12"/>
        <v>430000</v>
      </c>
    </row>
    <row r="76" spans="1:12" x14ac:dyDescent="0.45">
      <c r="A76" t="s">
        <v>5321</v>
      </c>
      <c r="B76">
        <v>180000</v>
      </c>
      <c r="C76" t="s">
        <v>7</v>
      </c>
      <c r="D76" t="str">
        <f t="shared" si="15"/>
        <v>2021.01</v>
      </c>
      <c r="E76" t="str" cm="1">
        <f t="array" ref="E76">IF(COUNT(FIND({"셀룰러","샐룰러","lte","Lte","LTE","Cellular","cellular"},G76)),"lte","wifi")</f>
        <v>wifi</v>
      </c>
      <c r="F76" t="s">
        <v>111</v>
      </c>
      <c r="G76" t="s">
        <v>3297</v>
      </c>
      <c r="H76">
        <f t="shared" si="14"/>
        <v>3.9800000000000182</v>
      </c>
      <c r="I76">
        <f t="shared" si="11"/>
        <v>430000</v>
      </c>
      <c r="J76">
        <v>2017.03</v>
      </c>
      <c r="K76">
        <f t="shared" si="13"/>
        <v>32</v>
      </c>
      <c r="L76">
        <f t="shared" si="12"/>
        <v>430000</v>
      </c>
    </row>
    <row r="77" spans="1:12" x14ac:dyDescent="0.45">
      <c r="A77" t="s">
        <v>5321</v>
      </c>
      <c r="B77">
        <v>220000</v>
      </c>
      <c r="C77" t="s">
        <v>7</v>
      </c>
      <c r="D77" t="str">
        <f t="shared" si="15"/>
        <v>2020.12</v>
      </c>
      <c r="E77" t="str" cm="1">
        <f t="array" ref="E77">IF(COUNT(FIND({"셀룰러","샐룰러","lte","Lte","LTE","Cellular","cellular"},G77)),"lte","wifi")</f>
        <v>wifi</v>
      </c>
      <c r="F77" t="s">
        <v>163</v>
      </c>
      <c r="G77" t="s">
        <v>3324</v>
      </c>
      <c r="H77">
        <f t="shared" si="14"/>
        <v>3.0899999999999181</v>
      </c>
      <c r="I77">
        <f t="shared" si="11"/>
        <v>430000</v>
      </c>
      <c r="J77">
        <v>2017.03</v>
      </c>
      <c r="K77">
        <f t="shared" si="13"/>
        <v>32</v>
      </c>
      <c r="L77">
        <f t="shared" si="12"/>
        <v>430000</v>
      </c>
    </row>
    <row r="78" spans="1:12" x14ac:dyDescent="0.45">
      <c r="A78" t="s">
        <v>5321</v>
      </c>
      <c r="B78">
        <v>350000</v>
      </c>
      <c r="C78" t="s">
        <v>4</v>
      </c>
      <c r="D78" t="str">
        <f t="shared" si="15"/>
        <v>2021.01</v>
      </c>
      <c r="E78" t="str" cm="1">
        <f t="array" ref="E78">IF(COUNT(FIND({"셀룰러","샐룰러","lte","Lte","LTE","Cellular","cellular"},G78)),"lte","wifi")</f>
        <v>wifi</v>
      </c>
      <c r="F78" t="s">
        <v>83</v>
      </c>
      <c r="G78" t="s">
        <v>3284</v>
      </c>
      <c r="H78">
        <f t="shared" si="14"/>
        <v>3.9800000000000182</v>
      </c>
      <c r="I78">
        <f t="shared" si="11"/>
        <v>550000</v>
      </c>
      <c r="J78">
        <v>2017.03</v>
      </c>
      <c r="K78">
        <f t="shared" si="13"/>
        <v>128</v>
      </c>
      <c r="L78">
        <f t="shared" si="12"/>
        <v>430000</v>
      </c>
    </row>
    <row r="79" spans="1:12" x14ac:dyDescent="0.45">
      <c r="A79" t="s">
        <v>5321</v>
      </c>
      <c r="B79">
        <v>200000</v>
      </c>
      <c r="C79" t="s">
        <v>7</v>
      </c>
      <c r="D79" t="str">
        <f t="shared" si="15"/>
        <v>2020.10</v>
      </c>
      <c r="E79" t="str" cm="1">
        <f t="array" ref="E79">IF(COUNT(FIND({"셀룰러","샐룰러","lte","Lte","LTE","Cellular","cellular"},G79)),"lte","wifi")</f>
        <v>wifi</v>
      </c>
      <c r="F79" t="s">
        <v>611</v>
      </c>
      <c r="G79" t="s">
        <v>3358</v>
      </c>
      <c r="H79">
        <f t="shared" si="14"/>
        <v>3.0699999999999363</v>
      </c>
      <c r="I79">
        <f t="shared" si="11"/>
        <v>430000</v>
      </c>
      <c r="J79">
        <v>2017.03</v>
      </c>
      <c r="K79">
        <f t="shared" si="13"/>
        <v>32</v>
      </c>
      <c r="L79">
        <f t="shared" si="12"/>
        <v>430000</v>
      </c>
    </row>
    <row r="80" spans="1:12" x14ac:dyDescent="0.45">
      <c r="A80" t="s">
        <v>5321</v>
      </c>
      <c r="B80">
        <v>210000</v>
      </c>
      <c r="C80" t="s">
        <v>4</v>
      </c>
      <c r="D80" t="str">
        <f t="shared" si="15"/>
        <v>2021.01</v>
      </c>
      <c r="E80" t="str" cm="1">
        <f t="array" ref="E80">IF(COUNT(FIND({"셀룰러","샐룰러","lte","Lte","LTE","Cellular","cellular"},G80)),"lte","wifi")</f>
        <v>lte</v>
      </c>
      <c r="F80" t="s">
        <v>103</v>
      </c>
      <c r="G80" t="s">
        <v>3232</v>
      </c>
      <c r="H80">
        <f t="shared" si="14"/>
        <v>3.9800000000000182</v>
      </c>
      <c r="I80">
        <f t="shared" si="11"/>
        <v>600000</v>
      </c>
      <c r="J80">
        <v>2017.03</v>
      </c>
      <c r="K80">
        <f t="shared" si="13"/>
        <v>32</v>
      </c>
      <c r="L80">
        <f t="shared" si="12"/>
        <v>600000</v>
      </c>
    </row>
    <row r="81" spans="1:12" x14ac:dyDescent="0.45">
      <c r="A81" t="s">
        <v>5321</v>
      </c>
      <c r="B81">
        <v>300000</v>
      </c>
      <c r="C81" t="s">
        <v>4</v>
      </c>
      <c r="D81" t="str">
        <f t="shared" si="15"/>
        <v>2020.12</v>
      </c>
      <c r="E81" t="str" cm="1">
        <f t="array" ref="E81">IF(COUNT(FIND({"셀룰러","샐룰러","lte","Lte","LTE","Cellular","cellular"},G81)),"lte","wifi")</f>
        <v>wifi</v>
      </c>
      <c r="F81" t="s">
        <v>146</v>
      </c>
      <c r="G81" t="s">
        <v>3310</v>
      </c>
      <c r="H81">
        <f t="shared" si="14"/>
        <v>3.0899999999999181</v>
      </c>
      <c r="I81">
        <f t="shared" si="11"/>
        <v>550000</v>
      </c>
      <c r="J81">
        <v>2017.03</v>
      </c>
      <c r="K81">
        <f t="shared" si="13"/>
        <v>128</v>
      </c>
      <c r="L81">
        <f t="shared" si="12"/>
        <v>430000</v>
      </c>
    </row>
    <row r="82" spans="1:12" x14ac:dyDescent="0.45">
      <c r="A82" t="s">
        <v>5321</v>
      </c>
      <c r="B82">
        <v>170000</v>
      </c>
      <c r="C82" t="s">
        <v>7</v>
      </c>
      <c r="D82" t="str">
        <f t="shared" si="15"/>
        <v>2021.02</v>
      </c>
      <c r="E82" t="str" cm="1">
        <f t="array" ref="E82">IF(COUNT(FIND({"셀룰러","샐룰러","lte","Lte","LTE","Cellular","cellular"},G82)),"lte","wifi")</f>
        <v>wifi</v>
      </c>
      <c r="F82" t="s">
        <v>299</v>
      </c>
      <c r="G82" t="s">
        <v>3383</v>
      </c>
      <c r="H82">
        <f t="shared" si="14"/>
        <v>3.9900000000000091</v>
      </c>
      <c r="I82">
        <f t="shared" si="11"/>
        <v>430000</v>
      </c>
      <c r="J82">
        <v>2017.03</v>
      </c>
      <c r="K82">
        <f t="shared" si="13"/>
        <v>32</v>
      </c>
      <c r="L82">
        <f t="shared" si="12"/>
        <v>430000</v>
      </c>
    </row>
    <row r="83" spans="1:12" x14ac:dyDescent="0.45">
      <c r="A83" t="s">
        <v>5321</v>
      </c>
      <c r="B83">
        <v>210000</v>
      </c>
      <c r="C83" t="s">
        <v>4</v>
      </c>
      <c r="D83" t="str">
        <f t="shared" si="15"/>
        <v>2021.01</v>
      </c>
      <c r="E83" t="str" cm="1">
        <f t="array" ref="E83">IF(COUNT(FIND({"셀룰러","샐룰러","lte","Lte","LTE","Cellular","cellular"},G83)),"lte","wifi")</f>
        <v>wifi</v>
      </c>
      <c r="F83" t="s">
        <v>127</v>
      </c>
      <c r="G83" t="s">
        <v>3418</v>
      </c>
      <c r="H83">
        <f t="shared" si="14"/>
        <v>3.9800000000000182</v>
      </c>
      <c r="I83">
        <f t="shared" si="11"/>
        <v>430000</v>
      </c>
      <c r="J83">
        <v>2017.03</v>
      </c>
      <c r="K83">
        <f t="shared" si="13"/>
        <v>32</v>
      </c>
      <c r="L83">
        <f t="shared" si="12"/>
        <v>430000</v>
      </c>
    </row>
    <row r="84" spans="1:12" x14ac:dyDescent="0.45">
      <c r="A84" t="s">
        <v>5321</v>
      </c>
      <c r="B84">
        <v>170000</v>
      </c>
      <c r="C84" t="s">
        <v>7</v>
      </c>
      <c r="D84" t="str">
        <f t="shared" si="15"/>
        <v>2021.02</v>
      </c>
      <c r="E84" t="str" cm="1">
        <f t="array" ref="E84">IF(COUNT(FIND({"셀룰러","샐룰러","lte","Lte","LTE","Cellular","cellular"},G84)),"lte","wifi")</f>
        <v>lte</v>
      </c>
      <c r="F84" t="s">
        <v>41</v>
      </c>
      <c r="G84" t="s">
        <v>3377</v>
      </c>
      <c r="H84">
        <f t="shared" si="14"/>
        <v>3.9900000000000091</v>
      </c>
      <c r="I84">
        <f t="shared" si="11"/>
        <v>600000</v>
      </c>
      <c r="J84">
        <v>2017.03</v>
      </c>
      <c r="K84">
        <f t="shared" si="13"/>
        <v>32</v>
      </c>
      <c r="L84">
        <f t="shared" si="12"/>
        <v>600000</v>
      </c>
    </row>
    <row r="85" spans="1:12" x14ac:dyDescent="0.45">
      <c r="A85" t="s">
        <v>5321</v>
      </c>
      <c r="B85">
        <v>150000</v>
      </c>
      <c r="C85" t="s">
        <v>7</v>
      </c>
      <c r="D85" t="str">
        <f t="shared" si="15"/>
        <v>2020.12</v>
      </c>
      <c r="E85" t="str" cm="1">
        <f t="array" ref="E85">IF(COUNT(FIND({"셀룰러","샐룰러","lte","Lte","LTE","Cellular","cellular"},G85)),"lte","wifi")</f>
        <v>wifi</v>
      </c>
      <c r="F85" t="s">
        <v>132</v>
      </c>
      <c r="G85" t="s">
        <v>3306</v>
      </c>
      <c r="H85">
        <f t="shared" si="14"/>
        <v>3.0899999999999181</v>
      </c>
      <c r="I85">
        <f t="shared" si="11"/>
        <v>430000</v>
      </c>
      <c r="J85">
        <v>2017.03</v>
      </c>
      <c r="K85">
        <f t="shared" si="13"/>
        <v>32</v>
      </c>
      <c r="L85">
        <f t="shared" si="12"/>
        <v>430000</v>
      </c>
    </row>
    <row r="86" spans="1:12" x14ac:dyDescent="0.45">
      <c r="A86" t="s">
        <v>5321</v>
      </c>
      <c r="B86">
        <v>250000</v>
      </c>
      <c r="C86" t="s">
        <v>7</v>
      </c>
      <c r="D86" t="str">
        <f t="shared" si="15"/>
        <v>2020.11</v>
      </c>
      <c r="E86" t="str" cm="1">
        <f t="array" ref="E86">IF(COUNT(FIND({"셀룰러","샐룰러","lte","Lte","LTE","Cellular","cellular"},G86)),"lte","wifi")</f>
        <v>wifi</v>
      </c>
      <c r="F86" t="s">
        <v>195</v>
      </c>
      <c r="G86" t="s">
        <v>3417</v>
      </c>
      <c r="H86">
        <f t="shared" si="14"/>
        <v>3.0799999999999272</v>
      </c>
      <c r="I86">
        <f t="shared" si="11"/>
        <v>550000</v>
      </c>
      <c r="J86">
        <v>2017.03</v>
      </c>
      <c r="K86">
        <f t="shared" si="13"/>
        <v>128</v>
      </c>
      <c r="L86">
        <f t="shared" si="12"/>
        <v>430000</v>
      </c>
    </row>
    <row r="87" spans="1:12" x14ac:dyDescent="0.45">
      <c r="A87" t="s">
        <v>5321</v>
      </c>
      <c r="B87">
        <v>200000</v>
      </c>
      <c r="C87" t="s">
        <v>7</v>
      </c>
      <c r="D87" t="str">
        <f t="shared" si="15"/>
        <v>2020.11</v>
      </c>
      <c r="E87" t="str" cm="1">
        <f t="array" ref="E87">IF(COUNT(FIND({"셀룰러","샐룰러","lte","Lte","LTE","Cellular","cellular"},G87)),"lte","wifi")</f>
        <v>wifi</v>
      </c>
      <c r="F87" t="s">
        <v>168</v>
      </c>
      <c r="G87" t="s">
        <v>3335</v>
      </c>
      <c r="H87">
        <f t="shared" si="14"/>
        <v>3.0799999999999272</v>
      </c>
      <c r="I87">
        <f t="shared" si="11"/>
        <v>430000</v>
      </c>
      <c r="J87">
        <v>2017.03</v>
      </c>
      <c r="K87">
        <f t="shared" si="13"/>
        <v>32</v>
      </c>
      <c r="L87">
        <f t="shared" si="12"/>
        <v>430000</v>
      </c>
    </row>
    <row r="88" spans="1:12" x14ac:dyDescent="0.45">
      <c r="A88" t="s">
        <v>5321</v>
      </c>
      <c r="B88">
        <v>150000</v>
      </c>
      <c r="C88" t="s">
        <v>7</v>
      </c>
      <c r="D88" t="str">
        <f t="shared" si="15"/>
        <v>2020.12</v>
      </c>
      <c r="E88" t="str" cm="1">
        <f t="array" ref="E88">IF(COUNT(FIND({"셀룰러","샐룰러","lte","Lte","LTE","Cellular","cellular"},G88)),"lte","wifi")</f>
        <v>wifi</v>
      </c>
      <c r="F88" t="s">
        <v>142</v>
      </c>
      <c r="G88" t="s">
        <v>3242</v>
      </c>
      <c r="H88">
        <f t="shared" si="14"/>
        <v>3.0899999999999181</v>
      </c>
      <c r="I88">
        <f t="shared" si="11"/>
        <v>550000</v>
      </c>
      <c r="J88">
        <v>2017.03</v>
      </c>
      <c r="K88">
        <f t="shared" si="13"/>
        <v>128</v>
      </c>
      <c r="L88">
        <f t="shared" si="12"/>
        <v>430000</v>
      </c>
    </row>
    <row r="89" spans="1:12" x14ac:dyDescent="0.45">
      <c r="A89" t="s">
        <v>5321</v>
      </c>
      <c r="B89">
        <v>200000</v>
      </c>
      <c r="C89" t="s">
        <v>7</v>
      </c>
      <c r="D89" s="2">
        <v>2021.01</v>
      </c>
      <c r="E89" t="str" cm="1">
        <f t="array" ref="E89">IF(COUNT(FIND({"셀룰러","샐룰러","lte","Lte","LTE","Cellular","cellular"},G89)),"lte","wifi")</f>
        <v>wifi</v>
      </c>
      <c r="F89">
        <v>20210126</v>
      </c>
      <c r="G89" t="s">
        <v>5369</v>
      </c>
      <c r="H89">
        <f t="shared" si="14"/>
        <v>3.9800000000000182</v>
      </c>
      <c r="I89">
        <f t="shared" si="11"/>
        <v>550000</v>
      </c>
      <c r="J89">
        <v>2017.03</v>
      </c>
      <c r="K89">
        <f t="shared" si="13"/>
        <v>128</v>
      </c>
      <c r="L89">
        <f t="shared" si="12"/>
        <v>430000</v>
      </c>
    </row>
    <row r="90" spans="1:12" x14ac:dyDescent="0.45">
      <c r="A90" t="s">
        <v>5321</v>
      </c>
      <c r="B90">
        <v>190000</v>
      </c>
      <c r="C90" t="s">
        <v>4</v>
      </c>
      <c r="D90" t="str">
        <f>LEFT(F90,7)</f>
        <v>2020.12</v>
      </c>
      <c r="E90" t="str" cm="1">
        <f t="array" ref="E90">IF(COUNT(FIND({"셀룰러","샐룰러","lte","Lte","LTE","Cellular","cellular"},G90)),"lte","wifi")</f>
        <v>wifi</v>
      </c>
      <c r="F90" t="s">
        <v>171</v>
      </c>
      <c r="G90" t="s">
        <v>3440</v>
      </c>
      <c r="H90">
        <f t="shared" si="14"/>
        <v>3.0899999999999181</v>
      </c>
      <c r="I90">
        <f t="shared" si="11"/>
        <v>430000</v>
      </c>
      <c r="J90">
        <v>2017.03</v>
      </c>
      <c r="K90">
        <f t="shared" si="13"/>
        <v>32</v>
      </c>
      <c r="L90">
        <f t="shared" si="12"/>
        <v>430000</v>
      </c>
    </row>
    <row r="91" spans="1:12" x14ac:dyDescent="0.45">
      <c r="A91" t="s">
        <v>5321</v>
      </c>
      <c r="B91">
        <v>210000</v>
      </c>
      <c r="C91" t="s">
        <v>7</v>
      </c>
      <c r="D91" s="2">
        <v>2020.12</v>
      </c>
      <c r="E91" t="str" cm="1">
        <f t="array" ref="E91">IF(COUNT(FIND({"셀룰러","샐룰러","lte","Lte","LTE","Cellular","cellular"},G91)),"lte","wifi")</f>
        <v>wifi</v>
      </c>
      <c r="F91">
        <v>20201202</v>
      </c>
      <c r="G91" t="s">
        <v>5680</v>
      </c>
      <c r="H91">
        <f t="shared" si="14"/>
        <v>3.0899999999999181</v>
      </c>
      <c r="I91">
        <f t="shared" si="11"/>
        <v>430000</v>
      </c>
      <c r="J91">
        <v>2017.03</v>
      </c>
      <c r="K91">
        <f t="shared" si="13"/>
        <v>32</v>
      </c>
      <c r="L91">
        <f t="shared" si="12"/>
        <v>430000</v>
      </c>
    </row>
    <row r="92" spans="1:12" x14ac:dyDescent="0.45">
      <c r="A92" t="s">
        <v>5321</v>
      </c>
      <c r="B92">
        <v>300000</v>
      </c>
      <c r="C92" t="s">
        <v>7</v>
      </c>
      <c r="D92" t="str">
        <f t="shared" ref="D92:D101" si="16">LEFT(F92,7)</f>
        <v>2021.01</v>
      </c>
      <c r="E92" t="str" cm="1">
        <f t="array" ref="E92">IF(COUNT(FIND({"셀룰러","샐룰러","lte","Lte","LTE","Cellular","cellular"},G92)),"lte","wifi")</f>
        <v>wifi</v>
      </c>
      <c r="F92" t="s">
        <v>102</v>
      </c>
      <c r="G92" t="s">
        <v>3235</v>
      </c>
      <c r="H92">
        <f t="shared" si="14"/>
        <v>3.9800000000000182</v>
      </c>
      <c r="I92">
        <f t="shared" si="11"/>
        <v>430000</v>
      </c>
      <c r="J92">
        <v>2017.03</v>
      </c>
      <c r="K92">
        <f t="shared" si="13"/>
        <v>32</v>
      </c>
      <c r="L92">
        <f t="shared" si="12"/>
        <v>430000</v>
      </c>
    </row>
    <row r="93" spans="1:12" x14ac:dyDescent="0.45">
      <c r="A93" t="s">
        <v>5321</v>
      </c>
      <c r="B93">
        <v>250000</v>
      </c>
      <c r="C93" t="s">
        <v>4</v>
      </c>
      <c r="D93" t="str">
        <f t="shared" si="16"/>
        <v>2021.01</v>
      </c>
      <c r="E93" t="str" cm="1">
        <f t="array" ref="E93">IF(COUNT(FIND({"셀룰러","샐룰러","lte","Lte","LTE","Cellular","cellular"},G93)),"lte","wifi")</f>
        <v>wifi</v>
      </c>
      <c r="F93" t="s">
        <v>106</v>
      </c>
      <c r="G93" t="s">
        <v>3413</v>
      </c>
      <c r="H93">
        <f t="shared" si="14"/>
        <v>3.9800000000000182</v>
      </c>
      <c r="I93">
        <f t="shared" si="11"/>
        <v>430000</v>
      </c>
      <c r="J93">
        <v>2017.03</v>
      </c>
      <c r="K93">
        <f t="shared" si="13"/>
        <v>32</v>
      </c>
      <c r="L93">
        <f t="shared" si="12"/>
        <v>430000</v>
      </c>
    </row>
    <row r="94" spans="1:12" x14ac:dyDescent="0.45">
      <c r="A94" t="s">
        <v>5321</v>
      </c>
      <c r="B94">
        <v>200000</v>
      </c>
      <c r="C94" t="s">
        <v>7</v>
      </c>
      <c r="D94" t="str">
        <f t="shared" si="16"/>
        <v>2020.12</v>
      </c>
      <c r="E94" t="str" cm="1">
        <f t="array" ref="E94">IF(COUNT(FIND({"셀룰러","샐룰러","lte","Lte","LTE","Cellular","cellular"},G94)),"lte","wifi")</f>
        <v>wifi</v>
      </c>
      <c r="F94" t="s">
        <v>155</v>
      </c>
      <c r="G94" t="s">
        <v>3243</v>
      </c>
      <c r="H94">
        <f t="shared" si="14"/>
        <v>3.0899999999999181</v>
      </c>
      <c r="I94">
        <f t="shared" si="11"/>
        <v>430000</v>
      </c>
      <c r="J94">
        <v>2017.03</v>
      </c>
      <c r="K94">
        <f t="shared" si="13"/>
        <v>32</v>
      </c>
      <c r="L94">
        <f t="shared" si="12"/>
        <v>430000</v>
      </c>
    </row>
    <row r="95" spans="1:12" x14ac:dyDescent="0.45">
      <c r="A95" t="s">
        <v>5321</v>
      </c>
      <c r="B95">
        <v>220000</v>
      </c>
      <c r="C95" t="s">
        <v>7</v>
      </c>
      <c r="D95" t="str">
        <f t="shared" si="16"/>
        <v>2020.12</v>
      </c>
      <c r="E95" t="str" cm="1">
        <f t="array" ref="E95">IF(COUNT(FIND({"셀룰러","샐룰러","lte","Lte","LTE","Cellular","cellular"},G95)),"lte","wifi")</f>
        <v>wifi</v>
      </c>
      <c r="F95" t="s">
        <v>169</v>
      </c>
      <c r="G95" t="s">
        <v>3391</v>
      </c>
      <c r="H95">
        <f t="shared" si="14"/>
        <v>3.0899999999999181</v>
      </c>
      <c r="I95">
        <f t="shared" si="11"/>
        <v>550000</v>
      </c>
      <c r="J95">
        <v>2017.03</v>
      </c>
      <c r="K95">
        <f t="shared" si="13"/>
        <v>128</v>
      </c>
      <c r="L95">
        <f t="shared" si="12"/>
        <v>430000</v>
      </c>
    </row>
    <row r="96" spans="1:12" x14ac:dyDescent="0.45">
      <c r="A96" t="s">
        <v>5321</v>
      </c>
      <c r="B96">
        <v>280000</v>
      </c>
      <c r="C96" t="s">
        <v>4</v>
      </c>
      <c r="D96" t="str">
        <f t="shared" si="16"/>
        <v>2021.01</v>
      </c>
      <c r="E96" t="str" cm="1">
        <f t="array" ref="E96">IF(COUNT(FIND({"셀룰러","샐룰러","lte","Lte","LTE","Cellular","cellular"},G96)),"lte","wifi")</f>
        <v>wifi</v>
      </c>
      <c r="F96" t="s">
        <v>107</v>
      </c>
      <c r="G96" t="s">
        <v>3289</v>
      </c>
      <c r="H96">
        <f t="shared" si="14"/>
        <v>3.9800000000000182</v>
      </c>
      <c r="I96">
        <f t="shared" si="11"/>
        <v>550000</v>
      </c>
      <c r="J96">
        <v>2017.03</v>
      </c>
      <c r="K96">
        <f t="shared" si="13"/>
        <v>128</v>
      </c>
      <c r="L96">
        <f t="shared" si="12"/>
        <v>430000</v>
      </c>
    </row>
    <row r="97" spans="1:12" x14ac:dyDescent="0.45">
      <c r="A97" t="s">
        <v>5321</v>
      </c>
      <c r="B97">
        <v>220000</v>
      </c>
      <c r="C97" t="s">
        <v>4</v>
      </c>
      <c r="D97" t="str">
        <f t="shared" si="16"/>
        <v>2021.02</v>
      </c>
      <c r="E97" t="str" cm="1">
        <f t="array" ref="E97">IF(COUNT(FIND({"셀룰러","샐룰러","lte","Lte","LTE","Cellular","cellular"},G97)),"lte","wifi")</f>
        <v>wifi</v>
      </c>
      <c r="F97" t="s">
        <v>61</v>
      </c>
      <c r="G97" t="s">
        <v>3270</v>
      </c>
      <c r="H97">
        <f t="shared" si="14"/>
        <v>3.9900000000000091</v>
      </c>
      <c r="I97">
        <f t="shared" si="11"/>
        <v>430000</v>
      </c>
      <c r="J97">
        <v>2017.03</v>
      </c>
      <c r="K97">
        <f t="shared" si="13"/>
        <v>32</v>
      </c>
      <c r="L97">
        <f t="shared" si="12"/>
        <v>430000</v>
      </c>
    </row>
    <row r="98" spans="1:12" x14ac:dyDescent="0.45">
      <c r="A98" t="s">
        <v>5321</v>
      </c>
      <c r="B98">
        <v>250000</v>
      </c>
      <c r="C98" t="s">
        <v>7</v>
      </c>
      <c r="D98" t="str">
        <f t="shared" si="16"/>
        <v>2020.12</v>
      </c>
      <c r="E98" t="str" cm="1">
        <f t="array" ref="E98">IF(COUNT(FIND({"셀룰러","샐룰러","lte","Lte","LTE","Cellular","cellular"},G98)),"lte","wifi")</f>
        <v>wifi</v>
      </c>
      <c r="F98" t="s">
        <v>159</v>
      </c>
      <c r="G98" t="s">
        <v>3434</v>
      </c>
      <c r="H98">
        <f t="shared" si="14"/>
        <v>3.0899999999999181</v>
      </c>
      <c r="I98">
        <f t="shared" si="11"/>
        <v>550000</v>
      </c>
      <c r="J98">
        <v>2017.03</v>
      </c>
      <c r="K98">
        <f t="shared" si="13"/>
        <v>128</v>
      </c>
      <c r="L98">
        <f t="shared" si="12"/>
        <v>430000</v>
      </c>
    </row>
    <row r="99" spans="1:12" x14ac:dyDescent="0.45">
      <c r="A99" t="s">
        <v>5321</v>
      </c>
      <c r="B99">
        <v>200000</v>
      </c>
      <c r="C99" t="s">
        <v>7</v>
      </c>
      <c r="D99" t="str">
        <f t="shared" si="16"/>
        <v>2021.01</v>
      </c>
      <c r="E99" t="str" cm="1">
        <f t="array" ref="E99">IF(COUNT(FIND({"셀룰러","샐룰러","lte","Lte","LTE","Cellular","cellular"},G99)),"lte","wifi")</f>
        <v>wifi</v>
      </c>
      <c r="F99" t="s">
        <v>339</v>
      </c>
      <c r="G99" t="s">
        <v>3247</v>
      </c>
      <c r="H99">
        <f t="shared" si="14"/>
        <v>3.9800000000000182</v>
      </c>
      <c r="I99">
        <f t="shared" si="11"/>
        <v>430000</v>
      </c>
      <c r="J99">
        <v>2017.03</v>
      </c>
      <c r="K99">
        <f t="shared" si="13"/>
        <v>32</v>
      </c>
      <c r="L99">
        <f t="shared" si="12"/>
        <v>430000</v>
      </c>
    </row>
    <row r="100" spans="1:12" x14ac:dyDescent="0.45">
      <c r="A100" t="s">
        <v>5321</v>
      </c>
      <c r="B100">
        <v>220000</v>
      </c>
      <c r="C100" t="s">
        <v>7</v>
      </c>
      <c r="D100" t="str">
        <f t="shared" si="16"/>
        <v>2020.12</v>
      </c>
      <c r="E100" t="str" cm="1">
        <f t="array" ref="E100">IF(COUNT(FIND({"셀룰러","샐룰러","lte","Lte","LTE","Cellular","cellular"},G100)),"lte","wifi")</f>
        <v>wifi</v>
      </c>
      <c r="F100" t="s">
        <v>156</v>
      </c>
      <c r="G100" t="s">
        <v>3333</v>
      </c>
      <c r="H100">
        <f t="shared" si="14"/>
        <v>3.0899999999999181</v>
      </c>
      <c r="I100">
        <f t="shared" si="11"/>
        <v>430000</v>
      </c>
      <c r="J100">
        <v>2017.03</v>
      </c>
      <c r="K100">
        <f t="shared" si="13"/>
        <v>32</v>
      </c>
      <c r="L100">
        <f t="shared" si="12"/>
        <v>430000</v>
      </c>
    </row>
    <row r="101" spans="1:12" x14ac:dyDescent="0.45">
      <c r="A101" t="s">
        <v>5321</v>
      </c>
      <c r="B101">
        <v>290000</v>
      </c>
      <c r="C101" t="s">
        <v>4</v>
      </c>
      <c r="D101" t="str">
        <f t="shared" si="16"/>
        <v>2020.11</v>
      </c>
      <c r="E101" t="str" cm="1">
        <f t="array" ref="E101">IF(COUNT(FIND({"셀룰러","샐룰러","lte","Lte","LTE","Cellular","cellular"},G101)),"lte","wifi")</f>
        <v>wifi</v>
      </c>
      <c r="F101" t="s">
        <v>216</v>
      </c>
      <c r="G101" t="s">
        <v>3346</v>
      </c>
      <c r="H101">
        <f t="shared" si="14"/>
        <v>3.0799999999999272</v>
      </c>
      <c r="I101">
        <f t="shared" si="11"/>
        <v>550000</v>
      </c>
      <c r="J101">
        <v>2017.03</v>
      </c>
      <c r="K101">
        <f t="shared" si="13"/>
        <v>128</v>
      </c>
      <c r="L101">
        <f t="shared" si="12"/>
        <v>430000</v>
      </c>
    </row>
    <row r="102" spans="1:12" x14ac:dyDescent="0.45">
      <c r="A102" t="s">
        <v>5321</v>
      </c>
      <c r="B102">
        <v>180000</v>
      </c>
      <c r="C102" t="s">
        <v>7</v>
      </c>
      <c r="D102" s="2">
        <v>2020.11</v>
      </c>
      <c r="E102" t="str" cm="1">
        <f t="array" ref="E102">IF(COUNT(FIND({"셀룰러","샐룰러","lte","Lte","LTE","Cellular","cellular"},G102)),"lte","wifi")</f>
        <v>wifi</v>
      </c>
      <c r="F102">
        <v>20201110</v>
      </c>
      <c r="G102" t="s">
        <v>5351</v>
      </c>
      <c r="H102">
        <f t="shared" si="14"/>
        <v>3.0799999999999272</v>
      </c>
      <c r="I102">
        <f t="shared" si="11"/>
        <v>430000</v>
      </c>
      <c r="J102">
        <v>2017.03</v>
      </c>
      <c r="K102">
        <f t="shared" si="13"/>
        <v>32</v>
      </c>
      <c r="L102">
        <f t="shared" si="12"/>
        <v>430000</v>
      </c>
    </row>
    <row r="103" spans="1:12" x14ac:dyDescent="0.45">
      <c r="A103" t="s">
        <v>5321</v>
      </c>
      <c r="B103">
        <v>260000</v>
      </c>
      <c r="C103" t="s">
        <v>4</v>
      </c>
      <c r="D103" t="str">
        <f>LEFT(F103,7)</f>
        <v>2021.01</v>
      </c>
      <c r="E103" t="str" cm="1">
        <f t="array" ref="E103">IF(COUNT(FIND({"셀룰러","샐룰러","lte","Lte","LTE","Cellular","cellular"},G103)),"lte","wifi")</f>
        <v>lte</v>
      </c>
      <c r="F103" t="s">
        <v>92</v>
      </c>
      <c r="G103" t="s">
        <v>3411</v>
      </c>
      <c r="H103">
        <f t="shared" si="14"/>
        <v>3.9800000000000182</v>
      </c>
      <c r="I103">
        <f t="shared" si="11"/>
        <v>720000</v>
      </c>
      <c r="J103">
        <v>2017.03</v>
      </c>
      <c r="K103">
        <f t="shared" si="13"/>
        <v>128</v>
      </c>
      <c r="L103">
        <f t="shared" si="12"/>
        <v>600000</v>
      </c>
    </row>
    <row r="104" spans="1:12" x14ac:dyDescent="0.45">
      <c r="A104" t="s">
        <v>5321</v>
      </c>
      <c r="B104">
        <v>200000</v>
      </c>
      <c r="C104" t="s">
        <v>4</v>
      </c>
      <c r="D104" t="str">
        <f>LEFT(F104,7)</f>
        <v>2021.02</v>
      </c>
      <c r="E104" t="str" cm="1">
        <f t="array" ref="E104">IF(COUNT(FIND({"셀룰러","샐룰러","lte","Lte","LTE","Cellular","cellular"},G104)),"lte","wifi")</f>
        <v>wifi</v>
      </c>
      <c r="F104" t="s">
        <v>49</v>
      </c>
      <c r="G104" t="s">
        <v>3224</v>
      </c>
      <c r="H104">
        <f t="shared" si="14"/>
        <v>3.9900000000000091</v>
      </c>
      <c r="I104">
        <f t="shared" si="11"/>
        <v>430000</v>
      </c>
      <c r="J104">
        <v>2017.03</v>
      </c>
      <c r="K104">
        <f t="shared" si="13"/>
        <v>32</v>
      </c>
      <c r="L104">
        <f t="shared" si="12"/>
        <v>430000</v>
      </c>
    </row>
    <row r="105" spans="1:12" x14ac:dyDescent="0.45">
      <c r="A105" t="s">
        <v>5321</v>
      </c>
      <c r="B105">
        <v>180000</v>
      </c>
      <c r="C105" t="s">
        <v>7</v>
      </c>
      <c r="D105" s="2">
        <v>2020.12</v>
      </c>
      <c r="E105" t="str" cm="1">
        <f t="array" ref="E105">IF(COUNT(FIND({"셀룰러","샐룰러","lte","Lte","LTE","Cellular","cellular"},G105)),"lte","wifi")</f>
        <v>wifi</v>
      </c>
      <c r="F105">
        <v>20201211</v>
      </c>
      <c r="G105" t="s">
        <v>5542</v>
      </c>
      <c r="H105">
        <f t="shared" si="14"/>
        <v>3.0899999999999181</v>
      </c>
      <c r="I105">
        <f t="shared" si="11"/>
        <v>430000</v>
      </c>
      <c r="J105">
        <v>2017.03</v>
      </c>
      <c r="K105">
        <f t="shared" si="13"/>
        <v>32</v>
      </c>
      <c r="L105">
        <f t="shared" si="12"/>
        <v>430000</v>
      </c>
    </row>
    <row r="106" spans="1:12" x14ac:dyDescent="0.45">
      <c r="A106" t="s">
        <v>5321</v>
      </c>
      <c r="B106">
        <v>220000</v>
      </c>
      <c r="C106" t="s">
        <v>4</v>
      </c>
      <c r="D106" t="str">
        <f t="shared" ref="D106:D121" si="17">LEFT(F106,7)</f>
        <v>2021.02</v>
      </c>
      <c r="E106" t="str" cm="1">
        <f t="array" ref="E106">IF(COUNT(FIND({"셀룰러","샐룰러","lte","Lte","LTE","Cellular","cellular"},G106)),"lte","wifi")</f>
        <v>wifi</v>
      </c>
      <c r="F106" t="s">
        <v>73</v>
      </c>
      <c r="G106" t="s">
        <v>3249</v>
      </c>
      <c r="H106">
        <f t="shared" si="14"/>
        <v>3.9900000000000091</v>
      </c>
      <c r="I106">
        <f t="shared" si="11"/>
        <v>430000</v>
      </c>
      <c r="J106">
        <v>2017.03</v>
      </c>
      <c r="K106">
        <f t="shared" si="13"/>
        <v>32</v>
      </c>
      <c r="L106">
        <f t="shared" si="12"/>
        <v>430000</v>
      </c>
    </row>
    <row r="107" spans="1:12" x14ac:dyDescent="0.45">
      <c r="A107" t="s">
        <v>5321</v>
      </c>
      <c r="B107">
        <v>150000</v>
      </c>
      <c r="C107" t="s">
        <v>7</v>
      </c>
      <c r="D107" t="str">
        <f t="shared" si="17"/>
        <v>2021.02</v>
      </c>
      <c r="E107" t="str" cm="1">
        <f t="array" ref="E107">IF(COUNT(FIND({"셀룰러","샐룰러","lte","Lte","LTE","Cellular","cellular"},G107)),"lte","wifi")</f>
        <v>wifi</v>
      </c>
      <c r="F107" t="s">
        <v>48</v>
      </c>
      <c r="G107" t="s">
        <v>3385</v>
      </c>
      <c r="H107">
        <f t="shared" si="14"/>
        <v>3.9900000000000091</v>
      </c>
      <c r="I107">
        <f t="shared" si="11"/>
        <v>430000</v>
      </c>
      <c r="J107">
        <v>2017.03</v>
      </c>
      <c r="K107">
        <f t="shared" si="13"/>
        <v>32</v>
      </c>
      <c r="L107">
        <f t="shared" si="12"/>
        <v>430000</v>
      </c>
    </row>
    <row r="108" spans="1:12" x14ac:dyDescent="0.45">
      <c r="A108" t="s">
        <v>5321</v>
      </c>
      <c r="B108">
        <v>290000</v>
      </c>
      <c r="C108" t="s">
        <v>4</v>
      </c>
      <c r="D108" t="str">
        <f t="shared" si="17"/>
        <v>2020.10</v>
      </c>
      <c r="E108" t="str" cm="1">
        <f t="array" ref="E108">IF(COUNT(FIND({"셀룰러","샐룰러","lte","Lte","LTE","Cellular","cellular"},G108)),"lte","wifi")</f>
        <v>lte</v>
      </c>
      <c r="F108" t="s">
        <v>222</v>
      </c>
      <c r="G108" t="s">
        <v>3360</v>
      </c>
      <c r="H108">
        <f t="shared" si="14"/>
        <v>3.0699999999999363</v>
      </c>
      <c r="I108">
        <f t="shared" si="11"/>
        <v>720000</v>
      </c>
      <c r="J108">
        <v>2017.03</v>
      </c>
      <c r="K108">
        <f t="shared" si="13"/>
        <v>128</v>
      </c>
      <c r="L108">
        <f t="shared" si="12"/>
        <v>600000</v>
      </c>
    </row>
    <row r="109" spans="1:12" x14ac:dyDescent="0.45">
      <c r="A109" t="s">
        <v>5321</v>
      </c>
      <c r="B109">
        <v>250000</v>
      </c>
      <c r="C109" t="s">
        <v>7</v>
      </c>
      <c r="D109" t="str">
        <f t="shared" si="17"/>
        <v>2020.12</v>
      </c>
      <c r="E109" t="str" cm="1">
        <f t="array" ref="E109">IF(COUNT(FIND({"셀룰러","샐룰러","lte","Lte","LTE","Cellular","cellular"},G109)),"lte","wifi")</f>
        <v>lte</v>
      </c>
      <c r="F109" t="s">
        <v>165</v>
      </c>
      <c r="G109" t="s">
        <v>3246</v>
      </c>
      <c r="H109">
        <f t="shared" si="14"/>
        <v>3.0899999999999181</v>
      </c>
      <c r="I109">
        <f t="shared" si="11"/>
        <v>720000</v>
      </c>
      <c r="J109">
        <v>2017.03</v>
      </c>
      <c r="K109">
        <f t="shared" si="13"/>
        <v>128</v>
      </c>
      <c r="L109">
        <f t="shared" si="12"/>
        <v>600000</v>
      </c>
    </row>
    <row r="110" spans="1:12" x14ac:dyDescent="0.45">
      <c r="A110" t="s">
        <v>5321</v>
      </c>
      <c r="B110">
        <v>200000</v>
      </c>
      <c r="C110" t="s">
        <v>4</v>
      </c>
      <c r="D110" t="str">
        <f t="shared" si="17"/>
        <v>2021.01</v>
      </c>
      <c r="E110" t="str" cm="1">
        <f t="array" ref="E110">IF(COUNT(FIND({"셀룰러","샐룰러","lte","Lte","LTE","Cellular","cellular"},G110)),"lte","wifi")</f>
        <v>wifi</v>
      </c>
      <c r="F110" t="s">
        <v>83</v>
      </c>
      <c r="G110" t="s">
        <v>3249</v>
      </c>
      <c r="H110">
        <f t="shared" si="14"/>
        <v>3.9800000000000182</v>
      </c>
      <c r="I110">
        <f t="shared" si="11"/>
        <v>430000</v>
      </c>
      <c r="J110">
        <v>2017.03</v>
      </c>
      <c r="K110">
        <f t="shared" si="13"/>
        <v>32</v>
      </c>
      <c r="L110">
        <f t="shared" si="12"/>
        <v>430000</v>
      </c>
    </row>
    <row r="111" spans="1:12" x14ac:dyDescent="0.45">
      <c r="A111" t="s">
        <v>5321</v>
      </c>
      <c r="B111">
        <v>200000</v>
      </c>
      <c r="C111" t="s">
        <v>4</v>
      </c>
      <c r="D111" t="str">
        <f t="shared" si="17"/>
        <v>2020.11</v>
      </c>
      <c r="E111" t="str" cm="1">
        <f t="array" ref="E111">IF(COUNT(FIND({"셀룰러","샐룰러","lte","Lte","LTE","Cellular","cellular"},G111)),"lte","wifi")</f>
        <v>wifi</v>
      </c>
      <c r="F111" t="s">
        <v>186</v>
      </c>
      <c r="G111" t="s">
        <v>3343</v>
      </c>
      <c r="H111">
        <f t="shared" si="14"/>
        <v>3.0799999999999272</v>
      </c>
      <c r="I111">
        <f t="shared" si="11"/>
        <v>430000</v>
      </c>
      <c r="J111">
        <v>2017.03</v>
      </c>
      <c r="K111">
        <f t="shared" si="13"/>
        <v>32</v>
      </c>
      <c r="L111">
        <f t="shared" si="12"/>
        <v>430000</v>
      </c>
    </row>
    <row r="112" spans="1:12" x14ac:dyDescent="0.45">
      <c r="A112" t="s">
        <v>5321</v>
      </c>
      <c r="B112">
        <v>220000</v>
      </c>
      <c r="C112" t="s">
        <v>4</v>
      </c>
      <c r="D112" t="str">
        <f t="shared" si="17"/>
        <v>2020.11</v>
      </c>
      <c r="E112" t="str" cm="1">
        <f t="array" ref="E112">IF(COUNT(FIND({"셀룰러","샐룰러","lte","Lte","LTE","Cellular","cellular"},G112)),"lte","wifi")</f>
        <v>wifi</v>
      </c>
      <c r="F112" t="s">
        <v>516</v>
      </c>
      <c r="G112" t="s">
        <v>3407</v>
      </c>
      <c r="H112">
        <f t="shared" si="14"/>
        <v>3.0799999999999272</v>
      </c>
      <c r="I112">
        <f t="shared" si="11"/>
        <v>550000</v>
      </c>
      <c r="J112">
        <v>2017.03</v>
      </c>
      <c r="K112">
        <f t="shared" si="13"/>
        <v>128</v>
      </c>
      <c r="L112">
        <f t="shared" si="12"/>
        <v>430000</v>
      </c>
    </row>
    <row r="113" spans="1:12" x14ac:dyDescent="0.45">
      <c r="A113" t="s">
        <v>5321</v>
      </c>
      <c r="B113">
        <v>210000</v>
      </c>
      <c r="C113" t="s">
        <v>7</v>
      </c>
      <c r="D113" t="str">
        <f t="shared" si="17"/>
        <v>2021.01</v>
      </c>
      <c r="E113" t="str" cm="1">
        <f t="array" ref="E113">IF(COUNT(FIND({"셀룰러","샐룰러","lte","Lte","LTE","Cellular","cellular"},G113)),"lte","wifi")</f>
        <v>wifi</v>
      </c>
      <c r="F113" t="s">
        <v>339</v>
      </c>
      <c r="G113" t="s">
        <v>3282</v>
      </c>
      <c r="H113">
        <f t="shared" si="14"/>
        <v>3.9800000000000182</v>
      </c>
      <c r="I113">
        <f t="shared" si="11"/>
        <v>430000</v>
      </c>
      <c r="J113">
        <v>2017.03</v>
      </c>
      <c r="K113">
        <f t="shared" si="13"/>
        <v>32</v>
      </c>
      <c r="L113">
        <f t="shared" si="12"/>
        <v>430000</v>
      </c>
    </row>
    <row r="114" spans="1:12" x14ac:dyDescent="0.45">
      <c r="A114" t="s">
        <v>5321</v>
      </c>
      <c r="B114">
        <v>210000</v>
      </c>
      <c r="C114" t="s">
        <v>7</v>
      </c>
      <c r="D114" t="str">
        <f t="shared" si="17"/>
        <v>2021.01</v>
      </c>
      <c r="E114" t="str" cm="1">
        <f t="array" ref="E114">IF(COUNT(FIND({"셀룰러","샐룰러","lte","Lte","LTE","Cellular","cellular"},G114)),"lte","wifi")</f>
        <v>wifi</v>
      </c>
      <c r="F114" t="s">
        <v>97</v>
      </c>
      <c r="G114" t="s">
        <v>3233</v>
      </c>
      <c r="H114">
        <f t="shared" si="14"/>
        <v>3.9800000000000182</v>
      </c>
      <c r="I114">
        <f t="shared" si="11"/>
        <v>430000</v>
      </c>
      <c r="J114">
        <v>2017.03</v>
      </c>
      <c r="K114">
        <f t="shared" si="13"/>
        <v>32</v>
      </c>
      <c r="L114">
        <f t="shared" si="12"/>
        <v>430000</v>
      </c>
    </row>
    <row r="115" spans="1:12" x14ac:dyDescent="0.45">
      <c r="A115" t="s">
        <v>5321</v>
      </c>
      <c r="B115">
        <v>250000</v>
      </c>
      <c r="C115" t="s">
        <v>4</v>
      </c>
      <c r="D115" t="str">
        <f t="shared" si="17"/>
        <v>2021.02</v>
      </c>
      <c r="E115" t="str" cm="1">
        <f t="array" ref="E115">IF(COUNT(FIND({"셀룰러","샐룰러","lte","Lte","LTE","Cellular","cellular"},G115)),"lte","wifi")</f>
        <v>wifi</v>
      </c>
      <c r="F115" t="s">
        <v>48</v>
      </c>
      <c r="G115" t="s">
        <v>3273</v>
      </c>
      <c r="H115">
        <f t="shared" si="14"/>
        <v>3.9900000000000091</v>
      </c>
      <c r="I115">
        <f t="shared" si="11"/>
        <v>550000</v>
      </c>
      <c r="J115">
        <v>2017.03</v>
      </c>
      <c r="K115">
        <f t="shared" si="13"/>
        <v>128</v>
      </c>
      <c r="L115">
        <f t="shared" si="12"/>
        <v>430000</v>
      </c>
    </row>
    <row r="116" spans="1:12" x14ac:dyDescent="0.45">
      <c r="A116" t="s">
        <v>5321</v>
      </c>
      <c r="B116">
        <v>220000</v>
      </c>
      <c r="C116" t="s">
        <v>7</v>
      </c>
      <c r="D116" t="str">
        <f t="shared" si="17"/>
        <v>2021.01</v>
      </c>
      <c r="E116" t="str" cm="1">
        <f t="array" ref="E116">IF(COUNT(FIND({"셀룰러","샐룰러","lte","Lte","LTE","Cellular","cellular"},G116)),"lte","wifi")</f>
        <v>wifi</v>
      </c>
      <c r="F116" t="s">
        <v>95</v>
      </c>
      <c r="G116" t="s">
        <v>3294</v>
      </c>
      <c r="H116">
        <f t="shared" si="14"/>
        <v>3.9800000000000182</v>
      </c>
      <c r="I116">
        <f t="shared" si="11"/>
        <v>430000</v>
      </c>
      <c r="J116">
        <v>2017.03</v>
      </c>
      <c r="K116">
        <f t="shared" si="13"/>
        <v>32</v>
      </c>
      <c r="L116">
        <f t="shared" si="12"/>
        <v>430000</v>
      </c>
    </row>
    <row r="117" spans="1:12" x14ac:dyDescent="0.45">
      <c r="A117" t="s">
        <v>5321</v>
      </c>
      <c r="B117">
        <v>200000</v>
      </c>
      <c r="C117" t="s">
        <v>7</v>
      </c>
      <c r="D117" t="str">
        <f t="shared" si="17"/>
        <v>2020.12</v>
      </c>
      <c r="E117" t="str" cm="1">
        <f t="array" ref="E117">IF(COUNT(FIND({"셀룰러","샐룰러","lte","Lte","LTE","Cellular","cellular"},G117)),"lte","wifi")</f>
        <v>wifi</v>
      </c>
      <c r="F117" t="s">
        <v>148</v>
      </c>
      <c r="G117" t="s">
        <v>3435</v>
      </c>
      <c r="H117">
        <f t="shared" si="14"/>
        <v>3.0899999999999181</v>
      </c>
      <c r="I117">
        <f t="shared" si="11"/>
        <v>430000</v>
      </c>
      <c r="J117">
        <v>2017.03</v>
      </c>
      <c r="K117">
        <f t="shared" si="13"/>
        <v>32</v>
      </c>
      <c r="L117">
        <f t="shared" si="12"/>
        <v>430000</v>
      </c>
    </row>
    <row r="118" spans="1:12" x14ac:dyDescent="0.45">
      <c r="A118" t="s">
        <v>5321</v>
      </c>
      <c r="B118">
        <v>210000</v>
      </c>
      <c r="C118" t="s">
        <v>7</v>
      </c>
      <c r="D118" t="str">
        <f t="shared" si="17"/>
        <v>2021.02</v>
      </c>
      <c r="E118" t="str" cm="1">
        <f t="array" ref="E118">IF(COUNT(FIND({"셀룰러","샐룰러","lte","Lte","LTE","Cellular","cellular"},G118)),"lte","wifi")</f>
        <v>wifi</v>
      </c>
      <c r="F118" t="s">
        <v>105</v>
      </c>
      <c r="G118" t="s">
        <v>3228</v>
      </c>
      <c r="H118">
        <f t="shared" si="14"/>
        <v>3.9900000000000091</v>
      </c>
      <c r="I118">
        <f t="shared" ref="I118:I181" si="18">IF(K118=128,L118+120000,L118)</f>
        <v>550000</v>
      </c>
      <c r="J118">
        <v>2017.03</v>
      </c>
      <c r="K118">
        <f t="shared" si="13"/>
        <v>128</v>
      </c>
      <c r="L118">
        <f t="shared" ref="L118:L181" si="19">IF(E118="wifi",430000,600000)</f>
        <v>430000</v>
      </c>
    </row>
    <row r="119" spans="1:12" x14ac:dyDescent="0.45">
      <c r="A119" t="s">
        <v>5321</v>
      </c>
      <c r="B119">
        <v>250000</v>
      </c>
      <c r="C119" t="s">
        <v>4</v>
      </c>
      <c r="D119" t="str">
        <f t="shared" si="17"/>
        <v>2021.01</v>
      </c>
      <c r="E119" t="str" cm="1">
        <f t="array" ref="E119">IF(COUNT(FIND({"셀룰러","샐룰러","lte","Lte","LTE","Cellular","cellular"},G119)),"lte","wifi")</f>
        <v>wifi</v>
      </c>
      <c r="F119" t="s">
        <v>367</v>
      </c>
      <c r="G119" t="s">
        <v>3239</v>
      </c>
      <c r="H119">
        <f t="shared" si="14"/>
        <v>3.9800000000000182</v>
      </c>
      <c r="I119">
        <f t="shared" si="18"/>
        <v>550000</v>
      </c>
      <c r="J119">
        <v>2017.03</v>
      </c>
      <c r="K119">
        <f t="shared" ref="K119:K182" si="20">IF(COUNT(FIND(128,G119)),128,32)</f>
        <v>128</v>
      </c>
      <c r="L119">
        <f t="shared" si="19"/>
        <v>430000</v>
      </c>
    </row>
    <row r="120" spans="1:12" x14ac:dyDescent="0.45">
      <c r="A120" t="s">
        <v>5321</v>
      </c>
      <c r="B120">
        <v>210000</v>
      </c>
      <c r="C120" t="s">
        <v>7</v>
      </c>
      <c r="D120" t="str">
        <f t="shared" si="17"/>
        <v>2021.02</v>
      </c>
      <c r="E120" t="str" cm="1">
        <f t="array" ref="E120">IF(COUNT(FIND({"셀룰러","샐룰러","lte","Lte","LTE","Cellular","cellular"},G120)),"lte","wifi")</f>
        <v>wifi</v>
      </c>
      <c r="F120" t="s">
        <v>74</v>
      </c>
      <c r="G120" t="s">
        <v>3283</v>
      </c>
      <c r="H120">
        <f t="shared" si="14"/>
        <v>3.9900000000000091</v>
      </c>
      <c r="I120">
        <f t="shared" si="18"/>
        <v>430000</v>
      </c>
      <c r="J120">
        <v>2017.03</v>
      </c>
      <c r="K120">
        <f t="shared" si="20"/>
        <v>32</v>
      </c>
      <c r="L120">
        <f t="shared" si="19"/>
        <v>430000</v>
      </c>
    </row>
    <row r="121" spans="1:12" x14ac:dyDescent="0.45">
      <c r="A121" t="s">
        <v>5321</v>
      </c>
      <c r="B121">
        <v>250000</v>
      </c>
      <c r="C121" t="s">
        <v>7</v>
      </c>
      <c r="D121" t="str">
        <f t="shared" si="17"/>
        <v>2020.12</v>
      </c>
      <c r="E121" t="str" cm="1">
        <f t="array" ref="E121">IF(COUNT(FIND({"셀룰러","샐룰러","lte","Lte","LTE","Cellular","cellular"},G121)),"lte","wifi")</f>
        <v>wifi</v>
      </c>
      <c r="F121" t="s">
        <v>173</v>
      </c>
      <c r="G121" t="s">
        <v>3248</v>
      </c>
      <c r="H121">
        <f t="shared" si="14"/>
        <v>3.0899999999999181</v>
      </c>
      <c r="I121">
        <f t="shared" si="18"/>
        <v>550000</v>
      </c>
      <c r="J121">
        <v>2017.03</v>
      </c>
      <c r="K121">
        <f t="shared" si="20"/>
        <v>128</v>
      </c>
      <c r="L121">
        <f t="shared" si="19"/>
        <v>430000</v>
      </c>
    </row>
    <row r="122" spans="1:12" x14ac:dyDescent="0.45">
      <c r="A122" t="s">
        <v>5321</v>
      </c>
      <c r="B122">
        <v>200000</v>
      </c>
      <c r="C122" t="s">
        <v>4</v>
      </c>
      <c r="D122" s="2">
        <v>2020.11</v>
      </c>
      <c r="E122" t="str" cm="1">
        <f t="array" ref="E122">IF(COUNT(FIND({"셀룰러","샐룰러","lte","Lte","LTE","Cellular","cellular"},G122)),"lte","wifi")</f>
        <v>wifi</v>
      </c>
      <c r="F122">
        <v>20201120</v>
      </c>
      <c r="G122" t="s">
        <v>5508</v>
      </c>
      <c r="H122">
        <f t="shared" si="14"/>
        <v>3.0799999999999272</v>
      </c>
      <c r="I122">
        <f t="shared" si="18"/>
        <v>550000</v>
      </c>
      <c r="J122">
        <v>2017.03</v>
      </c>
      <c r="K122">
        <f t="shared" si="20"/>
        <v>128</v>
      </c>
      <c r="L122">
        <f t="shared" si="19"/>
        <v>430000</v>
      </c>
    </row>
    <row r="123" spans="1:12" x14ac:dyDescent="0.45">
      <c r="A123" t="s">
        <v>5321</v>
      </c>
      <c r="B123">
        <v>200000</v>
      </c>
      <c r="C123" t="s">
        <v>7</v>
      </c>
      <c r="D123" t="str">
        <f>LEFT(F123,7)</f>
        <v>2021.01</v>
      </c>
      <c r="E123" t="str" cm="1">
        <f t="array" ref="E123">IF(COUNT(FIND({"셀룰러","샐룰러","lte","Lte","LTE","Cellular","cellular"},G123)),"lte","wifi")</f>
        <v>wifi</v>
      </c>
      <c r="F123" t="s">
        <v>127</v>
      </c>
      <c r="G123" t="s">
        <v>3298</v>
      </c>
      <c r="H123">
        <f t="shared" si="14"/>
        <v>3.9800000000000182</v>
      </c>
      <c r="I123">
        <f t="shared" si="18"/>
        <v>430000</v>
      </c>
      <c r="J123">
        <v>2017.03</v>
      </c>
      <c r="K123">
        <f t="shared" si="20"/>
        <v>32</v>
      </c>
      <c r="L123">
        <f t="shared" si="19"/>
        <v>430000</v>
      </c>
    </row>
    <row r="124" spans="1:12" x14ac:dyDescent="0.45">
      <c r="A124" t="s">
        <v>5321</v>
      </c>
      <c r="B124">
        <v>250000</v>
      </c>
      <c r="C124" t="s">
        <v>7</v>
      </c>
      <c r="D124" s="2">
        <v>2020.12</v>
      </c>
      <c r="E124" t="str" cm="1">
        <f t="array" ref="E124">IF(COUNT(FIND({"셀룰러","샐룰러","lte","Lte","LTE","Cellular","cellular"},G124)),"lte","wifi")</f>
        <v>lte</v>
      </c>
      <c r="F124">
        <v>20201223</v>
      </c>
      <c r="G124" t="s">
        <v>5587</v>
      </c>
      <c r="H124">
        <f t="shared" si="14"/>
        <v>3.0899999999999181</v>
      </c>
      <c r="I124">
        <f t="shared" si="18"/>
        <v>720000</v>
      </c>
      <c r="J124">
        <v>2017.03</v>
      </c>
      <c r="K124">
        <f t="shared" si="20"/>
        <v>128</v>
      </c>
      <c r="L124">
        <f t="shared" si="19"/>
        <v>600000</v>
      </c>
    </row>
    <row r="125" spans="1:12" x14ac:dyDescent="0.45">
      <c r="A125" t="s">
        <v>5321</v>
      </c>
      <c r="B125">
        <v>230000</v>
      </c>
      <c r="C125" t="s">
        <v>7</v>
      </c>
      <c r="D125" t="str">
        <f>LEFT(F125,7)</f>
        <v>2021.01</v>
      </c>
      <c r="E125" t="str" cm="1">
        <f t="array" ref="E125">IF(COUNT(FIND({"셀룰러","샐룰러","lte","Lte","LTE","Cellular","cellular"},G125)),"lte","wifi")</f>
        <v>lte</v>
      </c>
      <c r="F125" t="s">
        <v>339</v>
      </c>
      <c r="G125" t="s">
        <v>5199</v>
      </c>
      <c r="H125">
        <f t="shared" si="14"/>
        <v>3.9800000000000182</v>
      </c>
      <c r="I125">
        <f t="shared" si="18"/>
        <v>600000</v>
      </c>
      <c r="J125">
        <v>2017.03</v>
      </c>
      <c r="K125">
        <f t="shared" si="20"/>
        <v>32</v>
      </c>
      <c r="L125">
        <f t="shared" si="19"/>
        <v>600000</v>
      </c>
    </row>
    <row r="126" spans="1:12" x14ac:dyDescent="0.45">
      <c r="A126" t="s">
        <v>5321</v>
      </c>
      <c r="B126">
        <v>170000</v>
      </c>
      <c r="C126" t="s">
        <v>4</v>
      </c>
      <c r="D126" t="str">
        <f>LEFT(F126,7)</f>
        <v>2021.01</v>
      </c>
      <c r="E126" t="str" cm="1">
        <f t="array" ref="E126">IF(COUNT(FIND({"셀룰러","샐룰러","lte","Lte","LTE","Cellular","cellular"},G126)),"lte","wifi")</f>
        <v>wifi</v>
      </c>
      <c r="F126" t="s">
        <v>95</v>
      </c>
      <c r="G126" t="s">
        <v>3403</v>
      </c>
      <c r="H126">
        <f t="shared" si="14"/>
        <v>3.9800000000000182</v>
      </c>
      <c r="I126">
        <f t="shared" si="18"/>
        <v>430000</v>
      </c>
      <c r="J126">
        <v>2017.03</v>
      </c>
      <c r="K126">
        <f t="shared" si="20"/>
        <v>32</v>
      </c>
      <c r="L126">
        <f t="shared" si="19"/>
        <v>430000</v>
      </c>
    </row>
    <row r="127" spans="1:12" x14ac:dyDescent="0.45">
      <c r="A127" t="s">
        <v>5321</v>
      </c>
      <c r="B127">
        <v>220000</v>
      </c>
      <c r="C127" t="s">
        <v>7</v>
      </c>
      <c r="D127" t="str">
        <f>LEFT(F127,7)</f>
        <v>2020.10</v>
      </c>
      <c r="E127" t="str" cm="1">
        <f t="array" ref="E127">IF(COUNT(FIND({"셀룰러","샐룰러","lte","Lte","LTE","Cellular","cellular"},G127)),"lte","wifi")</f>
        <v>wifi</v>
      </c>
      <c r="F127" t="s">
        <v>611</v>
      </c>
      <c r="G127" t="s">
        <v>3352</v>
      </c>
      <c r="H127">
        <f t="shared" si="14"/>
        <v>3.0699999999999363</v>
      </c>
      <c r="I127">
        <f t="shared" si="18"/>
        <v>430000</v>
      </c>
      <c r="J127">
        <v>2017.03</v>
      </c>
      <c r="K127">
        <f t="shared" si="20"/>
        <v>32</v>
      </c>
      <c r="L127">
        <f t="shared" si="19"/>
        <v>430000</v>
      </c>
    </row>
    <row r="128" spans="1:12" x14ac:dyDescent="0.45">
      <c r="A128" t="s">
        <v>5321</v>
      </c>
      <c r="B128">
        <v>220000</v>
      </c>
      <c r="C128" t="s">
        <v>4</v>
      </c>
      <c r="D128" t="str">
        <f>LEFT(F128,7)</f>
        <v>2021.01</v>
      </c>
      <c r="E128" t="str" cm="1">
        <f t="array" ref="E128">IF(COUNT(FIND({"셀룰러","샐룰러","lte","Lte","LTE","Cellular","cellular"},G128)),"lte","wifi")</f>
        <v>wifi</v>
      </c>
      <c r="F128" t="s">
        <v>96</v>
      </c>
      <c r="G128" t="s">
        <v>3420</v>
      </c>
      <c r="H128">
        <f t="shared" si="14"/>
        <v>3.9800000000000182</v>
      </c>
      <c r="I128">
        <f t="shared" si="18"/>
        <v>550000</v>
      </c>
      <c r="J128">
        <v>2017.03</v>
      </c>
      <c r="K128">
        <f t="shared" si="20"/>
        <v>128</v>
      </c>
      <c r="L128">
        <f t="shared" si="19"/>
        <v>430000</v>
      </c>
    </row>
    <row r="129" spans="1:12" x14ac:dyDescent="0.45">
      <c r="A129" t="s">
        <v>5321</v>
      </c>
      <c r="B129">
        <v>220000</v>
      </c>
      <c r="C129" t="s">
        <v>4</v>
      </c>
      <c r="D129" s="2">
        <v>2021.01</v>
      </c>
      <c r="E129" t="str" cm="1">
        <f t="array" ref="E129">IF(COUNT(FIND({"셀룰러","샐룰러","lte","Lte","LTE","Cellular","cellular"},G129)),"lte","wifi")</f>
        <v>wifi</v>
      </c>
      <c r="F129">
        <v>20210108</v>
      </c>
      <c r="G129" t="s">
        <v>5370</v>
      </c>
      <c r="H129">
        <f t="shared" si="14"/>
        <v>3.9800000000000182</v>
      </c>
      <c r="I129">
        <f t="shared" si="18"/>
        <v>430000</v>
      </c>
      <c r="J129">
        <v>2017.03</v>
      </c>
      <c r="K129">
        <f t="shared" si="20"/>
        <v>32</v>
      </c>
      <c r="L129">
        <f t="shared" si="19"/>
        <v>430000</v>
      </c>
    </row>
    <row r="130" spans="1:12" x14ac:dyDescent="0.45">
      <c r="A130" t="s">
        <v>5321</v>
      </c>
      <c r="B130">
        <v>200000</v>
      </c>
      <c r="C130" t="s">
        <v>7</v>
      </c>
      <c r="D130" t="str">
        <f t="shared" ref="D130:D146" si="21">LEFT(F130,7)</f>
        <v>2020.11</v>
      </c>
      <c r="E130" t="str" cm="1">
        <f t="array" ref="E130">IF(COUNT(FIND({"셀룰러","샐룰러","lte","Lte","LTE","Cellular","cellular"},G130)),"lte","wifi")</f>
        <v>wifi</v>
      </c>
      <c r="F130" t="s">
        <v>206</v>
      </c>
      <c r="G130" t="s">
        <v>3347</v>
      </c>
      <c r="H130">
        <f t="shared" ref="H130:H193" si="22">D130-J130</f>
        <v>3.0799999999999272</v>
      </c>
      <c r="I130">
        <f t="shared" si="18"/>
        <v>430000</v>
      </c>
      <c r="J130">
        <v>2017.03</v>
      </c>
      <c r="K130">
        <f t="shared" si="20"/>
        <v>32</v>
      </c>
      <c r="L130">
        <f t="shared" si="19"/>
        <v>430000</v>
      </c>
    </row>
    <row r="131" spans="1:12" x14ac:dyDescent="0.45">
      <c r="A131" t="s">
        <v>5321</v>
      </c>
      <c r="B131">
        <v>270000</v>
      </c>
      <c r="C131" t="s">
        <v>4</v>
      </c>
      <c r="D131" t="str">
        <f t="shared" si="21"/>
        <v>2020.12</v>
      </c>
      <c r="E131" t="str" cm="1">
        <f t="array" ref="E131">IF(COUNT(FIND({"셀룰러","샐룰러","lte","Lte","LTE","Cellular","cellular"},G131)),"lte","wifi")</f>
        <v>wifi</v>
      </c>
      <c r="F131" t="s">
        <v>143</v>
      </c>
      <c r="G131" t="s">
        <v>3240</v>
      </c>
      <c r="H131">
        <f t="shared" si="22"/>
        <v>3.0899999999999181</v>
      </c>
      <c r="I131">
        <f t="shared" si="18"/>
        <v>550000</v>
      </c>
      <c r="J131">
        <v>2017.03</v>
      </c>
      <c r="K131">
        <f t="shared" si="20"/>
        <v>128</v>
      </c>
      <c r="L131">
        <f t="shared" si="19"/>
        <v>430000</v>
      </c>
    </row>
    <row r="132" spans="1:12" x14ac:dyDescent="0.45">
      <c r="A132" t="s">
        <v>5321</v>
      </c>
      <c r="B132">
        <v>230000</v>
      </c>
      <c r="C132" t="s">
        <v>7</v>
      </c>
      <c r="D132" t="str">
        <f t="shared" si="21"/>
        <v>2021.02</v>
      </c>
      <c r="E132" t="str" cm="1">
        <f t="array" ref="E132">IF(COUNT(FIND({"셀룰러","샐룰러","lte","Lte","LTE","Cellular","cellular"},G132)),"lte","wifi")</f>
        <v>wifi</v>
      </c>
      <c r="F132" t="s">
        <v>56</v>
      </c>
      <c r="G132" t="s">
        <v>3225</v>
      </c>
      <c r="H132">
        <f t="shared" si="22"/>
        <v>3.9900000000000091</v>
      </c>
      <c r="I132">
        <f t="shared" si="18"/>
        <v>550000</v>
      </c>
      <c r="J132">
        <v>2017.03</v>
      </c>
      <c r="K132">
        <f t="shared" si="20"/>
        <v>128</v>
      </c>
      <c r="L132">
        <f t="shared" si="19"/>
        <v>430000</v>
      </c>
    </row>
    <row r="133" spans="1:12" x14ac:dyDescent="0.45">
      <c r="A133" t="s">
        <v>5321</v>
      </c>
      <c r="B133">
        <v>240000</v>
      </c>
      <c r="C133" t="s">
        <v>7</v>
      </c>
      <c r="D133" t="str">
        <f t="shared" si="21"/>
        <v>2020.12</v>
      </c>
      <c r="E133" t="str" cm="1">
        <f t="array" ref="E133">IF(COUNT(FIND({"셀룰러","샐룰러","lte","Lte","LTE","Cellular","cellular"},G133)),"lte","wifi")</f>
        <v>wifi</v>
      </c>
      <c r="F133" t="s">
        <v>173</v>
      </c>
      <c r="G133" t="s">
        <v>3331</v>
      </c>
      <c r="H133">
        <f t="shared" si="22"/>
        <v>3.0899999999999181</v>
      </c>
      <c r="I133">
        <f t="shared" si="18"/>
        <v>550000</v>
      </c>
      <c r="J133">
        <v>2017.03</v>
      </c>
      <c r="K133">
        <f t="shared" si="20"/>
        <v>128</v>
      </c>
      <c r="L133">
        <f t="shared" si="19"/>
        <v>430000</v>
      </c>
    </row>
    <row r="134" spans="1:12" x14ac:dyDescent="0.45">
      <c r="A134" t="s">
        <v>5321</v>
      </c>
      <c r="B134">
        <v>220000</v>
      </c>
      <c r="C134" t="s">
        <v>7</v>
      </c>
      <c r="D134" t="str">
        <f t="shared" si="21"/>
        <v>2021.01</v>
      </c>
      <c r="E134" t="str" cm="1">
        <f t="array" ref="E134">IF(COUNT(FIND({"셀룰러","샐룰러","lte","Lte","LTE","Cellular","cellular"},G134)),"lte","wifi")</f>
        <v>wifi</v>
      </c>
      <c r="F134" t="s">
        <v>96</v>
      </c>
      <c r="G134" t="s">
        <v>3414</v>
      </c>
      <c r="H134">
        <f t="shared" si="22"/>
        <v>3.9800000000000182</v>
      </c>
      <c r="I134">
        <f t="shared" si="18"/>
        <v>430000</v>
      </c>
      <c r="J134">
        <v>2017.03</v>
      </c>
      <c r="K134">
        <f t="shared" si="20"/>
        <v>32</v>
      </c>
      <c r="L134">
        <f t="shared" si="19"/>
        <v>430000</v>
      </c>
    </row>
    <row r="135" spans="1:12" x14ac:dyDescent="0.45">
      <c r="A135" t="s">
        <v>5321</v>
      </c>
      <c r="B135">
        <v>260000</v>
      </c>
      <c r="C135" t="s">
        <v>4</v>
      </c>
      <c r="D135" t="str">
        <f t="shared" si="21"/>
        <v>2021.02</v>
      </c>
      <c r="E135" t="str" cm="1">
        <f t="array" ref="E135">IF(COUNT(FIND({"셀룰러","샐룰러","lte","Lte","LTE","Cellular","cellular"},G135)),"lte","wifi")</f>
        <v>wifi</v>
      </c>
      <c r="F135" t="s">
        <v>73</v>
      </c>
      <c r="G135" t="s">
        <v>3276</v>
      </c>
      <c r="H135">
        <f t="shared" si="22"/>
        <v>3.9900000000000091</v>
      </c>
      <c r="I135">
        <f t="shared" si="18"/>
        <v>550000</v>
      </c>
      <c r="J135">
        <v>2017.03</v>
      </c>
      <c r="K135">
        <f t="shared" si="20"/>
        <v>128</v>
      </c>
      <c r="L135">
        <f t="shared" si="19"/>
        <v>430000</v>
      </c>
    </row>
    <row r="136" spans="1:12" x14ac:dyDescent="0.45">
      <c r="A136" t="s">
        <v>5321</v>
      </c>
      <c r="B136">
        <v>250000</v>
      </c>
      <c r="C136" t="s">
        <v>7</v>
      </c>
      <c r="D136" t="str">
        <f t="shared" si="21"/>
        <v>2020.12</v>
      </c>
      <c r="E136" t="str" cm="1">
        <f t="array" ref="E136">IF(COUNT(FIND({"셀룰러","샐룰러","lte","Lte","LTE","Cellular","cellular"},G136)),"lte","wifi")</f>
        <v>lte</v>
      </c>
      <c r="F136" t="s">
        <v>138</v>
      </c>
      <c r="G136" t="s">
        <v>3425</v>
      </c>
      <c r="H136">
        <f t="shared" si="22"/>
        <v>3.0899999999999181</v>
      </c>
      <c r="I136">
        <f t="shared" si="18"/>
        <v>720000</v>
      </c>
      <c r="J136">
        <v>2017.03</v>
      </c>
      <c r="K136">
        <f t="shared" si="20"/>
        <v>128</v>
      </c>
      <c r="L136">
        <f t="shared" si="19"/>
        <v>600000</v>
      </c>
    </row>
    <row r="137" spans="1:12" x14ac:dyDescent="0.45">
      <c r="A137" t="s">
        <v>5321</v>
      </c>
      <c r="B137">
        <v>200000</v>
      </c>
      <c r="C137" t="s">
        <v>7</v>
      </c>
      <c r="D137" t="str">
        <f t="shared" si="21"/>
        <v>2021.02</v>
      </c>
      <c r="E137" t="str" cm="1">
        <f t="array" ref="E137">IF(COUNT(FIND({"셀룰러","샐룰러","lte","Lte","LTE","Cellular","cellular"},G137)),"lte","wifi")</f>
        <v>wifi</v>
      </c>
      <c r="F137" t="s">
        <v>73</v>
      </c>
      <c r="G137" t="s">
        <v>3368</v>
      </c>
      <c r="H137">
        <f t="shared" si="22"/>
        <v>3.9900000000000091</v>
      </c>
      <c r="I137">
        <f t="shared" si="18"/>
        <v>430000</v>
      </c>
      <c r="J137">
        <v>2017.03</v>
      </c>
      <c r="K137">
        <f t="shared" si="20"/>
        <v>32</v>
      </c>
      <c r="L137">
        <f t="shared" si="19"/>
        <v>430000</v>
      </c>
    </row>
    <row r="138" spans="1:12" x14ac:dyDescent="0.45">
      <c r="A138" t="s">
        <v>5321</v>
      </c>
      <c r="B138">
        <v>230000</v>
      </c>
      <c r="C138" t="s">
        <v>4</v>
      </c>
      <c r="D138" t="str">
        <f t="shared" si="21"/>
        <v>2020.11</v>
      </c>
      <c r="E138" t="str" cm="1">
        <f t="array" ref="E138">IF(COUNT(FIND({"셀룰러","샐룰러","lte","Lte","LTE","Cellular","cellular"},G138)),"lte","wifi")</f>
        <v>wifi</v>
      </c>
      <c r="F138" t="s">
        <v>199</v>
      </c>
      <c r="G138" t="s">
        <v>3348</v>
      </c>
      <c r="H138">
        <f t="shared" si="22"/>
        <v>3.0799999999999272</v>
      </c>
      <c r="I138">
        <f t="shared" si="18"/>
        <v>430000</v>
      </c>
      <c r="J138">
        <v>2017.03</v>
      </c>
      <c r="K138">
        <f t="shared" si="20"/>
        <v>32</v>
      </c>
      <c r="L138">
        <f t="shared" si="19"/>
        <v>430000</v>
      </c>
    </row>
    <row r="139" spans="1:12" x14ac:dyDescent="0.45">
      <c r="A139" t="s">
        <v>5321</v>
      </c>
      <c r="B139">
        <v>300000</v>
      </c>
      <c r="C139" t="s">
        <v>4</v>
      </c>
      <c r="D139" t="str">
        <f t="shared" si="21"/>
        <v>2020.11</v>
      </c>
      <c r="E139" t="str" cm="1">
        <f t="array" ref="E139">IF(COUNT(FIND({"셀룰러","샐룰러","lte","Lte","LTE","Cellular","cellular"},G139)),"lte","wifi")</f>
        <v>wifi</v>
      </c>
      <c r="F139" t="s">
        <v>604</v>
      </c>
      <c r="G139" t="s">
        <v>3460</v>
      </c>
      <c r="H139">
        <f t="shared" si="22"/>
        <v>3.0799999999999272</v>
      </c>
      <c r="I139">
        <f t="shared" si="18"/>
        <v>550000</v>
      </c>
      <c r="J139">
        <v>2017.03</v>
      </c>
      <c r="K139">
        <f t="shared" si="20"/>
        <v>128</v>
      </c>
      <c r="L139">
        <f t="shared" si="19"/>
        <v>430000</v>
      </c>
    </row>
    <row r="140" spans="1:12" x14ac:dyDescent="0.45">
      <c r="A140" t="s">
        <v>5321</v>
      </c>
      <c r="B140">
        <v>565000</v>
      </c>
      <c r="C140" t="s">
        <v>4</v>
      </c>
      <c r="D140" t="str">
        <f t="shared" si="21"/>
        <v>2021.02</v>
      </c>
      <c r="E140" t="str" cm="1">
        <f t="array" ref="E140">IF(COUNT(FIND({"셀룰러","샐룰러","lte","Lte","LTE","Cellular","cellular"},G140)),"lte","wifi")</f>
        <v>wifi</v>
      </c>
      <c r="F140" t="s">
        <v>35</v>
      </c>
      <c r="G140" t="s">
        <v>3222</v>
      </c>
      <c r="H140">
        <f t="shared" si="22"/>
        <v>3.9900000000000091</v>
      </c>
      <c r="I140">
        <f t="shared" si="18"/>
        <v>430000</v>
      </c>
      <c r="J140">
        <v>2017.03</v>
      </c>
      <c r="K140">
        <f t="shared" si="20"/>
        <v>32</v>
      </c>
      <c r="L140">
        <f t="shared" si="19"/>
        <v>430000</v>
      </c>
    </row>
    <row r="141" spans="1:12" x14ac:dyDescent="0.45">
      <c r="A141" t="s">
        <v>5321</v>
      </c>
      <c r="B141">
        <v>255000</v>
      </c>
      <c r="C141" t="s">
        <v>4</v>
      </c>
      <c r="D141" t="str">
        <f t="shared" si="21"/>
        <v>2020.11</v>
      </c>
      <c r="E141" t="str" cm="1">
        <f t="array" ref="E141">IF(COUNT(FIND({"셀룰러","샐룰러","lte","Lte","LTE","Cellular","cellular"},G141)),"lte","wifi")</f>
        <v>wifi</v>
      </c>
      <c r="F141" t="s">
        <v>207</v>
      </c>
      <c r="G141" t="s">
        <v>3408</v>
      </c>
      <c r="H141">
        <f t="shared" si="22"/>
        <v>3.0799999999999272</v>
      </c>
      <c r="I141">
        <f t="shared" si="18"/>
        <v>550000</v>
      </c>
      <c r="J141">
        <v>2017.03</v>
      </c>
      <c r="K141">
        <f t="shared" si="20"/>
        <v>128</v>
      </c>
      <c r="L141">
        <f t="shared" si="19"/>
        <v>430000</v>
      </c>
    </row>
    <row r="142" spans="1:12" x14ac:dyDescent="0.45">
      <c r="A142" t="s">
        <v>5321</v>
      </c>
      <c r="B142">
        <v>230000</v>
      </c>
      <c r="C142" t="s">
        <v>4</v>
      </c>
      <c r="D142" t="str">
        <f t="shared" si="21"/>
        <v>2020.12</v>
      </c>
      <c r="E142" t="str" cm="1">
        <f t="array" ref="E142">IF(COUNT(FIND({"셀룰러","샐룰러","lte","Lte","LTE","Cellular","cellular"},G142)),"lte","wifi")</f>
        <v>wifi</v>
      </c>
      <c r="F142" t="s">
        <v>460</v>
      </c>
      <c r="G142" t="s">
        <v>3426</v>
      </c>
      <c r="H142">
        <f t="shared" si="22"/>
        <v>3.0899999999999181</v>
      </c>
      <c r="I142">
        <f t="shared" si="18"/>
        <v>550000</v>
      </c>
      <c r="J142">
        <v>2017.03</v>
      </c>
      <c r="K142">
        <f t="shared" si="20"/>
        <v>128</v>
      </c>
      <c r="L142">
        <f t="shared" si="19"/>
        <v>430000</v>
      </c>
    </row>
    <row r="143" spans="1:12" x14ac:dyDescent="0.45">
      <c r="A143" t="s">
        <v>5321</v>
      </c>
      <c r="B143">
        <v>190000</v>
      </c>
      <c r="C143" t="s">
        <v>7</v>
      </c>
      <c r="D143" t="str">
        <f t="shared" si="21"/>
        <v>2021.01</v>
      </c>
      <c r="E143" t="str" cm="1">
        <f t="array" ref="E143">IF(COUNT(FIND({"셀룰러","샐룰러","lte","Lte","LTE","Cellular","cellular"},G143)),"lte","wifi")</f>
        <v>wifi</v>
      </c>
      <c r="F143" t="s">
        <v>87</v>
      </c>
      <c r="G143" t="s">
        <v>3392</v>
      </c>
      <c r="H143">
        <f t="shared" si="22"/>
        <v>3.9800000000000182</v>
      </c>
      <c r="I143">
        <f t="shared" si="18"/>
        <v>430000</v>
      </c>
      <c r="J143">
        <v>2017.03</v>
      </c>
      <c r="K143">
        <f t="shared" si="20"/>
        <v>32</v>
      </c>
      <c r="L143">
        <f t="shared" si="19"/>
        <v>430000</v>
      </c>
    </row>
    <row r="144" spans="1:12" x14ac:dyDescent="0.45">
      <c r="A144" t="s">
        <v>5321</v>
      </c>
      <c r="B144">
        <v>180000</v>
      </c>
      <c r="C144" t="s">
        <v>7</v>
      </c>
      <c r="D144" t="str">
        <f t="shared" si="21"/>
        <v>2020.11</v>
      </c>
      <c r="E144" t="str" cm="1">
        <f t="array" ref="E144">IF(COUNT(FIND({"셀룰러","샐룰러","lte","Lte","LTE","Cellular","cellular"},G144)),"lte","wifi")</f>
        <v>wifi</v>
      </c>
      <c r="F144" t="s">
        <v>599</v>
      </c>
      <c r="G144" t="s">
        <v>3456</v>
      </c>
      <c r="H144">
        <f t="shared" si="22"/>
        <v>3.0799999999999272</v>
      </c>
      <c r="I144">
        <f t="shared" si="18"/>
        <v>430000</v>
      </c>
      <c r="J144">
        <v>2017.03</v>
      </c>
      <c r="K144">
        <f t="shared" si="20"/>
        <v>32</v>
      </c>
      <c r="L144">
        <f t="shared" si="19"/>
        <v>430000</v>
      </c>
    </row>
    <row r="145" spans="1:12" x14ac:dyDescent="0.45">
      <c r="A145" t="s">
        <v>5321</v>
      </c>
      <c r="B145">
        <v>250000</v>
      </c>
      <c r="C145" t="s">
        <v>4</v>
      </c>
      <c r="D145" t="str">
        <f t="shared" si="21"/>
        <v>2020.11</v>
      </c>
      <c r="E145" t="str" cm="1">
        <f t="array" ref="E145">IF(COUNT(FIND({"셀룰러","샐룰러","lte","Lte","LTE","Cellular","cellular"},G145)),"lte","wifi")</f>
        <v>wifi</v>
      </c>
      <c r="F145" t="s">
        <v>189</v>
      </c>
      <c r="G145" t="s">
        <v>3328</v>
      </c>
      <c r="H145">
        <f t="shared" si="22"/>
        <v>3.0799999999999272</v>
      </c>
      <c r="I145">
        <f t="shared" si="18"/>
        <v>550000</v>
      </c>
      <c r="J145">
        <v>2017.03</v>
      </c>
      <c r="K145">
        <f t="shared" si="20"/>
        <v>128</v>
      </c>
      <c r="L145">
        <f t="shared" si="19"/>
        <v>430000</v>
      </c>
    </row>
    <row r="146" spans="1:12" x14ac:dyDescent="0.45">
      <c r="A146" t="s">
        <v>5321</v>
      </c>
      <c r="B146">
        <v>140000</v>
      </c>
      <c r="C146" t="s">
        <v>7</v>
      </c>
      <c r="D146" t="str">
        <f t="shared" si="21"/>
        <v>2020.12</v>
      </c>
      <c r="E146" t="str" cm="1">
        <f t="array" ref="E146">IF(COUNT(FIND({"셀룰러","샐룰러","lte","Lte","LTE","Cellular","cellular"},G146)),"lte","wifi")</f>
        <v>wifi</v>
      </c>
      <c r="F146" t="s">
        <v>499</v>
      </c>
      <c r="G146" t="s">
        <v>3319</v>
      </c>
      <c r="H146">
        <f t="shared" si="22"/>
        <v>3.0899999999999181</v>
      </c>
      <c r="I146">
        <f t="shared" si="18"/>
        <v>430000</v>
      </c>
      <c r="J146">
        <v>2017.03</v>
      </c>
      <c r="K146">
        <f t="shared" si="20"/>
        <v>32</v>
      </c>
      <c r="L146">
        <f t="shared" si="19"/>
        <v>430000</v>
      </c>
    </row>
    <row r="147" spans="1:12" x14ac:dyDescent="0.45">
      <c r="A147" t="s">
        <v>5321</v>
      </c>
      <c r="B147">
        <v>250000</v>
      </c>
      <c r="C147" t="s">
        <v>4</v>
      </c>
      <c r="D147" s="2">
        <v>2021.03</v>
      </c>
      <c r="E147" t="str" cm="1">
        <f t="array" ref="E147">IF(COUNT(FIND({"셀룰러","샐룰러","lte","Lte","LTE","Cellular","cellular"},G147)),"lte","wifi")</f>
        <v>wifi</v>
      </c>
      <c r="F147">
        <v>20210301</v>
      </c>
      <c r="G147" t="s">
        <v>5499</v>
      </c>
      <c r="H147">
        <f t="shared" si="22"/>
        <v>4</v>
      </c>
      <c r="I147">
        <f t="shared" si="18"/>
        <v>550000</v>
      </c>
      <c r="J147">
        <v>2017.03</v>
      </c>
      <c r="K147">
        <f t="shared" si="20"/>
        <v>128</v>
      </c>
      <c r="L147">
        <f t="shared" si="19"/>
        <v>430000</v>
      </c>
    </row>
    <row r="148" spans="1:12" x14ac:dyDescent="0.45">
      <c r="A148" t="s">
        <v>5321</v>
      </c>
      <c r="B148">
        <v>240000</v>
      </c>
      <c r="C148" t="s">
        <v>7</v>
      </c>
      <c r="D148" t="str">
        <f t="shared" ref="D148:D160" si="23">LEFT(F148,7)</f>
        <v>2020.11</v>
      </c>
      <c r="E148" t="str" cm="1">
        <f t="array" ref="E148">IF(COUNT(FIND({"셀룰러","샐룰러","lte","Lte","LTE","Cellular","cellular"},G148)),"lte","wifi")</f>
        <v>wifi</v>
      </c>
      <c r="F148" t="s">
        <v>516</v>
      </c>
      <c r="G148" t="s">
        <v>3439</v>
      </c>
      <c r="H148">
        <f t="shared" si="22"/>
        <v>3.0799999999999272</v>
      </c>
      <c r="I148">
        <f t="shared" si="18"/>
        <v>550000</v>
      </c>
      <c r="J148">
        <v>2017.03</v>
      </c>
      <c r="K148">
        <f t="shared" si="20"/>
        <v>128</v>
      </c>
      <c r="L148">
        <f t="shared" si="19"/>
        <v>430000</v>
      </c>
    </row>
    <row r="149" spans="1:12" x14ac:dyDescent="0.45">
      <c r="A149" t="s">
        <v>5321</v>
      </c>
      <c r="B149">
        <v>210000</v>
      </c>
      <c r="C149" t="s">
        <v>4</v>
      </c>
      <c r="D149" t="str">
        <f t="shared" si="23"/>
        <v>2021.01</v>
      </c>
      <c r="E149" t="str" cm="1">
        <f t="array" ref="E149">IF(COUNT(FIND({"셀룰러","샐룰러","lte","Lte","LTE","Cellular","cellular"},G149)),"lte","wifi")</f>
        <v>wifi</v>
      </c>
      <c r="F149" t="s">
        <v>103</v>
      </c>
      <c r="G149" t="s">
        <v>3296</v>
      </c>
      <c r="H149">
        <f t="shared" si="22"/>
        <v>3.9800000000000182</v>
      </c>
      <c r="I149">
        <f t="shared" si="18"/>
        <v>430000</v>
      </c>
      <c r="J149">
        <v>2017.03</v>
      </c>
      <c r="K149">
        <f t="shared" si="20"/>
        <v>32</v>
      </c>
      <c r="L149">
        <f t="shared" si="19"/>
        <v>430000</v>
      </c>
    </row>
    <row r="150" spans="1:12" x14ac:dyDescent="0.45">
      <c r="A150" t="s">
        <v>5321</v>
      </c>
      <c r="B150">
        <v>215000</v>
      </c>
      <c r="C150" t="s">
        <v>7</v>
      </c>
      <c r="D150" t="str">
        <f t="shared" si="23"/>
        <v>2020.12</v>
      </c>
      <c r="E150" t="str" cm="1">
        <f t="array" ref="E150">IF(COUNT(FIND({"셀룰러","샐룰러","lte","Lte","LTE","Cellular","cellular"},G150)),"lte","wifi")</f>
        <v>lte</v>
      </c>
      <c r="F150" t="s">
        <v>128</v>
      </c>
      <c r="G150" t="s">
        <v>3378</v>
      </c>
      <c r="H150">
        <f t="shared" si="22"/>
        <v>3.0899999999999181</v>
      </c>
      <c r="I150">
        <f t="shared" si="18"/>
        <v>720000</v>
      </c>
      <c r="J150">
        <v>2017.03</v>
      </c>
      <c r="K150">
        <f t="shared" si="20"/>
        <v>128</v>
      </c>
      <c r="L150">
        <f t="shared" si="19"/>
        <v>600000</v>
      </c>
    </row>
    <row r="151" spans="1:12" x14ac:dyDescent="0.45">
      <c r="A151" t="s">
        <v>5321</v>
      </c>
      <c r="B151">
        <v>230000</v>
      </c>
      <c r="C151" t="s">
        <v>4</v>
      </c>
      <c r="D151" t="str">
        <f t="shared" si="23"/>
        <v>2020.11</v>
      </c>
      <c r="E151" t="str" cm="1">
        <f t="array" ref="E151">IF(COUNT(FIND({"셀룰러","샐룰러","lte","Lte","LTE","Cellular","cellular"},G151)),"lte","wifi")</f>
        <v>wifi</v>
      </c>
      <c r="F151" t="s">
        <v>236</v>
      </c>
      <c r="G151" t="s">
        <v>3260</v>
      </c>
      <c r="H151">
        <f t="shared" si="22"/>
        <v>3.0799999999999272</v>
      </c>
      <c r="I151">
        <f t="shared" si="18"/>
        <v>550000</v>
      </c>
      <c r="J151">
        <v>2017.03</v>
      </c>
      <c r="K151">
        <f t="shared" si="20"/>
        <v>128</v>
      </c>
      <c r="L151">
        <f t="shared" si="19"/>
        <v>430000</v>
      </c>
    </row>
    <row r="152" spans="1:12" x14ac:dyDescent="0.45">
      <c r="A152" t="s">
        <v>5321</v>
      </c>
      <c r="B152">
        <v>220700</v>
      </c>
      <c r="C152" t="s">
        <v>7</v>
      </c>
      <c r="D152" t="str">
        <f t="shared" si="23"/>
        <v>2020.11</v>
      </c>
      <c r="E152" t="str" cm="1">
        <f t="array" ref="E152">IF(COUNT(FIND({"셀룰러","샐룰러","lte","Lte","LTE","Cellular","cellular"},G152)),"lte","wifi")</f>
        <v>wifi</v>
      </c>
      <c r="F152" t="s">
        <v>32</v>
      </c>
      <c r="G152" t="s">
        <v>3247</v>
      </c>
      <c r="H152">
        <f t="shared" si="22"/>
        <v>3.0799999999999272</v>
      </c>
      <c r="I152">
        <f t="shared" si="18"/>
        <v>430000</v>
      </c>
      <c r="J152">
        <v>2017.03</v>
      </c>
      <c r="K152">
        <f t="shared" si="20"/>
        <v>32</v>
      </c>
      <c r="L152">
        <f t="shared" si="19"/>
        <v>430000</v>
      </c>
    </row>
    <row r="153" spans="1:12" x14ac:dyDescent="0.45">
      <c r="A153" t="s">
        <v>5321</v>
      </c>
      <c r="B153">
        <v>220000</v>
      </c>
      <c r="C153" t="s">
        <v>4</v>
      </c>
      <c r="D153" t="str">
        <f t="shared" si="23"/>
        <v>2020.11</v>
      </c>
      <c r="E153" t="str" cm="1">
        <f t="array" ref="E153">IF(COUNT(FIND({"셀룰러","샐룰러","lte","Lte","LTE","Cellular","cellular"},G153)),"lte","wifi")</f>
        <v>wifi</v>
      </c>
      <c r="F153" t="s">
        <v>192</v>
      </c>
      <c r="G153" t="s">
        <v>3342</v>
      </c>
      <c r="H153">
        <f t="shared" si="22"/>
        <v>3.0799999999999272</v>
      </c>
      <c r="I153">
        <f t="shared" si="18"/>
        <v>430000</v>
      </c>
      <c r="J153">
        <v>2017.03</v>
      </c>
      <c r="K153">
        <f t="shared" si="20"/>
        <v>32</v>
      </c>
      <c r="L153">
        <f t="shared" si="19"/>
        <v>430000</v>
      </c>
    </row>
    <row r="154" spans="1:12" x14ac:dyDescent="0.45">
      <c r="A154" t="s">
        <v>5321</v>
      </c>
      <c r="B154">
        <v>220000</v>
      </c>
      <c r="C154" t="s">
        <v>4</v>
      </c>
      <c r="D154" t="str">
        <f t="shared" si="23"/>
        <v>2020.12</v>
      </c>
      <c r="E154" t="str" cm="1">
        <f t="array" ref="E154">IF(COUNT(FIND({"셀룰러","샐룰러","lte","Lte","LTE","Cellular","cellular"},G154)),"lte","wifi")</f>
        <v>wifi</v>
      </c>
      <c r="F154" t="s">
        <v>145</v>
      </c>
      <c r="G154" t="s">
        <v>3422</v>
      </c>
      <c r="H154">
        <f t="shared" si="22"/>
        <v>3.0899999999999181</v>
      </c>
      <c r="I154">
        <f t="shared" si="18"/>
        <v>430000</v>
      </c>
      <c r="J154">
        <v>2017.03</v>
      </c>
      <c r="K154">
        <f t="shared" si="20"/>
        <v>32</v>
      </c>
      <c r="L154">
        <f t="shared" si="19"/>
        <v>430000</v>
      </c>
    </row>
    <row r="155" spans="1:12" x14ac:dyDescent="0.45">
      <c r="A155" t="s">
        <v>5321</v>
      </c>
      <c r="B155">
        <v>250000</v>
      </c>
      <c r="C155" t="s">
        <v>7</v>
      </c>
      <c r="D155" t="str">
        <f t="shared" si="23"/>
        <v>2021.01</v>
      </c>
      <c r="E155" t="str" cm="1">
        <f t="array" ref="E155">IF(COUNT(FIND({"셀룰러","샐룰러","lte","Lte","LTE","Cellular","cellular"},G155)),"lte","wifi")</f>
        <v>wifi</v>
      </c>
      <c r="F155" t="s">
        <v>127</v>
      </c>
      <c r="G155" t="s">
        <v>3312</v>
      </c>
      <c r="H155">
        <f t="shared" si="22"/>
        <v>3.9800000000000182</v>
      </c>
      <c r="I155">
        <f t="shared" si="18"/>
        <v>550000</v>
      </c>
      <c r="J155">
        <v>2017.03</v>
      </c>
      <c r="K155">
        <f t="shared" si="20"/>
        <v>128</v>
      </c>
      <c r="L155">
        <f t="shared" si="19"/>
        <v>430000</v>
      </c>
    </row>
    <row r="156" spans="1:12" x14ac:dyDescent="0.45">
      <c r="A156" t="s">
        <v>5321</v>
      </c>
      <c r="B156">
        <v>230000</v>
      </c>
      <c r="C156" t="s">
        <v>4</v>
      </c>
      <c r="D156" t="str">
        <f t="shared" si="23"/>
        <v>2020.12</v>
      </c>
      <c r="E156" t="str" cm="1">
        <f t="array" ref="E156">IF(COUNT(FIND({"셀룰러","샐룰러","lte","Lte","LTE","Cellular","cellular"},G156)),"lte","wifi")</f>
        <v>wifi</v>
      </c>
      <c r="F156" t="s">
        <v>472</v>
      </c>
      <c r="G156" t="s">
        <v>3325</v>
      </c>
      <c r="H156">
        <f t="shared" si="22"/>
        <v>3.0899999999999181</v>
      </c>
      <c r="I156">
        <f t="shared" si="18"/>
        <v>430000</v>
      </c>
      <c r="J156">
        <v>2017.03</v>
      </c>
      <c r="K156">
        <f t="shared" si="20"/>
        <v>32</v>
      </c>
      <c r="L156">
        <f t="shared" si="19"/>
        <v>430000</v>
      </c>
    </row>
    <row r="157" spans="1:12" x14ac:dyDescent="0.45">
      <c r="A157" t="s">
        <v>5321</v>
      </c>
      <c r="B157">
        <v>200000</v>
      </c>
      <c r="C157" t="s">
        <v>4</v>
      </c>
      <c r="D157" t="str">
        <f t="shared" si="23"/>
        <v>2020.11</v>
      </c>
      <c r="E157" t="str" cm="1">
        <f t="array" ref="E157">IF(COUNT(FIND({"셀룰러","샐룰러","lte","Lte","LTE","Cellular","cellular"},G157)),"lte","wifi")</f>
        <v>wifi</v>
      </c>
      <c r="F157" t="s">
        <v>516</v>
      </c>
      <c r="G157" t="s">
        <v>3245</v>
      </c>
      <c r="H157">
        <f t="shared" si="22"/>
        <v>3.0799999999999272</v>
      </c>
      <c r="I157">
        <f t="shared" si="18"/>
        <v>430000</v>
      </c>
      <c r="J157">
        <v>2017.03</v>
      </c>
      <c r="K157">
        <f t="shared" si="20"/>
        <v>32</v>
      </c>
      <c r="L157">
        <f t="shared" si="19"/>
        <v>430000</v>
      </c>
    </row>
    <row r="158" spans="1:12" x14ac:dyDescent="0.45">
      <c r="A158" t="s">
        <v>5321</v>
      </c>
      <c r="B158">
        <v>320000</v>
      </c>
      <c r="C158" t="s">
        <v>4</v>
      </c>
      <c r="D158" t="str">
        <f t="shared" si="23"/>
        <v>2020.11</v>
      </c>
      <c r="E158" t="str" cm="1">
        <f t="array" ref="E158">IF(COUNT(FIND({"셀룰러","샐룰러","lte","Lte","LTE","Cellular","cellular"},G158)),"lte","wifi")</f>
        <v>wifi</v>
      </c>
      <c r="F158" t="s">
        <v>236</v>
      </c>
      <c r="G158" t="s">
        <v>3349</v>
      </c>
      <c r="H158">
        <f t="shared" si="22"/>
        <v>3.0799999999999272</v>
      </c>
      <c r="I158">
        <f t="shared" si="18"/>
        <v>550000</v>
      </c>
      <c r="J158">
        <v>2017.03</v>
      </c>
      <c r="K158">
        <f t="shared" si="20"/>
        <v>128</v>
      </c>
      <c r="L158">
        <f t="shared" si="19"/>
        <v>430000</v>
      </c>
    </row>
    <row r="159" spans="1:12" x14ac:dyDescent="0.45">
      <c r="A159" t="s">
        <v>5321</v>
      </c>
      <c r="B159">
        <v>200000</v>
      </c>
      <c r="C159" t="s">
        <v>7</v>
      </c>
      <c r="D159" t="str">
        <f t="shared" si="23"/>
        <v>2020.12</v>
      </c>
      <c r="E159" t="str" cm="1">
        <f t="array" ref="E159">IF(COUNT(FIND({"셀룰러","샐룰러","lte","Lte","LTE","Cellular","cellular"},G159)),"lte","wifi")</f>
        <v>wifi</v>
      </c>
      <c r="F159" t="s">
        <v>175</v>
      </c>
      <c r="G159" t="s">
        <v>3449</v>
      </c>
      <c r="H159">
        <f t="shared" si="22"/>
        <v>3.0899999999999181</v>
      </c>
      <c r="I159">
        <f t="shared" si="18"/>
        <v>430000</v>
      </c>
      <c r="J159">
        <v>2017.03</v>
      </c>
      <c r="K159">
        <f t="shared" si="20"/>
        <v>32</v>
      </c>
      <c r="L159">
        <f t="shared" si="19"/>
        <v>430000</v>
      </c>
    </row>
    <row r="160" spans="1:12" x14ac:dyDescent="0.45">
      <c r="A160" t="s">
        <v>5321</v>
      </c>
      <c r="B160">
        <v>300000</v>
      </c>
      <c r="C160" t="s">
        <v>7</v>
      </c>
      <c r="D160" t="str">
        <f t="shared" si="23"/>
        <v>2021.01</v>
      </c>
      <c r="E160" t="str" cm="1">
        <f t="array" ref="E160">IF(COUNT(FIND({"셀룰러","샐룰러","lte","Lte","LTE","Cellular","cellular"},G160)),"lte","wifi")</f>
        <v>lte</v>
      </c>
      <c r="F160" t="s">
        <v>351</v>
      </c>
      <c r="G160" t="s">
        <v>3287</v>
      </c>
      <c r="H160">
        <f t="shared" si="22"/>
        <v>3.9800000000000182</v>
      </c>
      <c r="I160">
        <f t="shared" si="18"/>
        <v>720000</v>
      </c>
      <c r="J160">
        <v>2017.03</v>
      </c>
      <c r="K160">
        <f t="shared" si="20"/>
        <v>128</v>
      </c>
      <c r="L160">
        <f t="shared" si="19"/>
        <v>600000</v>
      </c>
    </row>
    <row r="161" spans="1:12" x14ac:dyDescent="0.45">
      <c r="A161" t="s">
        <v>5321</v>
      </c>
      <c r="B161">
        <v>200000</v>
      </c>
      <c r="C161" t="s">
        <v>7</v>
      </c>
      <c r="D161" s="2">
        <v>2021.02</v>
      </c>
      <c r="E161" t="str" cm="1">
        <f t="array" ref="E161">IF(COUNT(FIND({"셀룰러","샐룰러","lte","Lte","LTE","Cellular","cellular"},G161)),"lte","wifi")</f>
        <v>wifi</v>
      </c>
      <c r="F161">
        <v>20210219</v>
      </c>
      <c r="G161" t="s">
        <v>5771</v>
      </c>
      <c r="H161">
        <f t="shared" si="22"/>
        <v>3.9900000000000091</v>
      </c>
      <c r="I161">
        <f t="shared" si="18"/>
        <v>430000</v>
      </c>
      <c r="J161">
        <v>2017.03</v>
      </c>
      <c r="K161">
        <f t="shared" si="20"/>
        <v>32</v>
      </c>
      <c r="L161">
        <f t="shared" si="19"/>
        <v>430000</v>
      </c>
    </row>
    <row r="162" spans="1:12" x14ac:dyDescent="0.45">
      <c r="A162" t="s">
        <v>5321</v>
      </c>
      <c r="B162">
        <v>250000</v>
      </c>
      <c r="C162" t="s">
        <v>7</v>
      </c>
      <c r="D162" t="str">
        <f t="shared" ref="D162:D180" si="24">LEFT(F162,7)</f>
        <v>2020.11</v>
      </c>
      <c r="E162" t="str" cm="1">
        <f t="array" ref="E162">IF(COUNT(FIND({"셀룰러","샐룰러","lte","Lte","LTE","Cellular","cellular"},G162)),"lte","wifi")</f>
        <v>wifi</v>
      </c>
      <c r="F162" t="s">
        <v>234</v>
      </c>
      <c r="G162" t="s">
        <v>3253</v>
      </c>
      <c r="H162">
        <f t="shared" si="22"/>
        <v>3.0799999999999272</v>
      </c>
      <c r="I162">
        <f t="shared" si="18"/>
        <v>550000</v>
      </c>
      <c r="J162">
        <v>2017.03</v>
      </c>
      <c r="K162">
        <f t="shared" si="20"/>
        <v>128</v>
      </c>
      <c r="L162">
        <f t="shared" si="19"/>
        <v>430000</v>
      </c>
    </row>
    <row r="163" spans="1:12" x14ac:dyDescent="0.45">
      <c r="A163" t="s">
        <v>5321</v>
      </c>
      <c r="B163">
        <v>190000</v>
      </c>
      <c r="C163" t="s">
        <v>7</v>
      </c>
      <c r="D163" t="str">
        <f t="shared" si="24"/>
        <v>2021.02</v>
      </c>
      <c r="E163" t="str" cm="1">
        <f t="array" ref="E163">IF(COUNT(FIND({"셀룰러","샐룰러","lte","Lte","LTE","Cellular","cellular"},G163)),"lte","wifi")</f>
        <v>wifi</v>
      </c>
      <c r="F163" t="s">
        <v>105</v>
      </c>
      <c r="G163" t="s">
        <v>3281</v>
      </c>
      <c r="H163">
        <f t="shared" si="22"/>
        <v>3.9900000000000091</v>
      </c>
      <c r="I163">
        <f t="shared" si="18"/>
        <v>430000</v>
      </c>
      <c r="J163">
        <v>2017.03</v>
      </c>
      <c r="K163">
        <f t="shared" si="20"/>
        <v>32</v>
      </c>
      <c r="L163">
        <f t="shared" si="19"/>
        <v>430000</v>
      </c>
    </row>
    <row r="164" spans="1:12" x14ac:dyDescent="0.45">
      <c r="A164" t="s">
        <v>5321</v>
      </c>
      <c r="B164">
        <v>45000</v>
      </c>
      <c r="C164" t="s">
        <v>7</v>
      </c>
      <c r="D164" t="str">
        <f t="shared" si="24"/>
        <v>2021.01</v>
      </c>
      <c r="E164" t="str" cm="1">
        <f t="array" ref="E164">IF(COUNT(FIND({"셀룰러","샐룰러","lte","Lte","LTE","Cellular","cellular"},G164)),"lte","wifi")</f>
        <v>wifi</v>
      </c>
      <c r="F164" t="s">
        <v>111</v>
      </c>
      <c r="G164" t="s">
        <v>3423</v>
      </c>
      <c r="H164">
        <f t="shared" si="22"/>
        <v>3.9800000000000182</v>
      </c>
      <c r="I164">
        <f t="shared" si="18"/>
        <v>430000</v>
      </c>
      <c r="J164">
        <v>2017.03</v>
      </c>
      <c r="K164">
        <f t="shared" si="20"/>
        <v>32</v>
      </c>
      <c r="L164">
        <f t="shared" si="19"/>
        <v>430000</v>
      </c>
    </row>
    <row r="165" spans="1:12" x14ac:dyDescent="0.45">
      <c r="A165" t="s">
        <v>5321</v>
      </c>
      <c r="B165">
        <v>250000</v>
      </c>
      <c r="C165" t="s">
        <v>4</v>
      </c>
      <c r="D165" t="str">
        <f t="shared" si="24"/>
        <v>2021.03</v>
      </c>
      <c r="E165" t="str" cm="1">
        <f t="array" ref="E165">IF(COUNT(FIND({"셀룰러","샐룰러","lte","Lte","LTE","Cellular","cellular"},G165)),"lte","wifi")</f>
        <v>wifi</v>
      </c>
      <c r="F165" t="s">
        <v>22</v>
      </c>
      <c r="G165" t="s">
        <v>3256</v>
      </c>
      <c r="H165">
        <f t="shared" si="22"/>
        <v>4</v>
      </c>
      <c r="I165">
        <f t="shared" si="18"/>
        <v>550000</v>
      </c>
      <c r="J165">
        <v>2017.03</v>
      </c>
      <c r="K165">
        <f t="shared" si="20"/>
        <v>128</v>
      </c>
      <c r="L165">
        <f t="shared" si="19"/>
        <v>430000</v>
      </c>
    </row>
    <row r="166" spans="1:12" x14ac:dyDescent="0.45">
      <c r="A166" t="s">
        <v>5321</v>
      </c>
      <c r="B166">
        <v>252000</v>
      </c>
      <c r="C166" t="s">
        <v>7</v>
      </c>
      <c r="D166" t="str">
        <f t="shared" si="24"/>
        <v>2020.11</v>
      </c>
      <c r="E166" t="str" cm="1">
        <f t="array" ref="E166">IF(COUNT(FIND({"셀룰러","샐룰러","lte","Lte","LTE","Cellular","cellular"},G166)),"lte","wifi")</f>
        <v>wifi</v>
      </c>
      <c r="F166" t="s">
        <v>220</v>
      </c>
      <c r="G166" t="s">
        <v>3259</v>
      </c>
      <c r="H166">
        <f t="shared" si="22"/>
        <v>3.0799999999999272</v>
      </c>
      <c r="I166">
        <f t="shared" si="18"/>
        <v>550000</v>
      </c>
      <c r="J166">
        <v>2017.03</v>
      </c>
      <c r="K166">
        <f t="shared" si="20"/>
        <v>128</v>
      </c>
      <c r="L166">
        <f t="shared" si="19"/>
        <v>430000</v>
      </c>
    </row>
    <row r="167" spans="1:12" x14ac:dyDescent="0.45">
      <c r="A167" t="s">
        <v>5321</v>
      </c>
      <c r="B167">
        <v>200000</v>
      </c>
      <c r="C167" t="s">
        <v>7</v>
      </c>
      <c r="D167" t="str">
        <f t="shared" si="24"/>
        <v>2020.12</v>
      </c>
      <c r="E167" t="str" cm="1">
        <f t="array" ref="E167">IF(COUNT(FIND({"셀룰러","샐룰러","lte","Lte","LTE","Cellular","cellular"},G167)),"lte","wifi")</f>
        <v>wifi</v>
      </c>
      <c r="F167" t="s">
        <v>118</v>
      </c>
      <c r="G167" t="s">
        <v>3419</v>
      </c>
      <c r="H167">
        <f t="shared" si="22"/>
        <v>3.0899999999999181</v>
      </c>
      <c r="I167">
        <f t="shared" si="18"/>
        <v>430000</v>
      </c>
      <c r="J167">
        <v>2017.03</v>
      </c>
      <c r="K167">
        <f t="shared" si="20"/>
        <v>32</v>
      </c>
      <c r="L167">
        <f t="shared" si="19"/>
        <v>430000</v>
      </c>
    </row>
    <row r="168" spans="1:12" x14ac:dyDescent="0.45">
      <c r="A168" t="s">
        <v>5321</v>
      </c>
      <c r="B168">
        <v>210000</v>
      </c>
      <c r="C168" t="s">
        <v>4</v>
      </c>
      <c r="D168" t="str">
        <f t="shared" si="24"/>
        <v>2021.01</v>
      </c>
      <c r="E168" t="str" cm="1">
        <f t="array" ref="E168">IF(COUNT(FIND({"셀룰러","샐룰러","lte","Lte","LTE","Cellular","cellular"},G168)),"lte","wifi")</f>
        <v>wifi</v>
      </c>
      <c r="F168" t="s">
        <v>108</v>
      </c>
      <c r="G168" t="s">
        <v>3415</v>
      </c>
      <c r="H168">
        <f t="shared" si="22"/>
        <v>3.9800000000000182</v>
      </c>
      <c r="I168">
        <f t="shared" si="18"/>
        <v>430000</v>
      </c>
      <c r="J168">
        <v>2017.03</v>
      </c>
      <c r="K168">
        <f t="shared" si="20"/>
        <v>32</v>
      </c>
      <c r="L168">
        <f t="shared" si="19"/>
        <v>430000</v>
      </c>
    </row>
    <row r="169" spans="1:12" x14ac:dyDescent="0.45">
      <c r="A169" t="s">
        <v>5321</v>
      </c>
      <c r="B169">
        <v>200000</v>
      </c>
      <c r="C169" t="s">
        <v>7</v>
      </c>
      <c r="D169" t="str">
        <f t="shared" si="24"/>
        <v>2021.02</v>
      </c>
      <c r="E169" t="str" cm="1">
        <f t="array" ref="E169">IF(COUNT(FIND({"셀룰러","샐룰러","lte","Lte","LTE","Cellular","cellular"},G169)),"lte","wifi")</f>
        <v>wifi</v>
      </c>
      <c r="F169" t="s">
        <v>302</v>
      </c>
      <c r="G169" t="s">
        <v>3388</v>
      </c>
      <c r="H169">
        <f t="shared" si="22"/>
        <v>3.9900000000000091</v>
      </c>
      <c r="I169">
        <f t="shared" si="18"/>
        <v>430000</v>
      </c>
      <c r="J169">
        <v>2017.03</v>
      </c>
      <c r="K169">
        <f t="shared" si="20"/>
        <v>32</v>
      </c>
      <c r="L169">
        <f t="shared" si="19"/>
        <v>430000</v>
      </c>
    </row>
    <row r="170" spans="1:12" x14ac:dyDescent="0.45">
      <c r="A170" t="s">
        <v>5321</v>
      </c>
      <c r="B170">
        <v>210000</v>
      </c>
      <c r="C170" t="s">
        <v>4</v>
      </c>
      <c r="D170" t="str">
        <f t="shared" si="24"/>
        <v>2020.11</v>
      </c>
      <c r="E170" t="str" cm="1">
        <f t="array" ref="E170">IF(COUNT(FIND({"셀룰러","샐룰러","lte","Lte","LTE","Cellular","cellular"},G170)),"lte","wifi")</f>
        <v>wifi</v>
      </c>
      <c r="F170" t="s">
        <v>192</v>
      </c>
      <c r="G170" t="s">
        <v>3341</v>
      </c>
      <c r="H170">
        <f t="shared" si="22"/>
        <v>3.0799999999999272</v>
      </c>
      <c r="I170">
        <f t="shared" si="18"/>
        <v>430000</v>
      </c>
      <c r="J170">
        <v>2017.03</v>
      </c>
      <c r="K170">
        <f t="shared" si="20"/>
        <v>32</v>
      </c>
      <c r="L170">
        <f t="shared" si="19"/>
        <v>430000</v>
      </c>
    </row>
    <row r="171" spans="1:12" x14ac:dyDescent="0.45">
      <c r="A171" t="s">
        <v>5321</v>
      </c>
      <c r="B171">
        <v>180000</v>
      </c>
      <c r="C171" t="s">
        <v>7</v>
      </c>
      <c r="D171" t="str">
        <f t="shared" si="24"/>
        <v>2020.11</v>
      </c>
      <c r="E171" t="str" cm="1">
        <f t="array" ref="E171">IF(COUNT(FIND({"셀룰러","샐룰러","lte","Lte","LTE","Cellular","cellular"},G171)),"lte","wifi")</f>
        <v>wifi</v>
      </c>
      <c r="F171" t="s">
        <v>193</v>
      </c>
      <c r="G171" t="s">
        <v>3337</v>
      </c>
      <c r="H171">
        <f t="shared" si="22"/>
        <v>3.0799999999999272</v>
      </c>
      <c r="I171">
        <f t="shared" si="18"/>
        <v>430000</v>
      </c>
      <c r="J171">
        <v>2017.03</v>
      </c>
      <c r="K171">
        <f t="shared" si="20"/>
        <v>32</v>
      </c>
      <c r="L171">
        <f t="shared" si="19"/>
        <v>430000</v>
      </c>
    </row>
    <row r="172" spans="1:12" x14ac:dyDescent="0.45">
      <c r="A172" t="s">
        <v>5321</v>
      </c>
      <c r="B172">
        <v>210000</v>
      </c>
      <c r="C172" t="s">
        <v>7</v>
      </c>
      <c r="D172" t="str">
        <f t="shared" si="24"/>
        <v>2020.12</v>
      </c>
      <c r="E172" t="str" cm="1">
        <f t="array" ref="E172">IF(COUNT(FIND({"셀룰러","샐룰러","lte","Lte","LTE","Cellular","cellular"},G172)),"lte","wifi")</f>
        <v>wifi</v>
      </c>
      <c r="F172" t="s">
        <v>132</v>
      </c>
      <c r="G172" t="s">
        <v>3316</v>
      </c>
      <c r="H172">
        <f t="shared" si="22"/>
        <v>3.0899999999999181</v>
      </c>
      <c r="I172">
        <f t="shared" si="18"/>
        <v>550000</v>
      </c>
      <c r="J172">
        <v>2017.03</v>
      </c>
      <c r="K172">
        <f t="shared" si="20"/>
        <v>128</v>
      </c>
      <c r="L172">
        <f t="shared" si="19"/>
        <v>430000</v>
      </c>
    </row>
    <row r="173" spans="1:12" x14ac:dyDescent="0.45">
      <c r="A173" t="s">
        <v>5321</v>
      </c>
      <c r="B173">
        <v>150000</v>
      </c>
      <c r="C173" t="s">
        <v>7</v>
      </c>
      <c r="D173" t="str">
        <f t="shared" si="24"/>
        <v>2020.10</v>
      </c>
      <c r="E173" t="str" cm="1">
        <f t="array" ref="E173">IF(COUNT(FIND({"셀룰러","샐룰러","lte","Lte","LTE","Cellular","cellular"},G173)),"lte","wifi")</f>
        <v>wifi</v>
      </c>
      <c r="F173" t="s">
        <v>611</v>
      </c>
      <c r="G173" t="s">
        <v>3357</v>
      </c>
      <c r="H173">
        <f t="shared" si="22"/>
        <v>3.0699999999999363</v>
      </c>
      <c r="I173">
        <f t="shared" si="18"/>
        <v>430000</v>
      </c>
      <c r="J173">
        <v>2017.03</v>
      </c>
      <c r="K173">
        <f t="shared" si="20"/>
        <v>32</v>
      </c>
      <c r="L173">
        <f t="shared" si="19"/>
        <v>430000</v>
      </c>
    </row>
    <row r="174" spans="1:12" x14ac:dyDescent="0.45">
      <c r="A174" t="s">
        <v>5321</v>
      </c>
      <c r="B174">
        <v>220000</v>
      </c>
      <c r="C174" t="s">
        <v>7</v>
      </c>
      <c r="D174" t="str">
        <f t="shared" si="24"/>
        <v>2021.03</v>
      </c>
      <c r="E174" t="str" cm="1">
        <f t="array" ref="E174">IF(COUNT(FIND({"셀룰러","샐룰러","lte","Lte","LTE","Cellular","cellular"},G174)),"lte","wifi")</f>
        <v>wifi</v>
      </c>
      <c r="F174" t="s">
        <v>18</v>
      </c>
      <c r="G174" t="s">
        <v>3262</v>
      </c>
      <c r="H174">
        <f t="shared" si="22"/>
        <v>4</v>
      </c>
      <c r="I174">
        <f t="shared" si="18"/>
        <v>550000</v>
      </c>
      <c r="J174">
        <v>2017.03</v>
      </c>
      <c r="K174">
        <f t="shared" si="20"/>
        <v>128</v>
      </c>
      <c r="L174">
        <f t="shared" si="19"/>
        <v>430000</v>
      </c>
    </row>
    <row r="175" spans="1:12" x14ac:dyDescent="0.45">
      <c r="A175" t="s">
        <v>5321</v>
      </c>
      <c r="B175">
        <v>260000</v>
      </c>
      <c r="C175" t="s">
        <v>4</v>
      </c>
      <c r="D175" t="str">
        <f t="shared" si="24"/>
        <v>2020.11</v>
      </c>
      <c r="E175" t="str" cm="1">
        <f t="array" ref="E175">IF(COUNT(FIND({"셀룰러","샐룰러","lte","Lte","LTE","Cellular","cellular"},G175)),"lte","wifi")</f>
        <v>lte</v>
      </c>
      <c r="F175" t="s">
        <v>204</v>
      </c>
      <c r="G175" t="s">
        <v>3451</v>
      </c>
      <c r="H175">
        <f t="shared" si="22"/>
        <v>3.0799999999999272</v>
      </c>
      <c r="I175">
        <f t="shared" si="18"/>
        <v>720000</v>
      </c>
      <c r="J175">
        <v>2017.03</v>
      </c>
      <c r="K175">
        <f t="shared" si="20"/>
        <v>128</v>
      </c>
      <c r="L175">
        <f t="shared" si="19"/>
        <v>600000</v>
      </c>
    </row>
    <row r="176" spans="1:12" x14ac:dyDescent="0.45">
      <c r="A176" t="s">
        <v>5321</v>
      </c>
      <c r="B176">
        <v>230000</v>
      </c>
      <c r="C176" t="s">
        <v>7</v>
      </c>
      <c r="D176" t="str">
        <f t="shared" si="24"/>
        <v>2021.01</v>
      </c>
      <c r="E176" t="str" cm="1">
        <f t="array" ref="E176">IF(COUNT(FIND({"셀룰러","샐룰러","lte","Lte","LTE","Cellular","cellular"},G176)),"lte","wifi")</f>
        <v>wifi</v>
      </c>
      <c r="F176" t="s">
        <v>346</v>
      </c>
      <c r="G176" t="s">
        <v>3395</v>
      </c>
      <c r="H176">
        <f t="shared" si="22"/>
        <v>3.9800000000000182</v>
      </c>
      <c r="I176">
        <f t="shared" si="18"/>
        <v>550000</v>
      </c>
      <c r="J176">
        <v>2017.03</v>
      </c>
      <c r="K176">
        <f t="shared" si="20"/>
        <v>128</v>
      </c>
      <c r="L176">
        <f t="shared" si="19"/>
        <v>430000</v>
      </c>
    </row>
    <row r="177" spans="1:12" x14ac:dyDescent="0.45">
      <c r="A177" t="s">
        <v>5321</v>
      </c>
      <c r="B177">
        <v>200000</v>
      </c>
      <c r="C177" t="s">
        <v>7</v>
      </c>
      <c r="D177" t="str">
        <f t="shared" si="24"/>
        <v>2020.11</v>
      </c>
      <c r="E177" t="str" cm="1">
        <f t="array" ref="E177">IF(COUNT(FIND({"셀룰러","샐룰러","lte","Lte","LTE","Cellular","cellular"},G177)),"lte","wifi")</f>
        <v>wifi</v>
      </c>
      <c r="F177" t="s">
        <v>207</v>
      </c>
      <c r="G177" t="s">
        <v>3252</v>
      </c>
      <c r="H177">
        <f t="shared" si="22"/>
        <v>3.0799999999999272</v>
      </c>
      <c r="I177">
        <f t="shared" si="18"/>
        <v>430000</v>
      </c>
      <c r="J177">
        <v>2017.03</v>
      </c>
      <c r="K177">
        <f t="shared" si="20"/>
        <v>32</v>
      </c>
      <c r="L177">
        <f t="shared" si="19"/>
        <v>430000</v>
      </c>
    </row>
    <row r="178" spans="1:12" x14ac:dyDescent="0.45">
      <c r="A178" t="s">
        <v>5321</v>
      </c>
      <c r="B178">
        <v>250000</v>
      </c>
      <c r="C178" t="s">
        <v>7</v>
      </c>
      <c r="D178" t="str">
        <f t="shared" si="24"/>
        <v>2020.11</v>
      </c>
      <c r="E178" t="str" cm="1">
        <f t="array" ref="E178">IF(COUNT(FIND({"셀룰러","샐룰러","lte","Lte","LTE","Cellular","cellular"},G178)),"lte","wifi")</f>
        <v>wifi</v>
      </c>
      <c r="F178" t="s">
        <v>238</v>
      </c>
      <c r="G178" t="s">
        <v>5193</v>
      </c>
      <c r="H178">
        <f t="shared" si="22"/>
        <v>3.0799999999999272</v>
      </c>
      <c r="I178">
        <f t="shared" si="18"/>
        <v>550000</v>
      </c>
      <c r="J178">
        <v>2017.03</v>
      </c>
      <c r="K178">
        <f t="shared" si="20"/>
        <v>128</v>
      </c>
      <c r="L178">
        <f t="shared" si="19"/>
        <v>430000</v>
      </c>
    </row>
    <row r="179" spans="1:12" x14ac:dyDescent="0.45">
      <c r="A179" t="s">
        <v>5321</v>
      </c>
      <c r="B179">
        <v>180000</v>
      </c>
      <c r="C179" t="s">
        <v>7</v>
      </c>
      <c r="D179" t="str">
        <f t="shared" si="24"/>
        <v>2021.02</v>
      </c>
      <c r="E179" t="str" cm="1">
        <f t="array" ref="E179">IF(COUNT(FIND({"셀룰러","샐룰러","lte","Lte","LTE","Cellular","cellular"},G179)),"lte","wifi")</f>
        <v>wifi</v>
      </c>
      <c r="F179" t="s">
        <v>208</v>
      </c>
      <c r="G179" t="s">
        <v>3365</v>
      </c>
      <c r="H179">
        <f t="shared" si="22"/>
        <v>3.9900000000000091</v>
      </c>
      <c r="I179">
        <f t="shared" si="18"/>
        <v>430000</v>
      </c>
      <c r="J179">
        <v>2017.03</v>
      </c>
      <c r="K179">
        <f t="shared" si="20"/>
        <v>32</v>
      </c>
      <c r="L179">
        <f t="shared" si="19"/>
        <v>430000</v>
      </c>
    </row>
    <row r="180" spans="1:12" x14ac:dyDescent="0.45">
      <c r="A180" t="s">
        <v>5321</v>
      </c>
      <c r="B180">
        <v>240000</v>
      </c>
      <c r="C180" t="s">
        <v>4</v>
      </c>
      <c r="D180" t="str">
        <f t="shared" si="24"/>
        <v>2020.11</v>
      </c>
      <c r="E180" t="str" cm="1">
        <f t="array" ref="E180">IF(COUNT(FIND({"셀룰러","샐룰러","lte","Lte","LTE","Cellular","cellular"},G180)),"lte","wifi")</f>
        <v>wifi</v>
      </c>
      <c r="F180" t="s">
        <v>185</v>
      </c>
      <c r="G180" t="s">
        <v>3400</v>
      </c>
      <c r="H180">
        <f t="shared" si="22"/>
        <v>3.0799999999999272</v>
      </c>
      <c r="I180">
        <f t="shared" si="18"/>
        <v>550000</v>
      </c>
      <c r="J180">
        <v>2017.03</v>
      </c>
      <c r="K180">
        <f t="shared" si="20"/>
        <v>128</v>
      </c>
      <c r="L180">
        <f t="shared" si="19"/>
        <v>430000</v>
      </c>
    </row>
    <row r="181" spans="1:12" x14ac:dyDescent="0.45">
      <c r="A181" t="s">
        <v>5321</v>
      </c>
      <c r="B181">
        <v>280000</v>
      </c>
      <c r="C181" t="s">
        <v>4</v>
      </c>
      <c r="D181" s="2">
        <v>2020.1</v>
      </c>
      <c r="E181" t="str" cm="1">
        <f t="array" ref="E181">IF(COUNT(FIND({"셀룰러","샐룰러","lte","Lte","LTE","Cellular","cellular"},G181)),"lte","wifi")</f>
        <v>wifi</v>
      </c>
      <c r="F181">
        <v>20201019</v>
      </c>
      <c r="G181" t="s">
        <v>5408</v>
      </c>
      <c r="H181">
        <f t="shared" si="22"/>
        <v>3.0699999999999363</v>
      </c>
      <c r="I181">
        <f t="shared" si="18"/>
        <v>550000</v>
      </c>
      <c r="J181">
        <v>2017.03</v>
      </c>
      <c r="K181">
        <f t="shared" si="20"/>
        <v>128</v>
      </c>
      <c r="L181">
        <f t="shared" si="19"/>
        <v>430000</v>
      </c>
    </row>
    <row r="182" spans="1:12" x14ac:dyDescent="0.45">
      <c r="A182" t="s">
        <v>5321</v>
      </c>
      <c r="B182">
        <v>200000</v>
      </c>
      <c r="C182" t="s">
        <v>7</v>
      </c>
      <c r="D182" t="str">
        <f t="shared" ref="D182:D196" si="25">LEFT(F182,7)</f>
        <v>2020.11</v>
      </c>
      <c r="E182" t="str" cm="1">
        <f t="array" ref="E182">IF(COUNT(FIND({"셀룰러","샐룰러","lte","Lte","LTE","Cellular","cellular"},G182)),"lte","wifi")</f>
        <v>wifi</v>
      </c>
      <c r="F182" t="s">
        <v>206</v>
      </c>
      <c r="G182" t="s">
        <v>3251</v>
      </c>
      <c r="H182">
        <f t="shared" si="22"/>
        <v>3.0799999999999272</v>
      </c>
      <c r="I182">
        <f t="shared" ref="I182:I245" si="26">IF(K182=128,L182+120000,L182)</f>
        <v>430000</v>
      </c>
      <c r="J182">
        <v>2017.03</v>
      </c>
      <c r="K182">
        <f t="shared" si="20"/>
        <v>32</v>
      </c>
      <c r="L182">
        <f t="shared" ref="L182:L245" si="27">IF(E182="wifi",430000,600000)</f>
        <v>430000</v>
      </c>
    </row>
    <row r="183" spans="1:12" x14ac:dyDescent="0.45">
      <c r="A183" t="s">
        <v>5321</v>
      </c>
      <c r="B183">
        <v>98000</v>
      </c>
      <c r="C183" t="s">
        <v>7</v>
      </c>
      <c r="D183" t="str">
        <f t="shared" si="25"/>
        <v>2021.02</v>
      </c>
      <c r="E183" t="str" cm="1">
        <f t="array" ref="E183">IF(COUNT(FIND({"셀룰러","샐룰러","lte","Lte","LTE","Cellular","cellular"},G183)),"lte","wifi")</f>
        <v>wifi</v>
      </c>
      <c r="F183" t="s">
        <v>44</v>
      </c>
      <c r="G183" t="s">
        <v>3265</v>
      </c>
      <c r="H183">
        <f t="shared" si="22"/>
        <v>3.9900000000000091</v>
      </c>
      <c r="I183">
        <f t="shared" si="26"/>
        <v>430000</v>
      </c>
      <c r="J183">
        <v>2017.03</v>
      </c>
      <c r="K183">
        <f t="shared" ref="K183:K246" si="28">IF(COUNT(FIND(128,G183)),128,32)</f>
        <v>32</v>
      </c>
      <c r="L183">
        <f t="shared" si="27"/>
        <v>430000</v>
      </c>
    </row>
    <row r="184" spans="1:12" x14ac:dyDescent="0.45">
      <c r="A184" t="s">
        <v>5321</v>
      </c>
      <c r="B184">
        <v>230000</v>
      </c>
      <c r="C184" t="s">
        <v>4</v>
      </c>
      <c r="D184" t="str">
        <f t="shared" si="25"/>
        <v>2020.12</v>
      </c>
      <c r="E184" t="str" cm="1">
        <f t="array" ref="E184">IF(COUNT(FIND({"셀룰러","샐룰러","lte","Lte","LTE","Cellular","cellular"},G184)),"lte","wifi")</f>
        <v>wifi</v>
      </c>
      <c r="F184" t="s">
        <v>148</v>
      </c>
      <c r="G184" t="s">
        <v>3431</v>
      </c>
      <c r="H184">
        <f t="shared" si="22"/>
        <v>3.0899999999999181</v>
      </c>
      <c r="I184">
        <f t="shared" si="26"/>
        <v>430000</v>
      </c>
      <c r="J184">
        <v>2017.03</v>
      </c>
      <c r="K184">
        <f t="shared" si="28"/>
        <v>32</v>
      </c>
      <c r="L184">
        <f t="shared" si="27"/>
        <v>430000</v>
      </c>
    </row>
    <row r="185" spans="1:12" x14ac:dyDescent="0.45">
      <c r="A185" t="s">
        <v>5321</v>
      </c>
      <c r="B185">
        <v>320000</v>
      </c>
      <c r="C185" t="s">
        <v>4</v>
      </c>
      <c r="D185" t="str">
        <f t="shared" si="25"/>
        <v>2021.01</v>
      </c>
      <c r="E185" t="str" cm="1">
        <f t="array" ref="E185">IF(COUNT(FIND({"셀룰러","샐룰러","lte","Lte","LTE","Cellular","cellular"},G185)),"lte","wifi")</f>
        <v>wifi</v>
      </c>
      <c r="F185" t="s">
        <v>92</v>
      </c>
      <c r="G185" t="s">
        <v>3291</v>
      </c>
      <c r="H185">
        <f t="shared" si="22"/>
        <v>3.9800000000000182</v>
      </c>
      <c r="I185">
        <f t="shared" si="26"/>
        <v>550000</v>
      </c>
      <c r="J185">
        <v>2017.03</v>
      </c>
      <c r="K185">
        <f t="shared" si="28"/>
        <v>128</v>
      </c>
      <c r="L185">
        <f t="shared" si="27"/>
        <v>430000</v>
      </c>
    </row>
    <row r="186" spans="1:12" x14ac:dyDescent="0.45">
      <c r="A186" t="s">
        <v>5321</v>
      </c>
      <c r="B186">
        <v>230000</v>
      </c>
      <c r="C186" t="s">
        <v>7</v>
      </c>
      <c r="D186" t="str">
        <f t="shared" si="25"/>
        <v>2021.01</v>
      </c>
      <c r="E186" t="str" cm="1">
        <f t="array" ref="E186">IF(COUNT(FIND({"셀룰러","샐룰러","lte","Lte","LTE","Cellular","cellular"},G186)),"lte","wifi")</f>
        <v>wifi</v>
      </c>
      <c r="F186" t="s">
        <v>351</v>
      </c>
      <c r="G186" t="s">
        <v>3405</v>
      </c>
      <c r="H186">
        <f t="shared" si="22"/>
        <v>3.9800000000000182</v>
      </c>
      <c r="I186">
        <f t="shared" si="26"/>
        <v>550000</v>
      </c>
      <c r="J186">
        <v>2017.03</v>
      </c>
      <c r="K186">
        <f t="shared" si="28"/>
        <v>128</v>
      </c>
      <c r="L186">
        <f t="shared" si="27"/>
        <v>430000</v>
      </c>
    </row>
    <row r="187" spans="1:12" x14ac:dyDescent="0.45">
      <c r="A187" t="s">
        <v>5321</v>
      </c>
      <c r="B187">
        <v>210000</v>
      </c>
      <c r="C187" t="s">
        <v>43</v>
      </c>
      <c r="D187" t="str">
        <f t="shared" si="25"/>
        <v>2021.02</v>
      </c>
      <c r="E187" t="str" cm="1">
        <f t="array" ref="E187">IF(COUNT(FIND({"셀룰러","샐룰러","lte","Lte","LTE","Cellular","cellular"},G187)),"lte","wifi")</f>
        <v>wifi</v>
      </c>
      <c r="F187" t="s">
        <v>52</v>
      </c>
      <c r="G187" t="s">
        <v>3379</v>
      </c>
      <c r="H187">
        <f t="shared" si="22"/>
        <v>3.9900000000000091</v>
      </c>
      <c r="I187">
        <f t="shared" si="26"/>
        <v>430000</v>
      </c>
      <c r="J187">
        <v>2017.03</v>
      </c>
      <c r="K187">
        <f t="shared" si="28"/>
        <v>32</v>
      </c>
      <c r="L187">
        <f t="shared" si="27"/>
        <v>430000</v>
      </c>
    </row>
    <row r="188" spans="1:12" x14ac:dyDescent="0.45">
      <c r="A188" t="s">
        <v>5321</v>
      </c>
      <c r="B188">
        <v>230000</v>
      </c>
      <c r="C188" t="s">
        <v>7</v>
      </c>
      <c r="D188" t="str">
        <f t="shared" si="25"/>
        <v>2020.11</v>
      </c>
      <c r="E188" t="str" cm="1">
        <f t="array" ref="E188">IF(COUNT(FIND({"셀룰러","샐룰러","lte","Lte","LTE","Cellular","cellular"},G188)),"lte","wifi")</f>
        <v>lte</v>
      </c>
      <c r="F188" t="s">
        <v>220</v>
      </c>
      <c r="G188" t="s">
        <v>3345</v>
      </c>
      <c r="H188">
        <f t="shared" si="22"/>
        <v>3.0799999999999272</v>
      </c>
      <c r="I188">
        <f t="shared" si="26"/>
        <v>600000</v>
      </c>
      <c r="J188">
        <v>2017.03</v>
      </c>
      <c r="K188">
        <f t="shared" si="28"/>
        <v>32</v>
      </c>
      <c r="L188">
        <f t="shared" si="27"/>
        <v>600000</v>
      </c>
    </row>
    <row r="189" spans="1:12" x14ac:dyDescent="0.45">
      <c r="A189" t="s">
        <v>5321</v>
      </c>
      <c r="B189">
        <v>300000</v>
      </c>
      <c r="C189" t="s">
        <v>4</v>
      </c>
      <c r="D189" t="str">
        <f t="shared" si="25"/>
        <v>2020.11</v>
      </c>
      <c r="E189" t="str" cm="1">
        <f t="array" ref="E189">IF(COUNT(FIND({"셀룰러","샐룰러","lte","Lte","LTE","Cellular","cellular"},G189)),"lte","wifi")</f>
        <v>wifi</v>
      </c>
      <c r="F189" t="s">
        <v>604</v>
      </c>
      <c r="G189" t="s">
        <v>3464</v>
      </c>
      <c r="H189">
        <f t="shared" si="22"/>
        <v>3.0799999999999272</v>
      </c>
      <c r="I189">
        <f t="shared" si="26"/>
        <v>550000</v>
      </c>
      <c r="J189">
        <v>2017.03</v>
      </c>
      <c r="K189">
        <f t="shared" si="28"/>
        <v>128</v>
      </c>
      <c r="L189">
        <f t="shared" si="27"/>
        <v>430000</v>
      </c>
    </row>
    <row r="190" spans="1:12" x14ac:dyDescent="0.45">
      <c r="A190" t="s">
        <v>5321</v>
      </c>
      <c r="B190">
        <v>280000</v>
      </c>
      <c r="C190" t="s">
        <v>7</v>
      </c>
      <c r="D190" t="str">
        <f t="shared" si="25"/>
        <v>2021.03</v>
      </c>
      <c r="E190" t="str" cm="1">
        <f t="array" ref="E190">IF(COUNT(FIND({"셀룰러","샐룰러","lte","Lte","LTE","Cellular","cellular"},G190)),"lte","wifi")</f>
        <v>wifi</v>
      </c>
      <c r="F190" t="s">
        <v>10</v>
      </c>
      <c r="G190" t="s">
        <v>3258</v>
      </c>
      <c r="H190">
        <f t="shared" si="22"/>
        <v>4</v>
      </c>
      <c r="I190">
        <f t="shared" si="26"/>
        <v>550000</v>
      </c>
      <c r="J190">
        <v>2017.03</v>
      </c>
      <c r="K190">
        <f t="shared" si="28"/>
        <v>128</v>
      </c>
      <c r="L190">
        <f t="shared" si="27"/>
        <v>430000</v>
      </c>
    </row>
    <row r="191" spans="1:12" x14ac:dyDescent="0.45">
      <c r="A191" t="s">
        <v>5321</v>
      </c>
      <c r="B191">
        <v>260000</v>
      </c>
      <c r="C191" t="s">
        <v>7</v>
      </c>
      <c r="D191" t="str">
        <f t="shared" si="25"/>
        <v>2021.01</v>
      </c>
      <c r="E191" t="str" cm="1">
        <f t="array" ref="E191">IF(COUNT(FIND({"셀룰러","샐룰러","lte","Lte","LTE","Cellular","cellular"},G191)),"lte","wifi")</f>
        <v>wifi</v>
      </c>
      <c r="F191" t="s">
        <v>418</v>
      </c>
      <c r="G191" t="s">
        <v>3421</v>
      </c>
      <c r="H191">
        <f t="shared" si="22"/>
        <v>3.9800000000000182</v>
      </c>
      <c r="I191">
        <f t="shared" si="26"/>
        <v>550000</v>
      </c>
      <c r="J191">
        <v>2017.03</v>
      </c>
      <c r="K191">
        <f t="shared" si="28"/>
        <v>128</v>
      </c>
      <c r="L191">
        <f t="shared" si="27"/>
        <v>430000</v>
      </c>
    </row>
    <row r="192" spans="1:12" x14ac:dyDescent="0.45">
      <c r="A192" t="s">
        <v>5321</v>
      </c>
      <c r="B192">
        <v>200000</v>
      </c>
      <c r="C192" t="s">
        <v>7</v>
      </c>
      <c r="D192" t="str">
        <f t="shared" si="25"/>
        <v>2021.01</v>
      </c>
      <c r="E192" t="str" cm="1">
        <f t="array" ref="E192">IF(COUNT(FIND({"셀룰러","샐룰러","lte","Lte","LTE","Cellular","cellular"},G192)),"lte","wifi")</f>
        <v>wifi</v>
      </c>
      <c r="F192" t="s">
        <v>94</v>
      </c>
      <c r="G192" t="s">
        <v>3295</v>
      </c>
      <c r="H192">
        <f t="shared" si="22"/>
        <v>3.9800000000000182</v>
      </c>
      <c r="I192">
        <f t="shared" si="26"/>
        <v>430000</v>
      </c>
      <c r="J192">
        <v>2017.03</v>
      </c>
      <c r="K192">
        <f t="shared" si="28"/>
        <v>32</v>
      </c>
      <c r="L192">
        <f t="shared" si="27"/>
        <v>430000</v>
      </c>
    </row>
    <row r="193" spans="1:12" x14ac:dyDescent="0.45">
      <c r="A193" t="s">
        <v>5321</v>
      </c>
      <c r="B193">
        <v>200000</v>
      </c>
      <c r="C193" t="s">
        <v>7</v>
      </c>
      <c r="D193" t="str">
        <f t="shared" si="25"/>
        <v>2021.02</v>
      </c>
      <c r="E193" t="str" cm="1">
        <f t="array" ref="E193">IF(COUNT(FIND({"셀룰러","샐룰러","lte","Lte","LTE","Cellular","cellular"},G193)),"lte","wifi")</f>
        <v>lte</v>
      </c>
      <c r="F193" t="s">
        <v>41</v>
      </c>
      <c r="G193" t="s">
        <v>3264</v>
      </c>
      <c r="H193">
        <f t="shared" si="22"/>
        <v>3.9900000000000091</v>
      </c>
      <c r="I193">
        <f t="shared" si="26"/>
        <v>720000</v>
      </c>
      <c r="J193">
        <v>2017.03</v>
      </c>
      <c r="K193">
        <f t="shared" si="28"/>
        <v>128</v>
      </c>
      <c r="L193">
        <f t="shared" si="27"/>
        <v>600000</v>
      </c>
    </row>
    <row r="194" spans="1:12" x14ac:dyDescent="0.45">
      <c r="A194" t="s">
        <v>5321</v>
      </c>
      <c r="B194">
        <v>170000</v>
      </c>
      <c r="C194" t="s">
        <v>7</v>
      </c>
      <c r="D194" t="str">
        <f t="shared" si="25"/>
        <v>2020.12</v>
      </c>
      <c r="E194" t="str" cm="1">
        <f t="array" ref="E194">IF(COUNT(FIND({"셀룰러","샐룰러","lte","Lte","LTE","Cellular","cellular"},G194)),"lte","wifi")</f>
        <v>wifi</v>
      </c>
      <c r="F194" t="s">
        <v>142</v>
      </c>
      <c r="G194" t="s">
        <v>3241</v>
      </c>
      <c r="H194">
        <f t="shared" ref="H194:H257" si="29">D194-J194</f>
        <v>3.0899999999999181</v>
      </c>
      <c r="I194">
        <f t="shared" si="26"/>
        <v>550000</v>
      </c>
      <c r="J194">
        <v>2017.03</v>
      </c>
      <c r="K194">
        <f t="shared" si="28"/>
        <v>128</v>
      </c>
      <c r="L194">
        <f t="shared" si="27"/>
        <v>430000</v>
      </c>
    </row>
    <row r="195" spans="1:12" x14ac:dyDescent="0.45">
      <c r="A195" t="s">
        <v>5321</v>
      </c>
      <c r="B195">
        <v>190000</v>
      </c>
      <c r="C195" t="s">
        <v>7</v>
      </c>
      <c r="D195" t="str">
        <f t="shared" si="25"/>
        <v>2020.11</v>
      </c>
      <c r="E195" t="str" cm="1">
        <f t="array" ref="E195">IF(COUNT(FIND({"셀룰러","샐룰러","lte","Lte","LTE","Cellular","cellular"},G195)),"lte","wifi")</f>
        <v>wifi</v>
      </c>
      <c r="F195" t="s">
        <v>236</v>
      </c>
      <c r="G195" t="s">
        <v>3462</v>
      </c>
      <c r="H195">
        <f t="shared" si="29"/>
        <v>3.0799999999999272</v>
      </c>
      <c r="I195">
        <f t="shared" si="26"/>
        <v>430000</v>
      </c>
      <c r="J195">
        <v>2017.03</v>
      </c>
      <c r="K195">
        <f t="shared" si="28"/>
        <v>32</v>
      </c>
      <c r="L195">
        <f t="shared" si="27"/>
        <v>430000</v>
      </c>
    </row>
    <row r="196" spans="1:12" x14ac:dyDescent="0.45">
      <c r="A196" t="s">
        <v>5321</v>
      </c>
      <c r="B196">
        <v>200000</v>
      </c>
      <c r="C196" t="s">
        <v>7</v>
      </c>
      <c r="D196" t="str">
        <f t="shared" si="25"/>
        <v>2021.02</v>
      </c>
      <c r="E196" t="str" cm="1">
        <f t="array" ref="E196">IF(COUNT(FIND({"셀룰러","샐룰러","lte","Lte","LTE","Cellular","cellular"},G196)),"lte","wifi")</f>
        <v>wifi</v>
      </c>
      <c r="F196" t="s">
        <v>77</v>
      </c>
      <c r="G196" t="s">
        <v>3382</v>
      </c>
      <c r="H196">
        <f t="shared" si="29"/>
        <v>3.9900000000000091</v>
      </c>
      <c r="I196">
        <f t="shared" si="26"/>
        <v>430000</v>
      </c>
      <c r="J196">
        <v>2017.03</v>
      </c>
      <c r="K196">
        <f t="shared" si="28"/>
        <v>32</v>
      </c>
      <c r="L196">
        <f t="shared" si="27"/>
        <v>430000</v>
      </c>
    </row>
    <row r="197" spans="1:12" x14ac:dyDescent="0.45">
      <c r="A197" t="s">
        <v>5321</v>
      </c>
      <c r="B197">
        <v>200000</v>
      </c>
      <c r="C197" t="s">
        <v>7</v>
      </c>
      <c r="D197" s="2">
        <v>2020.12</v>
      </c>
      <c r="E197" t="str" cm="1">
        <f t="array" ref="E197">IF(COUNT(FIND({"셀룰러","샐룰러","lte","Lte","LTE","Cellular","cellular"},G197)),"lte","wifi")</f>
        <v>wifi</v>
      </c>
      <c r="F197">
        <v>20201231</v>
      </c>
      <c r="G197" t="s">
        <v>5376</v>
      </c>
      <c r="H197">
        <f t="shared" si="29"/>
        <v>3.0899999999999181</v>
      </c>
      <c r="I197">
        <f t="shared" si="26"/>
        <v>550000</v>
      </c>
      <c r="J197">
        <v>2017.03</v>
      </c>
      <c r="K197">
        <f t="shared" si="28"/>
        <v>128</v>
      </c>
      <c r="L197">
        <f t="shared" si="27"/>
        <v>430000</v>
      </c>
    </row>
    <row r="198" spans="1:12" x14ac:dyDescent="0.45">
      <c r="A198" t="s">
        <v>5321</v>
      </c>
      <c r="B198">
        <v>230000</v>
      </c>
      <c r="C198" t="s">
        <v>7</v>
      </c>
      <c r="D198" t="str">
        <f t="shared" ref="D198:D225" si="30">LEFT(F198,7)</f>
        <v>2020.12</v>
      </c>
      <c r="E198" t="str" cm="1">
        <f t="array" ref="E198">IF(COUNT(FIND({"셀룰러","샐룰러","lte","Lte","LTE","Cellular","cellular"},G198)),"lte","wifi")</f>
        <v>wifi</v>
      </c>
      <c r="F198" t="s">
        <v>134</v>
      </c>
      <c r="G198" t="s">
        <v>3424</v>
      </c>
      <c r="H198">
        <f t="shared" si="29"/>
        <v>3.0899999999999181</v>
      </c>
      <c r="I198">
        <f t="shared" si="26"/>
        <v>430000</v>
      </c>
      <c r="J198">
        <v>2017.03</v>
      </c>
      <c r="K198">
        <f t="shared" si="28"/>
        <v>32</v>
      </c>
      <c r="L198">
        <f t="shared" si="27"/>
        <v>430000</v>
      </c>
    </row>
    <row r="199" spans="1:12" x14ac:dyDescent="0.45">
      <c r="A199" t="s">
        <v>5321</v>
      </c>
      <c r="B199">
        <v>240000</v>
      </c>
      <c r="C199" t="s">
        <v>4</v>
      </c>
      <c r="D199" t="str">
        <f t="shared" si="30"/>
        <v>2020.12</v>
      </c>
      <c r="E199" t="str" cm="1">
        <f t="array" ref="E199">IF(COUNT(FIND({"셀룰러","샐룰러","lte","Lte","LTE","Cellular","cellular"},G199)),"lte","wifi")</f>
        <v>wifi</v>
      </c>
      <c r="F199" t="s">
        <v>169</v>
      </c>
      <c r="G199" t="s">
        <v>3437</v>
      </c>
      <c r="H199">
        <f t="shared" si="29"/>
        <v>3.0899999999999181</v>
      </c>
      <c r="I199">
        <f t="shared" si="26"/>
        <v>430000</v>
      </c>
      <c r="J199">
        <v>2017.03</v>
      </c>
      <c r="K199">
        <f t="shared" si="28"/>
        <v>32</v>
      </c>
      <c r="L199">
        <f t="shared" si="27"/>
        <v>430000</v>
      </c>
    </row>
    <row r="200" spans="1:12" x14ac:dyDescent="0.45">
      <c r="A200" t="s">
        <v>5321</v>
      </c>
      <c r="B200">
        <v>220000</v>
      </c>
      <c r="C200" t="s">
        <v>7</v>
      </c>
      <c r="D200" t="str">
        <f t="shared" si="30"/>
        <v>2020.12</v>
      </c>
      <c r="E200" t="str" cm="1">
        <f t="array" ref="E200">IF(COUNT(FIND({"셀룰러","샐룰러","lte","Lte","LTE","Cellular","cellular"},G200)),"lte","wifi")</f>
        <v>wifi</v>
      </c>
      <c r="F200" t="s">
        <v>499</v>
      </c>
      <c r="G200" t="s">
        <v>3432</v>
      </c>
      <c r="H200">
        <f t="shared" si="29"/>
        <v>3.0899999999999181</v>
      </c>
      <c r="I200">
        <f t="shared" si="26"/>
        <v>430000</v>
      </c>
      <c r="J200">
        <v>2017.03</v>
      </c>
      <c r="K200">
        <f t="shared" si="28"/>
        <v>32</v>
      </c>
      <c r="L200">
        <f t="shared" si="27"/>
        <v>430000</v>
      </c>
    </row>
    <row r="201" spans="1:12" x14ac:dyDescent="0.45">
      <c r="A201" t="s">
        <v>5321</v>
      </c>
      <c r="B201">
        <v>234700</v>
      </c>
      <c r="C201" t="s">
        <v>4</v>
      </c>
      <c r="D201" t="str">
        <f t="shared" si="30"/>
        <v>2021.03</v>
      </c>
      <c r="E201" t="str" cm="1">
        <f t="array" ref="E201">IF(COUNT(FIND({"셀룰러","샐룰러","lte","Lte","LTE","Cellular","cellular"},G201)),"lte","wifi")</f>
        <v>wifi</v>
      </c>
      <c r="F201" t="s">
        <v>18</v>
      </c>
      <c r="G201" t="s">
        <v>3364</v>
      </c>
      <c r="H201">
        <f t="shared" si="29"/>
        <v>4</v>
      </c>
      <c r="I201">
        <f t="shared" si="26"/>
        <v>430000</v>
      </c>
      <c r="J201">
        <v>2017.03</v>
      </c>
      <c r="K201">
        <f t="shared" si="28"/>
        <v>32</v>
      </c>
      <c r="L201">
        <f t="shared" si="27"/>
        <v>430000</v>
      </c>
    </row>
    <row r="202" spans="1:12" x14ac:dyDescent="0.45">
      <c r="A202" t="s">
        <v>5321</v>
      </c>
      <c r="B202">
        <v>190000</v>
      </c>
      <c r="C202" t="s">
        <v>7</v>
      </c>
      <c r="D202" t="str">
        <f t="shared" si="30"/>
        <v>2020.12</v>
      </c>
      <c r="E202" t="str" cm="1">
        <f t="array" ref="E202">IF(COUNT(FIND({"셀룰러","샐룰러","lte","Lte","LTE","Cellular","cellular"},G202)),"lte","wifi")</f>
        <v>lte</v>
      </c>
      <c r="F202" t="s">
        <v>460</v>
      </c>
      <c r="G202" t="s">
        <v>3314</v>
      </c>
      <c r="H202">
        <f t="shared" si="29"/>
        <v>3.0899999999999181</v>
      </c>
      <c r="I202">
        <f t="shared" si="26"/>
        <v>600000</v>
      </c>
      <c r="J202">
        <v>2017.03</v>
      </c>
      <c r="K202">
        <f t="shared" si="28"/>
        <v>32</v>
      </c>
      <c r="L202">
        <f t="shared" si="27"/>
        <v>600000</v>
      </c>
    </row>
    <row r="203" spans="1:12" x14ac:dyDescent="0.45">
      <c r="A203" t="s">
        <v>5321</v>
      </c>
      <c r="B203">
        <v>280000</v>
      </c>
      <c r="C203" t="s">
        <v>7</v>
      </c>
      <c r="D203" t="str">
        <f t="shared" si="30"/>
        <v>2020.12</v>
      </c>
      <c r="E203" t="str" cm="1">
        <f t="array" ref="E203">IF(COUNT(FIND({"셀룰러","샐룰러","lte","Lte","LTE","Cellular","cellular"},G203)),"lte","wifi")</f>
        <v>wifi</v>
      </c>
      <c r="F203" t="s">
        <v>173</v>
      </c>
      <c r="G203" t="s">
        <v>3323</v>
      </c>
      <c r="H203">
        <f t="shared" si="29"/>
        <v>3.0899999999999181</v>
      </c>
      <c r="I203">
        <f t="shared" si="26"/>
        <v>550000</v>
      </c>
      <c r="J203">
        <v>2017.03</v>
      </c>
      <c r="K203">
        <f t="shared" si="28"/>
        <v>128</v>
      </c>
      <c r="L203">
        <f t="shared" si="27"/>
        <v>430000</v>
      </c>
    </row>
    <row r="204" spans="1:12" x14ac:dyDescent="0.45">
      <c r="A204" t="s">
        <v>5321</v>
      </c>
      <c r="B204">
        <v>250000</v>
      </c>
      <c r="C204" t="s">
        <v>4</v>
      </c>
      <c r="D204" t="str">
        <f t="shared" si="30"/>
        <v>2020.12</v>
      </c>
      <c r="E204" t="str" cm="1">
        <f t="array" ref="E204">IF(COUNT(FIND({"셀룰러","샐룰러","lte","Lte","LTE","Cellular","cellular"},G204)),"lte","wifi")</f>
        <v>lte</v>
      </c>
      <c r="F204" t="s">
        <v>472</v>
      </c>
      <c r="G204" t="s">
        <v>3430</v>
      </c>
      <c r="H204">
        <f t="shared" si="29"/>
        <v>3.0899999999999181</v>
      </c>
      <c r="I204">
        <f t="shared" si="26"/>
        <v>720000</v>
      </c>
      <c r="J204">
        <v>2017.03</v>
      </c>
      <c r="K204">
        <f t="shared" si="28"/>
        <v>128</v>
      </c>
      <c r="L204">
        <f t="shared" si="27"/>
        <v>600000</v>
      </c>
    </row>
    <row r="205" spans="1:12" x14ac:dyDescent="0.45">
      <c r="A205" t="s">
        <v>5321</v>
      </c>
      <c r="B205">
        <v>240000</v>
      </c>
      <c r="C205" t="s">
        <v>7</v>
      </c>
      <c r="D205" t="str">
        <f t="shared" si="30"/>
        <v>2021.03</v>
      </c>
      <c r="E205" t="str" cm="1">
        <f t="array" ref="E205">IF(COUNT(FIND({"셀룰러","샐룰러","lte","Lte","LTE","Cellular","cellular"},G205)),"lte","wifi")</f>
        <v>wifi</v>
      </c>
      <c r="F205" t="s">
        <v>17</v>
      </c>
      <c r="G205" t="s">
        <v>3221</v>
      </c>
      <c r="H205">
        <f t="shared" si="29"/>
        <v>4</v>
      </c>
      <c r="I205">
        <f t="shared" si="26"/>
        <v>550000</v>
      </c>
      <c r="J205">
        <v>2017.03</v>
      </c>
      <c r="K205">
        <f t="shared" si="28"/>
        <v>128</v>
      </c>
      <c r="L205">
        <f t="shared" si="27"/>
        <v>430000</v>
      </c>
    </row>
    <row r="206" spans="1:12" x14ac:dyDescent="0.45">
      <c r="A206" t="s">
        <v>5321</v>
      </c>
      <c r="B206">
        <v>230000</v>
      </c>
      <c r="C206" t="s">
        <v>7</v>
      </c>
      <c r="D206" t="str">
        <f t="shared" si="30"/>
        <v>2020.12</v>
      </c>
      <c r="E206" t="str" cm="1">
        <f t="array" ref="E206">IF(COUNT(FIND({"셀룰러","샐룰러","lte","Lte","LTE","Cellular","cellular"},G206)),"lte","wifi")</f>
        <v>wifi</v>
      </c>
      <c r="F206" t="s">
        <v>153</v>
      </c>
      <c r="G206" t="s">
        <v>3441</v>
      </c>
      <c r="H206">
        <f t="shared" si="29"/>
        <v>3.0899999999999181</v>
      </c>
      <c r="I206">
        <f t="shared" si="26"/>
        <v>550000</v>
      </c>
      <c r="J206">
        <v>2017.03</v>
      </c>
      <c r="K206">
        <f t="shared" si="28"/>
        <v>128</v>
      </c>
      <c r="L206">
        <f t="shared" si="27"/>
        <v>430000</v>
      </c>
    </row>
    <row r="207" spans="1:12" x14ac:dyDescent="0.45">
      <c r="A207" t="s">
        <v>5321</v>
      </c>
      <c r="B207">
        <v>150000</v>
      </c>
      <c r="C207" t="s">
        <v>4</v>
      </c>
      <c r="D207" t="str">
        <f t="shared" si="30"/>
        <v>2020.11</v>
      </c>
      <c r="E207" t="str" cm="1">
        <f t="array" ref="E207">IF(COUNT(FIND({"셀룰러","샐룰러","lte","Lte","LTE","Cellular","cellular"},G207)),"lte","wifi")</f>
        <v>lte</v>
      </c>
      <c r="F207" t="s">
        <v>192</v>
      </c>
      <c r="G207" t="s">
        <v>3448</v>
      </c>
      <c r="H207">
        <f t="shared" si="29"/>
        <v>3.0799999999999272</v>
      </c>
      <c r="I207">
        <f t="shared" si="26"/>
        <v>720000</v>
      </c>
      <c r="J207">
        <v>2017.03</v>
      </c>
      <c r="K207">
        <f t="shared" si="28"/>
        <v>128</v>
      </c>
      <c r="L207">
        <f t="shared" si="27"/>
        <v>600000</v>
      </c>
    </row>
    <row r="208" spans="1:12" x14ac:dyDescent="0.45">
      <c r="A208" t="s">
        <v>5321</v>
      </c>
      <c r="B208">
        <v>210000</v>
      </c>
      <c r="C208" t="s">
        <v>7</v>
      </c>
      <c r="D208" t="str">
        <f t="shared" si="30"/>
        <v>2021.01</v>
      </c>
      <c r="E208" t="str" cm="1">
        <f t="array" ref="E208">IF(COUNT(FIND({"셀룰러","샐룰러","lte","Lte","LTE","Cellular","cellular"},G208)),"lte","wifi")</f>
        <v>wifi</v>
      </c>
      <c r="F208" t="s">
        <v>83</v>
      </c>
      <c r="G208" t="s">
        <v>3393</v>
      </c>
      <c r="H208">
        <f t="shared" si="29"/>
        <v>3.9800000000000182</v>
      </c>
      <c r="I208">
        <f t="shared" si="26"/>
        <v>430000</v>
      </c>
      <c r="J208">
        <v>2017.03</v>
      </c>
      <c r="K208">
        <f t="shared" si="28"/>
        <v>32</v>
      </c>
      <c r="L208">
        <f t="shared" si="27"/>
        <v>430000</v>
      </c>
    </row>
    <row r="209" spans="1:12" x14ac:dyDescent="0.45">
      <c r="A209" t="s">
        <v>5321</v>
      </c>
      <c r="B209">
        <v>220000</v>
      </c>
      <c r="C209" t="s">
        <v>7</v>
      </c>
      <c r="D209" t="str">
        <f t="shared" si="30"/>
        <v>2021.01</v>
      </c>
      <c r="E209" t="str" cm="1">
        <f t="array" ref="E209">IF(COUNT(FIND({"셀룰러","샐룰러","lte","Lte","LTE","Cellular","cellular"},G209)),"lte","wifi")</f>
        <v>wifi</v>
      </c>
      <c r="F209" t="s">
        <v>342</v>
      </c>
      <c r="G209" t="s">
        <v>3230</v>
      </c>
      <c r="H209">
        <f t="shared" si="29"/>
        <v>3.9800000000000182</v>
      </c>
      <c r="I209">
        <f t="shared" si="26"/>
        <v>430000</v>
      </c>
      <c r="J209">
        <v>2017.03</v>
      </c>
      <c r="K209">
        <f t="shared" si="28"/>
        <v>32</v>
      </c>
      <c r="L209">
        <f t="shared" si="27"/>
        <v>430000</v>
      </c>
    </row>
    <row r="210" spans="1:12" x14ac:dyDescent="0.45">
      <c r="A210" t="s">
        <v>5321</v>
      </c>
      <c r="B210">
        <v>230000</v>
      </c>
      <c r="C210" t="s">
        <v>4</v>
      </c>
      <c r="D210" t="str">
        <f t="shared" si="30"/>
        <v>2021.02</v>
      </c>
      <c r="E210" t="str" cm="1">
        <f t="array" ref="E210">IF(COUNT(FIND({"셀룰러","샐룰러","lte","Lte","LTE","Cellular","cellular"},G210)),"lte","wifi")</f>
        <v>wifi</v>
      </c>
      <c r="F210" t="s">
        <v>54</v>
      </c>
      <c r="G210" t="s">
        <v>3263</v>
      </c>
      <c r="H210">
        <f t="shared" si="29"/>
        <v>3.9900000000000091</v>
      </c>
      <c r="I210">
        <f t="shared" si="26"/>
        <v>430000</v>
      </c>
      <c r="J210">
        <v>2017.03</v>
      </c>
      <c r="K210">
        <f t="shared" si="28"/>
        <v>32</v>
      </c>
      <c r="L210">
        <f t="shared" si="27"/>
        <v>430000</v>
      </c>
    </row>
    <row r="211" spans="1:12" x14ac:dyDescent="0.45">
      <c r="A211" t="s">
        <v>5321</v>
      </c>
      <c r="B211">
        <v>230000</v>
      </c>
      <c r="C211" t="s">
        <v>4</v>
      </c>
      <c r="D211" t="str">
        <f t="shared" si="30"/>
        <v>2020.12</v>
      </c>
      <c r="E211" t="str" cm="1">
        <f t="array" ref="E211">IF(COUNT(FIND({"셀룰러","샐룰러","lte","Lte","LTE","Cellular","cellular"},G211)),"lte","wifi")</f>
        <v>wifi</v>
      </c>
      <c r="F211" t="s">
        <v>155</v>
      </c>
      <c r="G211" t="s">
        <v>3309</v>
      </c>
      <c r="H211">
        <f t="shared" si="29"/>
        <v>3.0899999999999181</v>
      </c>
      <c r="I211">
        <f t="shared" si="26"/>
        <v>550000</v>
      </c>
      <c r="J211">
        <v>2017.03</v>
      </c>
      <c r="K211">
        <f t="shared" si="28"/>
        <v>128</v>
      </c>
      <c r="L211">
        <f t="shared" si="27"/>
        <v>430000</v>
      </c>
    </row>
    <row r="212" spans="1:12" x14ac:dyDescent="0.45">
      <c r="A212" t="s">
        <v>5321</v>
      </c>
      <c r="B212">
        <v>220000</v>
      </c>
      <c r="C212" t="s">
        <v>7</v>
      </c>
      <c r="D212" t="str">
        <f t="shared" si="30"/>
        <v>2021.01</v>
      </c>
      <c r="E212" t="str" cm="1">
        <f t="array" ref="E212">IF(COUNT(FIND({"셀룰러","샐룰러","lte","Lte","LTE","Cellular","cellular"},G212)),"lte","wifi")</f>
        <v>wifi</v>
      </c>
      <c r="F212" t="s">
        <v>347</v>
      </c>
      <c r="G212" t="s">
        <v>3401</v>
      </c>
      <c r="H212">
        <f t="shared" si="29"/>
        <v>3.9800000000000182</v>
      </c>
      <c r="I212">
        <f t="shared" si="26"/>
        <v>550000</v>
      </c>
      <c r="J212">
        <v>2017.03</v>
      </c>
      <c r="K212">
        <f t="shared" si="28"/>
        <v>128</v>
      </c>
      <c r="L212">
        <f t="shared" si="27"/>
        <v>430000</v>
      </c>
    </row>
    <row r="213" spans="1:12" x14ac:dyDescent="0.45">
      <c r="A213" t="s">
        <v>5321</v>
      </c>
      <c r="B213">
        <v>260000</v>
      </c>
      <c r="C213" t="s">
        <v>4</v>
      </c>
      <c r="D213" t="str">
        <f t="shared" si="30"/>
        <v>2021.01</v>
      </c>
      <c r="E213" t="str" cm="1">
        <f t="array" ref="E213">IF(COUNT(FIND({"셀룰러","샐룰러","lte","Lte","LTE","Cellular","cellular"},G213)),"lte","wifi")</f>
        <v>lte</v>
      </c>
      <c r="F213" t="s">
        <v>89</v>
      </c>
      <c r="G213" t="s">
        <v>3409</v>
      </c>
      <c r="H213">
        <f t="shared" si="29"/>
        <v>3.9800000000000182</v>
      </c>
      <c r="I213">
        <f t="shared" si="26"/>
        <v>720000</v>
      </c>
      <c r="J213">
        <v>2017.03</v>
      </c>
      <c r="K213">
        <f t="shared" si="28"/>
        <v>128</v>
      </c>
      <c r="L213">
        <f t="shared" si="27"/>
        <v>600000</v>
      </c>
    </row>
    <row r="214" spans="1:12" x14ac:dyDescent="0.45">
      <c r="A214" t="s">
        <v>5321</v>
      </c>
      <c r="B214">
        <v>250000</v>
      </c>
      <c r="C214" t="s">
        <v>7</v>
      </c>
      <c r="D214" t="str">
        <f t="shared" si="30"/>
        <v>2021.02</v>
      </c>
      <c r="E214" t="str" cm="1">
        <f t="array" ref="E214">IF(COUNT(FIND({"셀룰러","샐룰러","lte","Lte","LTE","Cellular","cellular"},G214)),"lte","wifi")</f>
        <v>wifi</v>
      </c>
      <c r="F214" t="s">
        <v>208</v>
      </c>
      <c r="G214" t="s">
        <v>3266</v>
      </c>
      <c r="H214">
        <f t="shared" si="29"/>
        <v>3.9900000000000091</v>
      </c>
      <c r="I214">
        <f t="shared" si="26"/>
        <v>550000</v>
      </c>
      <c r="J214">
        <v>2017.03</v>
      </c>
      <c r="K214">
        <f t="shared" si="28"/>
        <v>128</v>
      </c>
      <c r="L214">
        <f t="shared" si="27"/>
        <v>430000</v>
      </c>
    </row>
    <row r="215" spans="1:12" x14ac:dyDescent="0.45">
      <c r="A215" t="s">
        <v>5321</v>
      </c>
      <c r="B215">
        <v>300000</v>
      </c>
      <c r="C215" t="s">
        <v>7</v>
      </c>
      <c r="D215" t="str">
        <f t="shared" si="30"/>
        <v>2020.12</v>
      </c>
      <c r="E215" t="str" cm="1">
        <f t="array" ref="E215">IF(COUNT(FIND({"셀룰러","샐룰러","lte","Lte","LTE","Cellular","cellular"},G215)),"lte","wifi")</f>
        <v>wifi</v>
      </c>
      <c r="F215" t="s">
        <v>175</v>
      </c>
      <c r="G215" t="s">
        <v>3244</v>
      </c>
      <c r="H215">
        <f t="shared" si="29"/>
        <v>3.0899999999999181</v>
      </c>
      <c r="I215">
        <f t="shared" si="26"/>
        <v>550000</v>
      </c>
      <c r="J215">
        <v>2017.03</v>
      </c>
      <c r="K215">
        <f t="shared" si="28"/>
        <v>128</v>
      </c>
      <c r="L215">
        <f t="shared" si="27"/>
        <v>430000</v>
      </c>
    </row>
    <row r="216" spans="1:12" x14ac:dyDescent="0.45">
      <c r="A216" t="s">
        <v>5321</v>
      </c>
      <c r="B216">
        <v>200000</v>
      </c>
      <c r="C216" t="s">
        <v>4</v>
      </c>
      <c r="D216" t="str">
        <f t="shared" si="30"/>
        <v>2020.12</v>
      </c>
      <c r="E216" t="str" cm="1">
        <f t="array" ref="E216">IF(COUNT(FIND({"셀룰러","샐룰러","lte","Lte","LTE","Cellular","cellular"},G216)),"lte","wifi")</f>
        <v>wifi</v>
      </c>
      <c r="F216" t="s">
        <v>143</v>
      </c>
      <c r="G216" t="s">
        <v>3303</v>
      </c>
      <c r="H216">
        <f t="shared" si="29"/>
        <v>3.0899999999999181</v>
      </c>
      <c r="I216">
        <f t="shared" si="26"/>
        <v>430000</v>
      </c>
      <c r="J216">
        <v>2017.03</v>
      </c>
      <c r="K216">
        <f t="shared" si="28"/>
        <v>32</v>
      </c>
      <c r="L216">
        <f t="shared" si="27"/>
        <v>430000</v>
      </c>
    </row>
    <row r="217" spans="1:12" x14ac:dyDescent="0.45">
      <c r="A217" t="s">
        <v>5321</v>
      </c>
      <c r="B217">
        <v>250000</v>
      </c>
      <c r="C217" t="s">
        <v>7</v>
      </c>
      <c r="D217" t="str">
        <f t="shared" si="30"/>
        <v>2021.02</v>
      </c>
      <c r="E217" t="str" cm="1">
        <f t="array" ref="E217">IF(COUNT(FIND({"셀룰러","샐룰러","lte","Lte","LTE","Cellular","cellular"},G217)),"lte","wifi")</f>
        <v>lte</v>
      </c>
      <c r="F217" t="s">
        <v>56</v>
      </c>
      <c r="G217" t="s">
        <v>3279</v>
      </c>
      <c r="H217">
        <f t="shared" si="29"/>
        <v>3.9900000000000091</v>
      </c>
      <c r="I217">
        <f t="shared" si="26"/>
        <v>600000</v>
      </c>
      <c r="J217">
        <v>2017.03</v>
      </c>
      <c r="K217">
        <f t="shared" si="28"/>
        <v>32</v>
      </c>
      <c r="L217">
        <f t="shared" si="27"/>
        <v>600000</v>
      </c>
    </row>
    <row r="218" spans="1:12" x14ac:dyDescent="0.45">
      <c r="A218" t="s">
        <v>5321</v>
      </c>
      <c r="B218">
        <v>2000000</v>
      </c>
      <c r="C218" t="s">
        <v>7</v>
      </c>
      <c r="D218" t="str">
        <f t="shared" si="30"/>
        <v>2021.02</v>
      </c>
      <c r="E218" t="str" cm="1">
        <f t="array" ref="E218">IF(COUNT(FIND({"셀룰러","샐룰러","lte","Lte","LTE","Cellular","cellular"},G218)),"lte","wifi")</f>
        <v>wifi</v>
      </c>
      <c r="F218" t="s">
        <v>52</v>
      </c>
      <c r="G218" t="s">
        <v>3249</v>
      </c>
      <c r="H218">
        <f t="shared" si="29"/>
        <v>3.9900000000000091</v>
      </c>
      <c r="I218">
        <f t="shared" si="26"/>
        <v>430000</v>
      </c>
      <c r="J218">
        <v>2017.03</v>
      </c>
      <c r="K218">
        <f t="shared" si="28"/>
        <v>32</v>
      </c>
      <c r="L218">
        <f t="shared" si="27"/>
        <v>430000</v>
      </c>
    </row>
    <row r="219" spans="1:12" x14ac:dyDescent="0.45">
      <c r="A219" t="s">
        <v>5321</v>
      </c>
      <c r="B219">
        <v>200000</v>
      </c>
      <c r="C219" t="s">
        <v>7</v>
      </c>
      <c r="D219" t="str">
        <f t="shared" si="30"/>
        <v>2020.11</v>
      </c>
      <c r="E219" t="str" cm="1">
        <f t="array" ref="E219">IF(COUNT(FIND({"셀룰러","샐룰러","lte","Lte","LTE","Cellular","cellular"},G219)),"lte","wifi")</f>
        <v>wifi</v>
      </c>
      <c r="F219" t="s">
        <v>216</v>
      </c>
      <c r="G219" t="s">
        <v>3458</v>
      </c>
      <c r="H219">
        <f t="shared" si="29"/>
        <v>3.0799999999999272</v>
      </c>
      <c r="I219">
        <f t="shared" si="26"/>
        <v>430000</v>
      </c>
      <c r="J219">
        <v>2017.03</v>
      </c>
      <c r="K219">
        <f t="shared" si="28"/>
        <v>32</v>
      </c>
      <c r="L219">
        <f t="shared" si="27"/>
        <v>430000</v>
      </c>
    </row>
    <row r="220" spans="1:12" x14ac:dyDescent="0.45">
      <c r="A220" t="s">
        <v>5321</v>
      </c>
      <c r="B220">
        <v>200000</v>
      </c>
      <c r="C220" t="s">
        <v>4</v>
      </c>
      <c r="D220" t="str">
        <f t="shared" si="30"/>
        <v>2020.11</v>
      </c>
      <c r="E220" t="str" cm="1">
        <f t="array" ref="E220">IF(COUNT(FIND({"셀룰러","샐룰러","lte","Lte","LTE","Cellular","cellular"},G220)),"lte","wifi")</f>
        <v>wifi</v>
      </c>
      <c r="F220" t="s">
        <v>195</v>
      </c>
      <c r="G220" t="s">
        <v>3457</v>
      </c>
      <c r="H220">
        <f t="shared" si="29"/>
        <v>3.0799999999999272</v>
      </c>
      <c r="I220">
        <f t="shared" si="26"/>
        <v>430000</v>
      </c>
      <c r="J220">
        <v>2017.03</v>
      </c>
      <c r="K220">
        <f t="shared" si="28"/>
        <v>32</v>
      </c>
      <c r="L220">
        <f t="shared" si="27"/>
        <v>430000</v>
      </c>
    </row>
    <row r="221" spans="1:12" x14ac:dyDescent="0.45">
      <c r="A221" t="s">
        <v>5321</v>
      </c>
      <c r="B221">
        <v>230000</v>
      </c>
      <c r="C221" t="s">
        <v>4</v>
      </c>
      <c r="D221" t="str">
        <f t="shared" si="30"/>
        <v>2021.01</v>
      </c>
      <c r="E221" t="str" cm="1">
        <f t="array" ref="E221">IF(COUNT(FIND({"셀룰러","샐룰러","lte","Lte","LTE","Cellular","cellular"},G221)),"lte","wifi")</f>
        <v>wifi</v>
      </c>
      <c r="F221" t="s">
        <v>342</v>
      </c>
      <c r="G221" t="s">
        <v>3466</v>
      </c>
      <c r="H221">
        <f t="shared" si="29"/>
        <v>3.9800000000000182</v>
      </c>
      <c r="I221">
        <f t="shared" si="26"/>
        <v>550000</v>
      </c>
      <c r="J221">
        <v>2017.03</v>
      </c>
      <c r="K221">
        <f t="shared" si="28"/>
        <v>128</v>
      </c>
      <c r="L221">
        <f t="shared" si="27"/>
        <v>430000</v>
      </c>
    </row>
    <row r="222" spans="1:12" x14ac:dyDescent="0.45">
      <c r="A222" t="s">
        <v>5321</v>
      </c>
      <c r="B222">
        <v>250000</v>
      </c>
      <c r="C222" t="s">
        <v>4</v>
      </c>
      <c r="D222" t="str">
        <f t="shared" si="30"/>
        <v>2020.09</v>
      </c>
      <c r="E222" t="str" cm="1">
        <f t="array" ref="E222">IF(COUNT(FIND({"셀룰러","샐룰러","lte","Lte","LTE","Cellular","cellular"},G222)),"lte","wifi")</f>
        <v>wifi</v>
      </c>
      <c r="F222" t="s">
        <v>714</v>
      </c>
      <c r="G222" t="s">
        <v>5203</v>
      </c>
      <c r="H222">
        <f t="shared" si="29"/>
        <v>3.0599999999999454</v>
      </c>
      <c r="I222">
        <f t="shared" si="26"/>
        <v>550000</v>
      </c>
      <c r="J222">
        <v>2017.03</v>
      </c>
      <c r="K222">
        <f t="shared" si="28"/>
        <v>128</v>
      </c>
      <c r="L222">
        <f t="shared" si="27"/>
        <v>430000</v>
      </c>
    </row>
    <row r="223" spans="1:12" x14ac:dyDescent="0.45">
      <c r="A223" t="s">
        <v>5321</v>
      </c>
      <c r="B223">
        <v>220000</v>
      </c>
      <c r="C223" t="s">
        <v>43</v>
      </c>
      <c r="D223" t="str">
        <f t="shared" si="30"/>
        <v>2020.12</v>
      </c>
      <c r="E223" t="str" cm="1">
        <f t="array" ref="E223">IF(COUNT(FIND({"셀룰러","샐룰러","lte","Lte","LTE","Cellular","cellular"},G223)),"lte","wifi")</f>
        <v>wifi</v>
      </c>
      <c r="F223" t="s">
        <v>460</v>
      </c>
      <c r="G223" t="s">
        <v>3436</v>
      </c>
      <c r="H223">
        <f t="shared" si="29"/>
        <v>3.0899999999999181</v>
      </c>
      <c r="I223">
        <f t="shared" si="26"/>
        <v>430000</v>
      </c>
      <c r="J223">
        <v>2017.03</v>
      </c>
      <c r="K223">
        <f t="shared" si="28"/>
        <v>32</v>
      </c>
      <c r="L223">
        <f t="shared" si="27"/>
        <v>430000</v>
      </c>
    </row>
    <row r="224" spans="1:12" x14ac:dyDescent="0.45">
      <c r="A224" t="s">
        <v>5321</v>
      </c>
      <c r="B224">
        <v>200000</v>
      </c>
      <c r="C224" t="s">
        <v>7</v>
      </c>
      <c r="D224" t="str">
        <f t="shared" si="30"/>
        <v>2021.02</v>
      </c>
      <c r="E224" t="str" cm="1">
        <f t="array" ref="E224">IF(COUNT(FIND({"셀룰러","샐룰러","lte","Lte","LTE","Cellular","cellular"},G224)),"lte","wifi")</f>
        <v>wifi</v>
      </c>
      <c r="F224" t="s">
        <v>48</v>
      </c>
      <c r="G224" t="s">
        <v>3384</v>
      </c>
      <c r="H224">
        <f t="shared" si="29"/>
        <v>3.9900000000000091</v>
      </c>
      <c r="I224">
        <f t="shared" si="26"/>
        <v>430000</v>
      </c>
      <c r="J224">
        <v>2017.03</v>
      </c>
      <c r="K224">
        <f t="shared" si="28"/>
        <v>32</v>
      </c>
      <c r="L224">
        <f t="shared" si="27"/>
        <v>430000</v>
      </c>
    </row>
    <row r="225" spans="1:12" x14ac:dyDescent="0.45">
      <c r="A225" t="s">
        <v>5321</v>
      </c>
      <c r="B225">
        <v>200000</v>
      </c>
      <c r="C225" t="s">
        <v>7</v>
      </c>
      <c r="D225" t="str">
        <f t="shared" si="30"/>
        <v>2021.01</v>
      </c>
      <c r="E225" t="str" cm="1">
        <f t="array" ref="E225">IF(COUNT(FIND({"셀룰러","샐룰러","lte","Lte","LTE","Cellular","cellular"},G225)),"lte","wifi")</f>
        <v>wifi</v>
      </c>
      <c r="F225" t="s">
        <v>351</v>
      </c>
      <c r="G225" t="s">
        <v>3398</v>
      </c>
      <c r="H225">
        <f t="shared" si="29"/>
        <v>3.9800000000000182</v>
      </c>
      <c r="I225">
        <f t="shared" si="26"/>
        <v>430000</v>
      </c>
      <c r="J225">
        <v>2017.03</v>
      </c>
      <c r="K225">
        <f t="shared" si="28"/>
        <v>32</v>
      </c>
      <c r="L225">
        <f t="shared" si="27"/>
        <v>430000</v>
      </c>
    </row>
    <row r="226" spans="1:12" x14ac:dyDescent="0.45">
      <c r="A226" t="s">
        <v>5321</v>
      </c>
      <c r="B226">
        <v>230000</v>
      </c>
      <c r="C226" t="s">
        <v>7</v>
      </c>
      <c r="D226" s="2">
        <v>2020.11</v>
      </c>
      <c r="E226" t="str" cm="1">
        <f t="array" ref="E226">IF(COUNT(FIND({"셀룰러","샐룰러","lte","Lte","LTE","Cellular","cellular"},G226)),"lte","wifi")</f>
        <v>lte</v>
      </c>
      <c r="F226">
        <v>20201127</v>
      </c>
      <c r="G226" t="s">
        <v>5677</v>
      </c>
      <c r="H226">
        <f t="shared" si="29"/>
        <v>3.0799999999999272</v>
      </c>
      <c r="I226">
        <f t="shared" si="26"/>
        <v>720000</v>
      </c>
      <c r="J226">
        <v>2017.03</v>
      </c>
      <c r="K226">
        <f t="shared" si="28"/>
        <v>128</v>
      </c>
      <c r="L226">
        <f t="shared" si="27"/>
        <v>600000</v>
      </c>
    </row>
    <row r="227" spans="1:12" x14ac:dyDescent="0.45">
      <c r="A227" t="s">
        <v>5321</v>
      </c>
      <c r="B227">
        <v>220000</v>
      </c>
      <c r="C227" t="s">
        <v>4</v>
      </c>
      <c r="D227" t="str">
        <f t="shared" ref="D227:D255" si="31">LEFT(F227,7)</f>
        <v>2021.01</v>
      </c>
      <c r="E227" t="str" cm="1">
        <f t="array" ref="E227">IF(COUNT(FIND({"셀룰러","샐룰러","lte","Lte","LTE","Cellular","cellular"},G227)),"lte","wifi")</f>
        <v>wifi</v>
      </c>
      <c r="F227" t="s">
        <v>103</v>
      </c>
      <c r="G227" t="s">
        <v>3234</v>
      </c>
      <c r="H227">
        <f t="shared" si="29"/>
        <v>3.9800000000000182</v>
      </c>
      <c r="I227">
        <f t="shared" si="26"/>
        <v>430000</v>
      </c>
      <c r="J227">
        <v>2017.03</v>
      </c>
      <c r="K227">
        <f t="shared" si="28"/>
        <v>32</v>
      </c>
      <c r="L227">
        <f t="shared" si="27"/>
        <v>430000</v>
      </c>
    </row>
    <row r="228" spans="1:12" x14ac:dyDescent="0.45">
      <c r="A228" t="s">
        <v>5321</v>
      </c>
      <c r="B228">
        <v>140000</v>
      </c>
      <c r="C228" t="s">
        <v>7</v>
      </c>
      <c r="D228" t="str">
        <f t="shared" si="31"/>
        <v>2020.11</v>
      </c>
      <c r="E228" t="str" cm="1">
        <f t="array" ref="E228">IF(COUNT(FIND({"셀룰러","샐룰러","lte","Lte","LTE","Cellular","cellular"},G228)),"lte","wifi")</f>
        <v>wifi</v>
      </c>
      <c r="F228" t="s">
        <v>67</v>
      </c>
      <c r="G228" t="s">
        <v>3346</v>
      </c>
      <c r="H228">
        <f t="shared" si="29"/>
        <v>3.0799999999999272</v>
      </c>
      <c r="I228">
        <f t="shared" si="26"/>
        <v>550000</v>
      </c>
      <c r="J228">
        <v>2017.03</v>
      </c>
      <c r="K228">
        <f t="shared" si="28"/>
        <v>128</v>
      </c>
      <c r="L228">
        <f t="shared" si="27"/>
        <v>430000</v>
      </c>
    </row>
    <row r="229" spans="1:12" x14ac:dyDescent="0.45">
      <c r="A229" t="s">
        <v>5321</v>
      </c>
      <c r="B229">
        <v>270000</v>
      </c>
      <c r="C229" t="s">
        <v>4</v>
      </c>
      <c r="D229" t="str">
        <f t="shared" si="31"/>
        <v>2021.01</v>
      </c>
      <c r="E229" t="str" cm="1">
        <f t="array" ref="E229">IF(COUNT(FIND({"셀룰러","샐룰러","lte","Lte","LTE","Cellular","cellular"},G229)),"lte","wifi")</f>
        <v>wifi</v>
      </c>
      <c r="F229" t="s">
        <v>351</v>
      </c>
      <c r="G229" t="s">
        <v>3397</v>
      </c>
      <c r="H229">
        <f t="shared" si="29"/>
        <v>3.9800000000000182</v>
      </c>
      <c r="I229">
        <f t="shared" si="26"/>
        <v>550000</v>
      </c>
      <c r="J229">
        <v>2017.03</v>
      </c>
      <c r="K229">
        <f t="shared" si="28"/>
        <v>128</v>
      </c>
      <c r="L229">
        <f t="shared" si="27"/>
        <v>430000</v>
      </c>
    </row>
    <row r="230" spans="1:12" x14ac:dyDescent="0.45">
      <c r="A230" t="s">
        <v>5321</v>
      </c>
      <c r="B230">
        <v>250000</v>
      </c>
      <c r="C230" t="s">
        <v>4</v>
      </c>
      <c r="D230" t="str">
        <f t="shared" si="31"/>
        <v>2021.01</v>
      </c>
      <c r="E230" t="str" cm="1">
        <f t="array" ref="E230">IF(COUNT(FIND({"셀룰러","샐룰러","lte","Lte","LTE","Cellular","cellular"},G230)),"lte","wifi")</f>
        <v>wifi</v>
      </c>
      <c r="F230" t="s">
        <v>102</v>
      </c>
      <c r="G230" t="s">
        <v>3300</v>
      </c>
      <c r="H230">
        <f t="shared" si="29"/>
        <v>3.9800000000000182</v>
      </c>
      <c r="I230">
        <f t="shared" si="26"/>
        <v>430000</v>
      </c>
      <c r="J230">
        <v>2017.03</v>
      </c>
      <c r="K230">
        <f t="shared" si="28"/>
        <v>32</v>
      </c>
      <c r="L230">
        <f t="shared" si="27"/>
        <v>430000</v>
      </c>
    </row>
    <row r="231" spans="1:12" x14ac:dyDescent="0.45">
      <c r="A231" t="s">
        <v>5321</v>
      </c>
      <c r="B231">
        <v>220000</v>
      </c>
      <c r="C231" t="s">
        <v>7</v>
      </c>
      <c r="D231" t="str">
        <f t="shared" si="31"/>
        <v>2020.12</v>
      </c>
      <c r="E231" t="str" cm="1">
        <f t="array" ref="E231">IF(COUNT(FIND({"셀룰러","샐룰러","lte","Lte","LTE","Cellular","cellular"},G231)),"lte","wifi")</f>
        <v>wifi</v>
      </c>
      <c r="F231" t="s">
        <v>160</v>
      </c>
      <c r="G231" t="s">
        <v>3429</v>
      </c>
      <c r="H231">
        <f t="shared" si="29"/>
        <v>3.0899999999999181</v>
      </c>
      <c r="I231">
        <f t="shared" si="26"/>
        <v>430000</v>
      </c>
      <c r="J231">
        <v>2017.03</v>
      </c>
      <c r="K231">
        <f t="shared" si="28"/>
        <v>32</v>
      </c>
      <c r="L231">
        <f t="shared" si="27"/>
        <v>430000</v>
      </c>
    </row>
    <row r="232" spans="1:12" x14ac:dyDescent="0.45">
      <c r="A232" t="s">
        <v>5321</v>
      </c>
      <c r="B232">
        <v>230000</v>
      </c>
      <c r="C232" t="s">
        <v>4</v>
      </c>
      <c r="D232" t="str">
        <f t="shared" si="31"/>
        <v>2020.12</v>
      </c>
      <c r="E232" t="str" cm="1">
        <f t="array" ref="E232">IF(COUNT(FIND({"셀룰러","샐룰러","lte","Lte","LTE","Cellular","cellular"},G232)),"lte","wifi")</f>
        <v>wifi</v>
      </c>
      <c r="F232" t="s">
        <v>460</v>
      </c>
      <c r="G232" t="s">
        <v>3427</v>
      </c>
      <c r="H232">
        <f t="shared" si="29"/>
        <v>3.0899999999999181</v>
      </c>
      <c r="I232">
        <f t="shared" si="26"/>
        <v>550000</v>
      </c>
      <c r="J232">
        <v>2017.03</v>
      </c>
      <c r="K232">
        <f t="shared" si="28"/>
        <v>128</v>
      </c>
      <c r="L232">
        <f t="shared" si="27"/>
        <v>430000</v>
      </c>
    </row>
    <row r="233" spans="1:12" x14ac:dyDescent="0.45">
      <c r="A233" t="s">
        <v>5321</v>
      </c>
      <c r="B233">
        <v>200000</v>
      </c>
      <c r="C233" t="s">
        <v>7</v>
      </c>
      <c r="D233" t="str">
        <f t="shared" si="31"/>
        <v>2021.03</v>
      </c>
      <c r="E233" t="str" cm="1">
        <f t="array" ref="E233">IF(COUNT(FIND({"셀룰러","샐룰러","lte","Lte","LTE","Cellular","cellular"},G233)),"lte","wifi")</f>
        <v>wifi</v>
      </c>
      <c r="F233" t="s">
        <v>10</v>
      </c>
      <c r="G233" t="s">
        <v>3254</v>
      </c>
      <c r="H233">
        <f t="shared" si="29"/>
        <v>4</v>
      </c>
      <c r="I233">
        <f t="shared" si="26"/>
        <v>430000</v>
      </c>
      <c r="J233">
        <v>2017.03</v>
      </c>
      <c r="K233">
        <f t="shared" si="28"/>
        <v>32</v>
      </c>
      <c r="L233">
        <f t="shared" si="27"/>
        <v>430000</v>
      </c>
    </row>
    <row r="234" spans="1:12" x14ac:dyDescent="0.45">
      <c r="A234" t="s">
        <v>5321</v>
      </c>
      <c r="B234">
        <v>190000</v>
      </c>
      <c r="C234" t="s">
        <v>4</v>
      </c>
      <c r="D234" t="str">
        <f t="shared" si="31"/>
        <v>2020.12</v>
      </c>
      <c r="E234" t="str" cm="1">
        <f t="array" ref="E234">IF(COUNT(FIND({"셀룰러","샐룰러","lte","Lte","LTE","Cellular","cellular"},G234)),"lte","wifi")</f>
        <v>wifi</v>
      </c>
      <c r="F234" t="s">
        <v>460</v>
      </c>
      <c r="G234" t="s">
        <v>3313</v>
      </c>
      <c r="H234">
        <f t="shared" si="29"/>
        <v>3.0899999999999181</v>
      </c>
      <c r="I234">
        <f t="shared" si="26"/>
        <v>430000</v>
      </c>
      <c r="J234">
        <v>2017.03</v>
      </c>
      <c r="K234">
        <f t="shared" si="28"/>
        <v>32</v>
      </c>
      <c r="L234">
        <f t="shared" si="27"/>
        <v>430000</v>
      </c>
    </row>
    <row r="235" spans="1:12" x14ac:dyDescent="0.45">
      <c r="A235" t="s">
        <v>5321</v>
      </c>
      <c r="B235">
        <v>250000</v>
      </c>
      <c r="C235" t="s">
        <v>4</v>
      </c>
      <c r="D235" t="str">
        <f t="shared" si="31"/>
        <v>2020.11</v>
      </c>
      <c r="E235" t="str" cm="1">
        <f t="array" ref="E235">IF(COUNT(FIND({"셀룰러","샐룰러","lte","Lte","LTE","Cellular","cellular"},G235)),"lte","wifi")</f>
        <v>wifi</v>
      </c>
      <c r="F235" t="s">
        <v>189</v>
      </c>
      <c r="G235" t="s">
        <v>3334</v>
      </c>
      <c r="H235">
        <f t="shared" si="29"/>
        <v>3.0799999999999272</v>
      </c>
      <c r="I235">
        <f t="shared" si="26"/>
        <v>550000</v>
      </c>
      <c r="J235">
        <v>2017.03</v>
      </c>
      <c r="K235">
        <f t="shared" si="28"/>
        <v>128</v>
      </c>
      <c r="L235">
        <f t="shared" si="27"/>
        <v>430000</v>
      </c>
    </row>
    <row r="236" spans="1:12" x14ac:dyDescent="0.45">
      <c r="A236" t="s">
        <v>5321</v>
      </c>
      <c r="B236">
        <v>230000</v>
      </c>
      <c r="C236" t="s">
        <v>4</v>
      </c>
      <c r="D236" t="str">
        <f t="shared" si="31"/>
        <v>2021.02</v>
      </c>
      <c r="E236" t="str" cm="1">
        <f t="array" ref="E236">IF(COUNT(FIND({"셀룰러","샐룰러","lte","Lte","LTE","Cellular","cellular"},G236)),"lte","wifi")</f>
        <v>wifi</v>
      </c>
      <c r="F236" t="s">
        <v>47</v>
      </c>
      <c r="G236" t="s">
        <v>3381</v>
      </c>
      <c r="H236">
        <f t="shared" si="29"/>
        <v>3.9900000000000091</v>
      </c>
      <c r="I236">
        <f t="shared" si="26"/>
        <v>430000</v>
      </c>
      <c r="J236">
        <v>2017.03</v>
      </c>
      <c r="K236">
        <f t="shared" si="28"/>
        <v>32</v>
      </c>
      <c r="L236">
        <f t="shared" si="27"/>
        <v>430000</v>
      </c>
    </row>
    <row r="237" spans="1:12" x14ac:dyDescent="0.45">
      <c r="A237" t="s">
        <v>5321</v>
      </c>
      <c r="B237">
        <v>270000</v>
      </c>
      <c r="C237" t="s">
        <v>4</v>
      </c>
      <c r="D237" t="str">
        <f t="shared" si="31"/>
        <v>2021.01</v>
      </c>
      <c r="E237" t="str" cm="1">
        <f t="array" ref="E237">IF(COUNT(FIND({"셀룰러","샐룰러","lte","Lte","LTE","Cellular","cellular"},G237)),"lte","wifi")</f>
        <v>wifi</v>
      </c>
      <c r="F237" t="s">
        <v>92</v>
      </c>
      <c r="G237" t="s">
        <v>3231</v>
      </c>
      <c r="H237">
        <f t="shared" si="29"/>
        <v>3.9800000000000182</v>
      </c>
      <c r="I237">
        <f t="shared" si="26"/>
        <v>550000</v>
      </c>
      <c r="J237">
        <v>2017.03</v>
      </c>
      <c r="K237">
        <f t="shared" si="28"/>
        <v>128</v>
      </c>
      <c r="L237">
        <f t="shared" si="27"/>
        <v>430000</v>
      </c>
    </row>
    <row r="238" spans="1:12" x14ac:dyDescent="0.45">
      <c r="A238" t="s">
        <v>5321</v>
      </c>
      <c r="B238">
        <v>220000</v>
      </c>
      <c r="C238" t="s">
        <v>7</v>
      </c>
      <c r="D238" t="str">
        <f t="shared" si="31"/>
        <v>2020.11</v>
      </c>
      <c r="E238" t="str" cm="1">
        <f t="array" ref="E238">IF(COUNT(FIND({"셀룰러","샐룰러","lte","Lte","LTE","Cellular","cellular"},G238)),"lte","wifi")</f>
        <v>wifi</v>
      </c>
      <c r="F238" t="s">
        <v>192</v>
      </c>
      <c r="G238" t="s">
        <v>3249</v>
      </c>
      <c r="H238">
        <f t="shared" si="29"/>
        <v>3.0799999999999272</v>
      </c>
      <c r="I238">
        <f t="shared" si="26"/>
        <v>430000</v>
      </c>
      <c r="J238">
        <v>2017.03</v>
      </c>
      <c r="K238">
        <f t="shared" si="28"/>
        <v>32</v>
      </c>
      <c r="L238">
        <f t="shared" si="27"/>
        <v>430000</v>
      </c>
    </row>
    <row r="239" spans="1:12" x14ac:dyDescent="0.45">
      <c r="A239" t="s">
        <v>5321</v>
      </c>
      <c r="B239">
        <v>230000</v>
      </c>
      <c r="C239" t="s">
        <v>7</v>
      </c>
      <c r="D239" t="str">
        <f t="shared" si="31"/>
        <v>2021.02</v>
      </c>
      <c r="E239" t="str" cm="1">
        <f t="array" ref="E239">IF(COUNT(FIND({"셀룰러","샐룰러","lte","Lte","LTE","Cellular","cellular"},G239)),"lte","wifi")</f>
        <v>wifi</v>
      </c>
      <c r="F239" t="s">
        <v>302</v>
      </c>
      <c r="G239" t="s">
        <v>3389</v>
      </c>
      <c r="H239">
        <f t="shared" si="29"/>
        <v>3.9900000000000091</v>
      </c>
      <c r="I239">
        <f t="shared" si="26"/>
        <v>430000</v>
      </c>
      <c r="J239">
        <v>2017.03</v>
      </c>
      <c r="K239">
        <f t="shared" si="28"/>
        <v>32</v>
      </c>
      <c r="L239">
        <f t="shared" si="27"/>
        <v>430000</v>
      </c>
    </row>
    <row r="240" spans="1:12" x14ac:dyDescent="0.45">
      <c r="A240" t="s">
        <v>5321</v>
      </c>
      <c r="B240">
        <v>180000</v>
      </c>
      <c r="C240" t="s">
        <v>4</v>
      </c>
      <c r="D240" t="str">
        <f t="shared" si="31"/>
        <v>2021.03</v>
      </c>
      <c r="E240" t="str" cm="1">
        <f t="array" ref="E240">IF(COUNT(FIND({"셀룰러","샐룰러","lte","Lte","LTE","Cellular","cellular"},G240)),"lte","wifi")</f>
        <v>wifi</v>
      </c>
      <c r="F240" t="s">
        <v>20</v>
      </c>
      <c r="G240" t="s">
        <v>3371</v>
      </c>
      <c r="H240">
        <f t="shared" si="29"/>
        <v>4</v>
      </c>
      <c r="I240">
        <f t="shared" si="26"/>
        <v>430000</v>
      </c>
      <c r="J240">
        <v>2017.03</v>
      </c>
      <c r="K240">
        <f t="shared" si="28"/>
        <v>32</v>
      </c>
      <c r="L240">
        <f t="shared" si="27"/>
        <v>430000</v>
      </c>
    </row>
    <row r="241" spans="1:12" x14ac:dyDescent="0.45">
      <c r="A241" t="s">
        <v>5321</v>
      </c>
      <c r="B241">
        <v>200000</v>
      </c>
      <c r="C241" t="s">
        <v>7</v>
      </c>
      <c r="D241" t="str">
        <f t="shared" si="31"/>
        <v>2020.11</v>
      </c>
      <c r="E241" t="str" cm="1">
        <f t="array" ref="E241">IF(COUNT(FIND({"셀룰러","샐룰러","lte","Lte","LTE","Cellular","cellular"},G241)),"lte","wifi")</f>
        <v>wifi</v>
      </c>
      <c r="F241" t="s">
        <v>238</v>
      </c>
      <c r="G241" t="s">
        <v>3350</v>
      </c>
      <c r="H241">
        <f t="shared" si="29"/>
        <v>3.0799999999999272</v>
      </c>
      <c r="I241">
        <f t="shared" si="26"/>
        <v>430000</v>
      </c>
      <c r="J241">
        <v>2017.03</v>
      </c>
      <c r="K241">
        <f t="shared" si="28"/>
        <v>32</v>
      </c>
      <c r="L241">
        <f t="shared" si="27"/>
        <v>430000</v>
      </c>
    </row>
    <row r="242" spans="1:12" x14ac:dyDescent="0.45">
      <c r="A242" t="s">
        <v>5321</v>
      </c>
      <c r="B242">
        <v>200000</v>
      </c>
      <c r="C242" t="s">
        <v>7</v>
      </c>
      <c r="D242" t="str">
        <f t="shared" si="31"/>
        <v>2021.01</v>
      </c>
      <c r="E242" t="str" cm="1">
        <f t="array" ref="E242">IF(COUNT(FIND({"셀룰러","샐룰러","lte","Lte","LTE","Cellular","cellular"},G242)),"lte","wifi")</f>
        <v>wifi</v>
      </c>
      <c r="F242" t="s">
        <v>96</v>
      </c>
      <c r="G242" t="s">
        <v>3238</v>
      </c>
      <c r="H242">
        <f t="shared" si="29"/>
        <v>3.9800000000000182</v>
      </c>
      <c r="I242">
        <f t="shared" si="26"/>
        <v>430000</v>
      </c>
      <c r="J242">
        <v>2017.03</v>
      </c>
      <c r="K242">
        <f t="shared" si="28"/>
        <v>32</v>
      </c>
      <c r="L242">
        <f t="shared" si="27"/>
        <v>430000</v>
      </c>
    </row>
    <row r="243" spans="1:12" x14ac:dyDescent="0.45">
      <c r="A243" t="s">
        <v>5321</v>
      </c>
      <c r="B243">
        <v>200000</v>
      </c>
      <c r="C243" t="s">
        <v>4</v>
      </c>
      <c r="D243" t="str">
        <f t="shared" si="31"/>
        <v>2021.02</v>
      </c>
      <c r="E243" t="str" cm="1">
        <f t="array" ref="E243">IF(COUNT(FIND({"셀룰러","샐룰러","lte","Lte","LTE","Cellular","cellular"},G243)),"lte","wifi")</f>
        <v>wifi</v>
      </c>
      <c r="F243" t="s">
        <v>80</v>
      </c>
      <c r="G243" t="s">
        <v>3369</v>
      </c>
      <c r="H243">
        <f t="shared" si="29"/>
        <v>3.9900000000000091</v>
      </c>
      <c r="I243">
        <f t="shared" si="26"/>
        <v>430000</v>
      </c>
      <c r="J243">
        <v>2017.03</v>
      </c>
      <c r="K243">
        <f t="shared" si="28"/>
        <v>32</v>
      </c>
      <c r="L243">
        <f t="shared" si="27"/>
        <v>430000</v>
      </c>
    </row>
    <row r="244" spans="1:12" x14ac:dyDescent="0.45">
      <c r="A244" t="s">
        <v>5321</v>
      </c>
      <c r="B244">
        <v>220000</v>
      </c>
      <c r="C244" t="s">
        <v>7</v>
      </c>
      <c r="D244" t="str">
        <f t="shared" si="31"/>
        <v>2021.02</v>
      </c>
      <c r="E244" t="str" cm="1">
        <f t="array" ref="E244">IF(COUNT(FIND({"셀룰러","샐룰러","lte","Lte","LTE","Cellular","cellular"},G244)),"lte","wifi")</f>
        <v>wifi</v>
      </c>
      <c r="F244" t="s">
        <v>64</v>
      </c>
      <c r="G244" t="s">
        <v>3268</v>
      </c>
      <c r="H244">
        <f t="shared" si="29"/>
        <v>3.9900000000000091</v>
      </c>
      <c r="I244">
        <f t="shared" si="26"/>
        <v>550000</v>
      </c>
      <c r="J244">
        <v>2017.03</v>
      </c>
      <c r="K244">
        <f t="shared" si="28"/>
        <v>128</v>
      </c>
      <c r="L244">
        <f t="shared" si="27"/>
        <v>430000</v>
      </c>
    </row>
    <row r="245" spans="1:12" x14ac:dyDescent="0.45">
      <c r="A245" t="s">
        <v>5321</v>
      </c>
      <c r="B245">
        <v>200000</v>
      </c>
      <c r="C245" t="s">
        <v>4</v>
      </c>
      <c r="D245" t="str">
        <f t="shared" si="31"/>
        <v>2021.03</v>
      </c>
      <c r="E245" t="str" cm="1">
        <f t="array" ref="E245">IF(COUNT(FIND({"셀룰러","샐룰러","lte","Lte","LTE","Cellular","cellular"},G245)),"lte","wifi")</f>
        <v>wifi</v>
      </c>
      <c r="F245" t="s">
        <v>17</v>
      </c>
      <c r="G245" t="s">
        <v>3375</v>
      </c>
      <c r="H245">
        <f t="shared" si="29"/>
        <v>4</v>
      </c>
      <c r="I245">
        <f t="shared" si="26"/>
        <v>430000</v>
      </c>
      <c r="J245">
        <v>2017.03</v>
      </c>
      <c r="K245">
        <f t="shared" si="28"/>
        <v>32</v>
      </c>
      <c r="L245">
        <f t="shared" si="27"/>
        <v>430000</v>
      </c>
    </row>
    <row r="246" spans="1:12" x14ac:dyDescent="0.45">
      <c r="A246" t="s">
        <v>5321</v>
      </c>
      <c r="B246">
        <v>220000</v>
      </c>
      <c r="C246" t="s">
        <v>4</v>
      </c>
      <c r="D246" t="str">
        <f t="shared" si="31"/>
        <v>2021.02</v>
      </c>
      <c r="E246" t="str" cm="1">
        <f t="array" ref="E246">IF(COUNT(FIND({"셀룰러","샐룰러","lte","Lte","LTE","Cellular","cellular"},G246)),"lte","wifi")</f>
        <v>wifi</v>
      </c>
      <c r="F246" t="s">
        <v>49</v>
      </c>
      <c r="G246" t="s">
        <v>3267</v>
      </c>
      <c r="H246">
        <f t="shared" si="29"/>
        <v>3.9900000000000091</v>
      </c>
      <c r="I246">
        <f t="shared" ref="I246:I309" si="32">IF(K246=128,L246+120000,L246)</f>
        <v>430000</v>
      </c>
      <c r="J246">
        <v>2017.03</v>
      </c>
      <c r="K246">
        <f t="shared" si="28"/>
        <v>32</v>
      </c>
      <c r="L246">
        <f t="shared" ref="L246:L309" si="33">IF(E246="wifi",430000,600000)</f>
        <v>430000</v>
      </c>
    </row>
    <row r="247" spans="1:12" x14ac:dyDescent="0.45">
      <c r="A247" t="s">
        <v>5321</v>
      </c>
      <c r="B247">
        <v>190000</v>
      </c>
      <c r="C247" t="s">
        <v>7</v>
      </c>
      <c r="D247" t="str">
        <f t="shared" si="31"/>
        <v>2020.11</v>
      </c>
      <c r="E247" t="str" cm="1">
        <f t="array" ref="E247">IF(COUNT(FIND({"셀룰러","샐룰러","lte","Lte","LTE","Cellular","cellular"},G247)),"lte","wifi")</f>
        <v>wifi</v>
      </c>
      <c r="F247" t="s">
        <v>206</v>
      </c>
      <c r="G247" t="s">
        <v>3452</v>
      </c>
      <c r="H247">
        <f t="shared" si="29"/>
        <v>3.0799999999999272</v>
      </c>
      <c r="I247">
        <f t="shared" si="32"/>
        <v>550000</v>
      </c>
      <c r="J247">
        <v>2017.03</v>
      </c>
      <c r="K247">
        <f t="shared" ref="K247:K310" si="34">IF(COUNT(FIND(128,G247)),128,32)</f>
        <v>128</v>
      </c>
      <c r="L247">
        <f t="shared" si="33"/>
        <v>430000</v>
      </c>
    </row>
    <row r="248" spans="1:12" x14ac:dyDescent="0.45">
      <c r="A248" t="s">
        <v>5321</v>
      </c>
      <c r="B248">
        <v>150000</v>
      </c>
      <c r="C248" t="s">
        <v>7</v>
      </c>
      <c r="D248" t="str">
        <f t="shared" si="31"/>
        <v>2021.02</v>
      </c>
      <c r="E248" t="str" cm="1">
        <f t="array" ref="E248">IF(COUNT(FIND({"셀룰러","샐룰러","lte","Lte","LTE","Cellular","cellular"},G248)),"lte","wifi")</f>
        <v>wifi</v>
      </c>
      <c r="F248" t="s">
        <v>48</v>
      </c>
      <c r="G248" t="s">
        <v>3219</v>
      </c>
      <c r="H248">
        <f t="shared" si="29"/>
        <v>3.9900000000000091</v>
      </c>
      <c r="I248">
        <f t="shared" si="32"/>
        <v>430000</v>
      </c>
      <c r="J248">
        <v>2017.03</v>
      </c>
      <c r="K248">
        <f t="shared" si="34"/>
        <v>32</v>
      </c>
      <c r="L248">
        <f t="shared" si="33"/>
        <v>430000</v>
      </c>
    </row>
    <row r="249" spans="1:12" x14ac:dyDescent="0.45">
      <c r="A249" t="s">
        <v>5321</v>
      </c>
      <c r="B249">
        <v>200000</v>
      </c>
      <c r="C249" t="s">
        <v>7</v>
      </c>
      <c r="D249" t="str">
        <f t="shared" si="31"/>
        <v>2021.01</v>
      </c>
      <c r="E249" t="str" cm="1">
        <f t="array" ref="E249">IF(COUNT(FIND({"셀룰러","샐룰러","lte","Lte","LTE","Cellular","cellular"},G249)),"lte","wifi")</f>
        <v>wifi</v>
      </c>
      <c r="F249" t="s">
        <v>110</v>
      </c>
      <c r="G249" t="s">
        <v>3293</v>
      </c>
      <c r="H249">
        <f t="shared" si="29"/>
        <v>3.9800000000000182</v>
      </c>
      <c r="I249">
        <f t="shared" si="32"/>
        <v>430000</v>
      </c>
      <c r="J249">
        <v>2017.03</v>
      </c>
      <c r="K249">
        <f t="shared" si="34"/>
        <v>32</v>
      </c>
      <c r="L249">
        <f t="shared" si="33"/>
        <v>430000</v>
      </c>
    </row>
    <row r="250" spans="1:12" x14ac:dyDescent="0.45">
      <c r="A250" t="s">
        <v>5321</v>
      </c>
      <c r="B250">
        <v>230000</v>
      </c>
      <c r="C250" t="s">
        <v>7</v>
      </c>
      <c r="D250" t="str">
        <f t="shared" si="31"/>
        <v>2021.01</v>
      </c>
      <c r="E250" t="str" cm="1">
        <f t="array" ref="E250">IF(COUNT(FIND({"셀룰러","샐룰러","lte","Lte","LTE","Cellular","cellular"},G250)),"lte","wifi")</f>
        <v>wifi</v>
      </c>
      <c r="F250" t="s">
        <v>346</v>
      </c>
      <c r="G250" t="s">
        <v>3394</v>
      </c>
      <c r="H250">
        <f t="shared" si="29"/>
        <v>3.9800000000000182</v>
      </c>
      <c r="I250">
        <f t="shared" si="32"/>
        <v>550000</v>
      </c>
      <c r="J250">
        <v>2017.03</v>
      </c>
      <c r="K250">
        <f t="shared" si="34"/>
        <v>128</v>
      </c>
      <c r="L250">
        <f t="shared" si="33"/>
        <v>430000</v>
      </c>
    </row>
    <row r="251" spans="1:12" x14ac:dyDescent="0.45">
      <c r="A251" t="s">
        <v>5321</v>
      </c>
      <c r="B251">
        <v>230000</v>
      </c>
      <c r="C251" t="s">
        <v>4</v>
      </c>
      <c r="D251" t="str">
        <f t="shared" si="31"/>
        <v>2020.11</v>
      </c>
      <c r="E251" t="str" cm="1">
        <f t="array" ref="E251">IF(COUNT(FIND({"셀룰러","샐룰러","lte","Lte","LTE","Cellular","cellular"},G251)),"lte","wifi")</f>
        <v>wifi</v>
      </c>
      <c r="F251" t="s">
        <v>32</v>
      </c>
      <c r="G251" t="s">
        <v>3445</v>
      </c>
      <c r="H251">
        <f t="shared" si="29"/>
        <v>3.0799999999999272</v>
      </c>
      <c r="I251">
        <f t="shared" si="32"/>
        <v>430000</v>
      </c>
      <c r="J251">
        <v>2017.03</v>
      </c>
      <c r="K251">
        <f t="shared" si="34"/>
        <v>32</v>
      </c>
      <c r="L251">
        <f t="shared" si="33"/>
        <v>430000</v>
      </c>
    </row>
    <row r="252" spans="1:12" x14ac:dyDescent="0.45">
      <c r="A252" t="s">
        <v>5321</v>
      </c>
      <c r="B252">
        <v>270000</v>
      </c>
      <c r="C252" t="s">
        <v>4</v>
      </c>
      <c r="D252" t="str">
        <f t="shared" si="31"/>
        <v>2021.01</v>
      </c>
      <c r="E252" t="str" cm="1">
        <f t="array" ref="E252">IF(COUNT(FIND({"셀룰러","샐룰러","lte","Lte","LTE","Cellular","cellular"},G252)),"lte","wifi")</f>
        <v>wifi</v>
      </c>
      <c r="F252" t="s">
        <v>108</v>
      </c>
      <c r="G252" t="s">
        <v>3304</v>
      </c>
      <c r="H252">
        <f t="shared" si="29"/>
        <v>3.9800000000000182</v>
      </c>
      <c r="I252">
        <f t="shared" si="32"/>
        <v>550000</v>
      </c>
      <c r="J252">
        <v>2017.03</v>
      </c>
      <c r="K252">
        <f t="shared" si="34"/>
        <v>128</v>
      </c>
      <c r="L252">
        <f t="shared" si="33"/>
        <v>430000</v>
      </c>
    </row>
    <row r="253" spans="1:12" x14ac:dyDescent="0.45">
      <c r="A253" t="s">
        <v>5321</v>
      </c>
      <c r="B253">
        <v>220000</v>
      </c>
      <c r="C253" t="s">
        <v>4</v>
      </c>
      <c r="D253" t="str">
        <f t="shared" si="31"/>
        <v>2021.01</v>
      </c>
      <c r="E253" t="str" cm="1">
        <f t="array" ref="E253">IF(COUNT(FIND({"셀룰러","샐룰러","lte","Lte","LTE","Cellular","cellular"},G253)),"lte","wifi")</f>
        <v>wifi</v>
      </c>
      <c r="F253" t="s">
        <v>95</v>
      </c>
      <c r="G253" t="s">
        <v>3290</v>
      </c>
      <c r="H253">
        <f t="shared" si="29"/>
        <v>3.9800000000000182</v>
      </c>
      <c r="I253">
        <f t="shared" si="32"/>
        <v>430000</v>
      </c>
      <c r="J253">
        <v>2017.03</v>
      </c>
      <c r="K253">
        <f t="shared" si="34"/>
        <v>32</v>
      </c>
      <c r="L253">
        <f t="shared" si="33"/>
        <v>430000</v>
      </c>
    </row>
    <row r="254" spans="1:12" x14ac:dyDescent="0.45">
      <c r="A254" t="s">
        <v>5321</v>
      </c>
      <c r="B254">
        <v>280000</v>
      </c>
      <c r="C254" t="s">
        <v>4</v>
      </c>
      <c r="D254" t="str">
        <f t="shared" si="31"/>
        <v>2020.12</v>
      </c>
      <c r="E254" t="str" cm="1">
        <f t="array" ref="E254">IF(COUNT(FIND({"셀룰러","샐룰러","lte","Lte","LTE","Cellular","cellular"},G254)),"lte","wifi")</f>
        <v>wifi</v>
      </c>
      <c r="F254" t="s">
        <v>155</v>
      </c>
      <c r="G254" t="s">
        <v>3308</v>
      </c>
      <c r="H254">
        <f t="shared" si="29"/>
        <v>3.0899999999999181</v>
      </c>
      <c r="I254">
        <f t="shared" si="32"/>
        <v>550000</v>
      </c>
      <c r="J254">
        <v>2017.03</v>
      </c>
      <c r="K254">
        <f t="shared" si="34"/>
        <v>128</v>
      </c>
      <c r="L254">
        <f t="shared" si="33"/>
        <v>430000</v>
      </c>
    </row>
    <row r="255" spans="1:12" x14ac:dyDescent="0.45">
      <c r="A255" t="s">
        <v>5321</v>
      </c>
      <c r="B255">
        <v>200000</v>
      </c>
      <c r="C255" t="s">
        <v>7</v>
      </c>
      <c r="D255" t="str">
        <f t="shared" si="31"/>
        <v>2021.02</v>
      </c>
      <c r="E255" t="str" cm="1">
        <f t="array" ref="E255">IF(COUNT(FIND({"셀룰러","샐룰러","lte","Lte","LTE","Cellular","cellular"},G255)),"lte","wifi")</f>
        <v>wifi</v>
      </c>
      <c r="F255" t="s">
        <v>52</v>
      </c>
      <c r="G255" t="s">
        <v>3272</v>
      </c>
      <c r="H255">
        <f t="shared" si="29"/>
        <v>3.9900000000000091</v>
      </c>
      <c r="I255">
        <f t="shared" si="32"/>
        <v>430000</v>
      </c>
      <c r="J255">
        <v>2017.03</v>
      </c>
      <c r="K255">
        <f t="shared" si="34"/>
        <v>32</v>
      </c>
      <c r="L255">
        <f t="shared" si="33"/>
        <v>430000</v>
      </c>
    </row>
    <row r="256" spans="1:12" x14ac:dyDescent="0.45">
      <c r="A256" t="s">
        <v>5321</v>
      </c>
      <c r="B256">
        <v>240000</v>
      </c>
      <c r="C256" t="s">
        <v>7</v>
      </c>
      <c r="D256" s="2">
        <v>2020.1</v>
      </c>
      <c r="E256" t="str" cm="1">
        <f t="array" ref="E256">IF(COUNT(FIND({"셀룰러","샐룰러","lte","Lte","LTE","Cellular","cellular"},G256)),"lte","wifi")</f>
        <v>wifi</v>
      </c>
      <c r="F256">
        <v>20201029</v>
      </c>
      <c r="G256" t="s">
        <v>5401</v>
      </c>
      <c r="H256">
        <f t="shared" si="29"/>
        <v>3.0699999999999363</v>
      </c>
      <c r="I256">
        <f t="shared" si="32"/>
        <v>430000</v>
      </c>
      <c r="J256">
        <v>2017.03</v>
      </c>
      <c r="K256">
        <f t="shared" si="34"/>
        <v>32</v>
      </c>
      <c r="L256">
        <f t="shared" si="33"/>
        <v>430000</v>
      </c>
    </row>
    <row r="257" spans="1:12" x14ac:dyDescent="0.45">
      <c r="A257" t="s">
        <v>5321</v>
      </c>
      <c r="B257">
        <v>220000</v>
      </c>
      <c r="C257" t="s">
        <v>4</v>
      </c>
      <c r="D257" t="str">
        <f t="shared" ref="D257:D287" si="35">LEFT(F257,7)</f>
        <v>2020.12</v>
      </c>
      <c r="E257" t="str" cm="1">
        <f t="array" ref="E257">IF(COUNT(FIND({"셀룰러","샐룰러","lte","Lte","LTE","Cellular","cellular"},G257)),"lte","wifi")</f>
        <v>wifi</v>
      </c>
      <c r="F257" t="s">
        <v>118</v>
      </c>
      <c r="G257" t="s">
        <v>3301</v>
      </c>
      <c r="H257">
        <f t="shared" si="29"/>
        <v>3.0899999999999181</v>
      </c>
      <c r="I257">
        <f t="shared" si="32"/>
        <v>430000</v>
      </c>
      <c r="J257">
        <v>2017.03</v>
      </c>
      <c r="K257">
        <f t="shared" si="34"/>
        <v>32</v>
      </c>
      <c r="L257">
        <f t="shared" si="33"/>
        <v>430000</v>
      </c>
    </row>
    <row r="258" spans="1:12" x14ac:dyDescent="0.45">
      <c r="A258" t="s">
        <v>5321</v>
      </c>
      <c r="B258">
        <v>250000</v>
      </c>
      <c r="C258" t="s">
        <v>7</v>
      </c>
      <c r="D258" t="str">
        <f t="shared" si="35"/>
        <v>2021.03</v>
      </c>
      <c r="E258" t="str" cm="1">
        <f t="array" ref="E258">IF(COUNT(FIND({"셀룰러","샐룰러","lte","Lte","LTE","Cellular","cellular"},G258)),"lte","wifi")</f>
        <v>wifi</v>
      </c>
      <c r="F258" t="s">
        <v>10</v>
      </c>
      <c r="G258" t="s">
        <v>3257</v>
      </c>
      <c r="H258">
        <f t="shared" ref="H258:H321" si="36">D258-J258</f>
        <v>4</v>
      </c>
      <c r="I258">
        <f t="shared" si="32"/>
        <v>550000</v>
      </c>
      <c r="J258">
        <v>2017.03</v>
      </c>
      <c r="K258">
        <f t="shared" si="34"/>
        <v>128</v>
      </c>
      <c r="L258">
        <f t="shared" si="33"/>
        <v>430000</v>
      </c>
    </row>
    <row r="259" spans="1:12" x14ac:dyDescent="0.45">
      <c r="A259" t="s">
        <v>5321</v>
      </c>
      <c r="B259">
        <v>250000</v>
      </c>
      <c r="C259" t="s">
        <v>7</v>
      </c>
      <c r="D259" t="str">
        <f t="shared" si="35"/>
        <v>2020.12</v>
      </c>
      <c r="E259" t="str" cm="1">
        <f t="array" ref="E259">IF(COUNT(FIND({"셀룰러","샐룰러","lte","Lte","LTE","Cellular","cellular"},G259)),"lte","wifi")</f>
        <v>lte</v>
      </c>
      <c r="F259" t="s">
        <v>156</v>
      </c>
      <c r="G259" t="s">
        <v>3318</v>
      </c>
      <c r="H259">
        <f t="shared" si="36"/>
        <v>3.0899999999999181</v>
      </c>
      <c r="I259">
        <f t="shared" si="32"/>
        <v>720000</v>
      </c>
      <c r="J259">
        <v>2017.03</v>
      </c>
      <c r="K259">
        <f t="shared" si="34"/>
        <v>128</v>
      </c>
      <c r="L259">
        <f t="shared" si="33"/>
        <v>600000</v>
      </c>
    </row>
    <row r="260" spans="1:12" x14ac:dyDescent="0.45">
      <c r="A260" t="s">
        <v>5321</v>
      </c>
      <c r="B260">
        <v>250000</v>
      </c>
      <c r="C260" t="s">
        <v>7</v>
      </c>
      <c r="D260" t="str">
        <f t="shared" si="35"/>
        <v>2020.11</v>
      </c>
      <c r="E260" t="str" cm="1">
        <f t="array" ref="E260">IF(COUNT(FIND({"셀룰러","샐룰러","lte","Lte","LTE","Cellular","cellular"},G260)),"lte","wifi")</f>
        <v>wifi</v>
      </c>
      <c r="F260" t="s">
        <v>32</v>
      </c>
      <c r="G260" t="s">
        <v>3444</v>
      </c>
      <c r="H260">
        <f t="shared" si="36"/>
        <v>3.0799999999999272</v>
      </c>
      <c r="I260">
        <f t="shared" si="32"/>
        <v>550000</v>
      </c>
      <c r="J260">
        <v>2017.03</v>
      </c>
      <c r="K260">
        <f t="shared" si="34"/>
        <v>128</v>
      </c>
      <c r="L260">
        <f t="shared" si="33"/>
        <v>430000</v>
      </c>
    </row>
    <row r="261" spans="1:12" x14ac:dyDescent="0.45">
      <c r="A261" t="s">
        <v>5321</v>
      </c>
      <c r="B261">
        <v>250000</v>
      </c>
      <c r="C261" t="s">
        <v>7</v>
      </c>
      <c r="D261" t="str">
        <f t="shared" si="35"/>
        <v>2020.12</v>
      </c>
      <c r="E261" t="str" cm="1">
        <f t="array" ref="E261">IF(COUNT(FIND({"셀룰러","샐룰러","lte","Lte","LTE","Cellular","cellular"},G261)),"lte","wifi")</f>
        <v>wifi</v>
      </c>
      <c r="F261" t="s">
        <v>134</v>
      </c>
      <c r="G261" t="s">
        <v>5202</v>
      </c>
      <c r="H261">
        <f t="shared" si="36"/>
        <v>3.0899999999999181</v>
      </c>
      <c r="I261">
        <f t="shared" si="32"/>
        <v>550000</v>
      </c>
      <c r="J261">
        <v>2017.03</v>
      </c>
      <c r="K261">
        <f t="shared" si="34"/>
        <v>128</v>
      </c>
      <c r="L261">
        <f t="shared" si="33"/>
        <v>430000</v>
      </c>
    </row>
    <row r="262" spans="1:12" x14ac:dyDescent="0.45">
      <c r="A262" t="s">
        <v>5321</v>
      </c>
      <c r="B262">
        <v>50000</v>
      </c>
      <c r="C262" t="s">
        <v>7</v>
      </c>
      <c r="D262" t="str">
        <f t="shared" si="35"/>
        <v>2020.12</v>
      </c>
      <c r="E262" t="str" cm="1">
        <f t="array" ref="E262">IF(COUNT(FIND({"셀룰러","샐룰러","lte","Lte","LTE","Cellular","cellular"},G262)),"lte","wifi")</f>
        <v>wifi</v>
      </c>
      <c r="F262" t="s">
        <v>148</v>
      </c>
      <c r="G262" t="s">
        <v>3338</v>
      </c>
      <c r="H262">
        <f t="shared" si="36"/>
        <v>3.0899999999999181</v>
      </c>
      <c r="I262">
        <f t="shared" si="32"/>
        <v>430000</v>
      </c>
      <c r="J262">
        <v>2017.03</v>
      </c>
      <c r="K262">
        <f t="shared" si="34"/>
        <v>32</v>
      </c>
      <c r="L262">
        <f t="shared" si="33"/>
        <v>430000</v>
      </c>
    </row>
    <row r="263" spans="1:12" x14ac:dyDescent="0.45">
      <c r="A263" t="s">
        <v>5321</v>
      </c>
      <c r="B263">
        <v>230000</v>
      </c>
      <c r="C263" t="s">
        <v>7</v>
      </c>
      <c r="D263" t="str">
        <f t="shared" si="35"/>
        <v>2021.01</v>
      </c>
      <c r="E263" t="str" cm="1">
        <f t="array" ref="E263">IF(COUNT(FIND({"셀룰러","샐룰러","lte","Lte","LTE","Cellular","cellular"},G263)),"lte","wifi")</f>
        <v>wifi</v>
      </c>
      <c r="F263" t="s">
        <v>96</v>
      </c>
      <c r="G263" t="s">
        <v>3406</v>
      </c>
      <c r="H263">
        <f t="shared" si="36"/>
        <v>3.9800000000000182</v>
      </c>
      <c r="I263">
        <f t="shared" si="32"/>
        <v>550000</v>
      </c>
      <c r="J263">
        <v>2017.03</v>
      </c>
      <c r="K263">
        <f t="shared" si="34"/>
        <v>128</v>
      </c>
      <c r="L263">
        <f t="shared" si="33"/>
        <v>430000</v>
      </c>
    </row>
    <row r="264" spans="1:12" x14ac:dyDescent="0.45">
      <c r="A264" t="s">
        <v>5321</v>
      </c>
      <c r="B264">
        <v>230000</v>
      </c>
      <c r="C264" t="s">
        <v>7</v>
      </c>
      <c r="D264" t="str">
        <f t="shared" si="35"/>
        <v>2020.11</v>
      </c>
      <c r="E264" t="str" cm="1">
        <f t="array" ref="E264">IF(COUNT(FIND({"셀룰러","샐룰러","lte","Lte","LTE","Cellular","cellular"},G264)),"lte","wifi")</f>
        <v>wifi</v>
      </c>
      <c r="F264" t="s">
        <v>201</v>
      </c>
      <c r="G264" t="s">
        <v>3455</v>
      </c>
      <c r="H264">
        <f t="shared" si="36"/>
        <v>3.0799999999999272</v>
      </c>
      <c r="I264">
        <f t="shared" si="32"/>
        <v>550000</v>
      </c>
      <c r="J264">
        <v>2017.03</v>
      </c>
      <c r="K264">
        <f t="shared" si="34"/>
        <v>128</v>
      </c>
      <c r="L264">
        <f t="shared" si="33"/>
        <v>430000</v>
      </c>
    </row>
    <row r="265" spans="1:12" x14ac:dyDescent="0.45">
      <c r="A265" t="s">
        <v>5321</v>
      </c>
      <c r="B265">
        <v>220000</v>
      </c>
      <c r="C265" t="s">
        <v>7</v>
      </c>
      <c r="D265" t="str">
        <f t="shared" si="35"/>
        <v>2021.02</v>
      </c>
      <c r="E265" t="str" cm="1">
        <f t="array" ref="E265">IF(COUNT(FIND({"셀룰러","샐룰러","lte","Lte","LTE","Cellular","cellular"},G265)),"lte","wifi")</f>
        <v>wifi</v>
      </c>
      <c r="F265" t="s">
        <v>49</v>
      </c>
      <c r="G265" t="s">
        <v>3271</v>
      </c>
      <c r="H265">
        <f t="shared" si="36"/>
        <v>3.9900000000000091</v>
      </c>
      <c r="I265">
        <f t="shared" si="32"/>
        <v>430000</v>
      </c>
      <c r="J265">
        <v>2017.03</v>
      </c>
      <c r="K265">
        <f t="shared" si="34"/>
        <v>32</v>
      </c>
      <c r="L265">
        <f t="shared" si="33"/>
        <v>430000</v>
      </c>
    </row>
    <row r="266" spans="1:12" x14ac:dyDescent="0.45">
      <c r="A266" t="s">
        <v>5321</v>
      </c>
      <c r="B266">
        <v>220000</v>
      </c>
      <c r="C266" t="s">
        <v>4</v>
      </c>
      <c r="D266" t="str">
        <f t="shared" si="35"/>
        <v>2020.12</v>
      </c>
      <c r="E266" t="str" cm="1">
        <f t="array" ref="E266">IF(COUNT(FIND({"셀룰러","샐룰러","lte","Lte","LTE","Cellular","cellular"},G266)),"lte","wifi")</f>
        <v>wifi</v>
      </c>
      <c r="F266" t="s">
        <v>148</v>
      </c>
      <c r="G266" t="s">
        <v>3327</v>
      </c>
      <c r="H266">
        <f t="shared" si="36"/>
        <v>3.0899999999999181</v>
      </c>
      <c r="I266">
        <f t="shared" si="32"/>
        <v>430000</v>
      </c>
      <c r="J266">
        <v>2017.03</v>
      </c>
      <c r="K266">
        <f t="shared" si="34"/>
        <v>32</v>
      </c>
      <c r="L266">
        <f t="shared" si="33"/>
        <v>430000</v>
      </c>
    </row>
    <row r="267" spans="1:12" x14ac:dyDescent="0.45">
      <c r="A267" t="s">
        <v>5321</v>
      </c>
      <c r="B267">
        <v>280000</v>
      </c>
      <c r="C267" t="s">
        <v>4</v>
      </c>
      <c r="D267" t="str">
        <f t="shared" si="35"/>
        <v>2021.03</v>
      </c>
      <c r="E267" t="str" cm="1">
        <f t="array" ref="E267">IF(COUNT(FIND({"셀룰러","샐룰러","lte","Lte","LTE","Cellular","cellular"},G267)),"lte","wifi")</f>
        <v>wifi</v>
      </c>
      <c r="F267" t="s">
        <v>20</v>
      </c>
      <c r="G267" t="s">
        <v>3374</v>
      </c>
      <c r="H267">
        <f t="shared" si="36"/>
        <v>4</v>
      </c>
      <c r="I267">
        <f t="shared" si="32"/>
        <v>550000</v>
      </c>
      <c r="J267">
        <v>2017.03</v>
      </c>
      <c r="K267">
        <f t="shared" si="34"/>
        <v>128</v>
      </c>
      <c r="L267">
        <f t="shared" si="33"/>
        <v>430000</v>
      </c>
    </row>
    <row r="268" spans="1:12" x14ac:dyDescent="0.45">
      <c r="A268" t="s">
        <v>5321</v>
      </c>
      <c r="B268">
        <v>200000</v>
      </c>
      <c r="C268" t="s">
        <v>4</v>
      </c>
      <c r="D268" t="str">
        <f t="shared" si="35"/>
        <v>2020.10</v>
      </c>
      <c r="E268" t="str" cm="1">
        <f t="array" ref="E268">IF(COUNT(FIND({"셀룰러","샐룰러","lte","Lte","LTE","Cellular","cellular"},G268)),"lte","wifi")</f>
        <v>wifi</v>
      </c>
      <c r="F268" t="s">
        <v>222</v>
      </c>
      <c r="G268" t="s">
        <v>3359</v>
      </c>
      <c r="H268">
        <f t="shared" si="36"/>
        <v>3.0699999999999363</v>
      </c>
      <c r="I268">
        <f t="shared" si="32"/>
        <v>430000</v>
      </c>
      <c r="J268">
        <v>2017.03</v>
      </c>
      <c r="K268">
        <f t="shared" si="34"/>
        <v>32</v>
      </c>
      <c r="L268">
        <f t="shared" si="33"/>
        <v>430000</v>
      </c>
    </row>
    <row r="269" spans="1:12" x14ac:dyDescent="0.45">
      <c r="A269" t="s">
        <v>5321</v>
      </c>
      <c r="B269">
        <v>200000</v>
      </c>
      <c r="C269" t="s">
        <v>7</v>
      </c>
      <c r="D269" t="str">
        <f t="shared" si="35"/>
        <v>2021.02</v>
      </c>
      <c r="E269" t="str" cm="1">
        <f t="array" ref="E269">IF(COUNT(FIND({"셀룰러","샐룰러","lte","Lte","LTE","Cellular","cellular"},G269)),"lte","wifi")</f>
        <v>wifi</v>
      </c>
      <c r="F269" t="s">
        <v>80</v>
      </c>
      <c r="G269" t="s">
        <v>3227</v>
      </c>
      <c r="H269">
        <f t="shared" si="36"/>
        <v>3.9900000000000091</v>
      </c>
      <c r="I269">
        <f t="shared" si="32"/>
        <v>550000</v>
      </c>
      <c r="J269">
        <v>2017.03</v>
      </c>
      <c r="K269">
        <f t="shared" si="34"/>
        <v>128</v>
      </c>
      <c r="L269">
        <f t="shared" si="33"/>
        <v>430000</v>
      </c>
    </row>
    <row r="270" spans="1:12" x14ac:dyDescent="0.45">
      <c r="A270" t="s">
        <v>5321</v>
      </c>
      <c r="B270">
        <v>200000</v>
      </c>
      <c r="C270" t="s">
        <v>7</v>
      </c>
      <c r="D270" t="str">
        <f t="shared" si="35"/>
        <v>2021.03</v>
      </c>
      <c r="E270" t="str" cm="1">
        <f t="array" ref="E270">IF(COUNT(FIND({"셀룰러","샐룰러","lte","Lte","LTE","Cellular","cellular"},G270)),"lte","wifi")</f>
        <v>wifi</v>
      </c>
      <c r="F270" t="s">
        <v>10</v>
      </c>
      <c r="G270" t="s">
        <v>3370</v>
      </c>
      <c r="H270">
        <f t="shared" si="36"/>
        <v>4</v>
      </c>
      <c r="I270">
        <f t="shared" si="32"/>
        <v>550000</v>
      </c>
      <c r="J270">
        <v>2017.03</v>
      </c>
      <c r="K270">
        <f t="shared" si="34"/>
        <v>128</v>
      </c>
      <c r="L270">
        <f t="shared" si="33"/>
        <v>430000</v>
      </c>
    </row>
    <row r="271" spans="1:12" x14ac:dyDescent="0.45">
      <c r="A271" t="s">
        <v>5321</v>
      </c>
      <c r="B271">
        <v>210000</v>
      </c>
      <c r="C271" t="s">
        <v>4</v>
      </c>
      <c r="D271" t="str">
        <f t="shared" si="35"/>
        <v>2021.02</v>
      </c>
      <c r="E271" t="str" cm="1">
        <f t="array" ref="E271">IF(COUNT(FIND({"셀룰러","샐룰러","lte","Lte","LTE","Cellular","cellular"},G271)),"lte","wifi")</f>
        <v>wifi</v>
      </c>
      <c r="F271" t="s">
        <v>48</v>
      </c>
      <c r="G271" t="s">
        <v>3275</v>
      </c>
      <c r="H271">
        <f t="shared" si="36"/>
        <v>3.9900000000000091</v>
      </c>
      <c r="I271">
        <f t="shared" si="32"/>
        <v>430000</v>
      </c>
      <c r="J271">
        <v>2017.03</v>
      </c>
      <c r="K271">
        <f t="shared" si="34"/>
        <v>32</v>
      </c>
      <c r="L271">
        <f t="shared" si="33"/>
        <v>430000</v>
      </c>
    </row>
    <row r="272" spans="1:12" x14ac:dyDescent="0.45">
      <c r="A272" t="s">
        <v>5321</v>
      </c>
      <c r="B272">
        <v>200000</v>
      </c>
      <c r="C272" t="s">
        <v>7</v>
      </c>
      <c r="D272" t="str">
        <f t="shared" si="35"/>
        <v>2020.11</v>
      </c>
      <c r="E272" t="str" cm="1">
        <f t="array" ref="E272">IF(COUNT(FIND({"셀룰러","샐룰러","lte","Lte","LTE","Cellular","cellular"},G272)),"lte","wifi")</f>
        <v>wifi</v>
      </c>
      <c r="F272" t="s">
        <v>207</v>
      </c>
      <c r="G272" t="s">
        <v>3336</v>
      </c>
      <c r="H272">
        <f t="shared" si="36"/>
        <v>3.0799999999999272</v>
      </c>
      <c r="I272">
        <f t="shared" si="32"/>
        <v>430000</v>
      </c>
      <c r="J272">
        <v>2017.03</v>
      </c>
      <c r="K272">
        <f t="shared" si="34"/>
        <v>32</v>
      </c>
      <c r="L272">
        <f t="shared" si="33"/>
        <v>430000</v>
      </c>
    </row>
    <row r="273" spans="1:12" x14ac:dyDescent="0.45">
      <c r="A273" t="s">
        <v>5321</v>
      </c>
      <c r="B273">
        <v>280000</v>
      </c>
      <c r="C273" t="s">
        <v>4</v>
      </c>
      <c r="D273" t="str">
        <f t="shared" si="35"/>
        <v>2021.01</v>
      </c>
      <c r="E273" t="str" cm="1">
        <f t="array" ref="E273">IF(COUNT(FIND({"셀룰러","샐룰러","lte","Lte","LTE","Cellular","cellular"},G273)),"lte","wifi")</f>
        <v>lte</v>
      </c>
      <c r="F273" t="s">
        <v>92</v>
      </c>
      <c r="G273" t="s">
        <v>3416</v>
      </c>
      <c r="H273">
        <f t="shared" si="36"/>
        <v>3.9800000000000182</v>
      </c>
      <c r="I273">
        <f t="shared" si="32"/>
        <v>720000</v>
      </c>
      <c r="J273">
        <v>2017.03</v>
      </c>
      <c r="K273">
        <f t="shared" si="34"/>
        <v>128</v>
      </c>
      <c r="L273">
        <f t="shared" si="33"/>
        <v>600000</v>
      </c>
    </row>
    <row r="274" spans="1:12" x14ac:dyDescent="0.45">
      <c r="A274" t="s">
        <v>5321</v>
      </c>
      <c r="B274">
        <v>260000</v>
      </c>
      <c r="C274" t="s">
        <v>7</v>
      </c>
      <c r="D274" t="str">
        <f t="shared" si="35"/>
        <v>2021.03</v>
      </c>
      <c r="E274" t="str" cm="1">
        <f t="array" ref="E274">IF(COUNT(FIND({"셀룰러","샐룰러","lte","Lte","LTE","Cellular","cellular"},G274)),"lte","wifi")</f>
        <v>wifi</v>
      </c>
      <c r="F274" t="s">
        <v>20</v>
      </c>
      <c r="G274" t="s">
        <v>3255</v>
      </c>
      <c r="H274">
        <f t="shared" si="36"/>
        <v>4</v>
      </c>
      <c r="I274">
        <f t="shared" si="32"/>
        <v>550000</v>
      </c>
      <c r="J274">
        <v>2017.03</v>
      </c>
      <c r="K274">
        <f t="shared" si="34"/>
        <v>128</v>
      </c>
      <c r="L274">
        <f t="shared" si="33"/>
        <v>430000</v>
      </c>
    </row>
    <row r="275" spans="1:12" x14ac:dyDescent="0.45">
      <c r="A275" t="s">
        <v>5321</v>
      </c>
      <c r="B275">
        <v>120000</v>
      </c>
      <c r="C275" t="s">
        <v>7</v>
      </c>
      <c r="D275" t="str">
        <f t="shared" si="35"/>
        <v>2020.12</v>
      </c>
      <c r="E275" t="str" cm="1">
        <f t="array" ref="E275">IF(COUNT(FIND({"셀룰러","샐룰러","lte","Lte","LTE","Cellular","cellular"},G275)),"lte","wifi")</f>
        <v>wifi</v>
      </c>
      <c r="F275" t="s">
        <v>460</v>
      </c>
      <c r="G275" t="s">
        <v>3428</v>
      </c>
      <c r="H275">
        <f t="shared" si="36"/>
        <v>3.0899999999999181</v>
      </c>
      <c r="I275">
        <f t="shared" si="32"/>
        <v>550000</v>
      </c>
      <c r="J275">
        <v>2017.03</v>
      </c>
      <c r="K275">
        <f t="shared" si="34"/>
        <v>128</v>
      </c>
      <c r="L275">
        <f t="shared" si="33"/>
        <v>430000</v>
      </c>
    </row>
    <row r="276" spans="1:12" x14ac:dyDescent="0.45">
      <c r="A276" t="s">
        <v>5321</v>
      </c>
      <c r="B276">
        <v>200000</v>
      </c>
      <c r="C276" t="s">
        <v>7</v>
      </c>
      <c r="D276" t="str">
        <f t="shared" si="35"/>
        <v>2020.10</v>
      </c>
      <c r="E276" t="str" cm="1">
        <f t="array" ref="E276">IF(COUNT(FIND({"셀룰러","샐룰러","lte","Lte","LTE","Cellular","cellular"},G276)),"lte","wifi")</f>
        <v>wifi</v>
      </c>
      <c r="F276" t="s">
        <v>863</v>
      </c>
      <c r="G276" t="s">
        <v>5201</v>
      </c>
      <c r="H276">
        <f t="shared" si="36"/>
        <v>3.0699999999999363</v>
      </c>
      <c r="I276">
        <f t="shared" si="32"/>
        <v>550000</v>
      </c>
      <c r="J276">
        <v>2017.03</v>
      </c>
      <c r="K276">
        <f t="shared" si="34"/>
        <v>128</v>
      </c>
      <c r="L276">
        <f t="shared" si="33"/>
        <v>430000</v>
      </c>
    </row>
    <row r="277" spans="1:12" x14ac:dyDescent="0.45">
      <c r="A277" t="s">
        <v>5321</v>
      </c>
      <c r="B277">
        <v>300000</v>
      </c>
      <c r="C277" t="s">
        <v>7</v>
      </c>
      <c r="D277" t="str">
        <f t="shared" si="35"/>
        <v>2020.10</v>
      </c>
      <c r="E277" t="str" cm="1">
        <f t="array" ref="E277">IF(COUNT(FIND({"셀룰러","샐룰러","lte","Lte","LTE","Cellular","cellular"},G277)),"lte","wifi")</f>
        <v>lte</v>
      </c>
      <c r="F277" t="s">
        <v>1045</v>
      </c>
      <c r="G277" t="s">
        <v>3438</v>
      </c>
      <c r="H277">
        <f t="shared" si="36"/>
        <v>3.0699999999999363</v>
      </c>
      <c r="I277">
        <f t="shared" si="32"/>
        <v>720000</v>
      </c>
      <c r="J277">
        <v>2017.03</v>
      </c>
      <c r="K277">
        <f t="shared" si="34"/>
        <v>128</v>
      </c>
      <c r="L277">
        <f t="shared" si="33"/>
        <v>600000</v>
      </c>
    </row>
    <row r="278" spans="1:12" x14ac:dyDescent="0.45">
      <c r="A278" t="s">
        <v>5321</v>
      </c>
      <c r="B278">
        <v>200000</v>
      </c>
      <c r="C278" t="s">
        <v>7</v>
      </c>
      <c r="D278" t="str">
        <f t="shared" si="35"/>
        <v>2020.12</v>
      </c>
      <c r="E278" t="str" cm="1">
        <f t="array" ref="E278">IF(COUNT(FIND({"셀룰러","샐룰러","lte","Lte","LTE","Cellular","cellular"},G278)),"lte","wifi")</f>
        <v>wifi</v>
      </c>
      <c r="F278" t="s">
        <v>160</v>
      </c>
      <c r="G278" t="s">
        <v>3387</v>
      </c>
      <c r="H278">
        <f t="shared" si="36"/>
        <v>3.0899999999999181</v>
      </c>
      <c r="I278">
        <f t="shared" si="32"/>
        <v>430000</v>
      </c>
      <c r="J278">
        <v>2017.03</v>
      </c>
      <c r="K278">
        <f t="shared" si="34"/>
        <v>32</v>
      </c>
      <c r="L278">
        <f t="shared" si="33"/>
        <v>430000</v>
      </c>
    </row>
    <row r="279" spans="1:12" x14ac:dyDescent="0.45">
      <c r="A279" t="s">
        <v>5321</v>
      </c>
      <c r="B279">
        <v>240000</v>
      </c>
      <c r="C279" t="s">
        <v>4</v>
      </c>
      <c r="D279" t="str">
        <f t="shared" si="35"/>
        <v>2021.02</v>
      </c>
      <c r="E279" t="str" cm="1">
        <f t="array" ref="E279">IF(COUNT(FIND({"셀룰러","샐룰러","lte","Lte","LTE","Cellular","cellular"},G279)),"lte","wifi")</f>
        <v>wifi</v>
      </c>
      <c r="F279" t="s">
        <v>56</v>
      </c>
      <c r="G279" t="s">
        <v>3234</v>
      </c>
      <c r="H279">
        <f t="shared" si="36"/>
        <v>3.9900000000000091</v>
      </c>
      <c r="I279">
        <f t="shared" si="32"/>
        <v>430000</v>
      </c>
      <c r="J279">
        <v>2017.03</v>
      </c>
      <c r="K279">
        <f t="shared" si="34"/>
        <v>32</v>
      </c>
      <c r="L279">
        <f t="shared" si="33"/>
        <v>430000</v>
      </c>
    </row>
    <row r="280" spans="1:12" x14ac:dyDescent="0.45">
      <c r="A280" t="s">
        <v>5321</v>
      </c>
      <c r="B280">
        <v>230000</v>
      </c>
      <c r="C280" t="s">
        <v>7</v>
      </c>
      <c r="D280" t="str">
        <f t="shared" si="35"/>
        <v>2020.09</v>
      </c>
      <c r="E280" t="str" cm="1">
        <f t="array" ref="E280">IF(COUNT(FIND({"셀룰러","샐룰러","lte","Lte","LTE","Cellular","cellular"},G280)),"lte","wifi")</f>
        <v>wifi</v>
      </c>
      <c r="F280" t="s">
        <v>1347</v>
      </c>
      <c r="G280" t="s">
        <v>3465</v>
      </c>
      <c r="H280">
        <f t="shared" si="36"/>
        <v>3.0599999999999454</v>
      </c>
      <c r="I280">
        <f t="shared" si="32"/>
        <v>550000</v>
      </c>
      <c r="J280">
        <v>2017.03</v>
      </c>
      <c r="K280">
        <f t="shared" si="34"/>
        <v>128</v>
      </c>
      <c r="L280">
        <f t="shared" si="33"/>
        <v>430000</v>
      </c>
    </row>
    <row r="281" spans="1:12" x14ac:dyDescent="0.45">
      <c r="A281" t="s">
        <v>5321</v>
      </c>
      <c r="B281">
        <v>200000</v>
      </c>
      <c r="C281" t="s">
        <v>4</v>
      </c>
      <c r="D281" t="str">
        <f t="shared" si="35"/>
        <v>2021.01</v>
      </c>
      <c r="E281" t="str" cm="1">
        <f t="array" ref="E281">IF(COUNT(FIND({"셀룰러","샐룰러","lte","Lte","LTE","Cellular","cellular"},G281)),"lte","wifi")</f>
        <v>wifi</v>
      </c>
      <c r="F281" t="s">
        <v>127</v>
      </c>
      <c r="G281" t="s">
        <v>3299</v>
      </c>
      <c r="H281">
        <f t="shared" si="36"/>
        <v>3.9800000000000182</v>
      </c>
      <c r="I281">
        <f t="shared" si="32"/>
        <v>430000</v>
      </c>
      <c r="J281">
        <v>2017.03</v>
      </c>
      <c r="K281">
        <f t="shared" si="34"/>
        <v>32</v>
      </c>
      <c r="L281">
        <f t="shared" si="33"/>
        <v>430000</v>
      </c>
    </row>
    <row r="282" spans="1:12" x14ac:dyDescent="0.45">
      <c r="A282" t="s">
        <v>5321</v>
      </c>
      <c r="B282">
        <v>180000</v>
      </c>
      <c r="C282" t="s">
        <v>4</v>
      </c>
      <c r="D282" t="str">
        <f t="shared" si="35"/>
        <v>2021.01</v>
      </c>
      <c r="E282" t="str" cm="1">
        <f t="array" ref="E282">IF(COUNT(FIND({"셀룰러","샐룰러","lte","Lte","LTE","Cellular","cellular"},G282)),"lte","wifi")</f>
        <v>wifi</v>
      </c>
      <c r="F282" t="s">
        <v>84</v>
      </c>
      <c r="G282" t="s">
        <v>5200</v>
      </c>
      <c r="H282">
        <f t="shared" si="36"/>
        <v>3.9800000000000182</v>
      </c>
      <c r="I282">
        <f t="shared" si="32"/>
        <v>430000</v>
      </c>
      <c r="J282">
        <v>2017.03</v>
      </c>
      <c r="K282">
        <f t="shared" si="34"/>
        <v>32</v>
      </c>
      <c r="L282">
        <f t="shared" si="33"/>
        <v>430000</v>
      </c>
    </row>
    <row r="283" spans="1:12" x14ac:dyDescent="0.45">
      <c r="A283" t="s">
        <v>5321</v>
      </c>
      <c r="B283">
        <v>300000</v>
      </c>
      <c r="C283" t="s">
        <v>7</v>
      </c>
      <c r="D283" t="str">
        <f t="shared" si="35"/>
        <v>2020.12</v>
      </c>
      <c r="E283" t="str" cm="1">
        <f t="array" ref="E283">IF(COUNT(FIND({"셀룰러","샐룰러","lte","Lte","LTE","Cellular","cellular"},G283)),"lte","wifi")</f>
        <v>wifi</v>
      </c>
      <c r="F283" t="s">
        <v>156</v>
      </c>
      <c r="G283" t="s">
        <v>3326</v>
      </c>
      <c r="H283">
        <f t="shared" si="36"/>
        <v>3.0899999999999181</v>
      </c>
      <c r="I283">
        <f t="shared" si="32"/>
        <v>550000</v>
      </c>
      <c r="J283">
        <v>2017.03</v>
      </c>
      <c r="K283">
        <f t="shared" si="34"/>
        <v>128</v>
      </c>
      <c r="L283">
        <f t="shared" si="33"/>
        <v>430000</v>
      </c>
    </row>
    <row r="284" spans="1:12" x14ac:dyDescent="0.45">
      <c r="A284" t="s">
        <v>5321</v>
      </c>
      <c r="B284">
        <v>205000</v>
      </c>
      <c r="C284" t="s">
        <v>7</v>
      </c>
      <c r="D284" t="str">
        <f t="shared" si="35"/>
        <v>2020.11</v>
      </c>
      <c r="E284" t="str" cm="1">
        <f t="array" ref="E284">IF(COUNT(FIND({"셀룰러","샐룰러","lte","Lte","LTE","Cellular","cellular"},G284)),"lte","wifi")</f>
        <v>wifi</v>
      </c>
      <c r="F284" t="s">
        <v>213</v>
      </c>
      <c r="G284" t="s">
        <v>3412</v>
      </c>
      <c r="H284">
        <f t="shared" si="36"/>
        <v>3.0799999999999272</v>
      </c>
      <c r="I284">
        <f t="shared" si="32"/>
        <v>430000</v>
      </c>
      <c r="J284">
        <v>2017.03</v>
      </c>
      <c r="K284">
        <f t="shared" si="34"/>
        <v>32</v>
      </c>
      <c r="L284">
        <f t="shared" si="33"/>
        <v>430000</v>
      </c>
    </row>
    <row r="285" spans="1:12" x14ac:dyDescent="0.45">
      <c r="A285" t="s">
        <v>5321</v>
      </c>
      <c r="B285">
        <v>230000</v>
      </c>
      <c r="C285" t="s">
        <v>7</v>
      </c>
      <c r="D285" t="str">
        <f t="shared" si="35"/>
        <v>2020.12</v>
      </c>
      <c r="E285" t="str" cm="1">
        <f t="array" ref="E285">IF(COUNT(FIND({"셀룰러","샐룰러","lte","Lte","LTE","Cellular","cellular"},G285)),"lte","wifi")</f>
        <v>wifi</v>
      </c>
      <c r="F285" t="s">
        <v>153</v>
      </c>
      <c r="G285" t="s">
        <v>3399</v>
      </c>
      <c r="H285">
        <f t="shared" si="36"/>
        <v>3.0899999999999181</v>
      </c>
      <c r="I285">
        <f t="shared" si="32"/>
        <v>550000</v>
      </c>
      <c r="J285">
        <v>2017.03</v>
      </c>
      <c r="K285">
        <f t="shared" si="34"/>
        <v>128</v>
      </c>
      <c r="L285">
        <f t="shared" si="33"/>
        <v>430000</v>
      </c>
    </row>
    <row r="286" spans="1:12" x14ac:dyDescent="0.45">
      <c r="A286" t="s">
        <v>5321</v>
      </c>
      <c r="B286">
        <v>250000</v>
      </c>
      <c r="C286" t="s">
        <v>7</v>
      </c>
      <c r="D286" t="str">
        <f t="shared" si="35"/>
        <v>2020.11</v>
      </c>
      <c r="E286" t="str" cm="1">
        <f t="array" ref="E286">IF(COUNT(FIND({"셀룰러","샐룰러","lte","Lte","LTE","Cellular","cellular"},G286)),"lte","wifi")</f>
        <v>wifi</v>
      </c>
      <c r="F286" t="s">
        <v>285</v>
      </c>
      <c r="G286" t="s">
        <v>3461</v>
      </c>
      <c r="H286">
        <f t="shared" si="36"/>
        <v>3.0799999999999272</v>
      </c>
      <c r="I286">
        <f t="shared" si="32"/>
        <v>550000</v>
      </c>
      <c r="J286">
        <v>2017.03</v>
      </c>
      <c r="K286">
        <f t="shared" si="34"/>
        <v>128</v>
      </c>
      <c r="L286">
        <f t="shared" si="33"/>
        <v>430000</v>
      </c>
    </row>
    <row r="287" spans="1:12" x14ac:dyDescent="0.45">
      <c r="A287" t="s">
        <v>5321</v>
      </c>
      <c r="B287">
        <v>170000</v>
      </c>
      <c r="C287" t="s">
        <v>7</v>
      </c>
      <c r="D287" t="str">
        <f t="shared" si="35"/>
        <v>2020.11</v>
      </c>
      <c r="E287" t="str" cm="1">
        <f t="array" ref="E287">IF(COUNT(FIND({"셀룰러","샐룰러","lte","Lte","LTE","Cellular","cellular"},G287)),"lte","wifi")</f>
        <v>wifi</v>
      </c>
      <c r="F287" t="s">
        <v>213</v>
      </c>
      <c r="G287" t="s">
        <v>3467</v>
      </c>
      <c r="H287">
        <f t="shared" si="36"/>
        <v>3.0799999999999272</v>
      </c>
      <c r="I287">
        <f t="shared" si="32"/>
        <v>430000</v>
      </c>
      <c r="J287">
        <v>2017.03</v>
      </c>
      <c r="K287">
        <f t="shared" si="34"/>
        <v>32</v>
      </c>
      <c r="L287">
        <f t="shared" si="33"/>
        <v>430000</v>
      </c>
    </row>
    <row r="288" spans="1:12" x14ac:dyDescent="0.45">
      <c r="A288" t="s">
        <v>5321</v>
      </c>
      <c r="B288">
        <v>230000</v>
      </c>
      <c r="C288" t="s">
        <v>4</v>
      </c>
      <c r="D288" s="2">
        <v>2021.02</v>
      </c>
      <c r="E288" t="str" cm="1">
        <f t="array" ref="E288">IF(COUNT(FIND({"셀룰러","샐룰러","lte","Lte","LTE","Cellular","cellular"},G288)),"lte","wifi")</f>
        <v>wifi</v>
      </c>
      <c r="F288">
        <v>20210222</v>
      </c>
      <c r="G288" t="s">
        <v>5547</v>
      </c>
      <c r="H288">
        <f t="shared" si="36"/>
        <v>3.9900000000000091</v>
      </c>
      <c r="I288">
        <f t="shared" si="32"/>
        <v>430000</v>
      </c>
      <c r="J288">
        <v>2017.03</v>
      </c>
      <c r="K288">
        <f t="shared" si="34"/>
        <v>32</v>
      </c>
      <c r="L288">
        <f t="shared" si="33"/>
        <v>430000</v>
      </c>
    </row>
    <row r="289" spans="1:12" x14ac:dyDescent="0.45">
      <c r="A289" t="s">
        <v>5321</v>
      </c>
      <c r="B289">
        <v>260000</v>
      </c>
      <c r="C289" t="s">
        <v>7</v>
      </c>
      <c r="D289" t="str">
        <f t="shared" ref="D289:D303" si="37">LEFT(F289,7)</f>
        <v>2020.11</v>
      </c>
      <c r="E289" t="str" cm="1">
        <f t="array" ref="E289">IF(COUNT(FIND({"셀룰러","샐룰러","lte","Lte","LTE","Cellular","cellular"},G289)),"lte","wifi")</f>
        <v>wifi</v>
      </c>
      <c r="F289" t="s">
        <v>602</v>
      </c>
      <c r="G289" t="s">
        <v>3463</v>
      </c>
      <c r="H289">
        <f t="shared" si="36"/>
        <v>3.0799999999999272</v>
      </c>
      <c r="I289">
        <f t="shared" si="32"/>
        <v>430000</v>
      </c>
      <c r="J289">
        <v>2017.03</v>
      </c>
      <c r="K289">
        <f t="shared" si="34"/>
        <v>32</v>
      </c>
      <c r="L289">
        <f t="shared" si="33"/>
        <v>430000</v>
      </c>
    </row>
    <row r="290" spans="1:12" x14ac:dyDescent="0.45">
      <c r="A290" t="s">
        <v>5321</v>
      </c>
      <c r="B290">
        <v>270000</v>
      </c>
      <c r="C290" t="s">
        <v>7</v>
      </c>
      <c r="D290" t="str">
        <f t="shared" si="37"/>
        <v>2020.11</v>
      </c>
      <c r="E290" t="str" cm="1">
        <f t="array" ref="E290">IF(COUNT(FIND({"셀룰러","샐룰러","lte","Lte","LTE","Cellular","cellular"},G290)),"lte","wifi")</f>
        <v>wifi</v>
      </c>
      <c r="F290" t="s">
        <v>186</v>
      </c>
      <c r="G290" t="s">
        <v>3250</v>
      </c>
      <c r="H290">
        <f t="shared" si="36"/>
        <v>3.0799999999999272</v>
      </c>
      <c r="I290">
        <f t="shared" si="32"/>
        <v>550000</v>
      </c>
      <c r="J290">
        <v>2017.03</v>
      </c>
      <c r="K290">
        <f t="shared" si="34"/>
        <v>128</v>
      </c>
      <c r="L290">
        <f t="shared" si="33"/>
        <v>430000</v>
      </c>
    </row>
    <row r="291" spans="1:12" x14ac:dyDescent="0.45">
      <c r="A291" t="s">
        <v>5321</v>
      </c>
      <c r="B291">
        <v>250000</v>
      </c>
      <c r="C291" t="s">
        <v>7</v>
      </c>
      <c r="D291" t="str">
        <f t="shared" si="37"/>
        <v>2021.01</v>
      </c>
      <c r="E291" t="str" cm="1">
        <f t="array" ref="E291">IF(COUNT(FIND({"셀룰러","샐룰러","lte","Lte","LTE","Cellular","cellular"},G291)),"lte","wifi")</f>
        <v>wifi</v>
      </c>
      <c r="F291" t="s">
        <v>106</v>
      </c>
      <c r="G291" t="s">
        <v>3410</v>
      </c>
      <c r="H291">
        <f t="shared" si="36"/>
        <v>3.9800000000000182</v>
      </c>
      <c r="I291">
        <f t="shared" si="32"/>
        <v>430000</v>
      </c>
      <c r="J291">
        <v>2017.03</v>
      </c>
      <c r="K291">
        <f t="shared" si="34"/>
        <v>32</v>
      </c>
      <c r="L291">
        <f t="shared" si="33"/>
        <v>430000</v>
      </c>
    </row>
    <row r="292" spans="1:12" x14ac:dyDescent="0.45">
      <c r="A292" t="s">
        <v>5321</v>
      </c>
      <c r="B292">
        <v>190000</v>
      </c>
      <c r="C292" t="s">
        <v>7</v>
      </c>
      <c r="D292" t="str">
        <f t="shared" si="37"/>
        <v>2021.03</v>
      </c>
      <c r="E292" t="str" cm="1">
        <f t="array" ref="E292">IF(COUNT(FIND({"셀룰러","샐룰러","lte","Lte","LTE","Cellular","cellular"},G292)),"lte","wifi")</f>
        <v>wifi</v>
      </c>
      <c r="F292" t="s">
        <v>190</v>
      </c>
      <c r="G292" t="s">
        <v>3372</v>
      </c>
      <c r="H292">
        <f t="shared" si="36"/>
        <v>4</v>
      </c>
      <c r="I292">
        <f t="shared" si="32"/>
        <v>430000</v>
      </c>
      <c r="J292">
        <v>2017.03</v>
      </c>
      <c r="K292">
        <f t="shared" si="34"/>
        <v>32</v>
      </c>
      <c r="L292">
        <f t="shared" si="33"/>
        <v>430000</v>
      </c>
    </row>
    <row r="293" spans="1:12" x14ac:dyDescent="0.45">
      <c r="A293" t="s">
        <v>5321</v>
      </c>
      <c r="B293">
        <v>270000</v>
      </c>
      <c r="C293" t="s">
        <v>7</v>
      </c>
      <c r="D293" t="str">
        <f t="shared" si="37"/>
        <v>2020.11</v>
      </c>
      <c r="E293" t="str" cm="1">
        <f t="array" ref="E293">IF(COUNT(FIND({"셀룰러","샐룰러","lte","Lte","LTE","Cellular","cellular"},G293)),"lte","wifi")</f>
        <v>wifi</v>
      </c>
      <c r="F293" t="s">
        <v>238</v>
      </c>
      <c r="G293" t="s">
        <v>3356</v>
      </c>
      <c r="H293">
        <f t="shared" si="36"/>
        <v>3.0799999999999272</v>
      </c>
      <c r="I293">
        <f t="shared" si="32"/>
        <v>550000</v>
      </c>
      <c r="J293">
        <v>2017.03</v>
      </c>
      <c r="K293">
        <f t="shared" si="34"/>
        <v>128</v>
      </c>
      <c r="L293">
        <f t="shared" si="33"/>
        <v>430000</v>
      </c>
    </row>
    <row r="294" spans="1:12" x14ac:dyDescent="0.45">
      <c r="A294" t="s">
        <v>5321</v>
      </c>
      <c r="B294">
        <v>190000</v>
      </c>
      <c r="C294" t="s">
        <v>7</v>
      </c>
      <c r="D294" t="str">
        <f t="shared" si="37"/>
        <v>2021.02</v>
      </c>
      <c r="E294" t="str" cm="1">
        <f t="array" ref="E294">IF(COUNT(FIND({"셀룰러","샐룰러","lte","Lte","LTE","Cellular","cellular"},G294)),"lte","wifi")</f>
        <v>wifi</v>
      </c>
      <c r="F294" t="s">
        <v>40</v>
      </c>
      <c r="G294" t="s">
        <v>3223</v>
      </c>
      <c r="H294">
        <f t="shared" si="36"/>
        <v>3.9900000000000091</v>
      </c>
      <c r="I294">
        <f t="shared" si="32"/>
        <v>430000</v>
      </c>
      <c r="J294">
        <v>2017.03</v>
      </c>
      <c r="K294">
        <f t="shared" si="34"/>
        <v>32</v>
      </c>
      <c r="L294">
        <f t="shared" si="33"/>
        <v>430000</v>
      </c>
    </row>
    <row r="295" spans="1:12" x14ac:dyDescent="0.45">
      <c r="A295" t="s">
        <v>5321</v>
      </c>
      <c r="B295">
        <v>250000</v>
      </c>
      <c r="C295" t="s">
        <v>7</v>
      </c>
      <c r="D295" t="str">
        <f t="shared" si="37"/>
        <v>2021.01</v>
      </c>
      <c r="E295" t="str" cm="1">
        <f t="array" ref="E295">IF(COUNT(FIND({"셀룰러","샐룰러","lte","Lte","LTE","Cellular","cellular"},G295)),"lte","wifi")</f>
        <v>wifi</v>
      </c>
      <c r="F295" t="s">
        <v>351</v>
      </c>
      <c r="G295" t="s">
        <v>3288</v>
      </c>
      <c r="H295">
        <f t="shared" si="36"/>
        <v>3.9800000000000182</v>
      </c>
      <c r="I295">
        <f t="shared" si="32"/>
        <v>550000</v>
      </c>
      <c r="J295">
        <v>2017.03</v>
      </c>
      <c r="K295">
        <f t="shared" si="34"/>
        <v>128</v>
      </c>
      <c r="L295">
        <f t="shared" si="33"/>
        <v>430000</v>
      </c>
    </row>
    <row r="296" spans="1:12" x14ac:dyDescent="0.45">
      <c r="A296" t="s">
        <v>5321</v>
      </c>
      <c r="B296">
        <v>250000</v>
      </c>
      <c r="C296" t="s">
        <v>4</v>
      </c>
      <c r="D296" t="str">
        <f t="shared" si="37"/>
        <v>2020.11</v>
      </c>
      <c r="E296" t="str" cm="1">
        <f t="array" ref="E296">IF(COUNT(FIND({"셀룰러","샐룰러","lte","Lte","LTE","Cellular","cellular"},G296)),"lte","wifi")</f>
        <v>wifi</v>
      </c>
      <c r="F296" t="s">
        <v>516</v>
      </c>
      <c r="G296" t="s">
        <v>3332</v>
      </c>
      <c r="H296">
        <f t="shared" si="36"/>
        <v>3.0799999999999272</v>
      </c>
      <c r="I296">
        <f t="shared" si="32"/>
        <v>430000</v>
      </c>
      <c r="J296">
        <v>2017.03</v>
      </c>
      <c r="K296">
        <f t="shared" si="34"/>
        <v>32</v>
      </c>
      <c r="L296">
        <f t="shared" si="33"/>
        <v>430000</v>
      </c>
    </row>
    <row r="297" spans="1:12" x14ac:dyDescent="0.45">
      <c r="A297" t="s">
        <v>5321</v>
      </c>
      <c r="B297">
        <v>200000</v>
      </c>
      <c r="C297" t="s">
        <v>7</v>
      </c>
      <c r="D297" t="str">
        <f t="shared" si="37"/>
        <v>2021.02</v>
      </c>
      <c r="E297" t="str" cm="1">
        <f t="array" ref="E297">IF(COUNT(FIND({"셀룰러","샐룰러","lte","Lte","LTE","Cellular","cellular"},G297)),"lte","wifi")</f>
        <v>wifi</v>
      </c>
      <c r="F297" t="s">
        <v>49</v>
      </c>
      <c r="G297" t="s">
        <v>3367</v>
      </c>
      <c r="H297">
        <f t="shared" si="36"/>
        <v>3.9900000000000091</v>
      </c>
      <c r="I297">
        <f t="shared" si="32"/>
        <v>430000</v>
      </c>
      <c r="J297">
        <v>2017.03</v>
      </c>
      <c r="K297">
        <f t="shared" si="34"/>
        <v>32</v>
      </c>
      <c r="L297">
        <f t="shared" si="33"/>
        <v>430000</v>
      </c>
    </row>
    <row r="298" spans="1:12" x14ac:dyDescent="0.45">
      <c r="A298" t="s">
        <v>5321</v>
      </c>
      <c r="B298">
        <v>220000</v>
      </c>
      <c r="C298" t="s">
        <v>4</v>
      </c>
      <c r="D298" t="str">
        <f t="shared" si="37"/>
        <v>2020.11</v>
      </c>
      <c r="E298" t="str" cm="1">
        <f t="array" ref="E298">IF(COUNT(FIND({"셀룰러","샐룰러","lte","Lte","LTE","Cellular","cellular"},G298)),"lte","wifi")</f>
        <v>wifi</v>
      </c>
      <c r="F298" t="s">
        <v>536</v>
      </c>
      <c r="G298" t="s">
        <v>3446</v>
      </c>
      <c r="H298">
        <f t="shared" si="36"/>
        <v>3.0799999999999272</v>
      </c>
      <c r="I298">
        <f t="shared" si="32"/>
        <v>430000</v>
      </c>
      <c r="J298">
        <v>2017.03</v>
      </c>
      <c r="K298">
        <f t="shared" si="34"/>
        <v>32</v>
      </c>
      <c r="L298">
        <f t="shared" si="33"/>
        <v>430000</v>
      </c>
    </row>
    <row r="299" spans="1:12" x14ac:dyDescent="0.45">
      <c r="A299" t="s">
        <v>5321</v>
      </c>
      <c r="B299">
        <v>180000</v>
      </c>
      <c r="C299" t="s">
        <v>7</v>
      </c>
      <c r="D299" t="str">
        <f t="shared" si="37"/>
        <v>2021.01</v>
      </c>
      <c r="E299" t="str" cm="1">
        <f t="array" ref="E299">IF(COUNT(FIND({"셀룰러","샐룰러","lte","Lte","LTE","Cellular","cellular"},G299)),"lte","wifi")</f>
        <v>wifi</v>
      </c>
      <c r="F299" t="s">
        <v>95</v>
      </c>
      <c r="G299" t="s">
        <v>3402</v>
      </c>
      <c r="H299">
        <f t="shared" si="36"/>
        <v>3.9800000000000182</v>
      </c>
      <c r="I299">
        <f t="shared" si="32"/>
        <v>430000</v>
      </c>
      <c r="J299">
        <v>2017.03</v>
      </c>
      <c r="K299">
        <f t="shared" si="34"/>
        <v>32</v>
      </c>
      <c r="L299">
        <f t="shared" si="33"/>
        <v>430000</v>
      </c>
    </row>
    <row r="300" spans="1:12" x14ac:dyDescent="0.45">
      <c r="A300" t="s">
        <v>5321</v>
      </c>
      <c r="B300">
        <v>170000</v>
      </c>
      <c r="C300" t="s">
        <v>7</v>
      </c>
      <c r="D300" t="str">
        <f t="shared" si="37"/>
        <v>2021.01</v>
      </c>
      <c r="E300" t="str" cm="1">
        <f t="array" ref="E300">IF(COUNT(FIND({"셀룰러","샐룰러","lte","Lte","LTE","Cellular","cellular"},G300)),"lte","wifi")</f>
        <v>wifi</v>
      </c>
      <c r="F300" t="s">
        <v>96</v>
      </c>
      <c r="G300" t="s">
        <v>3237</v>
      </c>
      <c r="H300">
        <f t="shared" si="36"/>
        <v>3.9800000000000182</v>
      </c>
      <c r="I300">
        <f t="shared" si="32"/>
        <v>430000</v>
      </c>
      <c r="J300">
        <v>2017.03</v>
      </c>
      <c r="K300">
        <f t="shared" si="34"/>
        <v>32</v>
      </c>
      <c r="L300">
        <f t="shared" si="33"/>
        <v>430000</v>
      </c>
    </row>
    <row r="301" spans="1:12" x14ac:dyDescent="0.45">
      <c r="A301" t="s">
        <v>5321</v>
      </c>
      <c r="B301">
        <v>270000</v>
      </c>
      <c r="C301" t="s">
        <v>7</v>
      </c>
      <c r="D301" t="str">
        <f t="shared" si="37"/>
        <v>2020.11</v>
      </c>
      <c r="E301" t="str" cm="1">
        <f t="array" ref="E301">IF(COUNT(FIND({"셀룰러","샐룰러","lte","Lte","LTE","Cellular","cellular"},G301)),"lte","wifi")</f>
        <v>wifi</v>
      </c>
      <c r="F301" t="s">
        <v>195</v>
      </c>
      <c r="G301" t="s">
        <v>3450</v>
      </c>
      <c r="H301">
        <f t="shared" si="36"/>
        <v>3.0799999999999272</v>
      </c>
      <c r="I301">
        <f t="shared" si="32"/>
        <v>430000</v>
      </c>
      <c r="J301">
        <v>2017.03</v>
      </c>
      <c r="K301">
        <f t="shared" si="34"/>
        <v>32</v>
      </c>
      <c r="L301">
        <f t="shared" si="33"/>
        <v>430000</v>
      </c>
    </row>
    <row r="302" spans="1:12" x14ac:dyDescent="0.45">
      <c r="A302" t="s">
        <v>5321</v>
      </c>
      <c r="B302">
        <v>250000</v>
      </c>
      <c r="C302" t="s">
        <v>7</v>
      </c>
      <c r="D302" t="str">
        <f t="shared" si="37"/>
        <v>2021.02</v>
      </c>
      <c r="E302" t="str" cm="1">
        <f t="array" ref="E302">IF(COUNT(FIND({"셀룰러","샐룰러","lte","Lte","LTE","Cellular","cellular"},G302)),"lte","wifi")</f>
        <v>wifi</v>
      </c>
      <c r="F302" t="s">
        <v>64</v>
      </c>
      <c r="G302" t="s">
        <v>3269</v>
      </c>
      <c r="H302">
        <f t="shared" si="36"/>
        <v>3.9900000000000091</v>
      </c>
      <c r="I302">
        <f t="shared" si="32"/>
        <v>550000</v>
      </c>
      <c r="J302">
        <v>2017.03</v>
      </c>
      <c r="K302">
        <f t="shared" si="34"/>
        <v>128</v>
      </c>
      <c r="L302">
        <f t="shared" si="33"/>
        <v>430000</v>
      </c>
    </row>
    <row r="303" spans="1:12" x14ac:dyDescent="0.45">
      <c r="A303" t="s">
        <v>5321</v>
      </c>
      <c r="B303">
        <v>200000</v>
      </c>
      <c r="C303" t="s">
        <v>7</v>
      </c>
      <c r="D303" t="str">
        <f t="shared" si="37"/>
        <v>2020.12</v>
      </c>
      <c r="E303" t="str" cm="1">
        <f t="array" ref="E303">IF(COUNT(FIND({"셀룰러","샐룰러","lte","Lte","LTE","Cellular","cellular"},G303)),"lte","wifi")</f>
        <v>wifi</v>
      </c>
      <c r="F303" t="s">
        <v>161</v>
      </c>
      <c r="G303" t="s">
        <v>3442</v>
      </c>
      <c r="H303">
        <f t="shared" si="36"/>
        <v>3.0899999999999181</v>
      </c>
      <c r="I303">
        <f t="shared" si="32"/>
        <v>430000</v>
      </c>
      <c r="J303">
        <v>2017.03</v>
      </c>
      <c r="K303">
        <f t="shared" si="34"/>
        <v>32</v>
      </c>
      <c r="L303">
        <f t="shared" si="33"/>
        <v>430000</v>
      </c>
    </row>
    <row r="304" spans="1:12" x14ac:dyDescent="0.45">
      <c r="A304" t="s">
        <v>5321</v>
      </c>
      <c r="B304">
        <v>230000</v>
      </c>
      <c r="C304" t="s">
        <v>4</v>
      </c>
      <c r="D304" s="2">
        <v>2021.02</v>
      </c>
      <c r="E304" t="str" cm="1">
        <f t="array" ref="E304">IF(COUNT(FIND({"셀룰러","샐룰러","lte","Lte","LTE","Cellular","cellular"},G304)),"lte","wifi")</f>
        <v>wifi</v>
      </c>
      <c r="F304">
        <v>20210202</v>
      </c>
      <c r="G304" t="s">
        <v>5470</v>
      </c>
      <c r="H304">
        <f t="shared" si="36"/>
        <v>3.9900000000000091</v>
      </c>
      <c r="I304">
        <f t="shared" si="32"/>
        <v>430000</v>
      </c>
      <c r="J304">
        <v>2017.03</v>
      </c>
      <c r="K304">
        <f t="shared" si="34"/>
        <v>32</v>
      </c>
      <c r="L304">
        <f t="shared" si="33"/>
        <v>430000</v>
      </c>
    </row>
    <row r="305" spans="1:12" x14ac:dyDescent="0.45">
      <c r="A305" t="s">
        <v>5321</v>
      </c>
      <c r="B305">
        <v>200000</v>
      </c>
      <c r="C305" t="s">
        <v>7</v>
      </c>
      <c r="D305" t="str">
        <f t="shared" ref="D305:D328" si="38">LEFT(F305,7)</f>
        <v>2021.02</v>
      </c>
      <c r="E305" t="str" cm="1">
        <f t="array" ref="E305">IF(COUNT(FIND({"셀룰러","샐룰러","lte","Lte","LTE","Cellular","cellular"},G305)),"lte","wifi")</f>
        <v>wifi</v>
      </c>
      <c r="F305" t="s">
        <v>40</v>
      </c>
      <c r="G305" t="s">
        <v>2754</v>
      </c>
      <c r="H305">
        <f t="shared" si="36"/>
        <v>3.9900000000000091</v>
      </c>
      <c r="I305">
        <f t="shared" si="32"/>
        <v>430000</v>
      </c>
      <c r="J305">
        <v>2017.03</v>
      </c>
      <c r="K305">
        <f t="shared" si="34"/>
        <v>32</v>
      </c>
      <c r="L305">
        <f t="shared" si="33"/>
        <v>430000</v>
      </c>
    </row>
    <row r="306" spans="1:12" x14ac:dyDescent="0.45">
      <c r="A306" t="s">
        <v>5321</v>
      </c>
      <c r="B306">
        <v>240000</v>
      </c>
      <c r="C306" t="s">
        <v>4</v>
      </c>
      <c r="D306" t="str">
        <f t="shared" si="38"/>
        <v>2020.12</v>
      </c>
      <c r="E306" t="str" cm="1">
        <f t="array" ref="E306">IF(COUNT(FIND({"셀룰러","샐룰러","lte","Lte","LTE","Cellular","cellular"},G306)),"lte","wifi")</f>
        <v>wifi</v>
      </c>
      <c r="F306" t="s">
        <v>118</v>
      </c>
      <c r="G306" t="s">
        <v>3307</v>
      </c>
      <c r="H306">
        <f t="shared" si="36"/>
        <v>3.0899999999999181</v>
      </c>
      <c r="I306">
        <f t="shared" si="32"/>
        <v>430000</v>
      </c>
      <c r="J306">
        <v>2017.03</v>
      </c>
      <c r="K306">
        <f t="shared" si="34"/>
        <v>32</v>
      </c>
      <c r="L306">
        <f t="shared" si="33"/>
        <v>430000</v>
      </c>
    </row>
    <row r="307" spans="1:12" x14ac:dyDescent="0.45">
      <c r="A307" t="s">
        <v>5321</v>
      </c>
      <c r="B307">
        <v>170000</v>
      </c>
      <c r="C307" t="s">
        <v>7</v>
      </c>
      <c r="D307" t="str">
        <f t="shared" si="38"/>
        <v>2021.03</v>
      </c>
      <c r="E307" t="str" cm="1">
        <f t="array" ref="E307">IF(COUNT(FIND({"셀룰러","샐룰러","lte","Lte","LTE","Cellular","cellular"},G307)),"lte","wifi")</f>
        <v>wifi</v>
      </c>
      <c r="F307" t="s">
        <v>197</v>
      </c>
      <c r="G307" t="s">
        <v>3220</v>
      </c>
      <c r="H307">
        <f t="shared" si="36"/>
        <v>4</v>
      </c>
      <c r="I307">
        <f t="shared" si="32"/>
        <v>430000</v>
      </c>
      <c r="J307">
        <v>2017.03</v>
      </c>
      <c r="K307">
        <f t="shared" si="34"/>
        <v>32</v>
      </c>
      <c r="L307">
        <f t="shared" si="33"/>
        <v>430000</v>
      </c>
    </row>
    <row r="308" spans="1:12" x14ac:dyDescent="0.45">
      <c r="A308" t="s">
        <v>5321</v>
      </c>
      <c r="B308">
        <v>200000</v>
      </c>
      <c r="C308" t="s">
        <v>4</v>
      </c>
      <c r="D308" t="str">
        <f t="shared" si="38"/>
        <v>2020.12</v>
      </c>
      <c r="E308" t="str" cm="1">
        <f t="array" ref="E308">IF(COUNT(FIND({"셀룰러","샐룰러","lte","Lte","LTE","Cellular","cellular"},G308)),"lte","wifi")</f>
        <v>wifi</v>
      </c>
      <c r="F308" t="s">
        <v>173</v>
      </c>
      <c r="G308" t="s">
        <v>3447</v>
      </c>
      <c r="H308">
        <f t="shared" si="36"/>
        <v>3.0899999999999181</v>
      </c>
      <c r="I308">
        <f t="shared" si="32"/>
        <v>430000</v>
      </c>
      <c r="J308">
        <v>2017.03</v>
      </c>
      <c r="K308">
        <f t="shared" si="34"/>
        <v>32</v>
      </c>
      <c r="L308">
        <f t="shared" si="33"/>
        <v>430000</v>
      </c>
    </row>
    <row r="309" spans="1:12" x14ac:dyDescent="0.45">
      <c r="A309" t="s">
        <v>5321</v>
      </c>
      <c r="B309">
        <v>150000</v>
      </c>
      <c r="C309" t="s">
        <v>7</v>
      </c>
      <c r="D309" t="str">
        <f t="shared" si="38"/>
        <v>2021.02</v>
      </c>
      <c r="E309" t="str" cm="1">
        <f t="array" ref="E309">IF(COUNT(FIND({"셀룰러","샐룰러","lte","Lte","LTE","Cellular","cellular"},G309)),"lte","wifi")</f>
        <v>wifi</v>
      </c>
      <c r="F309" t="s">
        <v>48</v>
      </c>
      <c r="G309" t="s">
        <v>3274</v>
      </c>
      <c r="H309">
        <f t="shared" si="36"/>
        <v>3.9900000000000091</v>
      </c>
      <c r="I309">
        <f t="shared" si="32"/>
        <v>550000</v>
      </c>
      <c r="J309">
        <v>2017.03</v>
      </c>
      <c r="K309">
        <f t="shared" si="34"/>
        <v>128</v>
      </c>
      <c r="L309">
        <f t="shared" si="33"/>
        <v>430000</v>
      </c>
    </row>
    <row r="310" spans="1:12" x14ac:dyDescent="0.45">
      <c r="A310" t="s">
        <v>5321</v>
      </c>
      <c r="B310">
        <v>123456</v>
      </c>
      <c r="C310" t="s">
        <v>7</v>
      </c>
      <c r="D310" t="str">
        <f t="shared" si="38"/>
        <v>2020.12</v>
      </c>
      <c r="E310" t="str" cm="1">
        <f t="array" ref="E310">IF(COUNT(FIND({"셀룰러","샐룰러","lte","Lte","LTE","Cellular","cellular"},G310)),"lte","wifi")</f>
        <v>wifi</v>
      </c>
      <c r="F310" t="s">
        <v>480</v>
      </c>
      <c r="G310" t="s">
        <v>3311</v>
      </c>
      <c r="H310">
        <f t="shared" si="36"/>
        <v>3.0899999999999181</v>
      </c>
      <c r="I310">
        <f t="shared" ref="I310:I331" si="39">IF(K310=128,L310+120000,L310)</f>
        <v>430000</v>
      </c>
      <c r="J310">
        <v>2017.03</v>
      </c>
      <c r="K310">
        <f t="shared" si="34"/>
        <v>32</v>
      </c>
      <c r="L310">
        <f t="shared" ref="L310:L331" si="40">IF(E310="wifi",430000,600000)</f>
        <v>430000</v>
      </c>
    </row>
    <row r="311" spans="1:12" x14ac:dyDescent="0.45">
      <c r="A311" t="s">
        <v>5321</v>
      </c>
      <c r="B311">
        <v>170000</v>
      </c>
      <c r="C311" t="s">
        <v>7</v>
      </c>
      <c r="D311" t="str">
        <f t="shared" si="38"/>
        <v>2021.01</v>
      </c>
      <c r="E311" t="str" cm="1">
        <f t="array" ref="E311">IF(COUNT(FIND({"셀룰러","샐룰러","lte","Lte","LTE","Cellular","cellular"},G311)),"lte","wifi")</f>
        <v>wifi</v>
      </c>
      <c r="F311" t="s">
        <v>106</v>
      </c>
      <c r="G311" t="s">
        <v>3234</v>
      </c>
      <c r="H311">
        <f t="shared" si="36"/>
        <v>3.9800000000000182</v>
      </c>
      <c r="I311">
        <f t="shared" si="39"/>
        <v>430000</v>
      </c>
      <c r="J311">
        <v>2017.03</v>
      </c>
      <c r="K311">
        <f t="shared" ref="K311:K330" si="41">IF(COUNT(FIND(128,G311)),128,32)</f>
        <v>32</v>
      </c>
      <c r="L311">
        <f t="shared" si="40"/>
        <v>430000</v>
      </c>
    </row>
    <row r="312" spans="1:12" x14ac:dyDescent="0.45">
      <c r="A312" t="s">
        <v>5321</v>
      </c>
      <c r="B312">
        <v>240000</v>
      </c>
      <c r="C312" t="s">
        <v>7</v>
      </c>
      <c r="D312" t="str">
        <f t="shared" si="38"/>
        <v>2020.11</v>
      </c>
      <c r="E312" t="str" cm="1">
        <f t="array" ref="E312">IF(COUNT(FIND({"셀룰러","샐룰러","lte","Lte","LTE","Cellular","cellular"},G312)),"lte","wifi")</f>
        <v>lte</v>
      </c>
      <c r="F312" t="s">
        <v>183</v>
      </c>
      <c r="G312" t="s">
        <v>3339</v>
      </c>
      <c r="H312">
        <f t="shared" si="36"/>
        <v>3.0799999999999272</v>
      </c>
      <c r="I312">
        <f t="shared" si="39"/>
        <v>720000</v>
      </c>
      <c r="J312">
        <v>2017.03</v>
      </c>
      <c r="K312">
        <f t="shared" si="41"/>
        <v>128</v>
      </c>
      <c r="L312">
        <f t="shared" si="40"/>
        <v>600000</v>
      </c>
    </row>
    <row r="313" spans="1:12" x14ac:dyDescent="0.45">
      <c r="A313" t="s">
        <v>5321</v>
      </c>
      <c r="B313">
        <v>210000</v>
      </c>
      <c r="C313" t="s">
        <v>4</v>
      </c>
      <c r="D313" t="str">
        <f t="shared" si="38"/>
        <v>2020.12</v>
      </c>
      <c r="E313" t="str" cm="1">
        <f t="array" ref="E313">IF(COUNT(FIND({"셀룰러","샐룰러","lte","Lte","LTE","Cellular","cellular"},G313)),"lte","wifi")</f>
        <v>wifi</v>
      </c>
      <c r="F313" t="s">
        <v>150</v>
      </c>
      <c r="G313" t="s">
        <v>3433</v>
      </c>
      <c r="H313">
        <f t="shared" si="36"/>
        <v>3.0899999999999181</v>
      </c>
      <c r="I313">
        <f t="shared" si="39"/>
        <v>430000</v>
      </c>
      <c r="J313">
        <v>2017.03</v>
      </c>
      <c r="K313">
        <f t="shared" si="41"/>
        <v>32</v>
      </c>
      <c r="L313">
        <f t="shared" si="40"/>
        <v>430000</v>
      </c>
    </row>
    <row r="314" spans="1:12" x14ac:dyDescent="0.45">
      <c r="A314" t="s">
        <v>5321</v>
      </c>
      <c r="B314">
        <v>220000</v>
      </c>
      <c r="C314" t="s">
        <v>7</v>
      </c>
      <c r="D314" t="str">
        <f t="shared" si="38"/>
        <v>2021.02</v>
      </c>
      <c r="E314" t="str" cm="1">
        <f t="array" ref="E314">IF(COUNT(FIND({"셀룰러","샐룰러","lte","Lte","LTE","Cellular","cellular"},G314)),"lte","wifi")</f>
        <v>wifi</v>
      </c>
      <c r="F314" t="s">
        <v>73</v>
      </c>
      <c r="G314" t="s">
        <v>3277</v>
      </c>
      <c r="H314">
        <f t="shared" si="36"/>
        <v>3.9900000000000091</v>
      </c>
      <c r="I314">
        <f t="shared" si="39"/>
        <v>430000</v>
      </c>
      <c r="J314">
        <v>2017.03</v>
      </c>
      <c r="K314">
        <f t="shared" si="41"/>
        <v>32</v>
      </c>
      <c r="L314">
        <f t="shared" si="40"/>
        <v>430000</v>
      </c>
    </row>
    <row r="315" spans="1:12" x14ac:dyDescent="0.45">
      <c r="A315" t="s">
        <v>5321</v>
      </c>
      <c r="B315">
        <v>200000</v>
      </c>
      <c r="C315" t="s">
        <v>7</v>
      </c>
      <c r="D315" t="str">
        <f t="shared" si="38"/>
        <v>2021.01</v>
      </c>
      <c r="E315" t="str" cm="1">
        <f t="array" ref="E315">IF(COUNT(FIND({"셀룰러","샐룰러","lte","Lte","LTE","Cellular","cellular"},G315)),"lte","wifi")</f>
        <v>wifi</v>
      </c>
      <c r="F315" t="s">
        <v>351</v>
      </c>
      <c r="G315" t="s">
        <v>3286</v>
      </c>
      <c r="H315">
        <f t="shared" si="36"/>
        <v>3.9800000000000182</v>
      </c>
      <c r="I315">
        <f t="shared" si="39"/>
        <v>430000</v>
      </c>
      <c r="J315">
        <v>2017.03</v>
      </c>
      <c r="K315">
        <f t="shared" si="41"/>
        <v>32</v>
      </c>
      <c r="L315">
        <f t="shared" si="40"/>
        <v>430000</v>
      </c>
    </row>
    <row r="316" spans="1:12" x14ac:dyDescent="0.45">
      <c r="A316" t="s">
        <v>5321</v>
      </c>
      <c r="B316">
        <v>250000</v>
      </c>
      <c r="C316" t="s">
        <v>4</v>
      </c>
      <c r="D316" t="str">
        <f t="shared" si="38"/>
        <v>2020.11</v>
      </c>
      <c r="E316" t="str" cm="1">
        <f t="array" ref="E316">IF(COUNT(FIND({"셀룰러","샐룰러","lte","Lte","LTE","Cellular","cellular"},G316)),"lte","wifi")</f>
        <v>wifi</v>
      </c>
      <c r="F316" t="s">
        <v>206</v>
      </c>
      <c r="G316" t="s">
        <v>3453</v>
      </c>
      <c r="H316">
        <f t="shared" si="36"/>
        <v>3.0799999999999272</v>
      </c>
      <c r="I316">
        <f t="shared" si="39"/>
        <v>550000</v>
      </c>
      <c r="J316">
        <v>2017.03</v>
      </c>
      <c r="K316">
        <f t="shared" si="41"/>
        <v>128</v>
      </c>
      <c r="L316">
        <f t="shared" si="40"/>
        <v>430000</v>
      </c>
    </row>
    <row r="317" spans="1:12" x14ac:dyDescent="0.45">
      <c r="A317" t="s">
        <v>5321</v>
      </c>
      <c r="B317">
        <v>200000</v>
      </c>
      <c r="C317" t="s">
        <v>7</v>
      </c>
      <c r="D317" t="str">
        <f t="shared" si="38"/>
        <v>2020.09</v>
      </c>
      <c r="E317" t="str" cm="1">
        <f t="array" ref="E317">IF(COUNT(FIND({"셀룰러","샐룰러","lte","Lte","LTE","Cellular","cellular"},G317)),"lte","wifi")</f>
        <v>wifi</v>
      </c>
      <c r="F317" t="s">
        <v>320</v>
      </c>
      <c r="G317" t="s">
        <v>3361</v>
      </c>
      <c r="H317">
        <f t="shared" si="36"/>
        <v>3.0599999999999454</v>
      </c>
      <c r="I317">
        <f t="shared" si="39"/>
        <v>430000</v>
      </c>
      <c r="J317">
        <v>2017.03</v>
      </c>
      <c r="K317">
        <f t="shared" si="41"/>
        <v>32</v>
      </c>
      <c r="L317">
        <f t="shared" si="40"/>
        <v>430000</v>
      </c>
    </row>
    <row r="318" spans="1:12" x14ac:dyDescent="0.45">
      <c r="A318" t="s">
        <v>5321</v>
      </c>
      <c r="B318">
        <v>190000</v>
      </c>
      <c r="C318" t="s">
        <v>7</v>
      </c>
      <c r="D318" t="str">
        <f t="shared" si="38"/>
        <v>2021.02</v>
      </c>
      <c r="E318" t="str" cm="1">
        <f t="array" ref="E318">IF(COUNT(FIND({"셀룰러","샐룰러","lte","Lte","LTE","Cellular","cellular"},G318)),"lte","wifi")</f>
        <v>wifi</v>
      </c>
      <c r="F318" t="s">
        <v>73</v>
      </c>
      <c r="G318" t="s">
        <v>3386</v>
      </c>
      <c r="H318">
        <f t="shared" si="36"/>
        <v>3.9900000000000091</v>
      </c>
      <c r="I318">
        <f t="shared" si="39"/>
        <v>550000</v>
      </c>
      <c r="J318">
        <v>2017.03</v>
      </c>
      <c r="K318">
        <f t="shared" si="41"/>
        <v>128</v>
      </c>
      <c r="L318">
        <f t="shared" si="40"/>
        <v>430000</v>
      </c>
    </row>
    <row r="319" spans="1:12" x14ac:dyDescent="0.45">
      <c r="A319" t="s">
        <v>5321</v>
      </c>
      <c r="B319">
        <v>250000</v>
      </c>
      <c r="C319" t="s">
        <v>4</v>
      </c>
      <c r="D319" t="str">
        <f t="shared" si="38"/>
        <v>2021.02</v>
      </c>
      <c r="E319" t="str" cm="1">
        <f t="array" ref="E319">IF(COUNT(FIND({"셀룰러","샐룰러","lte","Lte","LTE","Cellular","cellular"},G319)),"lte","wifi")</f>
        <v>wifi</v>
      </c>
      <c r="F319" t="s">
        <v>302</v>
      </c>
      <c r="G319" t="s">
        <v>3226</v>
      </c>
      <c r="H319">
        <f t="shared" si="36"/>
        <v>3.9900000000000091</v>
      </c>
      <c r="I319">
        <f t="shared" si="39"/>
        <v>550000</v>
      </c>
      <c r="J319">
        <v>2017.03</v>
      </c>
      <c r="K319">
        <f t="shared" si="41"/>
        <v>128</v>
      </c>
      <c r="L319">
        <f t="shared" si="40"/>
        <v>430000</v>
      </c>
    </row>
    <row r="320" spans="1:12" x14ac:dyDescent="0.45">
      <c r="A320" t="s">
        <v>5321</v>
      </c>
      <c r="B320">
        <v>210000</v>
      </c>
      <c r="C320" t="s">
        <v>7</v>
      </c>
      <c r="D320" t="str">
        <f t="shared" si="38"/>
        <v>2020.11</v>
      </c>
      <c r="E320" t="str" cm="1">
        <f t="array" ref="E320">IF(COUNT(FIND({"셀룰러","샐룰러","lte","Lte","LTE","Cellular","cellular"},G320)),"lte","wifi")</f>
        <v>wifi</v>
      </c>
      <c r="F320" t="s">
        <v>181</v>
      </c>
      <c r="G320" t="s">
        <v>3330</v>
      </c>
      <c r="H320">
        <f t="shared" si="36"/>
        <v>3.0799999999999272</v>
      </c>
      <c r="I320">
        <f t="shared" si="39"/>
        <v>550000</v>
      </c>
      <c r="J320">
        <v>2017.03</v>
      </c>
      <c r="K320">
        <f t="shared" si="41"/>
        <v>128</v>
      </c>
      <c r="L320">
        <f t="shared" si="40"/>
        <v>430000</v>
      </c>
    </row>
    <row r="321" spans="1:12" x14ac:dyDescent="0.45">
      <c r="A321" t="s">
        <v>5321</v>
      </c>
      <c r="B321">
        <v>410000</v>
      </c>
      <c r="C321" t="s">
        <v>43</v>
      </c>
      <c r="D321" t="str">
        <f t="shared" si="38"/>
        <v>2020.11</v>
      </c>
      <c r="E321" t="str" cm="1">
        <f t="array" ref="E321">IF(COUNT(FIND({"셀룰러","샐룰러","lte","Lte","LTE","Cellular","cellular"},G321)),"lte","wifi")</f>
        <v>wifi</v>
      </c>
      <c r="F321" t="s">
        <v>192</v>
      </c>
      <c r="G321" t="s">
        <v>3344</v>
      </c>
      <c r="H321">
        <f t="shared" si="36"/>
        <v>3.0799999999999272</v>
      </c>
      <c r="I321">
        <f t="shared" si="39"/>
        <v>430000</v>
      </c>
      <c r="J321">
        <v>2017.03</v>
      </c>
      <c r="K321">
        <f t="shared" si="41"/>
        <v>32</v>
      </c>
      <c r="L321">
        <f t="shared" si="40"/>
        <v>430000</v>
      </c>
    </row>
    <row r="322" spans="1:12" x14ac:dyDescent="0.45">
      <c r="A322" t="s">
        <v>5321</v>
      </c>
      <c r="B322">
        <v>210000</v>
      </c>
      <c r="C322" t="s">
        <v>4</v>
      </c>
      <c r="D322" t="str">
        <f t="shared" si="38"/>
        <v>2021.03</v>
      </c>
      <c r="E322" t="str" cm="1">
        <f t="array" ref="E322">IF(COUNT(FIND({"셀룰러","샐룰러","lte","Lte","LTE","Cellular","cellular"},G322)),"lte","wifi")</f>
        <v>wifi</v>
      </c>
      <c r="F322" t="s">
        <v>197</v>
      </c>
      <c r="G322" t="s">
        <v>3373</v>
      </c>
      <c r="H322">
        <f t="shared" ref="H322:H385" si="42">D322-J322</f>
        <v>4</v>
      </c>
      <c r="I322">
        <f t="shared" si="39"/>
        <v>430000</v>
      </c>
      <c r="J322">
        <v>2017.03</v>
      </c>
      <c r="K322">
        <f t="shared" si="41"/>
        <v>32</v>
      </c>
      <c r="L322">
        <f t="shared" si="40"/>
        <v>430000</v>
      </c>
    </row>
    <row r="323" spans="1:12" x14ac:dyDescent="0.45">
      <c r="A323" t="s">
        <v>5321</v>
      </c>
      <c r="B323">
        <v>220000</v>
      </c>
      <c r="C323" t="s">
        <v>7</v>
      </c>
      <c r="D323" t="str">
        <f t="shared" si="38"/>
        <v>2021.01</v>
      </c>
      <c r="E323" t="str" cm="1">
        <f t="array" ref="E323">IF(COUNT(FIND({"셀룰러","샐룰러","lte","Lte","LTE","Cellular","cellular"},G323)),"lte","wifi")</f>
        <v>wifi</v>
      </c>
      <c r="F323" t="s">
        <v>351</v>
      </c>
      <c r="G323" t="s">
        <v>3229</v>
      </c>
      <c r="H323">
        <f t="shared" si="42"/>
        <v>3.9800000000000182</v>
      </c>
      <c r="I323">
        <f t="shared" si="39"/>
        <v>430000</v>
      </c>
      <c r="J323">
        <v>2017.03</v>
      </c>
      <c r="K323">
        <f t="shared" si="41"/>
        <v>32</v>
      </c>
      <c r="L323">
        <f t="shared" si="40"/>
        <v>430000</v>
      </c>
    </row>
    <row r="324" spans="1:12" x14ac:dyDescent="0.45">
      <c r="A324" t="s">
        <v>5321</v>
      </c>
      <c r="B324">
        <v>280000</v>
      </c>
      <c r="C324" t="s">
        <v>4</v>
      </c>
      <c r="D324" t="str">
        <f t="shared" si="38"/>
        <v>2020.12</v>
      </c>
      <c r="E324" t="str" cm="1">
        <f t="array" ref="E324">IF(COUNT(FIND({"셀룰러","샐룰러","lte","Lte","LTE","Cellular","cellular"},G324)),"lte","wifi")</f>
        <v>wifi</v>
      </c>
      <c r="F324" t="s">
        <v>143</v>
      </c>
      <c r="G324" t="s">
        <v>3322</v>
      </c>
      <c r="H324">
        <f t="shared" si="42"/>
        <v>3.0899999999999181</v>
      </c>
      <c r="I324">
        <f t="shared" si="39"/>
        <v>550000</v>
      </c>
      <c r="J324">
        <v>2017.03</v>
      </c>
      <c r="K324">
        <f t="shared" si="41"/>
        <v>128</v>
      </c>
      <c r="L324">
        <f t="shared" si="40"/>
        <v>430000</v>
      </c>
    </row>
    <row r="325" spans="1:12" x14ac:dyDescent="0.45">
      <c r="A325" t="s">
        <v>5321</v>
      </c>
      <c r="B325">
        <v>220000</v>
      </c>
      <c r="C325" t="s">
        <v>4</v>
      </c>
      <c r="D325" t="str">
        <f t="shared" si="38"/>
        <v>2021.02</v>
      </c>
      <c r="E325" t="str" cm="1">
        <f t="array" ref="E325">IF(COUNT(FIND({"셀룰러","샐룰러","lte","Lte","LTE","Cellular","cellular"},G325)),"lte","wifi")</f>
        <v>wifi</v>
      </c>
      <c r="F325" t="s">
        <v>56</v>
      </c>
      <c r="G325" t="s">
        <v>3366</v>
      </c>
      <c r="H325">
        <f t="shared" si="42"/>
        <v>3.9900000000000091</v>
      </c>
      <c r="I325">
        <f t="shared" si="39"/>
        <v>430000</v>
      </c>
      <c r="J325">
        <v>2017.03</v>
      </c>
      <c r="K325">
        <f t="shared" si="41"/>
        <v>32</v>
      </c>
      <c r="L325">
        <f t="shared" si="40"/>
        <v>430000</v>
      </c>
    </row>
    <row r="326" spans="1:12" x14ac:dyDescent="0.45">
      <c r="A326" t="s">
        <v>5321</v>
      </c>
      <c r="B326">
        <v>150000</v>
      </c>
      <c r="C326" t="s">
        <v>7</v>
      </c>
      <c r="D326" t="str">
        <f t="shared" si="38"/>
        <v>2021.01</v>
      </c>
      <c r="E326" t="str" cm="1">
        <f t="array" ref="E326">IF(COUNT(FIND({"셀룰러","샐룰러","lte","Lte","LTE","Cellular","cellular"},G326)),"lte","wifi")</f>
        <v>wifi</v>
      </c>
      <c r="F326" t="s">
        <v>81</v>
      </c>
      <c r="G326" t="s">
        <v>3396</v>
      </c>
      <c r="H326">
        <f t="shared" si="42"/>
        <v>3.9800000000000182</v>
      </c>
      <c r="I326">
        <f t="shared" si="39"/>
        <v>430000</v>
      </c>
      <c r="J326">
        <v>2017.03</v>
      </c>
      <c r="K326">
        <f t="shared" si="41"/>
        <v>32</v>
      </c>
      <c r="L326">
        <f t="shared" si="40"/>
        <v>430000</v>
      </c>
    </row>
    <row r="327" spans="1:12" x14ac:dyDescent="0.45">
      <c r="A327" t="s">
        <v>5321</v>
      </c>
      <c r="B327">
        <v>210000</v>
      </c>
      <c r="C327" t="s">
        <v>4</v>
      </c>
      <c r="D327" t="str">
        <f t="shared" si="38"/>
        <v>2021.01</v>
      </c>
      <c r="E327" t="str" cm="1">
        <f t="array" ref="E327">IF(COUNT(FIND({"셀룰러","샐룰러","lte","Lte","LTE","Cellular","cellular"},G327)),"lte","wifi")</f>
        <v>wifi</v>
      </c>
      <c r="F327" t="s">
        <v>371</v>
      </c>
      <c r="G327" t="s">
        <v>3404</v>
      </c>
      <c r="H327">
        <f t="shared" si="42"/>
        <v>3.9800000000000182</v>
      </c>
      <c r="I327">
        <f t="shared" si="39"/>
        <v>430000</v>
      </c>
      <c r="J327">
        <v>2017.03</v>
      </c>
      <c r="K327">
        <f t="shared" si="41"/>
        <v>32</v>
      </c>
      <c r="L327">
        <f t="shared" si="40"/>
        <v>430000</v>
      </c>
    </row>
    <row r="328" spans="1:12" x14ac:dyDescent="0.45">
      <c r="A328" t="s">
        <v>5321</v>
      </c>
      <c r="B328">
        <v>220000</v>
      </c>
      <c r="C328" t="s">
        <v>4</v>
      </c>
      <c r="D328" t="str">
        <f t="shared" si="38"/>
        <v>2021.02</v>
      </c>
      <c r="E328" t="str" cm="1">
        <f t="array" ref="E328">IF(COUNT(FIND({"셀룰러","샐룰러","lte","Lte","LTE","Cellular","cellular"},G328)),"lte","wifi")</f>
        <v>wifi</v>
      </c>
      <c r="F328" t="s">
        <v>30</v>
      </c>
      <c r="G328" t="s">
        <v>3261</v>
      </c>
      <c r="H328">
        <f t="shared" si="42"/>
        <v>3.9900000000000091</v>
      </c>
      <c r="I328">
        <f t="shared" si="39"/>
        <v>430000</v>
      </c>
      <c r="J328">
        <v>2017.03</v>
      </c>
      <c r="K328">
        <f t="shared" si="41"/>
        <v>32</v>
      </c>
      <c r="L328">
        <f t="shared" si="40"/>
        <v>430000</v>
      </c>
    </row>
    <row r="329" spans="1:12" x14ac:dyDescent="0.45">
      <c r="A329" t="s">
        <v>5321</v>
      </c>
      <c r="B329">
        <v>170000</v>
      </c>
      <c r="C329" t="s">
        <v>7</v>
      </c>
      <c r="D329" s="2">
        <v>2021.01</v>
      </c>
      <c r="E329" t="str" cm="1">
        <f t="array" ref="E329">IF(COUNT(FIND({"셀룰러","샐룰러","lte","Lte","LTE","Cellular","cellular"},G329)),"lte","wifi")</f>
        <v>lte</v>
      </c>
      <c r="F329">
        <v>20210119</v>
      </c>
      <c r="G329" t="s">
        <v>5549</v>
      </c>
      <c r="H329">
        <f t="shared" si="42"/>
        <v>3.9800000000000182</v>
      </c>
      <c r="I329">
        <f t="shared" si="39"/>
        <v>720000</v>
      </c>
      <c r="J329">
        <v>2017.03</v>
      </c>
      <c r="K329">
        <f t="shared" si="41"/>
        <v>128</v>
      </c>
      <c r="L329">
        <f t="shared" si="40"/>
        <v>600000</v>
      </c>
    </row>
    <row r="330" spans="1:12" x14ac:dyDescent="0.45">
      <c r="A330" t="s">
        <v>5321</v>
      </c>
      <c r="B330">
        <v>220000</v>
      </c>
      <c r="C330" t="s">
        <v>4</v>
      </c>
      <c r="D330" t="str">
        <f>LEFT(F330,7)</f>
        <v>2021.01</v>
      </c>
      <c r="E330" t="str" cm="1">
        <f t="array" ref="E330">IF(COUNT(FIND({"셀룰러","샐룰러","lte","Lte","LTE","Cellular","cellular"},G330)),"lte","wifi")</f>
        <v>wifi</v>
      </c>
      <c r="F330" t="s">
        <v>106</v>
      </c>
      <c r="G330" t="s">
        <v>3292</v>
      </c>
      <c r="H330">
        <f t="shared" si="42"/>
        <v>3.9800000000000182</v>
      </c>
      <c r="I330">
        <f t="shared" si="39"/>
        <v>550000</v>
      </c>
      <c r="J330">
        <v>2017.03</v>
      </c>
      <c r="K330">
        <f t="shared" si="41"/>
        <v>128</v>
      </c>
      <c r="L330">
        <f t="shared" si="40"/>
        <v>430000</v>
      </c>
    </row>
    <row r="331" spans="1:12" x14ac:dyDescent="0.45">
      <c r="A331" t="s">
        <v>5782</v>
      </c>
      <c r="B331">
        <v>307000</v>
      </c>
      <c r="C331" t="s">
        <v>4</v>
      </c>
      <c r="D331" s="2">
        <v>2021.02</v>
      </c>
      <c r="E331" t="str" cm="1">
        <f t="array" ref="E331">IF(COUNT(FIND({"셀룰러","샐룰러","lte","Lte","LTE","Cellular","cellular"},G331)),"lte","wifi")</f>
        <v>wifi</v>
      </c>
      <c r="F331">
        <v>20210214</v>
      </c>
      <c r="G331" t="s">
        <v>2822</v>
      </c>
      <c r="H331">
        <f t="shared" si="42"/>
        <v>2.9900000000000091</v>
      </c>
      <c r="I331">
        <f t="shared" si="39"/>
        <v>430000</v>
      </c>
      <c r="J331">
        <v>2018.03</v>
      </c>
      <c r="K331">
        <f>IF(COUNT(FIND(128,G331)),128,32)</f>
        <v>32</v>
      </c>
      <c r="L331">
        <f t="shared" si="40"/>
        <v>430000</v>
      </c>
    </row>
    <row r="332" spans="1:12" x14ac:dyDescent="0.45">
      <c r="A332" t="s">
        <v>3468</v>
      </c>
      <c r="B332">
        <v>380000</v>
      </c>
      <c r="C332" t="s">
        <v>4</v>
      </c>
      <c r="D332" t="str">
        <f>LEFT(F332,7)</f>
        <v>2021.02</v>
      </c>
      <c r="E332" t="str" cm="1">
        <f t="array" ref="E332">IF(COUNT(FIND({"셀룰러","샐룰러","lte","Lte","LTE","Cellular","cellular"},G332)),"lte","wifi")</f>
        <v>wifi</v>
      </c>
      <c r="F332" t="s">
        <v>77</v>
      </c>
      <c r="G332" t="s">
        <v>3567</v>
      </c>
      <c r="H332">
        <f t="shared" si="42"/>
        <v>2.9900000000000091</v>
      </c>
      <c r="I332">
        <f t="shared" ref="I332:I395" si="43">IF(K332=128,L332+120000,L332)</f>
        <v>550000</v>
      </c>
      <c r="J332">
        <v>2018.03</v>
      </c>
      <c r="K332">
        <f t="shared" ref="K332:K395" si="44">IF(COUNT(FIND(128,G332)),128,32)</f>
        <v>128</v>
      </c>
      <c r="L332">
        <f t="shared" ref="L332:L395" si="45">IF(E332="wifi",430000,600000)</f>
        <v>430000</v>
      </c>
    </row>
    <row r="333" spans="1:12" x14ac:dyDescent="0.45">
      <c r="A333" t="s">
        <v>3468</v>
      </c>
      <c r="B333">
        <v>280000</v>
      </c>
      <c r="C333" t="s">
        <v>7</v>
      </c>
      <c r="D333" t="str">
        <f>LEFT(F333,7)</f>
        <v>2020.11</v>
      </c>
      <c r="E333" t="str" cm="1">
        <f t="array" ref="E333">IF(COUNT(FIND({"셀룰러","샐룰러","lte","Lte","LTE","Cellular","cellular"},G333)),"lte","wifi")</f>
        <v>wifi</v>
      </c>
      <c r="F333" t="s">
        <v>195</v>
      </c>
      <c r="G333" t="s">
        <v>3728</v>
      </c>
      <c r="H333">
        <f t="shared" si="42"/>
        <v>2.0799999999999272</v>
      </c>
      <c r="I333">
        <f t="shared" si="43"/>
        <v>550000</v>
      </c>
      <c r="J333">
        <v>2018.03</v>
      </c>
      <c r="K333">
        <f t="shared" si="44"/>
        <v>128</v>
      </c>
      <c r="L333">
        <f t="shared" si="45"/>
        <v>430000</v>
      </c>
    </row>
    <row r="334" spans="1:12" x14ac:dyDescent="0.45">
      <c r="A334" t="s">
        <v>3468</v>
      </c>
      <c r="B334">
        <v>350000</v>
      </c>
      <c r="C334" t="s">
        <v>4</v>
      </c>
      <c r="D334" s="2">
        <v>2020.11</v>
      </c>
      <c r="E334" t="str" cm="1">
        <f t="array" ref="E334">IF(COUNT(FIND({"셀룰러","샐룰러","lte","Lte","LTE","Cellular","cellular"},G334)),"lte","wifi")</f>
        <v>wifi</v>
      </c>
      <c r="F334">
        <v>20201120</v>
      </c>
      <c r="G334" t="s">
        <v>5717</v>
      </c>
      <c r="H334">
        <f t="shared" si="42"/>
        <v>2.0799999999999272</v>
      </c>
      <c r="I334">
        <f t="shared" si="43"/>
        <v>550000</v>
      </c>
      <c r="J334">
        <v>2018.03</v>
      </c>
      <c r="K334">
        <f t="shared" si="44"/>
        <v>128</v>
      </c>
      <c r="L334">
        <f t="shared" si="45"/>
        <v>430000</v>
      </c>
    </row>
    <row r="335" spans="1:12" x14ac:dyDescent="0.45">
      <c r="A335" t="s">
        <v>3468</v>
      </c>
      <c r="B335">
        <v>260000</v>
      </c>
      <c r="C335" t="s">
        <v>7</v>
      </c>
      <c r="D335" t="str">
        <f>LEFT(F335,7)</f>
        <v>2021.01</v>
      </c>
      <c r="E335" t="str" cm="1">
        <f t="array" ref="E335">IF(COUNT(FIND({"셀룰러","샐룰러","lte","Lte","LTE","Cellular","cellular"},G335)),"lte","wifi")</f>
        <v>wifi</v>
      </c>
      <c r="F335" t="s">
        <v>83</v>
      </c>
      <c r="G335" t="s">
        <v>3597</v>
      </c>
      <c r="H335">
        <f t="shared" si="42"/>
        <v>2.9800000000000182</v>
      </c>
      <c r="I335">
        <f t="shared" si="43"/>
        <v>430000</v>
      </c>
      <c r="J335">
        <v>2018.03</v>
      </c>
      <c r="K335">
        <f t="shared" si="44"/>
        <v>32</v>
      </c>
      <c r="L335">
        <f t="shared" si="45"/>
        <v>430000</v>
      </c>
    </row>
    <row r="336" spans="1:12" x14ac:dyDescent="0.45">
      <c r="A336" t="s">
        <v>3468</v>
      </c>
      <c r="B336">
        <v>380000</v>
      </c>
      <c r="C336" t="s">
        <v>4</v>
      </c>
      <c r="D336" t="str">
        <f>LEFT(F336,7)</f>
        <v>2020.12</v>
      </c>
      <c r="E336" t="str" cm="1">
        <f t="array" ref="E336">IF(COUNT(FIND({"셀룰러","샐룰러","lte","Lte","LTE","Cellular","cellular"},G336)),"lte","wifi")</f>
        <v>lte</v>
      </c>
      <c r="F336" t="s">
        <v>472</v>
      </c>
      <c r="G336" t="s">
        <v>3688</v>
      </c>
      <c r="H336">
        <f t="shared" si="42"/>
        <v>2.0899999999999181</v>
      </c>
      <c r="I336">
        <f t="shared" si="43"/>
        <v>720000</v>
      </c>
      <c r="J336">
        <v>2018.03</v>
      </c>
      <c r="K336">
        <f t="shared" si="44"/>
        <v>128</v>
      </c>
      <c r="L336">
        <f t="shared" si="45"/>
        <v>600000</v>
      </c>
    </row>
    <row r="337" spans="1:12" x14ac:dyDescent="0.45">
      <c r="A337" t="s">
        <v>3468</v>
      </c>
      <c r="B337">
        <v>280000</v>
      </c>
      <c r="C337" t="s">
        <v>4</v>
      </c>
      <c r="D337" s="2">
        <v>2021.02</v>
      </c>
      <c r="E337" t="str" cm="1">
        <f t="array" ref="E337">IF(COUNT(FIND({"셀룰러","샐룰러","lte","Lte","LTE","Cellular","cellular"},G337)),"lte","wifi")</f>
        <v>wifi</v>
      </c>
      <c r="F337">
        <v>20210225</v>
      </c>
      <c r="G337" t="s">
        <v>5700</v>
      </c>
      <c r="H337">
        <f t="shared" si="42"/>
        <v>2.9900000000000091</v>
      </c>
      <c r="I337">
        <f t="shared" si="43"/>
        <v>430000</v>
      </c>
      <c r="J337">
        <v>2018.03</v>
      </c>
      <c r="K337">
        <f t="shared" si="44"/>
        <v>32</v>
      </c>
      <c r="L337">
        <f t="shared" si="45"/>
        <v>430000</v>
      </c>
    </row>
    <row r="338" spans="1:12" x14ac:dyDescent="0.45">
      <c r="A338" t="s">
        <v>3468</v>
      </c>
      <c r="B338">
        <v>250000</v>
      </c>
      <c r="C338" t="s">
        <v>7</v>
      </c>
      <c r="D338" t="str">
        <f>LEFT(F338,7)</f>
        <v>2020.11</v>
      </c>
      <c r="E338" t="str" cm="1">
        <f t="array" ref="E338">IF(COUNT(FIND({"셀룰러","샐룰러","lte","Lte","LTE","Cellular","cellular"},G338)),"lte","wifi")</f>
        <v>wifi</v>
      </c>
      <c r="F338" t="s">
        <v>536</v>
      </c>
      <c r="G338" t="s">
        <v>3721</v>
      </c>
      <c r="H338">
        <f t="shared" si="42"/>
        <v>2.0799999999999272</v>
      </c>
      <c r="I338">
        <f t="shared" si="43"/>
        <v>430000</v>
      </c>
      <c r="J338">
        <v>2018.03</v>
      </c>
      <c r="K338">
        <f t="shared" si="44"/>
        <v>32</v>
      </c>
      <c r="L338">
        <f t="shared" si="45"/>
        <v>430000</v>
      </c>
    </row>
    <row r="339" spans="1:12" x14ac:dyDescent="0.45">
      <c r="A339" t="s">
        <v>3468</v>
      </c>
      <c r="B339">
        <v>300000</v>
      </c>
      <c r="C339" t="s">
        <v>7</v>
      </c>
      <c r="D339" t="str">
        <f>LEFT(F339,7)</f>
        <v>2020.11</v>
      </c>
      <c r="E339" t="str" cm="1">
        <f t="array" ref="E339">IF(COUNT(FIND({"셀룰러","샐룰러","lte","Lte","LTE","Cellular","cellular"},G339)),"lte","wifi")</f>
        <v>wifi</v>
      </c>
      <c r="F339" t="s">
        <v>234</v>
      </c>
      <c r="G339" t="s">
        <v>3710</v>
      </c>
      <c r="H339">
        <f t="shared" si="42"/>
        <v>2.0799999999999272</v>
      </c>
      <c r="I339">
        <f t="shared" si="43"/>
        <v>550000</v>
      </c>
      <c r="J339">
        <v>2018.03</v>
      </c>
      <c r="K339">
        <f t="shared" si="44"/>
        <v>128</v>
      </c>
      <c r="L339">
        <f t="shared" si="45"/>
        <v>430000</v>
      </c>
    </row>
    <row r="340" spans="1:12" x14ac:dyDescent="0.45">
      <c r="A340" t="s">
        <v>3468</v>
      </c>
      <c r="B340">
        <v>270000</v>
      </c>
      <c r="C340" t="s">
        <v>7</v>
      </c>
      <c r="D340" t="str">
        <f>LEFT(F340,7)</f>
        <v>2020.10</v>
      </c>
      <c r="E340" t="str" cm="1">
        <f t="array" ref="E340">IF(COUNT(FIND({"셀룰러","샐룰러","lte","Lte","LTE","Cellular","cellular"},G340)),"lte","wifi")</f>
        <v>lte</v>
      </c>
      <c r="F340" t="s">
        <v>690</v>
      </c>
      <c r="G340" t="s">
        <v>3757</v>
      </c>
      <c r="H340">
        <f t="shared" si="42"/>
        <v>2.0699999999999363</v>
      </c>
      <c r="I340">
        <f t="shared" si="43"/>
        <v>600000</v>
      </c>
      <c r="J340">
        <v>2018.03</v>
      </c>
      <c r="K340">
        <f t="shared" si="44"/>
        <v>32</v>
      </c>
      <c r="L340">
        <f t="shared" si="45"/>
        <v>600000</v>
      </c>
    </row>
    <row r="341" spans="1:12" x14ac:dyDescent="0.45">
      <c r="A341" t="s">
        <v>3468</v>
      </c>
      <c r="B341">
        <v>300000</v>
      </c>
      <c r="C341" t="s">
        <v>7</v>
      </c>
      <c r="D341" s="2">
        <v>2020.11</v>
      </c>
      <c r="E341" t="str" cm="1">
        <f t="array" ref="E341">IF(COUNT(FIND({"셀룰러","샐룰러","lte","Lte","LTE","Cellular","cellular"},G341)),"lte","wifi")</f>
        <v>wifi</v>
      </c>
      <c r="F341">
        <v>20201105</v>
      </c>
      <c r="G341" t="s">
        <v>5676</v>
      </c>
      <c r="H341">
        <f t="shared" si="42"/>
        <v>2.0799999999999272</v>
      </c>
      <c r="I341">
        <f t="shared" si="43"/>
        <v>550000</v>
      </c>
      <c r="J341">
        <v>2018.03</v>
      </c>
      <c r="K341">
        <f t="shared" si="44"/>
        <v>128</v>
      </c>
      <c r="L341">
        <f t="shared" si="45"/>
        <v>430000</v>
      </c>
    </row>
    <row r="342" spans="1:12" x14ac:dyDescent="0.45">
      <c r="A342" t="s">
        <v>3468</v>
      </c>
      <c r="B342">
        <v>350000</v>
      </c>
      <c r="C342" t="s">
        <v>7</v>
      </c>
      <c r="D342" t="str">
        <f>LEFT(F342,7)</f>
        <v>2021.02</v>
      </c>
      <c r="E342" t="str" cm="1">
        <f t="array" ref="E342">IF(COUNT(FIND({"셀룰러","샐룰러","lte","Lte","LTE","Cellular","cellular"},G342)),"lte","wifi")</f>
        <v>wifi</v>
      </c>
      <c r="F342" t="s">
        <v>71</v>
      </c>
      <c r="G342" t="s">
        <v>3489</v>
      </c>
      <c r="H342">
        <f t="shared" si="42"/>
        <v>2.9900000000000091</v>
      </c>
      <c r="I342">
        <f t="shared" si="43"/>
        <v>430000</v>
      </c>
      <c r="J342">
        <v>2018.03</v>
      </c>
      <c r="K342">
        <f t="shared" si="44"/>
        <v>32</v>
      </c>
      <c r="L342">
        <f t="shared" si="45"/>
        <v>430000</v>
      </c>
    </row>
    <row r="343" spans="1:12" x14ac:dyDescent="0.45">
      <c r="A343" t="s">
        <v>3468</v>
      </c>
      <c r="B343">
        <v>500000</v>
      </c>
      <c r="C343" t="s">
        <v>4</v>
      </c>
      <c r="D343" t="str">
        <f>LEFT(F343,7)</f>
        <v>2020.11</v>
      </c>
      <c r="E343" t="str" cm="1">
        <f t="array" ref="E343">IF(COUNT(FIND({"셀룰러","샐룰러","lte","Lte","LTE","Cellular","cellular"},G343)),"lte","wifi")</f>
        <v>wifi</v>
      </c>
      <c r="F343" t="s">
        <v>185</v>
      </c>
      <c r="G343" t="s">
        <v>3702</v>
      </c>
      <c r="H343">
        <f t="shared" si="42"/>
        <v>2.0799999999999272</v>
      </c>
      <c r="I343">
        <f t="shared" si="43"/>
        <v>550000</v>
      </c>
      <c r="J343">
        <v>2018.03</v>
      </c>
      <c r="K343">
        <f t="shared" si="44"/>
        <v>128</v>
      </c>
      <c r="L343">
        <f t="shared" si="45"/>
        <v>430000</v>
      </c>
    </row>
    <row r="344" spans="1:12" x14ac:dyDescent="0.45">
      <c r="A344" t="s">
        <v>3468</v>
      </c>
      <c r="B344">
        <v>420000</v>
      </c>
      <c r="C344" t="s">
        <v>7</v>
      </c>
      <c r="D344" t="str">
        <f>LEFT(F344,7)</f>
        <v>2021.01</v>
      </c>
      <c r="E344" t="str" cm="1">
        <f t="array" ref="E344">IF(COUNT(FIND({"셀룰러","샐룰러","lte","Lte","LTE","Cellular","cellular"},G344)),"lte","wifi")</f>
        <v>wifi</v>
      </c>
      <c r="F344" t="s">
        <v>110</v>
      </c>
      <c r="G344" t="s">
        <v>3498</v>
      </c>
      <c r="H344">
        <f t="shared" si="42"/>
        <v>2.9800000000000182</v>
      </c>
      <c r="I344">
        <f t="shared" si="43"/>
        <v>550000</v>
      </c>
      <c r="J344">
        <v>2018.03</v>
      </c>
      <c r="K344">
        <f t="shared" si="44"/>
        <v>128</v>
      </c>
      <c r="L344">
        <f t="shared" si="45"/>
        <v>430000</v>
      </c>
    </row>
    <row r="345" spans="1:12" x14ac:dyDescent="0.45">
      <c r="A345" t="s">
        <v>3468</v>
      </c>
      <c r="B345">
        <v>280000</v>
      </c>
      <c r="C345" t="s">
        <v>7</v>
      </c>
      <c r="D345" s="2">
        <v>2020.11</v>
      </c>
      <c r="E345" t="str" cm="1">
        <f t="array" ref="E345">IF(COUNT(FIND({"셀룰러","샐룰러","lte","Lte","LTE","Cellular","cellular"},G345)),"lte","wifi")</f>
        <v>wifi</v>
      </c>
      <c r="F345">
        <v>20201109</v>
      </c>
      <c r="G345" t="s">
        <v>5690</v>
      </c>
      <c r="H345">
        <f t="shared" si="42"/>
        <v>2.0799999999999272</v>
      </c>
      <c r="I345">
        <f t="shared" si="43"/>
        <v>430000</v>
      </c>
      <c r="J345">
        <v>2018.03</v>
      </c>
      <c r="K345">
        <f t="shared" si="44"/>
        <v>32</v>
      </c>
      <c r="L345">
        <f t="shared" si="45"/>
        <v>430000</v>
      </c>
    </row>
    <row r="346" spans="1:12" x14ac:dyDescent="0.45">
      <c r="A346" t="s">
        <v>3468</v>
      </c>
      <c r="B346">
        <v>220000</v>
      </c>
      <c r="C346" t="s">
        <v>7</v>
      </c>
      <c r="D346" t="str">
        <f t="shared" ref="D346:D353" si="46">LEFT(F346,7)</f>
        <v>2020.11</v>
      </c>
      <c r="E346" t="str" cm="1">
        <f t="array" ref="E346">IF(COUNT(FIND({"셀룰러","샐룰러","lte","Lte","LTE","Cellular","cellular"},G346)),"lte","wifi")</f>
        <v>wifi</v>
      </c>
      <c r="F346" t="s">
        <v>183</v>
      </c>
      <c r="G346" t="s">
        <v>3510</v>
      </c>
      <c r="H346">
        <f t="shared" si="42"/>
        <v>2.0799999999999272</v>
      </c>
      <c r="I346">
        <f t="shared" si="43"/>
        <v>430000</v>
      </c>
      <c r="J346">
        <v>2018.03</v>
      </c>
      <c r="K346">
        <f t="shared" si="44"/>
        <v>32</v>
      </c>
      <c r="L346">
        <f t="shared" si="45"/>
        <v>430000</v>
      </c>
    </row>
    <row r="347" spans="1:12" x14ac:dyDescent="0.45">
      <c r="A347" t="s">
        <v>3468</v>
      </c>
      <c r="B347">
        <v>350000</v>
      </c>
      <c r="C347" t="s">
        <v>4</v>
      </c>
      <c r="D347" t="str">
        <f t="shared" si="46"/>
        <v>2020.12</v>
      </c>
      <c r="E347" t="str" cm="1">
        <f t="array" ref="E347">IF(COUNT(FIND({"셀룰러","샐룰러","lte","Lte","LTE","Cellular","cellular"},G347)),"lte","wifi")</f>
        <v>wifi</v>
      </c>
      <c r="F347" t="s">
        <v>460</v>
      </c>
      <c r="G347" t="s">
        <v>3667</v>
      </c>
      <c r="H347">
        <f t="shared" si="42"/>
        <v>2.0899999999999181</v>
      </c>
      <c r="I347">
        <f t="shared" si="43"/>
        <v>550000</v>
      </c>
      <c r="J347">
        <v>2018.03</v>
      </c>
      <c r="K347">
        <f t="shared" si="44"/>
        <v>128</v>
      </c>
      <c r="L347">
        <f t="shared" si="45"/>
        <v>430000</v>
      </c>
    </row>
    <row r="348" spans="1:12" x14ac:dyDescent="0.45">
      <c r="A348" t="s">
        <v>3468</v>
      </c>
      <c r="B348">
        <v>250000</v>
      </c>
      <c r="C348" t="s">
        <v>4</v>
      </c>
      <c r="D348" t="str">
        <f t="shared" si="46"/>
        <v>2020.11</v>
      </c>
      <c r="E348" t="str" cm="1">
        <f t="array" ref="E348">IF(COUNT(FIND({"셀룰러","샐룰러","lte","Lte","LTE","Cellular","cellular"},G348)),"lte","wifi")</f>
        <v>wifi</v>
      </c>
      <c r="F348" t="s">
        <v>195</v>
      </c>
      <c r="G348" t="s">
        <v>3726</v>
      </c>
      <c r="H348">
        <f t="shared" si="42"/>
        <v>2.0799999999999272</v>
      </c>
      <c r="I348">
        <f t="shared" si="43"/>
        <v>430000</v>
      </c>
      <c r="J348">
        <v>2018.03</v>
      </c>
      <c r="K348">
        <f t="shared" si="44"/>
        <v>32</v>
      </c>
      <c r="L348">
        <f t="shared" si="45"/>
        <v>430000</v>
      </c>
    </row>
    <row r="349" spans="1:12" x14ac:dyDescent="0.45">
      <c r="A349" t="s">
        <v>3468</v>
      </c>
      <c r="B349">
        <v>320000</v>
      </c>
      <c r="C349" t="s">
        <v>43</v>
      </c>
      <c r="D349" t="str">
        <f t="shared" si="46"/>
        <v>2020.11</v>
      </c>
      <c r="E349" t="str" cm="1">
        <f t="array" ref="E349">IF(COUNT(FIND({"셀룰러","샐룰러","lte","Lte","LTE","Cellular","cellular"},G349)),"lte","wifi")</f>
        <v>wifi</v>
      </c>
      <c r="F349" t="s">
        <v>193</v>
      </c>
      <c r="G349" t="s">
        <v>3530</v>
      </c>
      <c r="H349">
        <f t="shared" si="42"/>
        <v>2.0799999999999272</v>
      </c>
      <c r="I349">
        <f t="shared" si="43"/>
        <v>430000</v>
      </c>
      <c r="J349">
        <v>2018.03</v>
      </c>
      <c r="K349">
        <f t="shared" si="44"/>
        <v>32</v>
      </c>
      <c r="L349">
        <f t="shared" si="45"/>
        <v>430000</v>
      </c>
    </row>
    <row r="350" spans="1:12" x14ac:dyDescent="0.45">
      <c r="A350" t="s">
        <v>3468</v>
      </c>
      <c r="B350">
        <v>305000</v>
      </c>
      <c r="C350" t="s">
        <v>4</v>
      </c>
      <c r="D350" t="str">
        <f t="shared" si="46"/>
        <v>2021.03</v>
      </c>
      <c r="E350" t="str" cm="1">
        <f t="array" ref="E350">IF(COUNT(FIND({"셀룰러","샐룰러","lte","Lte","LTE","Cellular","cellular"},G350)),"lte","wifi")</f>
        <v>wifi</v>
      </c>
      <c r="F350" t="s">
        <v>15</v>
      </c>
      <c r="G350" t="s">
        <v>3468</v>
      </c>
      <c r="H350">
        <f t="shared" si="42"/>
        <v>3</v>
      </c>
      <c r="I350">
        <f t="shared" si="43"/>
        <v>430000</v>
      </c>
      <c r="J350">
        <v>2018.03</v>
      </c>
      <c r="K350">
        <f t="shared" si="44"/>
        <v>32</v>
      </c>
      <c r="L350">
        <f t="shared" si="45"/>
        <v>430000</v>
      </c>
    </row>
    <row r="351" spans="1:12" x14ac:dyDescent="0.45">
      <c r="A351" t="s">
        <v>3468</v>
      </c>
      <c r="B351">
        <v>300000</v>
      </c>
      <c r="C351" t="s">
        <v>4</v>
      </c>
      <c r="D351" t="str">
        <f t="shared" si="46"/>
        <v>2021.03</v>
      </c>
      <c r="E351" t="str" cm="1">
        <f t="array" ref="E351">IF(COUNT(FIND({"셀룰러","샐룰러","lte","Lte","LTE","Cellular","cellular"},G351)),"lte","wifi")</f>
        <v>wifi</v>
      </c>
      <c r="F351" t="s">
        <v>197</v>
      </c>
      <c r="G351" t="s">
        <v>3469</v>
      </c>
      <c r="H351">
        <f t="shared" si="42"/>
        <v>3</v>
      </c>
      <c r="I351">
        <f t="shared" si="43"/>
        <v>430000</v>
      </c>
      <c r="J351">
        <v>2018.03</v>
      </c>
      <c r="K351">
        <f t="shared" si="44"/>
        <v>32</v>
      </c>
      <c r="L351">
        <f t="shared" si="45"/>
        <v>430000</v>
      </c>
    </row>
    <row r="352" spans="1:12" x14ac:dyDescent="0.45">
      <c r="A352" t="s">
        <v>3468</v>
      </c>
      <c r="B352">
        <v>280000</v>
      </c>
      <c r="C352" t="s">
        <v>7</v>
      </c>
      <c r="D352" t="str">
        <f t="shared" si="46"/>
        <v>2021.02</v>
      </c>
      <c r="E352" t="str" cm="1">
        <f t="array" ref="E352">IF(COUNT(FIND({"셀룰러","샐룰러","lte","Lte","LTE","Cellular","cellular"},G352)),"lte","wifi")</f>
        <v>lte</v>
      </c>
      <c r="F352" t="s">
        <v>25</v>
      </c>
      <c r="G352" t="s">
        <v>1494</v>
      </c>
      <c r="H352">
        <f t="shared" si="42"/>
        <v>2.9900000000000091</v>
      </c>
      <c r="I352">
        <f t="shared" si="43"/>
        <v>600000</v>
      </c>
      <c r="J352">
        <v>2018.03</v>
      </c>
      <c r="K352">
        <f t="shared" si="44"/>
        <v>32</v>
      </c>
      <c r="L352">
        <f t="shared" si="45"/>
        <v>600000</v>
      </c>
    </row>
    <row r="353" spans="1:12" x14ac:dyDescent="0.45">
      <c r="A353" t="s">
        <v>3468</v>
      </c>
      <c r="B353">
        <v>250000</v>
      </c>
      <c r="C353" t="s">
        <v>7</v>
      </c>
      <c r="D353" t="str">
        <f t="shared" si="46"/>
        <v>2020.12</v>
      </c>
      <c r="E353" t="str" cm="1">
        <f t="array" ref="E353">IF(COUNT(FIND({"셀룰러","샐룰러","lte","Lte","LTE","Cellular","cellular"},G353)),"lte","wifi")</f>
        <v>wifi</v>
      </c>
      <c r="F353" t="s">
        <v>160</v>
      </c>
      <c r="G353" t="s">
        <v>5204</v>
      </c>
      <c r="H353">
        <f t="shared" si="42"/>
        <v>2.0899999999999181</v>
      </c>
      <c r="I353">
        <f t="shared" si="43"/>
        <v>430000</v>
      </c>
      <c r="J353">
        <v>2018.03</v>
      </c>
      <c r="K353">
        <f t="shared" si="44"/>
        <v>32</v>
      </c>
      <c r="L353">
        <f t="shared" si="45"/>
        <v>430000</v>
      </c>
    </row>
    <row r="354" spans="1:12" x14ac:dyDescent="0.45">
      <c r="A354" t="s">
        <v>3468</v>
      </c>
      <c r="B354">
        <v>420000</v>
      </c>
      <c r="C354" t="s">
        <v>43</v>
      </c>
      <c r="D354" s="2">
        <v>2020.12</v>
      </c>
      <c r="E354" t="str" cm="1">
        <f t="array" ref="E354">IF(COUNT(FIND({"셀룰러","샐룰러","lte","Lte","LTE","Cellular","cellular"},G354)),"lte","wifi")</f>
        <v>wifi</v>
      </c>
      <c r="F354">
        <v>20201220</v>
      </c>
      <c r="G354" t="s">
        <v>3773</v>
      </c>
      <c r="H354">
        <f t="shared" si="42"/>
        <v>2.0899999999999181</v>
      </c>
      <c r="I354">
        <f t="shared" si="43"/>
        <v>430000</v>
      </c>
      <c r="J354">
        <v>2018.03</v>
      </c>
      <c r="K354">
        <f t="shared" si="44"/>
        <v>32</v>
      </c>
      <c r="L354">
        <f t="shared" si="45"/>
        <v>430000</v>
      </c>
    </row>
    <row r="355" spans="1:12" x14ac:dyDescent="0.45">
      <c r="A355" t="s">
        <v>3468</v>
      </c>
      <c r="B355">
        <v>230000</v>
      </c>
      <c r="C355" t="s">
        <v>7</v>
      </c>
      <c r="D355" t="str">
        <f t="shared" ref="D355:D370" si="47">LEFT(F355,7)</f>
        <v>2020.11</v>
      </c>
      <c r="E355" t="str" cm="1">
        <f t="array" ref="E355">IF(COUNT(FIND({"셀룰러","샐룰러","lte","Lte","LTE","Cellular","cellular"},G355)),"lte","wifi")</f>
        <v>wifi</v>
      </c>
      <c r="F355" t="s">
        <v>195</v>
      </c>
      <c r="G355" t="s">
        <v>3514</v>
      </c>
      <c r="H355">
        <f t="shared" si="42"/>
        <v>2.0799999999999272</v>
      </c>
      <c r="I355">
        <f t="shared" si="43"/>
        <v>430000</v>
      </c>
      <c r="J355">
        <v>2018.03</v>
      </c>
      <c r="K355">
        <f t="shared" si="44"/>
        <v>32</v>
      </c>
      <c r="L355">
        <f t="shared" si="45"/>
        <v>430000</v>
      </c>
    </row>
    <row r="356" spans="1:12" x14ac:dyDescent="0.45">
      <c r="A356" t="s">
        <v>3468</v>
      </c>
      <c r="B356">
        <v>300000</v>
      </c>
      <c r="C356" t="s">
        <v>7</v>
      </c>
      <c r="D356" t="str">
        <f t="shared" si="47"/>
        <v>2021.03</v>
      </c>
      <c r="E356" t="str" cm="1">
        <f t="array" ref="E356">IF(COUNT(FIND({"셀룰러","샐룰러","lte","Lte","LTE","Cellular","cellular"},G356)),"lte","wifi")</f>
        <v>wifi</v>
      </c>
      <c r="F356" t="s">
        <v>190</v>
      </c>
      <c r="G356" t="s">
        <v>3477</v>
      </c>
      <c r="H356">
        <f t="shared" si="42"/>
        <v>3</v>
      </c>
      <c r="I356">
        <f t="shared" si="43"/>
        <v>550000</v>
      </c>
      <c r="J356">
        <v>2018.03</v>
      </c>
      <c r="K356">
        <f t="shared" si="44"/>
        <v>128</v>
      </c>
      <c r="L356">
        <f t="shared" si="45"/>
        <v>430000</v>
      </c>
    </row>
    <row r="357" spans="1:12" x14ac:dyDescent="0.45">
      <c r="A357" t="s">
        <v>3468</v>
      </c>
      <c r="B357">
        <v>90000</v>
      </c>
      <c r="C357" t="s">
        <v>4</v>
      </c>
      <c r="D357" t="str">
        <f t="shared" si="47"/>
        <v>2020.11</v>
      </c>
      <c r="E357" t="str" cm="1">
        <f t="array" ref="E357">IF(COUNT(FIND({"셀룰러","샐룰러","lte","Lte","LTE","Cellular","cellular"},G357)),"lte","wifi")</f>
        <v>lte</v>
      </c>
      <c r="F357" t="s">
        <v>604</v>
      </c>
      <c r="G357" t="s">
        <v>3735</v>
      </c>
      <c r="H357">
        <f t="shared" si="42"/>
        <v>2.0799999999999272</v>
      </c>
      <c r="I357">
        <f t="shared" si="43"/>
        <v>600000</v>
      </c>
      <c r="J357">
        <v>2018.03</v>
      </c>
      <c r="K357">
        <f t="shared" si="44"/>
        <v>32</v>
      </c>
      <c r="L357">
        <f t="shared" si="45"/>
        <v>600000</v>
      </c>
    </row>
    <row r="358" spans="1:12" x14ac:dyDescent="0.45">
      <c r="A358" t="s">
        <v>3468</v>
      </c>
      <c r="B358">
        <v>250000</v>
      </c>
      <c r="C358" t="s">
        <v>7</v>
      </c>
      <c r="D358" t="str">
        <f t="shared" si="47"/>
        <v>2021.02</v>
      </c>
      <c r="E358" t="str" cm="1">
        <f t="array" ref="E358">IF(COUNT(FIND({"셀룰러","샐룰러","lte","Lte","LTE","Cellular","cellular"},G358)),"lte","wifi")</f>
        <v>wifi</v>
      </c>
      <c r="F358" t="s">
        <v>71</v>
      </c>
      <c r="G358" t="s">
        <v>3583</v>
      </c>
      <c r="H358">
        <f t="shared" si="42"/>
        <v>2.9900000000000091</v>
      </c>
      <c r="I358">
        <f t="shared" si="43"/>
        <v>430000</v>
      </c>
      <c r="J358">
        <v>2018.03</v>
      </c>
      <c r="K358">
        <f t="shared" si="44"/>
        <v>32</v>
      </c>
      <c r="L358">
        <f t="shared" si="45"/>
        <v>430000</v>
      </c>
    </row>
    <row r="359" spans="1:12" x14ac:dyDescent="0.45">
      <c r="A359" t="s">
        <v>3468</v>
      </c>
      <c r="B359">
        <v>280000</v>
      </c>
      <c r="C359" t="s">
        <v>7</v>
      </c>
      <c r="D359" t="str">
        <f t="shared" si="47"/>
        <v>2021.01</v>
      </c>
      <c r="E359" t="str" cm="1">
        <f t="array" ref="E359">IF(COUNT(FIND({"셀룰러","샐룰러","lte","Lte","LTE","Cellular","cellular"},G359)),"lte","wifi")</f>
        <v>wifi</v>
      </c>
      <c r="F359" t="s">
        <v>97</v>
      </c>
      <c r="G359" t="s">
        <v>3620</v>
      </c>
      <c r="H359">
        <f t="shared" si="42"/>
        <v>2.9800000000000182</v>
      </c>
      <c r="I359">
        <f t="shared" si="43"/>
        <v>430000</v>
      </c>
      <c r="J359">
        <v>2018.03</v>
      </c>
      <c r="K359">
        <f t="shared" si="44"/>
        <v>32</v>
      </c>
      <c r="L359">
        <f t="shared" si="45"/>
        <v>430000</v>
      </c>
    </row>
    <row r="360" spans="1:12" x14ac:dyDescent="0.45">
      <c r="A360" t="s">
        <v>3468</v>
      </c>
      <c r="B360">
        <v>335000</v>
      </c>
      <c r="C360" t="s">
        <v>4</v>
      </c>
      <c r="D360" t="str">
        <f t="shared" si="47"/>
        <v>2021.02</v>
      </c>
      <c r="E360" t="str" cm="1">
        <f t="array" ref="E360">IF(COUNT(FIND({"셀룰러","샐룰러","lte","Lte","LTE","Cellular","cellular"},G360)),"lte","wifi")</f>
        <v>lte</v>
      </c>
      <c r="F360" t="s">
        <v>56</v>
      </c>
      <c r="G360" t="s">
        <v>3482</v>
      </c>
      <c r="H360">
        <f t="shared" si="42"/>
        <v>2.9900000000000091</v>
      </c>
      <c r="I360">
        <f t="shared" si="43"/>
        <v>720000</v>
      </c>
      <c r="J360">
        <v>2018.03</v>
      </c>
      <c r="K360">
        <f t="shared" si="44"/>
        <v>128</v>
      </c>
      <c r="L360">
        <f t="shared" si="45"/>
        <v>600000</v>
      </c>
    </row>
    <row r="361" spans="1:12" x14ac:dyDescent="0.45">
      <c r="A361" t="s">
        <v>3468</v>
      </c>
      <c r="B361">
        <v>350000</v>
      </c>
      <c r="C361" t="s">
        <v>7</v>
      </c>
      <c r="D361" t="str">
        <f t="shared" si="47"/>
        <v>2021.01</v>
      </c>
      <c r="E361" t="str" cm="1">
        <f t="array" ref="E361">IF(COUNT(FIND({"셀룰러","샐룰러","lte","Lte","LTE","Cellular","cellular"},G361)),"lte","wifi")</f>
        <v>lte</v>
      </c>
      <c r="F361" t="s">
        <v>313</v>
      </c>
      <c r="G361" t="s">
        <v>3595</v>
      </c>
      <c r="H361">
        <f t="shared" si="42"/>
        <v>2.9800000000000182</v>
      </c>
      <c r="I361">
        <f t="shared" si="43"/>
        <v>720000</v>
      </c>
      <c r="J361">
        <v>2018.03</v>
      </c>
      <c r="K361">
        <f t="shared" si="44"/>
        <v>128</v>
      </c>
      <c r="L361">
        <f t="shared" si="45"/>
        <v>600000</v>
      </c>
    </row>
    <row r="362" spans="1:12" x14ac:dyDescent="0.45">
      <c r="A362" t="s">
        <v>3468</v>
      </c>
      <c r="B362">
        <v>200000</v>
      </c>
      <c r="C362" t="s">
        <v>4</v>
      </c>
      <c r="D362" t="str">
        <f t="shared" si="47"/>
        <v>2020.11</v>
      </c>
      <c r="E362" t="str" cm="1">
        <f t="array" ref="E362">IF(COUNT(FIND({"셀룰러","샐룰러","lte","Lte","LTE","Cellular","cellular"},G362)),"lte","wifi")</f>
        <v>wifi</v>
      </c>
      <c r="F362" t="s">
        <v>599</v>
      </c>
      <c r="G362" t="s">
        <v>3580</v>
      </c>
      <c r="H362">
        <f t="shared" si="42"/>
        <v>2.0799999999999272</v>
      </c>
      <c r="I362">
        <f t="shared" si="43"/>
        <v>430000</v>
      </c>
      <c r="J362">
        <v>2018.03</v>
      </c>
      <c r="K362">
        <f t="shared" si="44"/>
        <v>32</v>
      </c>
      <c r="L362">
        <f t="shared" si="45"/>
        <v>430000</v>
      </c>
    </row>
    <row r="363" spans="1:12" x14ac:dyDescent="0.45">
      <c r="A363" t="s">
        <v>3468</v>
      </c>
      <c r="B363">
        <v>290000</v>
      </c>
      <c r="C363" t="s">
        <v>7</v>
      </c>
      <c r="D363" t="str">
        <f t="shared" si="47"/>
        <v>2021.01</v>
      </c>
      <c r="E363" t="str" cm="1">
        <f t="array" ref="E363">IF(COUNT(FIND({"셀룰러","샐룰러","lte","Lte","LTE","Cellular","cellular"},G363)),"lte","wifi")</f>
        <v>wifi</v>
      </c>
      <c r="F363" t="s">
        <v>346</v>
      </c>
      <c r="G363" t="s">
        <v>3607</v>
      </c>
      <c r="H363">
        <f t="shared" si="42"/>
        <v>2.9800000000000182</v>
      </c>
      <c r="I363">
        <f t="shared" si="43"/>
        <v>430000</v>
      </c>
      <c r="J363">
        <v>2018.03</v>
      </c>
      <c r="K363">
        <f t="shared" si="44"/>
        <v>32</v>
      </c>
      <c r="L363">
        <f t="shared" si="45"/>
        <v>430000</v>
      </c>
    </row>
    <row r="364" spans="1:12" x14ac:dyDescent="0.45">
      <c r="A364" t="s">
        <v>3468</v>
      </c>
      <c r="B364">
        <v>450000</v>
      </c>
      <c r="C364" t="s">
        <v>43</v>
      </c>
      <c r="D364" t="str">
        <f t="shared" si="47"/>
        <v>2021.01</v>
      </c>
      <c r="E364" t="str" cm="1">
        <f t="array" ref="E364">IF(COUNT(FIND({"셀룰러","샐룰러","lte","Lte","LTE","Cellular","cellular"},G364)),"lte","wifi")</f>
        <v>wifi</v>
      </c>
      <c r="F364" t="s">
        <v>418</v>
      </c>
      <c r="G364" t="s">
        <v>3642</v>
      </c>
      <c r="H364">
        <f t="shared" si="42"/>
        <v>2.9800000000000182</v>
      </c>
      <c r="I364">
        <f t="shared" si="43"/>
        <v>550000</v>
      </c>
      <c r="J364">
        <v>2018.03</v>
      </c>
      <c r="K364">
        <f t="shared" si="44"/>
        <v>128</v>
      </c>
      <c r="L364">
        <f t="shared" si="45"/>
        <v>430000</v>
      </c>
    </row>
    <row r="365" spans="1:12" x14ac:dyDescent="0.45">
      <c r="A365" t="s">
        <v>3468</v>
      </c>
      <c r="B365">
        <v>1000000</v>
      </c>
      <c r="C365" t="s">
        <v>7</v>
      </c>
      <c r="D365" t="str">
        <f t="shared" si="47"/>
        <v>2021.01</v>
      </c>
      <c r="E365" t="str" cm="1">
        <f t="array" ref="E365">IF(COUNT(FIND({"셀룰러","샐룰러","lte","Lte","LTE","Cellular","cellular"},G365)),"lte","wifi")</f>
        <v>wifi</v>
      </c>
      <c r="F365" t="s">
        <v>107</v>
      </c>
      <c r="G365" t="s">
        <v>3609</v>
      </c>
      <c r="H365">
        <f t="shared" si="42"/>
        <v>2.9800000000000182</v>
      </c>
      <c r="I365">
        <f t="shared" si="43"/>
        <v>430000</v>
      </c>
      <c r="J365">
        <v>2018.03</v>
      </c>
      <c r="K365">
        <f t="shared" si="44"/>
        <v>32</v>
      </c>
      <c r="L365">
        <f t="shared" si="45"/>
        <v>430000</v>
      </c>
    </row>
    <row r="366" spans="1:12" x14ac:dyDescent="0.45">
      <c r="A366" t="s">
        <v>3468</v>
      </c>
      <c r="B366">
        <v>350000</v>
      </c>
      <c r="C366" t="s">
        <v>4</v>
      </c>
      <c r="D366" t="str">
        <f t="shared" si="47"/>
        <v>2021.02</v>
      </c>
      <c r="E366" t="str" cm="1">
        <f t="array" ref="E366">IF(COUNT(FIND({"셀룰러","샐룰러","lte","Lte","LTE","Cellular","cellular"},G366)),"lte","wifi")</f>
        <v>wifi</v>
      </c>
      <c r="F366" t="s">
        <v>29</v>
      </c>
      <c r="G366" t="s">
        <v>3541</v>
      </c>
      <c r="H366">
        <f t="shared" si="42"/>
        <v>2.9900000000000091</v>
      </c>
      <c r="I366">
        <f t="shared" si="43"/>
        <v>550000</v>
      </c>
      <c r="J366">
        <v>2018.03</v>
      </c>
      <c r="K366">
        <f t="shared" si="44"/>
        <v>128</v>
      </c>
      <c r="L366">
        <f t="shared" si="45"/>
        <v>430000</v>
      </c>
    </row>
    <row r="367" spans="1:12" x14ac:dyDescent="0.45">
      <c r="A367" t="s">
        <v>3468</v>
      </c>
      <c r="B367">
        <v>320000</v>
      </c>
      <c r="C367" t="s">
        <v>4</v>
      </c>
      <c r="D367" t="str">
        <f t="shared" si="47"/>
        <v>2020.11</v>
      </c>
      <c r="E367" t="str" cm="1">
        <f t="array" ref="E367">IF(COUNT(FIND({"셀룰러","샐룰러","lte","Lte","LTE","Cellular","cellular"},G367)),"lte","wifi")</f>
        <v>wifi</v>
      </c>
      <c r="F367" t="s">
        <v>67</v>
      </c>
      <c r="G367" t="s">
        <v>3489</v>
      </c>
      <c r="H367">
        <f t="shared" si="42"/>
        <v>2.0799999999999272</v>
      </c>
      <c r="I367">
        <f t="shared" si="43"/>
        <v>430000</v>
      </c>
      <c r="J367">
        <v>2018.03</v>
      </c>
      <c r="K367">
        <f t="shared" si="44"/>
        <v>32</v>
      </c>
      <c r="L367">
        <f t="shared" si="45"/>
        <v>430000</v>
      </c>
    </row>
    <row r="368" spans="1:12" x14ac:dyDescent="0.45">
      <c r="A368" t="s">
        <v>3468</v>
      </c>
      <c r="B368">
        <v>150000</v>
      </c>
      <c r="C368" t="s">
        <v>7</v>
      </c>
      <c r="D368" t="str">
        <f t="shared" si="47"/>
        <v>2020.11</v>
      </c>
      <c r="E368" t="str" cm="1">
        <f t="array" ref="E368">IF(COUNT(FIND({"셀룰러","샐룰러","lte","Lte","LTE","Cellular","cellular"},G368)),"lte","wifi")</f>
        <v>wifi</v>
      </c>
      <c r="F368" t="s">
        <v>181</v>
      </c>
      <c r="G368" t="s">
        <v>3715</v>
      </c>
      <c r="H368">
        <f t="shared" si="42"/>
        <v>2.0799999999999272</v>
      </c>
      <c r="I368">
        <f t="shared" si="43"/>
        <v>430000</v>
      </c>
      <c r="J368">
        <v>2018.03</v>
      </c>
      <c r="K368">
        <f t="shared" si="44"/>
        <v>32</v>
      </c>
      <c r="L368">
        <f t="shared" si="45"/>
        <v>430000</v>
      </c>
    </row>
    <row r="369" spans="1:12" x14ac:dyDescent="0.45">
      <c r="A369" t="s">
        <v>3468</v>
      </c>
      <c r="B369">
        <v>260000</v>
      </c>
      <c r="C369" t="s">
        <v>4</v>
      </c>
      <c r="D369" t="str">
        <f t="shared" si="47"/>
        <v>2020.11</v>
      </c>
      <c r="E369" t="str" cm="1">
        <f t="array" ref="E369">IF(COUNT(FIND({"셀룰러","샐룰러","lte","Lte","LTE","Cellular","cellular"},G369)),"lte","wifi")</f>
        <v>wifi</v>
      </c>
      <c r="F369" t="s">
        <v>220</v>
      </c>
      <c r="G369" t="s">
        <v>3742</v>
      </c>
      <c r="H369">
        <f t="shared" si="42"/>
        <v>2.0799999999999272</v>
      </c>
      <c r="I369">
        <f t="shared" si="43"/>
        <v>430000</v>
      </c>
      <c r="J369">
        <v>2018.03</v>
      </c>
      <c r="K369">
        <f t="shared" si="44"/>
        <v>32</v>
      </c>
      <c r="L369">
        <f t="shared" si="45"/>
        <v>430000</v>
      </c>
    </row>
    <row r="370" spans="1:12" x14ac:dyDescent="0.45">
      <c r="A370" t="s">
        <v>3468</v>
      </c>
      <c r="B370">
        <v>300000</v>
      </c>
      <c r="C370" t="s">
        <v>4</v>
      </c>
      <c r="D370" t="str">
        <f t="shared" si="47"/>
        <v>2021.01</v>
      </c>
      <c r="E370" t="str" cm="1">
        <f t="array" ref="E370">IF(COUNT(FIND({"셀룰러","샐룰러","lte","Lte","LTE","Cellular","cellular"},G370)),"lte","wifi")</f>
        <v>wifi</v>
      </c>
      <c r="F370" t="s">
        <v>84</v>
      </c>
      <c r="G370" t="s">
        <v>3599</v>
      </c>
      <c r="H370">
        <f t="shared" si="42"/>
        <v>2.9800000000000182</v>
      </c>
      <c r="I370">
        <f t="shared" si="43"/>
        <v>430000</v>
      </c>
      <c r="J370">
        <v>2018.03</v>
      </c>
      <c r="K370">
        <f t="shared" si="44"/>
        <v>32</v>
      </c>
      <c r="L370">
        <f t="shared" si="45"/>
        <v>430000</v>
      </c>
    </row>
    <row r="371" spans="1:12" x14ac:dyDescent="0.45">
      <c r="A371" t="s">
        <v>3468</v>
      </c>
      <c r="B371">
        <v>240000</v>
      </c>
      <c r="C371" t="s">
        <v>7</v>
      </c>
      <c r="D371" s="2">
        <v>2020.11</v>
      </c>
      <c r="E371" t="str" cm="1">
        <f t="array" ref="E371">IF(COUNT(FIND({"셀룰러","샐룰러","lte","Lte","LTE","Cellular","cellular"},G371)),"lte","wifi")</f>
        <v>wifi</v>
      </c>
      <c r="F371">
        <v>20201118</v>
      </c>
      <c r="G371" t="s">
        <v>5378</v>
      </c>
      <c r="H371">
        <f t="shared" si="42"/>
        <v>2.0799999999999272</v>
      </c>
      <c r="I371">
        <f t="shared" si="43"/>
        <v>430000</v>
      </c>
      <c r="J371">
        <v>2018.03</v>
      </c>
      <c r="K371">
        <f t="shared" si="44"/>
        <v>32</v>
      </c>
      <c r="L371">
        <f t="shared" si="45"/>
        <v>430000</v>
      </c>
    </row>
    <row r="372" spans="1:12" x14ac:dyDescent="0.45">
      <c r="A372" t="s">
        <v>3468</v>
      </c>
      <c r="B372">
        <v>280000</v>
      </c>
      <c r="C372" t="s">
        <v>4</v>
      </c>
      <c r="D372" s="2">
        <v>2021.02</v>
      </c>
      <c r="E372" t="str" cm="1">
        <f t="array" ref="E372">IF(COUNT(FIND({"셀룰러","샐룰러","lte","Lte","LTE","Cellular","cellular"},G372)),"lte","wifi")</f>
        <v>wifi</v>
      </c>
      <c r="F372">
        <v>20210219</v>
      </c>
      <c r="G372" t="s">
        <v>5696</v>
      </c>
      <c r="H372">
        <f t="shared" si="42"/>
        <v>2.9900000000000091</v>
      </c>
      <c r="I372">
        <f t="shared" si="43"/>
        <v>430000</v>
      </c>
      <c r="J372">
        <v>2018.03</v>
      </c>
      <c r="K372">
        <f t="shared" si="44"/>
        <v>32</v>
      </c>
      <c r="L372">
        <f t="shared" si="45"/>
        <v>430000</v>
      </c>
    </row>
    <row r="373" spans="1:12" x14ac:dyDescent="0.45">
      <c r="A373" t="s">
        <v>3468</v>
      </c>
      <c r="B373">
        <v>270000</v>
      </c>
      <c r="C373" t="s">
        <v>4</v>
      </c>
      <c r="D373" t="str">
        <f t="shared" ref="D373:D404" si="48">LEFT(F373,7)</f>
        <v>2021.02</v>
      </c>
      <c r="E373" t="str" cm="1">
        <f t="array" ref="E373">IF(COUNT(FIND({"셀룰러","샐룰러","lte","Lte","LTE","Cellular","cellular"},G373)),"lte","wifi")</f>
        <v>wifi</v>
      </c>
      <c r="F373" t="s">
        <v>257</v>
      </c>
      <c r="G373" t="s">
        <v>3547</v>
      </c>
      <c r="H373">
        <f t="shared" si="42"/>
        <v>2.9900000000000091</v>
      </c>
      <c r="I373">
        <f t="shared" si="43"/>
        <v>430000</v>
      </c>
      <c r="J373">
        <v>2018.03</v>
      </c>
      <c r="K373">
        <f t="shared" si="44"/>
        <v>32</v>
      </c>
      <c r="L373">
        <f t="shared" si="45"/>
        <v>430000</v>
      </c>
    </row>
    <row r="374" spans="1:12" x14ac:dyDescent="0.45">
      <c r="A374" t="s">
        <v>3468</v>
      </c>
      <c r="B374">
        <v>270000</v>
      </c>
      <c r="C374" t="s">
        <v>4</v>
      </c>
      <c r="D374" t="str">
        <f t="shared" si="48"/>
        <v>2020.12</v>
      </c>
      <c r="E374" t="str" cm="1">
        <f t="array" ref="E374">IF(COUNT(FIND({"셀룰러","샐룰러","lte","Lte","LTE","Cellular","cellular"},G374)),"lte","wifi")</f>
        <v>lte</v>
      </c>
      <c r="F374" t="s">
        <v>138</v>
      </c>
      <c r="G374" t="s">
        <v>3654</v>
      </c>
      <c r="H374">
        <f t="shared" si="42"/>
        <v>2.0899999999999181</v>
      </c>
      <c r="I374">
        <f t="shared" si="43"/>
        <v>600000</v>
      </c>
      <c r="J374">
        <v>2018.03</v>
      </c>
      <c r="K374">
        <f t="shared" si="44"/>
        <v>32</v>
      </c>
      <c r="L374">
        <f t="shared" si="45"/>
        <v>600000</v>
      </c>
    </row>
    <row r="375" spans="1:12" x14ac:dyDescent="0.45">
      <c r="A375" t="s">
        <v>3468</v>
      </c>
      <c r="B375">
        <v>250000</v>
      </c>
      <c r="C375" t="s">
        <v>7</v>
      </c>
      <c r="D375" t="str">
        <f t="shared" si="48"/>
        <v>2020.11</v>
      </c>
      <c r="E375" t="str" cm="1">
        <f t="array" ref="E375">IF(COUNT(FIND({"셀룰러","샐룰러","lte","Lte","LTE","Cellular","cellular"},G375)),"lte","wifi")</f>
        <v>wifi</v>
      </c>
      <c r="F375" t="s">
        <v>207</v>
      </c>
      <c r="G375" t="s">
        <v>3527</v>
      </c>
      <c r="H375">
        <f t="shared" si="42"/>
        <v>2.0799999999999272</v>
      </c>
      <c r="I375">
        <f t="shared" si="43"/>
        <v>430000</v>
      </c>
      <c r="J375">
        <v>2018.03</v>
      </c>
      <c r="K375">
        <f t="shared" si="44"/>
        <v>32</v>
      </c>
      <c r="L375">
        <f t="shared" si="45"/>
        <v>430000</v>
      </c>
    </row>
    <row r="376" spans="1:12" x14ac:dyDescent="0.45">
      <c r="A376" t="s">
        <v>3468</v>
      </c>
      <c r="B376">
        <v>270000</v>
      </c>
      <c r="C376" t="s">
        <v>7</v>
      </c>
      <c r="D376" t="str">
        <f t="shared" si="48"/>
        <v>2020.12</v>
      </c>
      <c r="E376" t="str" cm="1">
        <f t="array" ref="E376">IF(COUNT(FIND({"셀룰러","샐룰러","lte","Lte","LTE","Cellular","cellular"},G376)),"lte","wifi")</f>
        <v>wifi</v>
      </c>
      <c r="F376" t="s">
        <v>148</v>
      </c>
      <c r="G376" t="s">
        <v>3699</v>
      </c>
      <c r="H376">
        <f t="shared" si="42"/>
        <v>2.0899999999999181</v>
      </c>
      <c r="I376">
        <f t="shared" si="43"/>
        <v>430000</v>
      </c>
      <c r="J376">
        <v>2018.03</v>
      </c>
      <c r="K376">
        <f t="shared" si="44"/>
        <v>32</v>
      </c>
      <c r="L376">
        <f t="shared" si="45"/>
        <v>430000</v>
      </c>
    </row>
    <row r="377" spans="1:12" x14ac:dyDescent="0.45">
      <c r="A377" t="s">
        <v>3468</v>
      </c>
      <c r="B377">
        <v>300000</v>
      </c>
      <c r="C377" t="s">
        <v>4</v>
      </c>
      <c r="D377" t="str">
        <f t="shared" si="48"/>
        <v>2020.11</v>
      </c>
      <c r="E377" t="str" cm="1">
        <f t="array" ref="E377">IF(COUNT(FIND({"셀룰러","샐룰러","lte","Lte","LTE","Cellular","cellular"},G377)),"lte","wifi")</f>
        <v>wifi</v>
      </c>
      <c r="F377" t="s">
        <v>213</v>
      </c>
      <c r="G377" t="s">
        <v>3525</v>
      </c>
      <c r="H377">
        <f t="shared" si="42"/>
        <v>2.0799999999999272</v>
      </c>
      <c r="I377">
        <f t="shared" si="43"/>
        <v>550000</v>
      </c>
      <c r="J377">
        <v>2018.03</v>
      </c>
      <c r="K377">
        <f t="shared" si="44"/>
        <v>128</v>
      </c>
      <c r="L377">
        <f t="shared" si="45"/>
        <v>430000</v>
      </c>
    </row>
    <row r="378" spans="1:12" x14ac:dyDescent="0.45">
      <c r="A378" t="s">
        <v>3468</v>
      </c>
      <c r="B378">
        <v>290000</v>
      </c>
      <c r="C378" t="s">
        <v>4</v>
      </c>
      <c r="D378" t="str">
        <f t="shared" si="48"/>
        <v>2020.12</v>
      </c>
      <c r="E378" t="str" cm="1">
        <f t="array" ref="E378">IF(COUNT(FIND({"셀룰러","샐룰러","lte","Lte","LTE","Cellular","cellular"},G378)),"lte","wifi")</f>
        <v>wifi</v>
      </c>
      <c r="F378" t="s">
        <v>460</v>
      </c>
      <c r="G378" t="s">
        <v>3677</v>
      </c>
      <c r="H378">
        <f t="shared" si="42"/>
        <v>2.0899999999999181</v>
      </c>
      <c r="I378">
        <f t="shared" si="43"/>
        <v>430000</v>
      </c>
      <c r="J378">
        <v>2018.03</v>
      </c>
      <c r="K378">
        <f t="shared" si="44"/>
        <v>32</v>
      </c>
      <c r="L378">
        <f t="shared" si="45"/>
        <v>430000</v>
      </c>
    </row>
    <row r="379" spans="1:12" x14ac:dyDescent="0.45">
      <c r="A379" t="s">
        <v>3468</v>
      </c>
      <c r="B379">
        <v>300000</v>
      </c>
      <c r="C379" t="s">
        <v>7</v>
      </c>
      <c r="D379" t="str">
        <f t="shared" si="48"/>
        <v>2021.02</v>
      </c>
      <c r="E379" t="str" cm="1">
        <f t="array" ref="E379">IF(COUNT(FIND({"셀룰러","샐룰러","lte","Lte","LTE","Cellular","cellular"},G379)),"lte","wifi")</f>
        <v>wifi</v>
      </c>
      <c r="F379" t="s">
        <v>302</v>
      </c>
      <c r="G379" t="s">
        <v>3574</v>
      </c>
      <c r="H379">
        <f t="shared" si="42"/>
        <v>2.9900000000000091</v>
      </c>
      <c r="I379">
        <f t="shared" si="43"/>
        <v>430000</v>
      </c>
      <c r="J379">
        <v>2018.03</v>
      </c>
      <c r="K379">
        <f t="shared" si="44"/>
        <v>32</v>
      </c>
      <c r="L379">
        <f t="shared" si="45"/>
        <v>430000</v>
      </c>
    </row>
    <row r="380" spans="1:12" x14ac:dyDescent="0.45">
      <c r="A380" t="s">
        <v>3468</v>
      </c>
      <c r="B380">
        <v>300000</v>
      </c>
      <c r="C380" t="s">
        <v>4</v>
      </c>
      <c r="D380" t="str">
        <f t="shared" si="48"/>
        <v>2021.03</v>
      </c>
      <c r="E380" t="str" cm="1">
        <f t="array" ref="E380">IF(COUNT(FIND({"셀룰러","샐룰러","lte","Lte","LTE","Cellular","cellular"},G380)),"lte","wifi")</f>
        <v>wifi</v>
      </c>
      <c r="F380" t="s">
        <v>190</v>
      </c>
      <c r="G380" t="s">
        <v>3473</v>
      </c>
      <c r="H380">
        <f t="shared" si="42"/>
        <v>3</v>
      </c>
      <c r="I380">
        <f t="shared" si="43"/>
        <v>430000</v>
      </c>
      <c r="J380">
        <v>2018.03</v>
      </c>
      <c r="K380">
        <f t="shared" si="44"/>
        <v>32</v>
      </c>
      <c r="L380">
        <f t="shared" si="45"/>
        <v>430000</v>
      </c>
    </row>
    <row r="381" spans="1:12" x14ac:dyDescent="0.45">
      <c r="A381" t="s">
        <v>3468</v>
      </c>
      <c r="B381">
        <v>450000</v>
      </c>
      <c r="C381" t="s">
        <v>4</v>
      </c>
      <c r="D381" t="str">
        <f t="shared" si="48"/>
        <v>2020.11</v>
      </c>
      <c r="E381" t="str" cm="1">
        <f t="array" ref="E381">IF(COUNT(FIND({"셀룰러","샐룰러","lte","Lte","LTE","Cellular","cellular"},G381)),"lte","wifi")</f>
        <v>wifi</v>
      </c>
      <c r="F381" t="s">
        <v>204</v>
      </c>
      <c r="G381" t="s">
        <v>3718</v>
      </c>
      <c r="H381">
        <f t="shared" si="42"/>
        <v>2.0799999999999272</v>
      </c>
      <c r="I381">
        <f t="shared" si="43"/>
        <v>550000</v>
      </c>
      <c r="J381">
        <v>2018.03</v>
      </c>
      <c r="K381">
        <f t="shared" si="44"/>
        <v>128</v>
      </c>
      <c r="L381">
        <f t="shared" si="45"/>
        <v>430000</v>
      </c>
    </row>
    <row r="382" spans="1:12" x14ac:dyDescent="0.45">
      <c r="A382" t="s">
        <v>3468</v>
      </c>
      <c r="B382">
        <v>420000</v>
      </c>
      <c r="C382" t="s">
        <v>4</v>
      </c>
      <c r="D382" t="str">
        <f t="shared" si="48"/>
        <v>2020.11</v>
      </c>
      <c r="E382" t="str" cm="1">
        <f t="array" ref="E382">IF(COUNT(FIND({"셀룰러","샐룰러","lte","Lte","LTE","Cellular","cellular"},G382)),"lte","wifi")</f>
        <v>lte</v>
      </c>
      <c r="F382" t="s">
        <v>599</v>
      </c>
      <c r="G382" t="s">
        <v>3731</v>
      </c>
      <c r="H382">
        <f t="shared" si="42"/>
        <v>2.0799999999999272</v>
      </c>
      <c r="I382">
        <f t="shared" si="43"/>
        <v>720000</v>
      </c>
      <c r="J382">
        <v>2018.03</v>
      </c>
      <c r="K382">
        <f t="shared" si="44"/>
        <v>128</v>
      </c>
      <c r="L382">
        <f t="shared" si="45"/>
        <v>600000</v>
      </c>
    </row>
    <row r="383" spans="1:12" x14ac:dyDescent="0.45">
      <c r="A383" t="s">
        <v>3468</v>
      </c>
      <c r="B383">
        <v>230000</v>
      </c>
      <c r="C383" t="s">
        <v>7</v>
      </c>
      <c r="D383" t="str">
        <f t="shared" si="48"/>
        <v>2020.12</v>
      </c>
      <c r="E383" t="str" cm="1">
        <f t="array" ref="E383">IF(COUNT(FIND({"셀룰러","샐룰러","lte","Lte","LTE","Cellular","cellular"},G383)),"lte","wifi")</f>
        <v>wifi</v>
      </c>
      <c r="F383" t="s">
        <v>175</v>
      </c>
      <c r="G383" t="s">
        <v>3709</v>
      </c>
      <c r="H383">
        <f t="shared" si="42"/>
        <v>2.0899999999999181</v>
      </c>
      <c r="I383">
        <f t="shared" si="43"/>
        <v>430000</v>
      </c>
      <c r="J383">
        <v>2018.03</v>
      </c>
      <c r="K383">
        <f t="shared" si="44"/>
        <v>32</v>
      </c>
      <c r="L383">
        <f t="shared" si="45"/>
        <v>430000</v>
      </c>
    </row>
    <row r="384" spans="1:12" x14ac:dyDescent="0.45">
      <c r="A384" t="s">
        <v>3468</v>
      </c>
      <c r="B384">
        <v>334000</v>
      </c>
      <c r="C384" t="s">
        <v>4</v>
      </c>
      <c r="D384" t="str">
        <f t="shared" si="48"/>
        <v>2021.03</v>
      </c>
      <c r="E384" t="str" cm="1">
        <f t="array" ref="E384">IF(COUNT(FIND({"셀룰러","샐룰러","lte","Lte","LTE","Cellular","cellular"},G384)),"lte","wifi")</f>
        <v>wifi</v>
      </c>
      <c r="F384" t="s">
        <v>15</v>
      </c>
      <c r="G384" t="s">
        <v>3476</v>
      </c>
      <c r="H384">
        <f t="shared" si="42"/>
        <v>3</v>
      </c>
      <c r="I384">
        <f t="shared" si="43"/>
        <v>550000</v>
      </c>
      <c r="J384">
        <v>2018.03</v>
      </c>
      <c r="K384">
        <f t="shared" si="44"/>
        <v>128</v>
      </c>
      <c r="L384">
        <f t="shared" si="45"/>
        <v>430000</v>
      </c>
    </row>
    <row r="385" spans="1:12" x14ac:dyDescent="0.45">
      <c r="A385" t="s">
        <v>3468</v>
      </c>
      <c r="B385">
        <v>280000</v>
      </c>
      <c r="C385" t="s">
        <v>7</v>
      </c>
      <c r="D385" t="str">
        <f t="shared" si="48"/>
        <v>2021.03</v>
      </c>
      <c r="E385" t="str" cm="1">
        <f t="array" ref="E385">IF(COUNT(FIND({"셀룰러","샐룰러","lte","Lte","LTE","Cellular","cellular"},G385)),"lte","wifi")</f>
        <v>wifi</v>
      </c>
      <c r="F385" t="s">
        <v>15</v>
      </c>
      <c r="G385" t="s">
        <v>3522</v>
      </c>
      <c r="H385">
        <f t="shared" si="42"/>
        <v>3</v>
      </c>
      <c r="I385">
        <f t="shared" si="43"/>
        <v>430000</v>
      </c>
      <c r="J385">
        <v>2018.03</v>
      </c>
      <c r="K385">
        <f t="shared" si="44"/>
        <v>32</v>
      </c>
      <c r="L385">
        <f t="shared" si="45"/>
        <v>430000</v>
      </c>
    </row>
    <row r="386" spans="1:12" x14ac:dyDescent="0.45">
      <c r="A386" t="s">
        <v>3468</v>
      </c>
      <c r="B386">
        <v>350000</v>
      </c>
      <c r="C386" t="s">
        <v>4</v>
      </c>
      <c r="D386" t="str">
        <f t="shared" si="48"/>
        <v>2020.11</v>
      </c>
      <c r="E386" t="str" cm="1">
        <f t="array" ref="E386">IF(COUNT(FIND({"셀룰러","샐룰러","lte","Lte","LTE","Cellular","cellular"},G386)),"lte","wifi")</f>
        <v>wifi</v>
      </c>
      <c r="F386" t="s">
        <v>204</v>
      </c>
      <c r="G386" t="s">
        <v>3720</v>
      </c>
      <c r="H386">
        <f t="shared" ref="H386:H449" si="49">D386-J386</f>
        <v>2.0799999999999272</v>
      </c>
      <c r="I386">
        <f t="shared" si="43"/>
        <v>550000</v>
      </c>
      <c r="J386">
        <v>2018.03</v>
      </c>
      <c r="K386">
        <f t="shared" si="44"/>
        <v>128</v>
      </c>
      <c r="L386">
        <f t="shared" si="45"/>
        <v>430000</v>
      </c>
    </row>
    <row r="387" spans="1:12" x14ac:dyDescent="0.45">
      <c r="A387" t="s">
        <v>3468</v>
      </c>
      <c r="B387">
        <v>200000</v>
      </c>
      <c r="C387" t="s">
        <v>7</v>
      </c>
      <c r="D387" t="str">
        <f t="shared" si="48"/>
        <v>2021.02</v>
      </c>
      <c r="E387" t="str" cm="1">
        <f t="array" ref="E387">IF(COUNT(FIND({"셀룰러","샐룰러","lte","Lte","LTE","Cellular","cellular"},G387)),"lte","wifi")</f>
        <v>wifi</v>
      </c>
      <c r="F387" t="s">
        <v>302</v>
      </c>
      <c r="G387" t="s">
        <v>3571</v>
      </c>
      <c r="H387">
        <f t="shared" si="49"/>
        <v>2.9900000000000091</v>
      </c>
      <c r="I387">
        <f t="shared" si="43"/>
        <v>430000</v>
      </c>
      <c r="J387">
        <v>2018.03</v>
      </c>
      <c r="K387">
        <f t="shared" si="44"/>
        <v>32</v>
      </c>
      <c r="L387">
        <f t="shared" si="45"/>
        <v>430000</v>
      </c>
    </row>
    <row r="388" spans="1:12" x14ac:dyDescent="0.45">
      <c r="A388" t="s">
        <v>3468</v>
      </c>
      <c r="B388">
        <v>290000</v>
      </c>
      <c r="C388" t="s">
        <v>7</v>
      </c>
      <c r="D388" t="str">
        <f t="shared" si="48"/>
        <v>2020.11</v>
      </c>
      <c r="E388" t="str" cm="1">
        <f t="array" ref="E388">IF(COUNT(FIND({"셀룰러","샐룰러","lte","Lte","LTE","Cellular","cellular"},G388)),"lte","wifi")</f>
        <v>wifi</v>
      </c>
      <c r="F388" t="s">
        <v>32</v>
      </c>
      <c r="G388" t="s">
        <v>3712</v>
      </c>
      <c r="H388">
        <f t="shared" si="49"/>
        <v>2.0799999999999272</v>
      </c>
      <c r="I388">
        <f t="shared" si="43"/>
        <v>550000</v>
      </c>
      <c r="J388">
        <v>2018.03</v>
      </c>
      <c r="K388">
        <f t="shared" si="44"/>
        <v>128</v>
      </c>
      <c r="L388">
        <f t="shared" si="45"/>
        <v>430000</v>
      </c>
    </row>
    <row r="389" spans="1:12" x14ac:dyDescent="0.45">
      <c r="A389" t="s">
        <v>3468</v>
      </c>
      <c r="B389">
        <v>270000</v>
      </c>
      <c r="C389" t="s">
        <v>4</v>
      </c>
      <c r="D389" t="str">
        <f t="shared" si="48"/>
        <v>2020.12</v>
      </c>
      <c r="E389" t="str" cm="1">
        <f t="array" ref="E389">IF(COUNT(FIND({"셀룰러","샐룰러","lte","Lte","LTE","Cellular","cellular"},G389)),"lte","wifi")</f>
        <v>wifi</v>
      </c>
      <c r="F389" t="s">
        <v>173</v>
      </c>
      <c r="G389" t="s">
        <v>3507</v>
      </c>
      <c r="H389">
        <f t="shared" si="49"/>
        <v>2.0899999999999181</v>
      </c>
      <c r="I389">
        <f t="shared" si="43"/>
        <v>430000</v>
      </c>
      <c r="J389">
        <v>2018.03</v>
      </c>
      <c r="K389">
        <f t="shared" si="44"/>
        <v>32</v>
      </c>
      <c r="L389">
        <f t="shared" si="45"/>
        <v>430000</v>
      </c>
    </row>
    <row r="390" spans="1:12" x14ac:dyDescent="0.45">
      <c r="A390" t="s">
        <v>3468</v>
      </c>
      <c r="B390">
        <v>300000</v>
      </c>
      <c r="C390" t="s">
        <v>7</v>
      </c>
      <c r="D390" t="str">
        <f t="shared" si="48"/>
        <v>2020.10</v>
      </c>
      <c r="E390" t="str" cm="1">
        <f t="array" ref="E390">IF(COUNT(FIND({"셀룰러","샐룰러","lte","Lte","LTE","Cellular","cellular"},G390)),"lte","wifi")</f>
        <v>wifi</v>
      </c>
      <c r="F390" t="s">
        <v>1589</v>
      </c>
      <c r="G390" t="s">
        <v>3543</v>
      </c>
      <c r="H390">
        <f t="shared" si="49"/>
        <v>2.0699999999999363</v>
      </c>
      <c r="I390">
        <f t="shared" si="43"/>
        <v>430000</v>
      </c>
      <c r="J390">
        <v>2018.03</v>
      </c>
      <c r="K390">
        <f t="shared" si="44"/>
        <v>32</v>
      </c>
      <c r="L390">
        <f t="shared" si="45"/>
        <v>430000</v>
      </c>
    </row>
    <row r="391" spans="1:12" x14ac:dyDescent="0.45">
      <c r="A391" t="s">
        <v>3468</v>
      </c>
      <c r="B391">
        <v>360000</v>
      </c>
      <c r="C391" t="s">
        <v>7</v>
      </c>
      <c r="D391" t="str">
        <f t="shared" si="48"/>
        <v>2020.11</v>
      </c>
      <c r="E391" t="str" cm="1">
        <f t="array" ref="E391">IF(COUNT(FIND({"셀룰러","샐룰러","lte","Lte","LTE","Cellular","cellular"},G391)),"lte","wifi")</f>
        <v>wifi</v>
      </c>
      <c r="F391" t="s">
        <v>673</v>
      </c>
      <c r="G391" t="s">
        <v>3754</v>
      </c>
      <c r="H391">
        <f t="shared" si="49"/>
        <v>2.0799999999999272</v>
      </c>
      <c r="I391">
        <f t="shared" si="43"/>
        <v>550000</v>
      </c>
      <c r="J391">
        <v>2018.03</v>
      </c>
      <c r="K391">
        <f t="shared" si="44"/>
        <v>128</v>
      </c>
      <c r="L391">
        <f t="shared" si="45"/>
        <v>430000</v>
      </c>
    </row>
    <row r="392" spans="1:12" x14ac:dyDescent="0.45">
      <c r="A392" t="s">
        <v>3468</v>
      </c>
      <c r="B392">
        <v>280000</v>
      </c>
      <c r="C392" t="s">
        <v>7</v>
      </c>
      <c r="D392" t="str">
        <f t="shared" si="48"/>
        <v>2021.01</v>
      </c>
      <c r="E392" t="str" cm="1">
        <f t="array" ref="E392">IF(COUNT(FIND({"셀룰러","샐룰러","lte","Lte","LTE","Cellular","cellular"},G392)),"lte","wifi")</f>
        <v>wifi</v>
      </c>
      <c r="F392" t="s">
        <v>117</v>
      </c>
      <c r="G392" t="s">
        <v>3644</v>
      </c>
      <c r="H392">
        <f t="shared" si="49"/>
        <v>2.9800000000000182</v>
      </c>
      <c r="I392">
        <f t="shared" si="43"/>
        <v>550000</v>
      </c>
      <c r="J392">
        <v>2018.03</v>
      </c>
      <c r="K392">
        <f t="shared" si="44"/>
        <v>128</v>
      </c>
      <c r="L392">
        <f t="shared" si="45"/>
        <v>430000</v>
      </c>
    </row>
    <row r="393" spans="1:12" x14ac:dyDescent="0.45">
      <c r="A393" t="s">
        <v>3468</v>
      </c>
      <c r="B393">
        <v>250000</v>
      </c>
      <c r="C393" t="s">
        <v>7</v>
      </c>
      <c r="D393" t="str">
        <f t="shared" si="48"/>
        <v>2021.02</v>
      </c>
      <c r="E393" t="str" cm="1">
        <f t="array" ref="E393">IF(COUNT(FIND({"셀룰러","샐룰러","lte","Lte","LTE","Cellular","cellular"},G393)),"lte","wifi")</f>
        <v>wifi</v>
      </c>
      <c r="F393" t="s">
        <v>257</v>
      </c>
      <c r="G393" t="s">
        <v>3555</v>
      </c>
      <c r="H393">
        <f t="shared" si="49"/>
        <v>2.9900000000000091</v>
      </c>
      <c r="I393">
        <f t="shared" si="43"/>
        <v>550000</v>
      </c>
      <c r="J393">
        <v>2018.03</v>
      </c>
      <c r="K393">
        <f t="shared" si="44"/>
        <v>128</v>
      </c>
      <c r="L393">
        <f t="shared" si="45"/>
        <v>430000</v>
      </c>
    </row>
    <row r="394" spans="1:12" x14ac:dyDescent="0.45">
      <c r="A394" t="s">
        <v>3468</v>
      </c>
      <c r="B394">
        <v>290000</v>
      </c>
      <c r="C394" t="s">
        <v>7</v>
      </c>
      <c r="D394" t="str">
        <f t="shared" si="48"/>
        <v>2021.02</v>
      </c>
      <c r="E394" t="str" cm="1">
        <f t="array" ref="E394">IF(COUNT(FIND({"셀룰러","샐룰러","lte","Lte","LTE","Cellular","cellular"},G394)),"lte","wifi")</f>
        <v>wifi</v>
      </c>
      <c r="F394" t="s">
        <v>80</v>
      </c>
      <c r="G394" t="s">
        <v>3577</v>
      </c>
      <c r="H394">
        <f t="shared" si="49"/>
        <v>2.9900000000000091</v>
      </c>
      <c r="I394">
        <f t="shared" si="43"/>
        <v>550000</v>
      </c>
      <c r="J394">
        <v>2018.03</v>
      </c>
      <c r="K394">
        <f t="shared" si="44"/>
        <v>128</v>
      </c>
      <c r="L394">
        <f t="shared" si="45"/>
        <v>430000</v>
      </c>
    </row>
    <row r="395" spans="1:12" x14ac:dyDescent="0.45">
      <c r="A395" t="s">
        <v>3468</v>
      </c>
      <c r="B395">
        <v>330000</v>
      </c>
      <c r="C395" t="s">
        <v>7</v>
      </c>
      <c r="D395" t="str">
        <f t="shared" si="48"/>
        <v>2020.12</v>
      </c>
      <c r="E395" t="str" cm="1">
        <f t="array" ref="E395">IF(COUNT(FIND({"셀룰러","샐룰러","lte","Lte","LTE","Cellular","cellular"},G395)),"lte","wifi")</f>
        <v>wifi</v>
      </c>
      <c r="F395" t="s">
        <v>128</v>
      </c>
      <c r="G395" t="s">
        <v>3652</v>
      </c>
      <c r="H395">
        <f t="shared" si="49"/>
        <v>2.0899999999999181</v>
      </c>
      <c r="I395">
        <f t="shared" si="43"/>
        <v>430000</v>
      </c>
      <c r="J395">
        <v>2018.03</v>
      </c>
      <c r="K395">
        <f t="shared" si="44"/>
        <v>32</v>
      </c>
      <c r="L395">
        <f t="shared" si="45"/>
        <v>430000</v>
      </c>
    </row>
    <row r="396" spans="1:12" x14ac:dyDescent="0.45">
      <c r="A396" t="s">
        <v>3468</v>
      </c>
      <c r="B396">
        <v>300000</v>
      </c>
      <c r="C396" t="s">
        <v>4</v>
      </c>
      <c r="D396" t="str">
        <f t="shared" si="48"/>
        <v>2021.01</v>
      </c>
      <c r="E396" t="str" cm="1">
        <f t="array" ref="E396">IF(COUNT(FIND({"셀룰러","샐룰러","lte","Lte","LTE","Cellular","cellular"},G396)),"lte","wifi")</f>
        <v>wifi</v>
      </c>
      <c r="F396" t="s">
        <v>347</v>
      </c>
      <c r="G396" t="s">
        <v>3592</v>
      </c>
      <c r="H396">
        <f t="shared" si="49"/>
        <v>2.9800000000000182</v>
      </c>
      <c r="I396">
        <f t="shared" ref="I396:I459" si="50">IF(K396=128,L396+120000,L396)</f>
        <v>430000</v>
      </c>
      <c r="J396">
        <v>2018.03</v>
      </c>
      <c r="K396">
        <f t="shared" ref="K396:K459" si="51">IF(COUNT(FIND(128,G396)),128,32)</f>
        <v>32</v>
      </c>
      <c r="L396">
        <f t="shared" ref="L396:L459" si="52">IF(E396="wifi",430000,600000)</f>
        <v>430000</v>
      </c>
    </row>
    <row r="397" spans="1:12" x14ac:dyDescent="0.45">
      <c r="A397" t="s">
        <v>3468</v>
      </c>
      <c r="B397">
        <v>280000</v>
      </c>
      <c r="C397" t="s">
        <v>7</v>
      </c>
      <c r="D397" t="str">
        <f t="shared" si="48"/>
        <v>2021.02</v>
      </c>
      <c r="E397" t="str" cm="1">
        <f t="array" ref="E397">IF(COUNT(FIND({"셀룰러","샐룰러","lte","Lte","LTE","Cellular","cellular"},G397)),"lte","wifi")</f>
        <v>wifi</v>
      </c>
      <c r="F397" t="s">
        <v>52</v>
      </c>
      <c r="G397" t="s">
        <v>3557</v>
      </c>
      <c r="H397">
        <f t="shared" si="49"/>
        <v>2.9900000000000091</v>
      </c>
      <c r="I397">
        <f t="shared" si="50"/>
        <v>430000</v>
      </c>
      <c r="J397">
        <v>2018.03</v>
      </c>
      <c r="K397">
        <f t="shared" si="51"/>
        <v>32</v>
      </c>
      <c r="L397">
        <f t="shared" si="52"/>
        <v>430000</v>
      </c>
    </row>
    <row r="398" spans="1:12" x14ac:dyDescent="0.45">
      <c r="A398" t="s">
        <v>3468</v>
      </c>
      <c r="B398">
        <v>310000</v>
      </c>
      <c r="C398" t="s">
        <v>7</v>
      </c>
      <c r="D398" t="str">
        <f t="shared" si="48"/>
        <v>2021.02</v>
      </c>
      <c r="E398" t="str" cm="1">
        <f t="array" ref="E398">IF(COUNT(FIND({"셀룰러","샐룰러","lte","Lte","LTE","Cellular","cellular"},G398)),"lte","wifi")</f>
        <v>wifi</v>
      </c>
      <c r="F398" t="s">
        <v>80</v>
      </c>
      <c r="G398" t="s">
        <v>3570</v>
      </c>
      <c r="H398">
        <f t="shared" si="49"/>
        <v>2.9900000000000091</v>
      </c>
      <c r="I398">
        <f t="shared" si="50"/>
        <v>550000</v>
      </c>
      <c r="J398">
        <v>2018.03</v>
      </c>
      <c r="K398">
        <f t="shared" si="51"/>
        <v>128</v>
      </c>
      <c r="L398">
        <f t="shared" si="52"/>
        <v>430000</v>
      </c>
    </row>
    <row r="399" spans="1:12" x14ac:dyDescent="0.45">
      <c r="A399" t="s">
        <v>3468</v>
      </c>
      <c r="B399">
        <v>230000</v>
      </c>
      <c r="C399" t="s">
        <v>7</v>
      </c>
      <c r="D399" t="str">
        <f t="shared" si="48"/>
        <v>2020.12</v>
      </c>
      <c r="E399" t="str" cm="1">
        <f t="array" ref="E399">IF(COUNT(FIND({"셀룰러","샐룰러","lte","Lte","LTE","Cellular","cellular"},G399)),"lte","wifi")</f>
        <v>wifi</v>
      </c>
      <c r="F399" t="s">
        <v>460</v>
      </c>
      <c r="G399" t="s">
        <v>3691</v>
      </c>
      <c r="H399">
        <f t="shared" si="49"/>
        <v>2.0899999999999181</v>
      </c>
      <c r="I399">
        <f t="shared" si="50"/>
        <v>430000</v>
      </c>
      <c r="J399">
        <v>2018.03</v>
      </c>
      <c r="K399">
        <f t="shared" si="51"/>
        <v>32</v>
      </c>
      <c r="L399">
        <f t="shared" si="52"/>
        <v>430000</v>
      </c>
    </row>
    <row r="400" spans="1:12" x14ac:dyDescent="0.45">
      <c r="A400" t="s">
        <v>3468</v>
      </c>
      <c r="B400">
        <v>170000</v>
      </c>
      <c r="C400" t="s">
        <v>7</v>
      </c>
      <c r="D400" t="str">
        <f t="shared" si="48"/>
        <v>2021.02</v>
      </c>
      <c r="E400" t="str" cm="1">
        <f t="array" ref="E400">IF(COUNT(FIND({"셀룰러","샐룰러","lte","Lte","LTE","Cellular","cellular"},G400)),"lte","wifi")</f>
        <v>wifi</v>
      </c>
      <c r="F400" t="s">
        <v>64</v>
      </c>
      <c r="G400" t="s">
        <v>3558</v>
      </c>
      <c r="H400">
        <f t="shared" si="49"/>
        <v>2.9900000000000091</v>
      </c>
      <c r="I400">
        <f t="shared" si="50"/>
        <v>430000</v>
      </c>
      <c r="J400">
        <v>2018.03</v>
      </c>
      <c r="K400">
        <f t="shared" si="51"/>
        <v>32</v>
      </c>
      <c r="L400">
        <f t="shared" si="52"/>
        <v>430000</v>
      </c>
    </row>
    <row r="401" spans="1:12" x14ac:dyDescent="0.45">
      <c r="A401" t="s">
        <v>3468</v>
      </c>
      <c r="B401">
        <v>310000</v>
      </c>
      <c r="C401" t="s">
        <v>4</v>
      </c>
      <c r="D401" t="str">
        <f t="shared" si="48"/>
        <v>2020.11</v>
      </c>
      <c r="E401" t="str" cm="1">
        <f t="array" ref="E401">IF(COUNT(FIND({"셀룰러","샐룰러","lte","Lte","LTE","Cellular","cellular"},G401)),"lte","wifi")</f>
        <v>wifi</v>
      </c>
      <c r="F401" t="s">
        <v>599</v>
      </c>
      <c r="G401" t="s">
        <v>3516</v>
      </c>
      <c r="H401">
        <f t="shared" si="49"/>
        <v>2.0799999999999272</v>
      </c>
      <c r="I401">
        <f t="shared" si="50"/>
        <v>430000</v>
      </c>
      <c r="J401">
        <v>2018.03</v>
      </c>
      <c r="K401">
        <f t="shared" si="51"/>
        <v>32</v>
      </c>
      <c r="L401">
        <f t="shared" si="52"/>
        <v>430000</v>
      </c>
    </row>
    <row r="402" spans="1:12" x14ac:dyDescent="0.45">
      <c r="A402" t="s">
        <v>3468</v>
      </c>
      <c r="B402">
        <v>290000</v>
      </c>
      <c r="C402" t="s">
        <v>7</v>
      </c>
      <c r="D402" t="str">
        <f t="shared" si="48"/>
        <v>2021.03</v>
      </c>
      <c r="E402" t="str" cm="1">
        <f t="array" ref="E402">IF(COUNT(FIND({"셀룰러","샐룰러","lte","Lte","LTE","Cellular","cellular"},G402)),"lte","wifi")</f>
        <v>wifi</v>
      </c>
      <c r="F402" t="s">
        <v>8</v>
      </c>
      <c r="G402" t="s">
        <v>3475</v>
      </c>
      <c r="H402">
        <f t="shared" si="49"/>
        <v>3</v>
      </c>
      <c r="I402">
        <f t="shared" si="50"/>
        <v>430000</v>
      </c>
      <c r="J402">
        <v>2018.03</v>
      </c>
      <c r="K402">
        <f t="shared" si="51"/>
        <v>32</v>
      </c>
      <c r="L402">
        <f t="shared" si="52"/>
        <v>430000</v>
      </c>
    </row>
    <row r="403" spans="1:12" x14ac:dyDescent="0.45">
      <c r="A403" t="s">
        <v>3468</v>
      </c>
      <c r="B403">
        <v>270000</v>
      </c>
      <c r="C403" t="s">
        <v>4</v>
      </c>
      <c r="D403" t="str">
        <f t="shared" si="48"/>
        <v>2021.01</v>
      </c>
      <c r="E403" t="str" cm="1">
        <f t="array" ref="E403">IF(COUNT(FIND({"셀룰러","샐룰러","lte","Lte","LTE","Cellular","cellular"},G403)),"lte","wifi")</f>
        <v>wifi</v>
      </c>
      <c r="F403" t="s">
        <v>367</v>
      </c>
      <c r="G403" t="s">
        <v>3624</v>
      </c>
      <c r="H403">
        <f t="shared" si="49"/>
        <v>2.9800000000000182</v>
      </c>
      <c r="I403">
        <f t="shared" si="50"/>
        <v>430000</v>
      </c>
      <c r="J403">
        <v>2018.03</v>
      </c>
      <c r="K403">
        <f t="shared" si="51"/>
        <v>32</v>
      </c>
      <c r="L403">
        <f t="shared" si="52"/>
        <v>430000</v>
      </c>
    </row>
    <row r="404" spans="1:12" x14ac:dyDescent="0.45">
      <c r="A404" t="s">
        <v>3468</v>
      </c>
      <c r="B404">
        <v>380000</v>
      </c>
      <c r="C404" t="s">
        <v>7</v>
      </c>
      <c r="D404" t="str">
        <f t="shared" si="48"/>
        <v>2020.12</v>
      </c>
      <c r="E404" t="str" cm="1">
        <f t="array" ref="E404">IF(COUNT(FIND({"셀룰러","샐룰러","lte","Lte","LTE","Cellular","cellular"},G404)),"lte","wifi")</f>
        <v>lte</v>
      </c>
      <c r="F404" t="s">
        <v>118</v>
      </c>
      <c r="G404" t="s">
        <v>3646</v>
      </c>
      <c r="H404">
        <f t="shared" si="49"/>
        <v>2.0899999999999181</v>
      </c>
      <c r="I404">
        <f t="shared" si="50"/>
        <v>720000</v>
      </c>
      <c r="J404">
        <v>2018.03</v>
      </c>
      <c r="K404">
        <f t="shared" si="51"/>
        <v>128</v>
      </c>
      <c r="L404">
        <f t="shared" si="52"/>
        <v>600000</v>
      </c>
    </row>
    <row r="405" spans="1:12" x14ac:dyDescent="0.45">
      <c r="A405" t="s">
        <v>3468</v>
      </c>
      <c r="B405">
        <v>330000</v>
      </c>
      <c r="C405" t="s">
        <v>4</v>
      </c>
      <c r="D405" t="str">
        <f t="shared" ref="D405:D436" si="53">LEFT(F405,7)</f>
        <v>2021.03</v>
      </c>
      <c r="E405" t="str" cm="1">
        <f t="array" ref="E405">IF(COUNT(FIND({"셀룰러","샐룰러","lte","Lte","LTE","Cellular","cellular"},G405)),"lte","wifi")</f>
        <v>wifi</v>
      </c>
      <c r="F405" t="s">
        <v>15</v>
      </c>
      <c r="G405" t="s">
        <v>3534</v>
      </c>
      <c r="H405">
        <f t="shared" si="49"/>
        <v>3</v>
      </c>
      <c r="I405">
        <f t="shared" si="50"/>
        <v>550000</v>
      </c>
      <c r="J405">
        <v>2018.03</v>
      </c>
      <c r="K405">
        <f t="shared" si="51"/>
        <v>128</v>
      </c>
      <c r="L405">
        <f t="shared" si="52"/>
        <v>430000</v>
      </c>
    </row>
    <row r="406" spans="1:12" x14ac:dyDescent="0.45">
      <c r="A406" t="s">
        <v>3468</v>
      </c>
      <c r="B406">
        <v>400000</v>
      </c>
      <c r="C406" t="s">
        <v>7</v>
      </c>
      <c r="D406" t="str">
        <f t="shared" si="53"/>
        <v>2020.12</v>
      </c>
      <c r="E406" t="str" cm="1">
        <f t="array" ref="E406">IF(COUNT(FIND({"셀룰러","샐룰러","lte","Lte","LTE","Cellular","cellular"},G406)),"lte","wifi")</f>
        <v>wifi</v>
      </c>
      <c r="F406" t="s">
        <v>145</v>
      </c>
      <c r="G406" t="s">
        <v>3497</v>
      </c>
      <c r="H406">
        <f t="shared" si="49"/>
        <v>2.0899999999999181</v>
      </c>
      <c r="I406">
        <f t="shared" si="50"/>
        <v>430000</v>
      </c>
      <c r="J406">
        <v>2018.03</v>
      </c>
      <c r="K406">
        <f t="shared" si="51"/>
        <v>32</v>
      </c>
      <c r="L406">
        <f t="shared" si="52"/>
        <v>430000</v>
      </c>
    </row>
    <row r="407" spans="1:12" x14ac:dyDescent="0.45">
      <c r="A407" t="s">
        <v>3468</v>
      </c>
      <c r="B407">
        <v>400000</v>
      </c>
      <c r="C407" t="s">
        <v>4</v>
      </c>
      <c r="D407" t="str">
        <f t="shared" si="53"/>
        <v>2020.12</v>
      </c>
      <c r="E407" t="str" cm="1">
        <f t="array" ref="E407">IF(COUNT(FIND({"셀룰러","샐룰러","lte","Lte","LTE","Cellular","cellular"},G407)),"lte","wifi")</f>
        <v>lte</v>
      </c>
      <c r="F407" t="s">
        <v>145</v>
      </c>
      <c r="G407" t="s">
        <v>1483</v>
      </c>
      <c r="H407">
        <f t="shared" si="49"/>
        <v>2.0899999999999181</v>
      </c>
      <c r="I407">
        <f t="shared" si="50"/>
        <v>720000</v>
      </c>
      <c r="J407">
        <v>2018.03</v>
      </c>
      <c r="K407">
        <f t="shared" si="51"/>
        <v>128</v>
      </c>
      <c r="L407">
        <f t="shared" si="52"/>
        <v>600000</v>
      </c>
    </row>
    <row r="408" spans="1:12" x14ac:dyDescent="0.45">
      <c r="A408" t="s">
        <v>3468</v>
      </c>
      <c r="B408">
        <v>220000</v>
      </c>
      <c r="C408" t="s">
        <v>7</v>
      </c>
      <c r="D408" t="str">
        <f t="shared" si="53"/>
        <v>2021.02</v>
      </c>
      <c r="E408" t="str" cm="1">
        <f t="array" ref="E408">IF(COUNT(FIND({"셀룰러","샐룰러","lte","Lte","LTE","Cellular","cellular"},G408)),"lte","wifi")</f>
        <v>wifi</v>
      </c>
      <c r="F408" t="s">
        <v>73</v>
      </c>
      <c r="G408" t="s">
        <v>3576</v>
      </c>
      <c r="H408">
        <f t="shared" si="49"/>
        <v>2.9900000000000091</v>
      </c>
      <c r="I408">
        <f t="shared" si="50"/>
        <v>430000</v>
      </c>
      <c r="J408">
        <v>2018.03</v>
      </c>
      <c r="K408">
        <f t="shared" si="51"/>
        <v>32</v>
      </c>
      <c r="L408">
        <f t="shared" si="52"/>
        <v>430000</v>
      </c>
    </row>
    <row r="409" spans="1:12" x14ac:dyDescent="0.45">
      <c r="A409" t="s">
        <v>3468</v>
      </c>
      <c r="B409">
        <v>260000</v>
      </c>
      <c r="C409" t="s">
        <v>4</v>
      </c>
      <c r="D409" t="str">
        <f t="shared" si="53"/>
        <v>2021.02</v>
      </c>
      <c r="E409" t="str" cm="1">
        <f t="array" ref="E409">IF(COUNT(FIND({"셀룰러","샐룰러","lte","Lte","LTE","Cellular","cellular"},G409)),"lte","wifi")</f>
        <v>wifi</v>
      </c>
      <c r="F409" t="s">
        <v>61</v>
      </c>
      <c r="G409" t="s">
        <v>3484</v>
      </c>
      <c r="H409">
        <f t="shared" si="49"/>
        <v>2.9900000000000091</v>
      </c>
      <c r="I409">
        <f t="shared" si="50"/>
        <v>430000</v>
      </c>
      <c r="J409">
        <v>2018.03</v>
      </c>
      <c r="K409">
        <f t="shared" si="51"/>
        <v>32</v>
      </c>
      <c r="L409">
        <f t="shared" si="52"/>
        <v>430000</v>
      </c>
    </row>
    <row r="410" spans="1:12" x14ac:dyDescent="0.45">
      <c r="A410" t="s">
        <v>3468</v>
      </c>
      <c r="B410">
        <v>270000</v>
      </c>
      <c r="C410" t="s">
        <v>7</v>
      </c>
      <c r="D410" t="str">
        <f t="shared" si="53"/>
        <v>2020.12</v>
      </c>
      <c r="E410" t="str" cm="1">
        <f t="array" ref="E410">IF(COUNT(FIND({"셀룰러","샐룰러","lte","Lte","LTE","Cellular","cellular"},G410)),"lte","wifi")</f>
        <v>wifi</v>
      </c>
      <c r="F410" t="s">
        <v>472</v>
      </c>
      <c r="G410" t="s">
        <v>3684</v>
      </c>
      <c r="H410">
        <f t="shared" si="49"/>
        <v>2.0899999999999181</v>
      </c>
      <c r="I410">
        <f t="shared" si="50"/>
        <v>430000</v>
      </c>
      <c r="J410">
        <v>2018.03</v>
      </c>
      <c r="K410">
        <f t="shared" si="51"/>
        <v>32</v>
      </c>
      <c r="L410">
        <f t="shared" si="52"/>
        <v>430000</v>
      </c>
    </row>
    <row r="411" spans="1:12" x14ac:dyDescent="0.45">
      <c r="A411" t="s">
        <v>3468</v>
      </c>
      <c r="B411">
        <v>270000</v>
      </c>
      <c r="C411" t="s">
        <v>4</v>
      </c>
      <c r="D411" t="str">
        <f t="shared" si="53"/>
        <v>2020.11</v>
      </c>
      <c r="E411" t="str" cm="1">
        <f t="array" ref="E411">IF(COUNT(FIND({"셀룰러","샐룰러","lte","Lte","LTE","Cellular","cellular"},G411)),"lte","wifi")</f>
        <v>wifi</v>
      </c>
      <c r="F411" t="s">
        <v>236</v>
      </c>
      <c r="G411" t="s">
        <v>3750</v>
      </c>
      <c r="H411">
        <f t="shared" si="49"/>
        <v>2.0799999999999272</v>
      </c>
      <c r="I411">
        <f t="shared" si="50"/>
        <v>430000</v>
      </c>
      <c r="J411">
        <v>2018.03</v>
      </c>
      <c r="K411">
        <f t="shared" si="51"/>
        <v>32</v>
      </c>
      <c r="L411">
        <f t="shared" si="52"/>
        <v>430000</v>
      </c>
    </row>
    <row r="412" spans="1:12" x14ac:dyDescent="0.45">
      <c r="A412" t="s">
        <v>3468</v>
      </c>
      <c r="B412">
        <v>370000</v>
      </c>
      <c r="C412" t="s">
        <v>4</v>
      </c>
      <c r="D412" t="str">
        <f t="shared" si="53"/>
        <v>2021.02</v>
      </c>
      <c r="E412" t="str" cm="1">
        <f t="array" ref="E412">IF(COUNT(FIND({"셀룰러","샐룰러","lte","Lte","LTE","Cellular","cellular"},G412)),"lte","wifi")</f>
        <v>wifi</v>
      </c>
      <c r="F412" t="s">
        <v>74</v>
      </c>
      <c r="G412" t="s">
        <v>3575</v>
      </c>
      <c r="H412">
        <f t="shared" si="49"/>
        <v>2.9900000000000091</v>
      </c>
      <c r="I412">
        <f t="shared" si="50"/>
        <v>550000</v>
      </c>
      <c r="J412">
        <v>2018.03</v>
      </c>
      <c r="K412">
        <f t="shared" si="51"/>
        <v>128</v>
      </c>
      <c r="L412">
        <f t="shared" si="52"/>
        <v>430000</v>
      </c>
    </row>
    <row r="413" spans="1:12" x14ac:dyDescent="0.45">
      <c r="A413" t="s">
        <v>3468</v>
      </c>
      <c r="B413">
        <v>300000</v>
      </c>
      <c r="C413" t="s">
        <v>7</v>
      </c>
      <c r="D413" t="str">
        <f t="shared" si="53"/>
        <v>2020.12</v>
      </c>
      <c r="E413" t="str" cm="1">
        <f t="array" ref="E413">IF(COUNT(FIND({"셀룰러","샐룰러","lte","Lte","LTE","Cellular","cellular"},G413)),"lte","wifi")</f>
        <v>wifi</v>
      </c>
      <c r="F413" t="s">
        <v>499</v>
      </c>
      <c r="G413" t="s">
        <v>3689</v>
      </c>
      <c r="H413">
        <f t="shared" si="49"/>
        <v>2.0899999999999181</v>
      </c>
      <c r="I413">
        <f t="shared" si="50"/>
        <v>550000</v>
      </c>
      <c r="J413">
        <v>2018.03</v>
      </c>
      <c r="K413">
        <f t="shared" si="51"/>
        <v>128</v>
      </c>
      <c r="L413">
        <f t="shared" si="52"/>
        <v>430000</v>
      </c>
    </row>
    <row r="414" spans="1:12" x14ac:dyDescent="0.45">
      <c r="A414" t="s">
        <v>3468</v>
      </c>
      <c r="B414">
        <v>340000</v>
      </c>
      <c r="C414" t="s">
        <v>7</v>
      </c>
      <c r="D414" t="str">
        <f t="shared" si="53"/>
        <v>2021.02</v>
      </c>
      <c r="E414" t="str" cm="1">
        <f t="array" ref="E414">IF(COUNT(FIND({"셀룰러","샐룰러","lte","Lte","LTE","Cellular","cellular"},G414)),"lte","wifi")</f>
        <v>wifi</v>
      </c>
      <c r="F414" t="s">
        <v>66</v>
      </c>
      <c r="G414" t="s">
        <v>3564</v>
      </c>
      <c r="H414">
        <f t="shared" si="49"/>
        <v>2.9900000000000091</v>
      </c>
      <c r="I414">
        <f t="shared" si="50"/>
        <v>550000</v>
      </c>
      <c r="J414">
        <v>2018.03</v>
      </c>
      <c r="K414">
        <f t="shared" si="51"/>
        <v>128</v>
      </c>
      <c r="L414">
        <f t="shared" si="52"/>
        <v>430000</v>
      </c>
    </row>
    <row r="415" spans="1:12" x14ac:dyDescent="0.45">
      <c r="A415" t="s">
        <v>3468</v>
      </c>
      <c r="B415">
        <v>310000</v>
      </c>
      <c r="C415" t="s">
        <v>7</v>
      </c>
      <c r="D415" t="str">
        <f t="shared" si="53"/>
        <v>2021.02</v>
      </c>
      <c r="E415" t="str" cm="1">
        <f t="array" ref="E415">IF(COUNT(FIND({"셀룰러","샐룰러","lte","Lte","LTE","Cellular","cellular"},G415)),"lte","wifi")</f>
        <v>wifi</v>
      </c>
      <c r="F415" t="s">
        <v>80</v>
      </c>
      <c r="G415" t="s">
        <v>3579</v>
      </c>
      <c r="H415">
        <f t="shared" si="49"/>
        <v>2.9900000000000091</v>
      </c>
      <c r="I415">
        <f t="shared" si="50"/>
        <v>430000</v>
      </c>
      <c r="J415">
        <v>2018.03</v>
      </c>
      <c r="K415">
        <f t="shared" si="51"/>
        <v>32</v>
      </c>
      <c r="L415">
        <f t="shared" si="52"/>
        <v>430000</v>
      </c>
    </row>
    <row r="416" spans="1:12" x14ac:dyDescent="0.45">
      <c r="A416" t="s">
        <v>3468</v>
      </c>
      <c r="B416">
        <v>260000</v>
      </c>
      <c r="C416" t="s">
        <v>7</v>
      </c>
      <c r="D416" t="str">
        <f t="shared" si="53"/>
        <v>2020.11</v>
      </c>
      <c r="E416" t="str" cm="1">
        <f t="array" ref="E416">IF(COUNT(FIND({"셀룰러","샐룰러","lte","Lte","LTE","Cellular","cellular"},G416)),"lte","wifi")</f>
        <v>wifi</v>
      </c>
      <c r="F416" t="s">
        <v>238</v>
      </c>
      <c r="G416" t="s">
        <v>3760</v>
      </c>
      <c r="H416">
        <f t="shared" si="49"/>
        <v>2.0799999999999272</v>
      </c>
      <c r="I416">
        <f t="shared" si="50"/>
        <v>430000</v>
      </c>
      <c r="J416">
        <v>2018.03</v>
      </c>
      <c r="K416">
        <f t="shared" si="51"/>
        <v>32</v>
      </c>
      <c r="L416">
        <f t="shared" si="52"/>
        <v>430000</v>
      </c>
    </row>
    <row r="417" spans="1:12" x14ac:dyDescent="0.45">
      <c r="A417" t="s">
        <v>3468</v>
      </c>
      <c r="B417">
        <v>300000</v>
      </c>
      <c r="C417" t="s">
        <v>4</v>
      </c>
      <c r="D417" t="str">
        <f t="shared" si="53"/>
        <v>2020.12</v>
      </c>
      <c r="E417" t="str" cm="1">
        <f t="array" ref="E417">IF(COUNT(FIND({"셀룰러","샐룰러","lte","Lte","LTE","Cellular","cellular"},G417)),"lte","wifi")</f>
        <v>wifi</v>
      </c>
      <c r="F417" t="s">
        <v>160</v>
      </c>
      <c r="G417" t="s">
        <v>3692</v>
      </c>
      <c r="H417">
        <f t="shared" si="49"/>
        <v>2.0899999999999181</v>
      </c>
      <c r="I417">
        <f t="shared" si="50"/>
        <v>430000</v>
      </c>
      <c r="J417">
        <v>2018.03</v>
      </c>
      <c r="K417">
        <f t="shared" si="51"/>
        <v>32</v>
      </c>
      <c r="L417">
        <f t="shared" si="52"/>
        <v>430000</v>
      </c>
    </row>
    <row r="418" spans="1:12" x14ac:dyDescent="0.45">
      <c r="A418" t="s">
        <v>3468</v>
      </c>
      <c r="B418">
        <v>280000</v>
      </c>
      <c r="C418" t="s">
        <v>4</v>
      </c>
      <c r="D418" t="str">
        <f t="shared" si="53"/>
        <v>2021.03</v>
      </c>
      <c r="E418" t="str" cm="1">
        <f t="array" ref="E418">IF(COUNT(FIND({"셀룰러","샐룰러","lte","Lte","LTE","Cellular","cellular"},G418)),"lte","wifi")</f>
        <v>wifi</v>
      </c>
      <c r="F418" t="s">
        <v>8</v>
      </c>
      <c r="G418" t="s">
        <v>3532</v>
      </c>
      <c r="H418">
        <f t="shared" si="49"/>
        <v>3</v>
      </c>
      <c r="I418">
        <f t="shared" si="50"/>
        <v>430000</v>
      </c>
      <c r="J418">
        <v>2018.03</v>
      </c>
      <c r="K418">
        <f t="shared" si="51"/>
        <v>32</v>
      </c>
      <c r="L418">
        <f t="shared" si="52"/>
        <v>430000</v>
      </c>
    </row>
    <row r="419" spans="1:12" x14ac:dyDescent="0.45">
      <c r="A419" t="s">
        <v>3468</v>
      </c>
      <c r="B419">
        <v>280000</v>
      </c>
      <c r="C419" t="s">
        <v>7</v>
      </c>
      <c r="D419" t="str">
        <f t="shared" si="53"/>
        <v>2020.11</v>
      </c>
      <c r="E419" t="str" cm="1">
        <f t="array" ref="E419">IF(COUNT(FIND({"셀룰러","샐룰러","lte","Lte","LTE","Cellular","cellular"},G419)),"lte","wifi")</f>
        <v>wifi</v>
      </c>
      <c r="F419" t="s">
        <v>673</v>
      </c>
      <c r="G419" t="s">
        <v>3740</v>
      </c>
      <c r="H419">
        <f t="shared" si="49"/>
        <v>2.0799999999999272</v>
      </c>
      <c r="I419">
        <f t="shared" si="50"/>
        <v>430000</v>
      </c>
      <c r="J419">
        <v>2018.03</v>
      </c>
      <c r="K419">
        <f t="shared" si="51"/>
        <v>32</v>
      </c>
      <c r="L419">
        <f t="shared" si="52"/>
        <v>430000</v>
      </c>
    </row>
    <row r="420" spans="1:12" x14ac:dyDescent="0.45">
      <c r="A420" t="s">
        <v>3468</v>
      </c>
      <c r="B420">
        <v>400000</v>
      </c>
      <c r="C420" t="s">
        <v>4</v>
      </c>
      <c r="D420" t="str">
        <f t="shared" si="53"/>
        <v>2021.02</v>
      </c>
      <c r="E420" t="str" cm="1">
        <f t="array" ref="E420">IF(COUNT(FIND({"셀룰러","샐룰러","lte","Lte","LTE","Cellular","cellular"},G420)),"lte","wifi")</f>
        <v>wifi</v>
      </c>
      <c r="F420" t="s">
        <v>40</v>
      </c>
      <c r="G420" t="s">
        <v>3540</v>
      </c>
      <c r="H420">
        <f t="shared" si="49"/>
        <v>2.9900000000000091</v>
      </c>
      <c r="I420">
        <f t="shared" si="50"/>
        <v>550000</v>
      </c>
      <c r="J420">
        <v>2018.03</v>
      </c>
      <c r="K420">
        <f t="shared" si="51"/>
        <v>128</v>
      </c>
      <c r="L420">
        <f t="shared" si="52"/>
        <v>430000</v>
      </c>
    </row>
    <row r="421" spans="1:12" x14ac:dyDescent="0.45">
      <c r="A421" t="s">
        <v>3468</v>
      </c>
      <c r="B421">
        <v>300000</v>
      </c>
      <c r="C421" t="s">
        <v>4</v>
      </c>
      <c r="D421" t="str">
        <f t="shared" si="53"/>
        <v>2021.01</v>
      </c>
      <c r="E421" t="str" cm="1">
        <f t="array" ref="E421">IF(COUNT(FIND({"셀룰러","샐룰러","lte","Lte","LTE","Cellular","cellular"},G421)),"lte","wifi")</f>
        <v>wifi</v>
      </c>
      <c r="F421" t="s">
        <v>116</v>
      </c>
      <c r="G421" t="s">
        <v>3626</v>
      </c>
      <c r="H421">
        <f t="shared" si="49"/>
        <v>2.9800000000000182</v>
      </c>
      <c r="I421">
        <f t="shared" si="50"/>
        <v>430000</v>
      </c>
      <c r="J421">
        <v>2018.03</v>
      </c>
      <c r="K421">
        <f t="shared" si="51"/>
        <v>32</v>
      </c>
      <c r="L421">
        <f t="shared" si="52"/>
        <v>430000</v>
      </c>
    </row>
    <row r="422" spans="1:12" x14ac:dyDescent="0.45">
      <c r="A422" t="s">
        <v>3468</v>
      </c>
      <c r="B422">
        <v>290000</v>
      </c>
      <c r="C422" t="s">
        <v>4</v>
      </c>
      <c r="D422" t="str">
        <f t="shared" si="53"/>
        <v>2021.02</v>
      </c>
      <c r="E422" t="str" cm="1">
        <f t="array" ref="E422">IF(COUNT(FIND({"셀룰러","샐룰러","lte","Lte","LTE","Cellular","cellular"},G422)),"lte","wifi")</f>
        <v>wifi</v>
      </c>
      <c r="F422" t="s">
        <v>25</v>
      </c>
      <c r="G422" t="s">
        <v>3481</v>
      </c>
      <c r="H422">
        <f t="shared" si="49"/>
        <v>2.9900000000000091</v>
      </c>
      <c r="I422">
        <f t="shared" si="50"/>
        <v>430000</v>
      </c>
      <c r="J422">
        <v>2018.03</v>
      </c>
      <c r="K422">
        <f t="shared" si="51"/>
        <v>32</v>
      </c>
      <c r="L422">
        <f t="shared" si="52"/>
        <v>430000</v>
      </c>
    </row>
    <row r="423" spans="1:12" x14ac:dyDescent="0.45">
      <c r="A423" t="s">
        <v>3468</v>
      </c>
      <c r="B423">
        <v>270000</v>
      </c>
      <c r="C423" t="s">
        <v>7</v>
      </c>
      <c r="D423" t="str">
        <f t="shared" si="53"/>
        <v>2020.12</v>
      </c>
      <c r="E423" t="str" cm="1">
        <f t="array" ref="E423">IF(COUNT(FIND({"셀룰러","샐룰러","lte","Lte","LTE","Cellular","cellular"},G423)),"lte","wifi")</f>
        <v>wifi</v>
      </c>
      <c r="F423" t="s">
        <v>118</v>
      </c>
      <c r="G423" t="s">
        <v>3655</v>
      </c>
      <c r="H423">
        <f t="shared" si="49"/>
        <v>2.0899999999999181</v>
      </c>
      <c r="I423">
        <f t="shared" si="50"/>
        <v>430000</v>
      </c>
      <c r="J423">
        <v>2018.03</v>
      </c>
      <c r="K423">
        <f t="shared" si="51"/>
        <v>32</v>
      </c>
      <c r="L423">
        <f t="shared" si="52"/>
        <v>430000</v>
      </c>
    </row>
    <row r="424" spans="1:12" x14ac:dyDescent="0.45">
      <c r="A424" t="s">
        <v>3468</v>
      </c>
      <c r="B424">
        <v>290000</v>
      </c>
      <c r="C424" t="s">
        <v>43</v>
      </c>
      <c r="D424" t="str">
        <f t="shared" si="53"/>
        <v>2021.01</v>
      </c>
      <c r="E424" t="str" cm="1">
        <f t="array" ref="E424">IF(COUNT(FIND({"셀룰러","샐룰러","lte","Lte","LTE","Cellular","cellular"},G424)),"lte","wifi")</f>
        <v>wifi</v>
      </c>
      <c r="F424" t="s">
        <v>100</v>
      </c>
      <c r="G424" t="s">
        <v>3604</v>
      </c>
      <c r="H424">
        <f t="shared" si="49"/>
        <v>2.9800000000000182</v>
      </c>
      <c r="I424">
        <f t="shared" si="50"/>
        <v>430000</v>
      </c>
      <c r="J424">
        <v>2018.03</v>
      </c>
      <c r="K424">
        <f t="shared" si="51"/>
        <v>32</v>
      </c>
      <c r="L424">
        <f t="shared" si="52"/>
        <v>430000</v>
      </c>
    </row>
    <row r="425" spans="1:12" x14ac:dyDescent="0.45">
      <c r="A425" t="s">
        <v>3468</v>
      </c>
      <c r="B425">
        <v>250000</v>
      </c>
      <c r="C425" t="s">
        <v>7</v>
      </c>
      <c r="D425" t="str">
        <f t="shared" si="53"/>
        <v>2020.11</v>
      </c>
      <c r="E425" t="str" cm="1">
        <f t="array" ref="E425">IF(COUNT(FIND({"셀룰러","샐룰러","lte","Lte","LTE","Cellular","cellular"},G425)),"lte","wifi")</f>
        <v>wifi</v>
      </c>
      <c r="F425" t="s">
        <v>238</v>
      </c>
      <c r="G425" t="s">
        <v>3752</v>
      </c>
      <c r="H425">
        <f t="shared" si="49"/>
        <v>2.0799999999999272</v>
      </c>
      <c r="I425">
        <f t="shared" si="50"/>
        <v>550000</v>
      </c>
      <c r="J425">
        <v>2018.03</v>
      </c>
      <c r="K425">
        <f t="shared" si="51"/>
        <v>128</v>
      </c>
      <c r="L425">
        <f t="shared" si="52"/>
        <v>430000</v>
      </c>
    </row>
    <row r="426" spans="1:12" x14ac:dyDescent="0.45">
      <c r="A426" t="s">
        <v>3468</v>
      </c>
      <c r="B426">
        <v>450000</v>
      </c>
      <c r="C426" t="s">
        <v>4</v>
      </c>
      <c r="D426" t="str">
        <f t="shared" si="53"/>
        <v>2021.02</v>
      </c>
      <c r="E426" t="str" cm="1">
        <f t="array" ref="E426">IF(COUNT(FIND({"셀룰러","샐룰러","lte","Lte","LTE","Cellular","cellular"},G426)),"lte","wifi")</f>
        <v>wifi</v>
      </c>
      <c r="F426" t="s">
        <v>208</v>
      </c>
      <c r="G426" t="s">
        <v>3523</v>
      </c>
      <c r="H426">
        <f t="shared" si="49"/>
        <v>2.9900000000000091</v>
      </c>
      <c r="I426">
        <f t="shared" si="50"/>
        <v>550000</v>
      </c>
      <c r="J426">
        <v>2018.03</v>
      </c>
      <c r="K426">
        <f t="shared" si="51"/>
        <v>128</v>
      </c>
      <c r="L426">
        <f t="shared" si="52"/>
        <v>430000</v>
      </c>
    </row>
    <row r="427" spans="1:12" x14ac:dyDescent="0.45">
      <c r="A427" t="s">
        <v>3468</v>
      </c>
      <c r="B427">
        <v>320000</v>
      </c>
      <c r="C427" t="s">
        <v>4</v>
      </c>
      <c r="D427" t="str">
        <f t="shared" si="53"/>
        <v>2021.02</v>
      </c>
      <c r="E427" t="str" cm="1">
        <f t="array" ref="E427">IF(COUNT(FIND({"셀룰러","샐룰러","lte","Lte","LTE","Cellular","cellular"},G427)),"lte","wifi")</f>
        <v>wifi</v>
      </c>
      <c r="F427" t="s">
        <v>41</v>
      </c>
      <c r="G427" t="s">
        <v>3753</v>
      </c>
      <c r="H427">
        <f t="shared" si="49"/>
        <v>2.9900000000000091</v>
      </c>
      <c r="I427">
        <f t="shared" si="50"/>
        <v>430000</v>
      </c>
      <c r="J427">
        <v>2018.03</v>
      </c>
      <c r="K427">
        <f t="shared" si="51"/>
        <v>32</v>
      </c>
      <c r="L427">
        <f t="shared" si="52"/>
        <v>430000</v>
      </c>
    </row>
    <row r="428" spans="1:12" x14ac:dyDescent="0.45">
      <c r="A428" t="s">
        <v>3468</v>
      </c>
      <c r="B428">
        <v>250000</v>
      </c>
      <c r="C428" t="s">
        <v>7</v>
      </c>
      <c r="D428" t="str">
        <f t="shared" si="53"/>
        <v>2020.11</v>
      </c>
      <c r="E428" t="str" cm="1">
        <f t="array" ref="E428">IF(COUNT(FIND({"셀룰러","샐룰러","lte","Lte","LTE","Cellular","cellular"},G428)),"lte","wifi")</f>
        <v>wifi</v>
      </c>
      <c r="F428" t="s">
        <v>204</v>
      </c>
      <c r="G428" t="s">
        <v>3719</v>
      </c>
      <c r="H428">
        <f t="shared" si="49"/>
        <v>2.0799999999999272</v>
      </c>
      <c r="I428">
        <f t="shared" si="50"/>
        <v>430000</v>
      </c>
      <c r="J428">
        <v>2018.03</v>
      </c>
      <c r="K428">
        <f t="shared" si="51"/>
        <v>32</v>
      </c>
      <c r="L428">
        <f t="shared" si="52"/>
        <v>430000</v>
      </c>
    </row>
    <row r="429" spans="1:12" x14ac:dyDescent="0.45">
      <c r="A429" t="s">
        <v>3468</v>
      </c>
      <c r="B429">
        <v>300000</v>
      </c>
      <c r="C429" t="s">
        <v>4</v>
      </c>
      <c r="D429" t="str">
        <f t="shared" si="53"/>
        <v>2021.03</v>
      </c>
      <c r="E429" t="str" cm="1">
        <f t="array" ref="E429">IF(COUNT(FIND({"셀룰러","샐룰러","lte","Lte","LTE","Cellular","cellular"},G429)),"lte","wifi")</f>
        <v>wifi</v>
      </c>
      <c r="F429" t="s">
        <v>22</v>
      </c>
      <c r="G429" t="s">
        <v>3529</v>
      </c>
      <c r="H429">
        <f t="shared" si="49"/>
        <v>3</v>
      </c>
      <c r="I429">
        <f t="shared" si="50"/>
        <v>550000</v>
      </c>
      <c r="J429">
        <v>2018.03</v>
      </c>
      <c r="K429">
        <f t="shared" si="51"/>
        <v>128</v>
      </c>
      <c r="L429">
        <f t="shared" si="52"/>
        <v>430000</v>
      </c>
    </row>
    <row r="430" spans="1:12" x14ac:dyDescent="0.45">
      <c r="A430" t="s">
        <v>3468</v>
      </c>
      <c r="B430">
        <v>480000</v>
      </c>
      <c r="C430" t="s">
        <v>4</v>
      </c>
      <c r="D430" t="str">
        <f t="shared" si="53"/>
        <v>2020.11</v>
      </c>
      <c r="E430" t="str" cm="1">
        <f t="array" ref="E430">IF(COUNT(FIND({"셀룰러","샐룰러","lte","Lte","LTE","Cellular","cellular"},G430)),"lte","wifi")</f>
        <v>lte</v>
      </c>
      <c r="F430" t="s">
        <v>220</v>
      </c>
      <c r="G430" t="s">
        <v>3743</v>
      </c>
      <c r="H430">
        <f t="shared" si="49"/>
        <v>2.0799999999999272</v>
      </c>
      <c r="I430">
        <f t="shared" si="50"/>
        <v>600000</v>
      </c>
      <c r="J430">
        <v>2018.03</v>
      </c>
      <c r="K430">
        <f t="shared" si="51"/>
        <v>32</v>
      </c>
      <c r="L430">
        <f t="shared" si="52"/>
        <v>600000</v>
      </c>
    </row>
    <row r="431" spans="1:12" x14ac:dyDescent="0.45">
      <c r="A431" t="s">
        <v>3468</v>
      </c>
      <c r="B431">
        <v>350000</v>
      </c>
      <c r="C431" t="s">
        <v>4</v>
      </c>
      <c r="D431" t="str">
        <f t="shared" si="53"/>
        <v>2020.12</v>
      </c>
      <c r="E431" t="str" cm="1">
        <f t="array" ref="E431">IF(COUNT(FIND({"셀룰러","샐룰러","lte","Lte","LTE","Cellular","cellular"},G431)),"lte","wifi")</f>
        <v>wifi</v>
      </c>
      <c r="F431" t="s">
        <v>480</v>
      </c>
      <c r="G431" t="s">
        <v>3674</v>
      </c>
      <c r="H431">
        <f t="shared" si="49"/>
        <v>2.0899999999999181</v>
      </c>
      <c r="I431">
        <f t="shared" si="50"/>
        <v>550000</v>
      </c>
      <c r="J431">
        <v>2018.03</v>
      </c>
      <c r="K431">
        <f t="shared" si="51"/>
        <v>128</v>
      </c>
      <c r="L431">
        <f t="shared" si="52"/>
        <v>430000</v>
      </c>
    </row>
    <row r="432" spans="1:12" x14ac:dyDescent="0.45">
      <c r="A432" t="s">
        <v>3468</v>
      </c>
      <c r="B432">
        <v>270000</v>
      </c>
      <c r="C432" t="s">
        <v>7</v>
      </c>
      <c r="D432" t="str">
        <f t="shared" si="53"/>
        <v>2021.02</v>
      </c>
      <c r="E432" t="str" cm="1">
        <f t="array" ref="E432">IF(COUNT(FIND({"셀룰러","샐룰러","lte","Lte","LTE","Cellular","cellular"},G432)),"lte","wifi")</f>
        <v>wifi</v>
      </c>
      <c r="F432" t="s">
        <v>299</v>
      </c>
      <c r="G432" t="s">
        <v>3483</v>
      </c>
      <c r="H432">
        <f t="shared" si="49"/>
        <v>2.9900000000000091</v>
      </c>
      <c r="I432">
        <f t="shared" si="50"/>
        <v>430000</v>
      </c>
      <c r="J432">
        <v>2018.03</v>
      </c>
      <c r="K432">
        <f t="shared" si="51"/>
        <v>32</v>
      </c>
      <c r="L432">
        <f t="shared" si="52"/>
        <v>430000</v>
      </c>
    </row>
    <row r="433" spans="1:12" x14ac:dyDescent="0.45">
      <c r="A433" t="s">
        <v>3468</v>
      </c>
      <c r="B433">
        <v>320000</v>
      </c>
      <c r="C433" t="s">
        <v>7</v>
      </c>
      <c r="D433" t="str">
        <f t="shared" si="53"/>
        <v>2020.11</v>
      </c>
      <c r="E433" t="str" cm="1">
        <f t="array" ref="E433">IF(COUNT(FIND({"셀룰러","샐룰러","lte","Lte","LTE","Cellular","cellular"},G433)),"lte","wifi")</f>
        <v>wifi</v>
      </c>
      <c r="F433" t="s">
        <v>536</v>
      </c>
      <c r="G433" t="s">
        <v>3777</v>
      </c>
      <c r="H433">
        <f t="shared" si="49"/>
        <v>2.0799999999999272</v>
      </c>
      <c r="I433">
        <f t="shared" si="50"/>
        <v>430000</v>
      </c>
      <c r="J433">
        <v>2018.03</v>
      </c>
      <c r="K433">
        <f t="shared" si="51"/>
        <v>32</v>
      </c>
      <c r="L433">
        <f t="shared" si="52"/>
        <v>430000</v>
      </c>
    </row>
    <row r="434" spans="1:12" x14ac:dyDescent="0.45">
      <c r="A434" t="s">
        <v>3468</v>
      </c>
      <c r="B434">
        <v>300000</v>
      </c>
      <c r="C434" t="s">
        <v>4</v>
      </c>
      <c r="D434" t="str">
        <f t="shared" si="53"/>
        <v>2021.01</v>
      </c>
      <c r="E434" t="str" cm="1">
        <f t="array" ref="E434">IF(COUNT(FIND({"셀룰러","샐룰러","lte","Lte","LTE","Cellular","cellular"},G434)),"lte","wifi")</f>
        <v>wifi</v>
      </c>
      <c r="F434" t="s">
        <v>95</v>
      </c>
      <c r="G434" t="s">
        <v>3610</v>
      </c>
      <c r="H434">
        <f t="shared" si="49"/>
        <v>2.9800000000000182</v>
      </c>
      <c r="I434">
        <f t="shared" si="50"/>
        <v>430000</v>
      </c>
      <c r="J434">
        <v>2018.03</v>
      </c>
      <c r="K434">
        <f t="shared" si="51"/>
        <v>32</v>
      </c>
      <c r="L434">
        <f t="shared" si="52"/>
        <v>430000</v>
      </c>
    </row>
    <row r="435" spans="1:12" x14ac:dyDescent="0.45">
      <c r="A435" t="s">
        <v>3468</v>
      </c>
      <c r="B435">
        <v>320000</v>
      </c>
      <c r="C435" t="s">
        <v>4</v>
      </c>
      <c r="D435" t="str">
        <f t="shared" si="53"/>
        <v>2021.01</v>
      </c>
      <c r="E435" t="str" cm="1">
        <f t="array" ref="E435">IF(COUNT(FIND({"셀룰러","샐룰러","lte","Lte","LTE","Cellular","cellular"},G435)),"lte","wifi")</f>
        <v>wifi</v>
      </c>
      <c r="F435" t="s">
        <v>127</v>
      </c>
      <c r="G435" t="s">
        <v>3500</v>
      </c>
      <c r="H435">
        <f t="shared" si="49"/>
        <v>2.9800000000000182</v>
      </c>
      <c r="I435">
        <f t="shared" si="50"/>
        <v>430000</v>
      </c>
      <c r="J435">
        <v>2018.03</v>
      </c>
      <c r="K435">
        <f t="shared" si="51"/>
        <v>32</v>
      </c>
      <c r="L435">
        <f t="shared" si="52"/>
        <v>430000</v>
      </c>
    </row>
    <row r="436" spans="1:12" x14ac:dyDescent="0.45">
      <c r="A436" t="s">
        <v>3468</v>
      </c>
      <c r="B436">
        <v>360000</v>
      </c>
      <c r="C436" t="s">
        <v>7</v>
      </c>
      <c r="D436" t="str">
        <f t="shared" si="53"/>
        <v>2020.12</v>
      </c>
      <c r="E436" t="str" cm="1">
        <f t="array" ref="E436">IF(COUNT(FIND({"셀룰러","샐룰러","lte","Lte","LTE","Cellular","cellular"},G436)),"lte","wifi")</f>
        <v>wifi</v>
      </c>
      <c r="F436" t="s">
        <v>165</v>
      </c>
      <c r="G436" t="s">
        <v>3362</v>
      </c>
      <c r="H436">
        <f t="shared" si="49"/>
        <v>2.0899999999999181</v>
      </c>
      <c r="I436">
        <f t="shared" si="50"/>
        <v>550000</v>
      </c>
      <c r="J436">
        <v>2018.03</v>
      </c>
      <c r="K436">
        <f t="shared" si="51"/>
        <v>128</v>
      </c>
      <c r="L436">
        <f t="shared" si="52"/>
        <v>430000</v>
      </c>
    </row>
    <row r="437" spans="1:12" x14ac:dyDescent="0.45">
      <c r="A437" t="s">
        <v>3468</v>
      </c>
      <c r="B437">
        <v>250000</v>
      </c>
      <c r="C437" t="s">
        <v>7</v>
      </c>
      <c r="D437" t="str">
        <f t="shared" ref="D437:D468" si="54">LEFT(F437,7)</f>
        <v>2020.12</v>
      </c>
      <c r="E437" t="str" cm="1">
        <f t="array" ref="E437">IF(COUNT(FIND({"셀룰러","샐룰러","lte","Lte","LTE","Cellular","cellular"},G437)),"lte","wifi")</f>
        <v>wifi</v>
      </c>
      <c r="F437" t="s">
        <v>455</v>
      </c>
      <c r="G437" t="s">
        <v>3682</v>
      </c>
      <c r="H437">
        <f t="shared" si="49"/>
        <v>2.0899999999999181</v>
      </c>
      <c r="I437">
        <f t="shared" si="50"/>
        <v>430000</v>
      </c>
      <c r="J437">
        <v>2018.03</v>
      </c>
      <c r="K437">
        <f t="shared" si="51"/>
        <v>32</v>
      </c>
      <c r="L437">
        <f t="shared" si="52"/>
        <v>430000</v>
      </c>
    </row>
    <row r="438" spans="1:12" x14ac:dyDescent="0.45">
      <c r="A438" t="s">
        <v>3468</v>
      </c>
      <c r="B438">
        <v>270000</v>
      </c>
      <c r="C438" t="s">
        <v>4</v>
      </c>
      <c r="D438" t="str">
        <f t="shared" si="54"/>
        <v>2020.12</v>
      </c>
      <c r="E438" t="str" cm="1">
        <f t="array" ref="E438">IF(COUNT(FIND({"셀룰러","샐룰러","lte","Lte","LTE","Cellular","cellular"},G438)),"lte","wifi")</f>
        <v>wifi</v>
      </c>
      <c r="F438" t="s">
        <v>138</v>
      </c>
      <c r="G438" t="s">
        <v>3653</v>
      </c>
      <c r="H438">
        <f t="shared" si="49"/>
        <v>2.0899999999999181</v>
      </c>
      <c r="I438">
        <f t="shared" si="50"/>
        <v>430000</v>
      </c>
      <c r="J438">
        <v>2018.03</v>
      </c>
      <c r="K438">
        <f t="shared" si="51"/>
        <v>32</v>
      </c>
      <c r="L438">
        <f t="shared" si="52"/>
        <v>430000</v>
      </c>
    </row>
    <row r="439" spans="1:12" x14ac:dyDescent="0.45">
      <c r="A439" t="s">
        <v>3468</v>
      </c>
      <c r="B439">
        <v>280000</v>
      </c>
      <c r="C439" t="s">
        <v>4</v>
      </c>
      <c r="D439" t="str">
        <f t="shared" si="54"/>
        <v>2020.12</v>
      </c>
      <c r="E439" t="str" cm="1">
        <f t="array" ref="E439">IF(COUNT(FIND({"셀룰러","샐룰러","lte","Lte","LTE","Cellular","cellular"},G439)),"lte","wifi")</f>
        <v>wifi</v>
      </c>
      <c r="F439" t="s">
        <v>142</v>
      </c>
      <c r="G439" t="s">
        <v>3666</v>
      </c>
      <c r="H439">
        <f t="shared" si="49"/>
        <v>2.0899999999999181</v>
      </c>
      <c r="I439">
        <f t="shared" si="50"/>
        <v>430000</v>
      </c>
      <c r="J439">
        <v>2018.03</v>
      </c>
      <c r="K439">
        <f t="shared" si="51"/>
        <v>32</v>
      </c>
      <c r="L439">
        <f t="shared" si="52"/>
        <v>430000</v>
      </c>
    </row>
    <row r="440" spans="1:12" x14ac:dyDescent="0.45">
      <c r="A440" t="s">
        <v>3468</v>
      </c>
      <c r="B440">
        <v>400000</v>
      </c>
      <c r="C440" t="s">
        <v>4</v>
      </c>
      <c r="D440" t="str">
        <f t="shared" si="54"/>
        <v>2021.02</v>
      </c>
      <c r="E440" t="str" cm="1">
        <f t="array" ref="E440">IF(COUNT(FIND({"셀룰러","샐룰러","lte","Lte","LTE","Cellular","cellular"},G440)),"lte","wifi")</f>
        <v>lte</v>
      </c>
      <c r="F440" t="s">
        <v>25</v>
      </c>
      <c r="G440" t="s">
        <v>3535</v>
      </c>
      <c r="H440">
        <f t="shared" si="49"/>
        <v>2.9900000000000091</v>
      </c>
      <c r="I440">
        <f t="shared" si="50"/>
        <v>720000</v>
      </c>
      <c r="J440">
        <v>2018.03</v>
      </c>
      <c r="K440">
        <f t="shared" si="51"/>
        <v>128</v>
      </c>
      <c r="L440">
        <f t="shared" si="52"/>
        <v>600000</v>
      </c>
    </row>
    <row r="441" spans="1:12" x14ac:dyDescent="0.45">
      <c r="A441" t="s">
        <v>3468</v>
      </c>
      <c r="B441">
        <v>250000</v>
      </c>
      <c r="C441" t="s">
        <v>7</v>
      </c>
      <c r="D441" t="str">
        <f t="shared" si="54"/>
        <v>2020.11</v>
      </c>
      <c r="E441" t="str" cm="1">
        <f t="array" ref="E441">IF(COUNT(FIND({"셀룰러","샐룰러","lte","Lte","LTE","Cellular","cellular"},G441)),"lte","wifi")</f>
        <v>wifi</v>
      </c>
      <c r="F441" t="s">
        <v>168</v>
      </c>
      <c r="G441" t="s">
        <v>3706</v>
      </c>
      <c r="H441">
        <f t="shared" si="49"/>
        <v>2.0799999999999272</v>
      </c>
      <c r="I441">
        <f t="shared" si="50"/>
        <v>430000</v>
      </c>
      <c r="J441">
        <v>2018.03</v>
      </c>
      <c r="K441">
        <f t="shared" si="51"/>
        <v>32</v>
      </c>
      <c r="L441">
        <f t="shared" si="52"/>
        <v>430000</v>
      </c>
    </row>
    <row r="442" spans="1:12" x14ac:dyDescent="0.45">
      <c r="A442" t="s">
        <v>3468</v>
      </c>
      <c r="B442">
        <v>280000</v>
      </c>
      <c r="C442" t="s">
        <v>7</v>
      </c>
      <c r="D442" t="str">
        <f t="shared" si="54"/>
        <v>2021.03</v>
      </c>
      <c r="E442" t="str" cm="1">
        <f t="array" ref="E442">IF(COUNT(FIND({"셀룰러","샐룰러","lte","Lte","LTE","Cellular","cellular"},G442)),"lte","wifi")</f>
        <v>wifi</v>
      </c>
      <c r="F442" t="s">
        <v>22</v>
      </c>
      <c r="G442" t="s">
        <v>3528</v>
      </c>
      <c r="H442">
        <f t="shared" si="49"/>
        <v>3</v>
      </c>
      <c r="I442">
        <f t="shared" si="50"/>
        <v>430000</v>
      </c>
      <c r="J442">
        <v>2018.03</v>
      </c>
      <c r="K442">
        <f t="shared" si="51"/>
        <v>32</v>
      </c>
      <c r="L442">
        <f t="shared" si="52"/>
        <v>430000</v>
      </c>
    </row>
    <row r="443" spans="1:12" x14ac:dyDescent="0.45">
      <c r="A443" t="s">
        <v>3468</v>
      </c>
      <c r="B443">
        <v>360000</v>
      </c>
      <c r="C443" t="s">
        <v>4</v>
      </c>
      <c r="D443" t="str">
        <f t="shared" si="54"/>
        <v>2020.11</v>
      </c>
      <c r="E443" t="str" cm="1">
        <f t="array" ref="E443">IF(COUNT(FIND({"셀룰러","샐룰러","lte","Lte","LTE","Cellular","cellular"},G443)),"lte","wifi")</f>
        <v>lte</v>
      </c>
      <c r="F443" t="s">
        <v>599</v>
      </c>
      <c r="G443" t="s">
        <v>3741</v>
      </c>
      <c r="H443">
        <f t="shared" si="49"/>
        <v>2.0799999999999272</v>
      </c>
      <c r="I443">
        <f t="shared" si="50"/>
        <v>720000</v>
      </c>
      <c r="J443">
        <v>2018.03</v>
      </c>
      <c r="K443">
        <f t="shared" si="51"/>
        <v>128</v>
      </c>
      <c r="L443">
        <f t="shared" si="52"/>
        <v>600000</v>
      </c>
    </row>
    <row r="444" spans="1:12" x14ac:dyDescent="0.45">
      <c r="A444" t="s">
        <v>3468</v>
      </c>
      <c r="B444">
        <v>280000</v>
      </c>
      <c r="C444" t="s">
        <v>7</v>
      </c>
      <c r="D444" t="str">
        <f t="shared" si="54"/>
        <v>2021.01</v>
      </c>
      <c r="E444" t="str" cm="1">
        <f t="array" ref="E444">IF(COUNT(FIND({"셀룰러","샐룰러","lte","Lte","LTE","Cellular","cellular"},G444)),"lte","wifi")</f>
        <v>wifi</v>
      </c>
      <c r="F444" t="s">
        <v>339</v>
      </c>
      <c r="G444" t="s">
        <v>3593</v>
      </c>
      <c r="H444">
        <f t="shared" si="49"/>
        <v>2.9800000000000182</v>
      </c>
      <c r="I444">
        <f t="shared" si="50"/>
        <v>550000</v>
      </c>
      <c r="J444">
        <v>2018.03</v>
      </c>
      <c r="K444">
        <f t="shared" si="51"/>
        <v>128</v>
      </c>
      <c r="L444">
        <f t="shared" si="52"/>
        <v>430000</v>
      </c>
    </row>
    <row r="445" spans="1:12" x14ac:dyDescent="0.45">
      <c r="A445" t="s">
        <v>3468</v>
      </c>
      <c r="B445">
        <v>284900</v>
      </c>
      <c r="C445" t="s">
        <v>4</v>
      </c>
      <c r="D445" t="str">
        <f t="shared" si="54"/>
        <v>2020.11</v>
      </c>
      <c r="E445" t="str" cm="1">
        <f t="array" ref="E445">IF(COUNT(FIND({"셀룰러","샐룰러","lte","Lte","LTE","Cellular","cellular"},G445)),"lte","wifi")</f>
        <v>wifi</v>
      </c>
      <c r="F445" t="s">
        <v>599</v>
      </c>
      <c r="G445" t="s">
        <v>3533</v>
      </c>
      <c r="H445">
        <f t="shared" si="49"/>
        <v>2.0799999999999272</v>
      </c>
      <c r="I445">
        <f t="shared" si="50"/>
        <v>430000</v>
      </c>
      <c r="J445">
        <v>2018.03</v>
      </c>
      <c r="K445">
        <f t="shared" si="51"/>
        <v>32</v>
      </c>
      <c r="L445">
        <f t="shared" si="52"/>
        <v>430000</v>
      </c>
    </row>
    <row r="446" spans="1:12" x14ac:dyDescent="0.45">
      <c r="A446" t="s">
        <v>3468</v>
      </c>
      <c r="B446">
        <v>350000</v>
      </c>
      <c r="C446" t="s">
        <v>4</v>
      </c>
      <c r="D446" t="str">
        <f t="shared" si="54"/>
        <v>2020.12</v>
      </c>
      <c r="E446" t="str" cm="1">
        <f t="array" ref="E446">IF(COUNT(FIND({"셀룰러","샐룰러","lte","Lte","LTE","Cellular","cellular"},G446)),"lte","wifi")</f>
        <v>wifi</v>
      </c>
      <c r="F446" t="s">
        <v>152</v>
      </c>
      <c r="G446" t="s">
        <v>3661</v>
      </c>
      <c r="H446">
        <f t="shared" si="49"/>
        <v>2.0899999999999181</v>
      </c>
      <c r="I446">
        <f t="shared" si="50"/>
        <v>430000</v>
      </c>
      <c r="J446">
        <v>2018.03</v>
      </c>
      <c r="K446">
        <f t="shared" si="51"/>
        <v>32</v>
      </c>
      <c r="L446">
        <f t="shared" si="52"/>
        <v>430000</v>
      </c>
    </row>
    <row r="447" spans="1:12" x14ac:dyDescent="0.45">
      <c r="A447" t="s">
        <v>3468</v>
      </c>
      <c r="B447">
        <v>220000</v>
      </c>
      <c r="C447" t="s">
        <v>4</v>
      </c>
      <c r="D447" t="str">
        <f t="shared" si="54"/>
        <v>2020.12</v>
      </c>
      <c r="E447" t="str" cm="1">
        <f t="array" ref="E447">IF(COUNT(FIND({"셀룰러","샐룰러","lte","Lte","LTE","Cellular","cellular"},G447)),"lte","wifi")</f>
        <v>wifi</v>
      </c>
      <c r="F447" t="s">
        <v>128</v>
      </c>
      <c r="G447" t="s">
        <v>3660</v>
      </c>
      <c r="H447">
        <f t="shared" si="49"/>
        <v>2.0899999999999181</v>
      </c>
      <c r="I447">
        <f t="shared" si="50"/>
        <v>430000</v>
      </c>
      <c r="J447">
        <v>2018.03</v>
      </c>
      <c r="K447">
        <f t="shared" si="51"/>
        <v>32</v>
      </c>
      <c r="L447">
        <f t="shared" si="52"/>
        <v>430000</v>
      </c>
    </row>
    <row r="448" spans="1:12" x14ac:dyDescent="0.45">
      <c r="A448" t="s">
        <v>3468</v>
      </c>
      <c r="B448">
        <v>350000</v>
      </c>
      <c r="C448" t="s">
        <v>4</v>
      </c>
      <c r="D448" t="str">
        <f t="shared" si="54"/>
        <v>2020.11</v>
      </c>
      <c r="E448" t="str" cm="1">
        <f t="array" ref="E448">IF(COUNT(FIND({"셀룰러","샐룰러","lte","Lte","LTE","Cellular","cellular"},G448)),"lte","wifi")</f>
        <v>wifi</v>
      </c>
      <c r="F448" t="s">
        <v>207</v>
      </c>
      <c r="G448" t="s">
        <v>3724</v>
      </c>
      <c r="H448">
        <f t="shared" si="49"/>
        <v>2.0799999999999272</v>
      </c>
      <c r="I448">
        <f t="shared" si="50"/>
        <v>550000</v>
      </c>
      <c r="J448">
        <v>2018.03</v>
      </c>
      <c r="K448">
        <f t="shared" si="51"/>
        <v>128</v>
      </c>
      <c r="L448">
        <f t="shared" si="52"/>
        <v>430000</v>
      </c>
    </row>
    <row r="449" spans="1:12" x14ac:dyDescent="0.45">
      <c r="A449" t="s">
        <v>3468</v>
      </c>
      <c r="B449">
        <v>270000</v>
      </c>
      <c r="C449" t="s">
        <v>4</v>
      </c>
      <c r="D449" t="str">
        <f t="shared" si="54"/>
        <v>2020.12</v>
      </c>
      <c r="E449" t="str" cm="1">
        <f t="array" ref="E449">IF(COUNT(FIND({"셀룰러","샐룰러","lte","Lte","LTE","Cellular","cellular"},G449)),"lte","wifi")</f>
        <v>wifi</v>
      </c>
      <c r="F449" t="s">
        <v>130</v>
      </c>
      <c r="G449" t="s">
        <v>3648</v>
      </c>
      <c r="H449">
        <f t="shared" si="49"/>
        <v>2.0899999999999181</v>
      </c>
      <c r="I449">
        <f t="shared" si="50"/>
        <v>430000</v>
      </c>
      <c r="J449">
        <v>2018.03</v>
      </c>
      <c r="K449">
        <f t="shared" si="51"/>
        <v>32</v>
      </c>
      <c r="L449">
        <f t="shared" si="52"/>
        <v>430000</v>
      </c>
    </row>
    <row r="450" spans="1:12" x14ac:dyDescent="0.45">
      <c r="A450" t="s">
        <v>3468</v>
      </c>
      <c r="B450">
        <v>320000</v>
      </c>
      <c r="C450" t="s">
        <v>4</v>
      </c>
      <c r="D450" t="str">
        <f t="shared" si="54"/>
        <v>2021.01</v>
      </c>
      <c r="E450" t="str" cm="1">
        <f t="array" ref="E450">IF(COUNT(FIND({"셀룰러","샐룰러","lte","Lte","LTE","Cellular","cellular"},G450)),"lte","wifi")</f>
        <v>wifi</v>
      </c>
      <c r="F450" t="s">
        <v>107</v>
      </c>
      <c r="G450" t="s">
        <v>3608</v>
      </c>
      <c r="H450">
        <f t="shared" ref="H450:H513" si="55">D450-J450</f>
        <v>2.9800000000000182</v>
      </c>
      <c r="I450">
        <f t="shared" si="50"/>
        <v>430000</v>
      </c>
      <c r="J450">
        <v>2018.03</v>
      </c>
      <c r="K450">
        <f t="shared" si="51"/>
        <v>32</v>
      </c>
      <c r="L450">
        <f t="shared" si="52"/>
        <v>430000</v>
      </c>
    </row>
    <row r="451" spans="1:12" x14ac:dyDescent="0.45">
      <c r="A451" t="s">
        <v>3468</v>
      </c>
      <c r="B451">
        <v>160000</v>
      </c>
      <c r="C451" t="s">
        <v>7</v>
      </c>
      <c r="D451" t="str">
        <f t="shared" si="54"/>
        <v>2021.02</v>
      </c>
      <c r="E451" t="str" cm="1">
        <f t="array" ref="E451">IF(COUNT(FIND({"셀룰러","샐룰러","lte","Lte","LTE","Cellular","cellular"},G451)),"lte","wifi")</f>
        <v>wifi</v>
      </c>
      <c r="F451" t="s">
        <v>35</v>
      </c>
      <c r="G451" t="s">
        <v>3551</v>
      </c>
      <c r="H451">
        <f t="shared" si="55"/>
        <v>2.9900000000000091</v>
      </c>
      <c r="I451">
        <f t="shared" si="50"/>
        <v>430000</v>
      </c>
      <c r="J451">
        <v>2018.03</v>
      </c>
      <c r="K451">
        <f t="shared" si="51"/>
        <v>32</v>
      </c>
      <c r="L451">
        <f t="shared" si="52"/>
        <v>430000</v>
      </c>
    </row>
    <row r="452" spans="1:12" x14ac:dyDescent="0.45">
      <c r="A452" t="s">
        <v>3468</v>
      </c>
      <c r="B452">
        <v>280000</v>
      </c>
      <c r="C452" t="s">
        <v>7</v>
      </c>
      <c r="D452" t="str">
        <f t="shared" si="54"/>
        <v>2020.12</v>
      </c>
      <c r="E452" t="str" cm="1">
        <f t="array" ref="E452">IF(COUNT(FIND({"셀룰러","샐룰러","lte","Lte","LTE","Cellular","cellular"},G452)),"lte","wifi")</f>
        <v>wifi</v>
      </c>
      <c r="F452" t="s">
        <v>146</v>
      </c>
      <c r="G452" t="s">
        <v>3686</v>
      </c>
      <c r="H452">
        <f t="shared" si="55"/>
        <v>2.0899999999999181</v>
      </c>
      <c r="I452">
        <f t="shared" si="50"/>
        <v>430000</v>
      </c>
      <c r="J452">
        <v>2018.03</v>
      </c>
      <c r="K452">
        <f t="shared" si="51"/>
        <v>32</v>
      </c>
      <c r="L452">
        <f t="shared" si="52"/>
        <v>430000</v>
      </c>
    </row>
    <row r="453" spans="1:12" x14ac:dyDescent="0.45">
      <c r="A453" t="s">
        <v>3468</v>
      </c>
      <c r="B453">
        <v>350000</v>
      </c>
      <c r="C453" t="s">
        <v>4</v>
      </c>
      <c r="D453" t="str">
        <f t="shared" si="54"/>
        <v>2020.11</v>
      </c>
      <c r="E453" t="str" cm="1">
        <f t="array" ref="E453">IF(COUNT(FIND({"셀룰러","샐룰러","lte","Lte","LTE","Cellular","cellular"},G453)),"lte","wifi")</f>
        <v>wifi</v>
      </c>
      <c r="F453" t="s">
        <v>199</v>
      </c>
      <c r="G453" t="s">
        <v>3745</v>
      </c>
      <c r="H453">
        <f t="shared" si="55"/>
        <v>2.0799999999999272</v>
      </c>
      <c r="I453">
        <f t="shared" si="50"/>
        <v>430000</v>
      </c>
      <c r="J453">
        <v>2018.03</v>
      </c>
      <c r="K453">
        <f t="shared" si="51"/>
        <v>32</v>
      </c>
      <c r="L453">
        <f t="shared" si="52"/>
        <v>430000</v>
      </c>
    </row>
    <row r="454" spans="1:12" x14ac:dyDescent="0.45">
      <c r="A454" t="s">
        <v>3468</v>
      </c>
      <c r="B454">
        <v>280000</v>
      </c>
      <c r="C454" t="s">
        <v>4</v>
      </c>
      <c r="D454" t="str">
        <f t="shared" si="54"/>
        <v>2020.12</v>
      </c>
      <c r="E454" t="str" cm="1">
        <f t="array" ref="E454">IF(COUNT(FIND({"셀룰러","샐룰러","lte","Lte","LTE","Cellular","cellular"},G454)),"lte","wifi")</f>
        <v>wifi</v>
      </c>
      <c r="F454" t="s">
        <v>455</v>
      </c>
      <c r="G454" t="s">
        <v>3683</v>
      </c>
      <c r="H454">
        <f t="shared" si="55"/>
        <v>2.0899999999999181</v>
      </c>
      <c r="I454">
        <f t="shared" si="50"/>
        <v>430000</v>
      </c>
      <c r="J454">
        <v>2018.03</v>
      </c>
      <c r="K454">
        <f t="shared" si="51"/>
        <v>32</v>
      </c>
      <c r="L454">
        <f t="shared" si="52"/>
        <v>430000</v>
      </c>
    </row>
    <row r="455" spans="1:12" x14ac:dyDescent="0.45">
      <c r="A455" t="s">
        <v>3468</v>
      </c>
      <c r="B455">
        <v>300000</v>
      </c>
      <c r="C455" t="s">
        <v>4</v>
      </c>
      <c r="D455" t="str">
        <f t="shared" si="54"/>
        <v>2021.01</v>
      </c>
      <c r="E455" t="str" cm="1">
        <f t="array" ref="E455">IF(COUNT(FIND({"셀룰러","샐룰러","lte","Lte","LTE","Cellular","cellular"},G455)),"lte","wifi")</f>
        <v>lte</v>
      </c>
      <c r="F455" t="s">
        <v>81</v>
      </c>
      <c r="G455" t="s">
        <v>3596</v>
      </c>
      <c r="H455">
        <f t="shared" si="55"/>
        <v>2.9800000000000182</v>
      </c>
      <c r="I455">
        <f t="shared" si="50"/>
        <v>720000</v>
      </c>
      <c r="J455">
        <v>2018.03</v>
      </c>
      <c r="K455">
        <f t="shared" si="51"/>
        <v>128</v>
      </c>
      <c r="L455">
        <f t="shared" si="52"/>
        <v>600000</v>
      </c>
    </row>
    <row r="456" spans="1:12" x14ac:dyDescent="0.45">
      <c r="A456" t="s">
        <v>3468</v>
      </c>
      <c r="B456">
        <v>230500</v>
      </c>
      <c r="C456" t="s">
        <v>4</v>
      </c>
      <c r="D456" t="str">
        <f t="shared" si="54"/>
        <v>2021.02</v>
      </c>
      <c r="E456" t="str" cm="1">
        <f t="array" ref="E456">IF(COUNT(FIND({"셀룰러","샐룰러","lte","Lte","LTE","Cellular","cellular"},G456)),"lte","wifi")</f>
        <v>wifi</v>
      </c>
      <c r="F456" t="s">
        <v>48</v>
      </c>
      <c r="G456" t="s">
        <v>3485</v>
      </c>
      <c r="H456">
        <f t="shared" si="55"/>
        <v>2.9900000000000091</v>
      </c>
      <c r="I456">
        <f t="shared" si="50"/>
        <v>430000</v>
      </c>
      <c r="J456">
        <v>2018.03</v>
      </c>
      <c r="K456">
        <f t="shared" si="51"/>
        <v>32</v>
      </c>
      <c r="L456">
        <f t="shared" si="52"/>
        <v>430000</v>
      </c>
    </row>
    <row r="457" spans="1:12" x14ac:dyDescent="0.45">
      <c r="A457" t="s">
        <v>3468</v>
      </c>
      <c r="B457">
        <v>190000</v>
      </c>
      <c r="C457" t="s">
        <v>7</v>
      </c>
      <c r="D457" t="str">
        <f t="shared" si="54"/>
        <v>2020.12</v>
      </c>
      <c r="E457" t="str" cm="1">
        <f t="array" ref="E457">IF(COUNT(FIND({"셀룰러","샐룰러","lte","Lte","LTE","Cellular","cellular"},G457)),"lte","wifi")</f>
        <v>lte</v>
      </c>
      <c r="F457" t="s">
        <v>460</v>
      </c>
      <c r="G457" t="s">
        <v>3314</v>
      </c>
      <c r="H457">
        <f t="shared" si="55"/>
        <v>2.0899999999999181</v>
      </c>
      <c r="I457">
        <f t="shared" si="50"/>
        <v>600000</v>
      </c>
      <c r="J457">
        <v>2018.03</v>
      </c>
      <c r="K457">
        <f t="shared" si="51"/>
        <v>32</v>
      </c>
      <c r="L457">
        <f t="shared" si="52"/>
        <v>600000</v>
      </c>
    </row>
    <row r="458" spans="1:12" x14ac:dyDescent="0.45">
      <c r="A458" t="s">
        <v>3468</v>
      </c>
      <c r="B458">
        <v>265000</v>
      </c>
      <c r="C458" t="s">
        <v>4</v>
      </c>
      <c r="D458" t="str">
        <f t="shared" si="54"/>
        <v>2021.02</v>
      </c>
      <c r="E458" t="str" cm="1">
        <f t="array" ref="E458">IF(COUNT(FIND({"셀룰러","샐룰러","lte","Lte","LTE","Cellular","cellular"},G458)),"lte","wifi")</f>
        <v>wifi</v>
      </c>
      <c r="F458" t="s">
        <v>47</v>
      </c>
      <c r="G458" t="s">
        <v>3559</v>
      </c>
      <c r="H458">
        <f t="shared" si="55"/>
        <v>2.9900000000000091</v>
      </c>
      <c r="I458">
        <f t="shared" si="50"/>
        <v>430000</v>
      </c>
      <c r="J458">
        <v>2018.03</v>
      </c>
      <c r="K458">
        <f t="shared" si="51"/>
        <v>32</v>
      </c>
      <c r="L458">
        <f t="shared" si="52"/>
        <v>430000</v>
      </c>
    </row>
    <row r="459" spans="1:12" x14ac:dyDescent="0.45">
      <c r="A459" t="s">
        <v>3468</v>
      </c>
      <c r="B459">
        <v>400000</v>
      </c>
      <c r="C459" t="s">
        <v>4</v>
      </c>
      <c r="D459" t="str">
        <f t="shared" si="54"/>
        <v>2021.02</v>
      </c>
      <c r="E459" t="str" cm="1">
        <f t="array" ref="E459">IF(COUNT(FIND({"셀룰러","샐룰러","lte","Lte","LTE","Cellular","cellular"},G459)),"lte","wifi")</f>
        <v>wifi</v>
      </c>
      <c r="F459" t="s">
        <v>47</v>
      </c>
      <c r="G459" t="s">
        <v>3560</v>
      </c>
      <c r="H459">
        <f t="shared" si="55"/>
        <v>2.9900000000000091</v>
      </c>
      <c r="I459">
        <f t="shared" si="50"/>
        <v>550000</v>
      </c>
      <c r="J459">
        <v>2018.03</v>
      </c>
      <c r="K459">
        <f t="shared" si="51"/>
        <v>128</v>
      </c>
      <c r="L459">
        <f t="shared" si="52"/>
        <v>430000</v>
      </c>
    </row>
    <row r="460" spans="1:12" x14ac:dyDescent="0.45">
      <c r="A460" t="s">
        <v>3468</v>
      </c>
      <c r="B460">
        <v>275000</v>
      </c>
      <c r="C460" t="s">
        <v>7</v>
      </c>
      <c r="D460" t="str">
        <f t="shared" si="54"/>
        <v>2021.01</v>
      </c>
      <c r="E460" t="str" cm="1">
        <f t="array" ref="E460">IF(COUNT(FIND({"셀룰러","샐룰러","lte","Lte","LTE","Cellular","cellular"},G460)),"lte","wifi")</f>
        <v>wifi</v>
      </c>
      <c r="F460" t="s">
        <v>342</v>
      </c>
      <c r="G460" t="s">
        <v>3617</v>
      </c>
      <c r="H460">
        <f t="shared" si="55"/>
        <v>2.9800000000000182</v>
      </c>
      <c r="I460">
        <f t="shared" ref="I460:I523" si="56">IF(K460=128,L460+120000,L460)</f>
        <v>430000</v>
      </c>
      <c r="J460">
        <v>2018.03</v>
      </c>
      <c r="K460">
        <f t="shared" ref="K460:K523" si="57">IF(COUNT(FIND(128,G460)),128,32)</f>
        <v>32</v>
      </c>
      <c r="L460">
        <f t="shared" ref="L460:L523" si="58">IF(E460="wifi",430000,600000)</f>
        <v>430000</v>
      </c>
    </row>
    <row r="461" spans="1:12" x14ac:dyDescent="0.45">
      <c r="A461" t="s">
        <v>3468</v>
      </c>
      <c r="B461">
        <v>270000</v>
      </c>
      <c r="C461" t="s">
        <v>7</v>
      </c>
      <c r="D461" t="str">
        <f t="shared" si="54"/>
        <v>2020.10</v>
      </c>
      <c r="E461" t="str" cm="1">
        <f t="array" ref="E461">IF(COUNT(FIND({"셀룰러","샐룰러","lte","Lte","LTE","Cellular","cellular"},G461)),"lte","wifi")</f>
        <v>wifi</v>
      </c>
      <c r="F461" t="s">
        <v>611</v>
      </c>
      <c r="G461" t="s">
        <v>3739</v>
      </c>
      <c r="H461">
        <f t="shared" si="55"/>
        <v>2.0699999999999363</v>
      </c>
      <c r="I461">
        <f t="shared" si="56"/>
        <v>430000</v>
      </c>
      <c r="J461">
        <v>2018.03</v>
      </c>
      <c r="K461">
        <f t="shared" si="57"/>
        <v>32</v>
      </c>
      <c r="L461">
        <f t="shared" si="58"/>
        <v>430000</v>
      </c>
    </row>
    <row r="462" spans="1:12" x14ac:dyDescent="0.45">
      <c r="A462" t="s">
        <v>3468</v>
      </c>
      <c r="B462">
        <v>260000</v>
      </c>
      <c r="C462" t="s">
        <v>4</v>
      </c>
      <c r="D462" t="str">
        <f t="shared" si="54"/>
        <v>2020.12</v>
      </c>
      <c r="E462" t="str" cm="1">
        <f t="array" ref="E462">IF(COUNT(FIND({"셀룰러","샐룰러","lte","Lte","LTE","Cellular","cellular"},G462)),"lte","wifi")</f>
        <v>wifi</v>
      </c>
      <c r="F462" t="s">
        <v>121</v>
      </c>
      <c r="G462" t="s">
        <v>3651</v>
      </c>
      <c r="H462">
        <f t="shared" si="55"/>
        <v>2.0899999999999181</v>
      </c>
      <c r="I462">
        <f t="shared" si="56"/>
        <v>430000</v>
      </c>
      <c r="J462">
        <v>2018.03</v>
      </c>
      <c r="K462">
        <f t="shared" si="57"/>
        <v>32</v>
      </c>
      <c r="L462">
        <f t="shared" si="58"/>
        <v>430000</v>
      </c>
    </row>
    <row r="463" spans="1:12" x14ac:dyDescent="0.45">
      <c r="A463" t="s">
        <v>3468</v>
      </c>
      <c r="B463">
        <v>300000</v>
      </c>
      <c r="C463" t="s">
        <v>7</v>
      </c>
      <c r="D463" t="str">
        <f t="shared" si="54"/>
        <v>2020.11</v>
      </c>
      <c r="E463" t="str" cm="1">
        <f t="array" ref="E463">IF(COUNT(FIND({"셀룰러","샐룰러","lte","Lte","LTE","Cellular","cellular"},G463)),"lte","wifi")</f>
        <v>wifi</v>
      </c>
      <c r="F463" t="s">
        <v>599</v>
      </c>
      <c r="G463" t="s">
        <v>3732</v>
      </c>
      <c r="H463">
        <f t="shared" si="55"/>
        <v>2.0799999999999272</v>
      </c>
      <c r="I463">
        <f t="shared" si="56"/>
        <v>430000</v>
      </c>
      <c r="J463">
        <v>2018.03</v>
      </c>
      <c r="K463">
        <f t="shared" si="57"/>
        <v>32</v>
      </c>
      <c r="L463">
        <f t="shared" si="58"/>
        <v>430000</v>
      </c>
    </row>
    <row r="464" spans="1:12" x14ac:dyDescent="0.45">
      <c r="A464" t="s">
        <v>3468</v>
      </c>
      <c r="B464">
        <v>280000</v>
      </c>
      <c r="C464" t="s">
        <v>7</v>
      </c>
      <c r="D464" t="str">
        <f t="shared" si="54"/>
        <v>2021.02</v>
      </c>
      <c r="E464" t="str" cm="1">
        <f t="array" ref="E464">IF(COUNT(FIND({"셀룰러","샐룰러","lte","Lte","LTE","Cellular","cellular"},G464)),"lte","wifi")</f>
        <v>wifi</v>
      </c>
      <c r="F464" t="s">
        <v>257</v>
      </c>
      <c r="G464" t="s">
        <v>3548</v>
      </c>
      <c r="H464">
        <f t="shared" si="55"/>
        <v>2.9900000000000091</v>
      </c>
      <c r="I464">
        <f t="shared" si="56"/>
        <v>430000</v>
      </c>
      <c r="J464">
        <v>2018.03</v>
      </c>
      <c r="K464">
        <f t="shared" si="57"/>
        <v>32</v>
      </c>
      <c r="L464">
        <f t="shared" si="58"/>
        <v>430000</v>
      </c>
    </row>
    <row r="465" spans="1:12" x14ac:dyDescent="0.45">
      <c r="A465" t="s">
        <v>3468</v>
      </c>
      <c r="B465">
        <v>250000</v>
      </c>
      <c r="C465" t="s">
        <v>7</v>
      </c>
      <c r="D465" t="str">
        <f t="shared" si="54"/>
        <v>2020.11</v>
      </c>
      <c r="E465" t="str" cm="1">
        <f t="array" ref="E465">IF(COUNT(FIND({"셀룰러","샐룰러","lte","Lte","LTE","Cellular","cellular"},G465)),"lte","wifi")</f>
        <v>wifi</v>
      </c>
      <c r="F465" t="s">
        <v>207</v>
      </c>
      <c r="G465" t="s">
        <v>3736</v>
      </c>
      <c r="H465">
        <f t="shared" si="55"/>
        <v>2.0799999999999272</v>
      </c>
      <c r="I465">
        <f t="shared" si="56"/>
        <v>430000</v>
      </c>
      <c r="J465">
        <v>2018.03</v>
      </c>
      <c r="K465">
        <f t="shared" si="57"/>
        <v>32</v>
      </c>
      <c r="L465">
        <f t="shared" si="58"/>
        <v>430000</v>
      </c>
    </row>
    <row r="466" spans="1:12" x14ac:dyDescent="0.45">
      <c r="A466" t="s">
        <v>3468</v>
      </c>
      <c r="B466">
        <v>300000</v>
      </c>
      <c r="C466" t="s">
        <v>4</v>
      </c>
      <c r="D466" t="str">
        <f t="shared" si="54"/>
        <v>2020.12</v>
      </c>
      <c r="E466" t="str" cm="1">
        <f t="array" ref="E466">IF(COUNT(FIND({"셀룰러","샐룰러","lte","Lte","LTE","Cellular","cellular"},G466)),"lte","wifi")</f>
        <v>wifi</v>
      </c>
      <c r="F466" t="s">
        <v>156</v>
      </c>
      <c r="G466" t="s">
        <v>3680</v>
      </c>
      <c r="H466">
        <f t="shared" si="55"/>
        <v>2.0899999999999181</v>
      </c>
      <c r="I466">
        <f t="shared" si="56"/>
        <v>430000</v>
      </c>
      <c r="J466">
        <v>2018.03</v>
      </c>
      <c r="K466">
        <f t="shared" si="57"/>
        <v>32</v>
      </c>
      <c r="L466">
        <f t="shared" si="58"/>
        <v>430000</v>
      </c>
    </row>
    <row r="467" spans="1:12" x14ac:dyDescent="0.45">
      <c r="A467" t="s">
        <v>3468</v>
      </c>
      <c r="B467">
        <v>370000</v>
      </c>
      <c r="C467" t="s">
        <v>7</v>
      </c>
      <c r="D467" t="str">
        <f t="shared" si="54"/>
        <v>2020.11</v>
      </c>
      <c r="E467" t="str" cm="1">
        <f t="array" ref="E467">IF(COUNT(FIND({"셀룰러","샐룰러","lte","Lte","LTE","Cellular","cellular"},G467)),"lte","wifi")</f>
        <v>lte</v>
      </c>
      <c r="F467" t="s">
        <v>234</v>
      </c>
      <c r="G467" t="s">
        <v>3708</v>
      </c>
      <c r="H467">
        <f t="shared" si="55"/>
        <v>2.0799999999999272</v>
      </c>
      <c r="I467">
        <f t="shared" si="56"/>
        <v>720000</v>
      </c>
      <c r="J467">
        <v>2018.03</v>
      </c>
      <c r="K467">
        <f t="shared" si="57"/>
        <v>128</v>
      </c>
      <c r="L467">
        <f t="shared" si="58"/>
        <v>600000</v>
      </c>
    </row>
    <row r="468" spans="1:12" x14ac:dyDescent="0.45">
      <c r="A468" t="s">
        <v>3468</v>
      </c>
      <c r="B468">
        <v>330000</v>
      </c>
      <c r="C468" t="s">
        <v>7</v>
      </c>
      <c r="D468" t="str">
        <f t="shared" si="54"/>
        <v>2020.11</v>
      </c>
      <c r="E468" t="str" cm="1">
        <f t="array" ref="E468">IF(COUNT(FIND({"셀룰러","샐룰러","lte","Lte","LTE","Cellular","cellular"},G468)),"lte","wifi")</f>
        <v>lte</v>
      </c>
      <c r="F468" t="s">
        <v>536</v>
      </c>
      <c r="G468" t="s">
        <v>3512</v>
      </c>
      <c r="H468">
        <f t="shared" si="55"/>
        <v>2.0799999999999272</v>
      </c>
      <c r="I468">
        <f t="shared" si="56"/>
        <v>720000</v>
      </c>
      <c r="J468">
        <v>2018.03</v>
      </c>
      <c r="K468">
        <f t="shared" si="57"/>
        <v>128</v>
      </c>
      <c r="L468">
        <f t="shared" si="58"/>
        <v>600000</v>
      </c>
    </row>
    <row r="469" spans="1:12" x14ac:dyDescent="0.45">
      <c r="A469" t="s">
        <v>3468</v>
      </c>
      <c r="B469">
        <v>330000</v>
      </c>
      <c r="C469" t="s">
        <v>4</v>
      </c>
      <c r="D469" t="str">
        <f t="shared" ref="D469:D483" si="59">LEFT(F469,7)</f>
        <v>2021.01</v>
      </c>
      <c r="E469" t="str" cm="1">
        <f t="array" ref="E469">IF(COUNT(FIND({"셀룰러","샐룰러","lte","Lte","LTE","Cellular","cellular"},G469)),"lte","wifi")</f>
        <v>wifi</v>
      </c>
      <c r="F469" t="s">
        <v>371</v>
      </c>
      <c r="G469" t="s">
        <v>3613</v>
      </c>
      <c r="H469">
        <f t="shared" si="55"/>
        <v>2.9800000000000182</v>
      </c>
      <c r="I469">
        <f t="shared" si="56"/>
        <v>430000</v>
      </c>
      <c r="J469">
        <v>2018.03</v>
      </c>
      <c r="K469">
        <f t="shared" si="57"/>
        <v>32</v>
      </c>
      <c r="L469">
        <f t="shared" si="58"/>
        <v>430000</v>
      </c>
    </row>
    <row r="470" spans="1:12" x14ac:dyDescent="0.45">
      <c r="A470" t="s">
        <v>3468</v>
      </c>
      <c r="B470">
        <v>300000</v>
      </c>
      <c r="C470" t="s">
        <v>4</v>
      </c>
      <c r="D470" t="str">
        <f t="shared" si="59"/>
        <v>2020.10</v>
      </c>
      <c r="E470" t="str" cm="1">
        <f t="array" ref="E470">IF(COUNT(FIND({"셀룰러","샐룰러","lte","Lte","LTE","Cellular","cellular"},G470)),"lte","wifi")</f>
        <v>wifi</v>
      </c>
      <c r="F470" t="s">
        <v>3762</v>
      </c>
      <c r="G470" t="s">
        <v>3761</v>
      </c>
      <c r="H470">
        <f t="shared" si="55"/>
        <v>2.0699999999999363</v>
      </c>
      <c r="I470">
        <f t="shared" si="56"/>
        <v>430000</v>
      </c>
      <c r="J470">
        <v>2018.03</v>
      </c>
      <c r="K470">
        <f t="shared" si="57"/>
        <v>32</v>
      </c>
      <c r="L470">
        <f t="shared" si="58"/>
        <v>430000</v>
      </c>
    </row>
    <row r="471" spans="1:12" x14ac:dyDescent="0.45">
      <c r="A471" t="s">
        <v>3468</v>
      </c>
      <c r="B471">
        <v>400000</v>
      </c>
      <c r="C471" t="s">
        <v>4</v>
      </c>
      <c r="D471" t="str">
        <f t="shared" si="59"/>
        <v>2020.11</v>
      </c>
      <c r="E471" t="str" cm="1">
        <f t="array" ref="E471">IF(COUNT(FIND({"셀룰러","샐룰러","lte","Lte","LTE","Cellular","cellular"},G471)),"lte","wifi")</f>
        <v>wifi</v>
      </c>
      <c r="F471" t="s">
        <v>183</v>
      </c>
      <c r="G471" t="s">
        <v>3509</v>
      </c>
      <c r="H471">
        <f t="shared" si="55"/>
        <v>2.0799999999999272</v>
      </c>
      <c r="I471">
        <f t="shared" si="56"/>
        <v>430000</v>
      </c>
      <c r="J471">
        <v>2018.03</v>
      </c>
      <c r="K471">
        <f t="shared" si="57"/>
        <v>32</v>
      </c>
      <c r="L471">
        <f t="shared" si="58"/>
        <v>430000</v>
      </c>
    </row>
    <row r="472" spans="1:12" x14ac:dyDescent="0.45">
      <c r="A472" t="s">
        <v>3468</v>
      </c>
      <c r="B472">
        <v>200000</v>
      </c>
      <c r="C472" t="s">
        <v>7</v>
      </c>
      <c r="D472" t="str">
        <f t="shared" si="59"/>
        <v>2021.03</v>
      </c>
      <c r="E472" t="str" cm="1">
        <f t="array" ref="E472">IF(COUNT(FIND({"셀룰러","샐룰러","lte","Lte","LTE","Cellular","cellular"},G472)),"lte","wifi")</f>
        <v>wifi</v>
      </c>
      <c r="F472" t="s">
        <v>22</v>
      </c>
      <c r="G472" t="s">
        <v>3497</v>
      </c>
      <c r="H472">
        <f t="shared" si="55"/>
        <v>3</v>
      </c>
      <c r="I472">
        <f t="shared" si="56"/>
        <v>430000</v>
      </c>
      <c r="J472">
        <v>2018.03</v>
      </c>
      <c r="K472">
        <f t="shared" si="57"/>
        <v>32</v>
      </c>
      <c r="L472">
        <f t="shared" si="58"/>
        <v>430000</v>
      </c>
    </row>
    <row r="473" spans="1:12" x14ac:dyDescent="0.45">
      <c r="A473" t="s">
        <v>3468</v>
      </c>
      <c r="B473">
        <v>330000</v>
      </c>
      <c r="C473" t="s">
        <v>4</v>
      </c>
      <c r="D473" t="str">
        <f t="shared" si="59"/>
        <v>2021.02</v>
      </c>
      <c r="E473" t="str" cm="1">
        <f t="array" ref="E473">IF(COUNT(FIND({"셀룰러","샐룰러","lte","Lte","LTE","Cellular","cellular"},G473)),"lte","wifi")</f>
        <v>wifi</v>
      </c>
      <c r="F473" t="s">
        <v>80</v>
      </c>
      <c r="G473" t="s">
        <v>3578</v>
      </c>
      <c r="H473">
        <f t="shared" si="55"/>
        <v>2.9900000000000091</v>
      </c>
      <c r="I473">
        <f t="shared" si="56"/>
        <v>550000</v>
      </c>
      <c r="J473">
        <v>2018.03</v>
      </c>
      <c r="K473">
        <f t="shared" si="57"/>
        <v>128</v>
      </c>
      <c r="L473">
        <f t="shared" si="58"/>
        <v>430000</v>
      </c>
    </row>
    <row r="474" spans="1:12" x14ac:dyDescent="0.45">
      <c r="A474" t="s">
        <v>3468</v>
      </c>
      <c r="B474">
        <v>320000</v>
      </c>
      <c r="C474" t="s">
        <v>7</v>
      </c>
      <c r="D474" t="str">
        <f t="shared" si="59"/>
        <v>2021.01</v>
      </c>
      <c r="E474" t="str" cm="1">
        <f t="array" ref="E474">IF(COUNT(FIND({"셀룰러","샐룰러","lte","Lte","LTE","Cellular","cellular"},G474)),"lte","wifi")</f>
        <v>wifi</v>
      </c>
      <c r="F474" t="s">
        <v>108</v>
      </c>
      <c r="G474" t="s">
        <v>3633</v>
      </c>
      <c r="H474">
        <f t="shared" si="55"/>
        <v>2.9800000000000182</v>
      </c>
      <c r="I474">
        <f t="shared" si="56"/>
        <v>430000</v>
      </c>
      <c r="J474">
        <v>2018.03</v>
      </c>
      <c r="K474">
        <f t="shared" si="57"/>
        <v>32</v>
      </c>
      <c r="L474">
        <f t="shared" si="58"/>
        <v>430000</v>
      </c>
    </row>
    <row r="475" spans="1:12" x14ac:dyDescent="0.45">
      <c r="A475" t="s">
        <v>3468</v>
      </c>
      <c r="B475">
        <v>600000</v>
      </c>
      <c r="C475" t="s">
        <v>4</v>
      </c>
      <c r="D475" t="str">
        <f t="shared" si="59"/>
        <v>2020.11</v>
      </c>
      <c r="E475" t="str" cm="1">
        <f t="array" ref="E475">IF(COUNT(FIND({"셀룰러","샐룰러","lte","Lte","LTE","Cellular","cellular"},G475)),"lte","wifi")</f>
        <v>wifi</v>
      </c>
      <c r="F475" t="s">
        <v>204</v>
      </c>
      <c r="G475" t="s">
        <v>3747</v>
      </c>
      <c r="H475">
        <f t="shared" si="55"/>
        <v>2.0799999999999272</v>
      </c>
      <c r="I475">
        <f t="shared" si="56"/>
        <v>550000</v>
      </c>
      <c r="J475">
        <v>2018.03</v>
      </c>
      <c r="K475">
        <f t="shared" si="57"/>
        <v>128</v>
      </c>
      <c r="L475">
        <f t="shared" si="58"/>
        <v>430000</v>
      </c>
    </row>
    <row r="476" spans="1:12" x14ac:dyDescent="0.45">
      <c r="A476" t="s">
        <v>3468</v>
      </c>
      <c r="B476">
        <v>250000</v>
      </c>
      <c r="C476" t="s">
        <v>4</v>
      </c>
      <c r="D476" t="str">
        <f t="shared" si="59"/>
        <v>2021.02</v>
      </c>
      <c r="E476" t="str" cm="1">
        <f t="array" ref="E476">IF(COUNT(FIND({"셀룰러","샐룰러","lte","Lte","LTE","Cellular","cellular"},G476)),"lte","wifi")</f>
        <v>wifi</v>
      </c>
      <c r="F476" t="s">
        <v>47</v>
      </c>
      <c r="G476" t="s">
        <v>3554</v>
      </c>
      <c r="H476">
        <f t="shared" si="55"/>
        <v>2.9900000000000091</v>
      </c>
      <c r="I476">
        <f t="shared" si="56"/>
        <v>430000</v>
      </c>
      <c r="J476">
        <v>2018.03</v>
      </c>
      <c r="K476">
        <f t="shared" si="57"/>
        <v>32</v>
      </c>
      <c r="L476">
        <f t="shared" si="58"/>
        <v>430000</v>
      </c>
    </row>
    <row r="477" spans="1:12" x14ac:dyDescent="0.45">
      <c r="A477" t="s">
        <v>3468</v>
      </c>
      <c r="B477">
        <v>340000</v>
      </c>
      <c r="C477" t="s">
        <v>7</v>
      </c>
      <c r="D477" t="str">
        <f t="shared" si="59"/>
        <v>2021.01</v>
      </c>
      <c r="E477" t="str" cm="1">
        <f t="array" ref="E477">IF(COUNT(FIND({"셀룰러","샐룰러","lte","Lte","LTE","Cellular","cellular"},G477)),"lte","wifi")</f>
        <v>wifi</v>
      </c>
      <c r="F477" t="s">
        <v>92</v>
      </c>
      <c r="G477" t="s">
        <v>3611</v>
      </c>
      <c r="H477">
        <f t="shared" si="55"/>
        <v>2.9800000000000182</v>
      </c>
      <c r="I477">
        <f t="shared" si="56"/>
        <v>550000</v>
      </c>
      <c r="J477">
        <v>2018.03</v>
      </c>
      <c r="K477">
        <f t="shared" si="57"/>
        <v>128</v>
      </c>
      <c r="L477">
        <f t="shared" si="58"/>
        <v>430000</v>
      </c>
    </row>
    <row r="478" spans="1:12" x14ac:dyDescent="0.45">
      <c r="A478" t="s">
        <v>3468</v>
      </c>
      <c r="B478">
        <v>300000</v>
      </c>
      <c r="C478" t="s">
        <v>4</v>
      </c>
      <c r="D478" t="str">
        <f t="shared" si="59"/>
        <v>2020.12</v>
      </c>
      <c r="E478" t="str" cm="1">
        <f t="array" ref="E478">IF(COUNT(FIND({"셀룰러","샐룰러","lte","Lte","LTE","Cellular","cellular"},G478)),"lte","wifi")</f>
        <v>wifi</v>
      </c>
      <c r="F478" t="s">
        <v>121</v>
      </c>
      <c r="G478" t="s">
        <v>3650</v>
      </c>
      <c r="H478">
        <f t="shared" si="55"/>
        <v>2.0899999999999181</v>
      </c>
      <c r="I478">
        <f t="shared" si="56"/>
        <v>430000</v>
      </c>
      <c r="J478">
        <v>2018.03</v>
      </c>
      <c r="K478">
        <f t="shared" si="57"/>
        <v>32</v>
      </c>
      <c r="L478">
        <f t="shared" si="58"/>
        <v>430000</v>
      </c>
    </row>
    <row r="479" spans="1:12" x14ac:dyDescent="0.45">
      <c r="A479" t="s">
        <v>3468</v>
      </c>
      <c r="B479">
        <v>320000</v>
      </c>
      <c r="C479" t="s">
        <v>4</v>
      </c>
      <c r="D479" t="str">
        <f t="shared" si="59"/>
        <v>2021.02</v>
      </c>
      <c r="E479" t="str" cm="1">
        <f t="array" ref="E479">IF(COUNT(FIND({"셀룰러","샐룰러","lte","Lte","LTE","Cellular","cellular"},G479)),"lte","wifi")</f>
        <v>wifi</v>
      </c>
      <c r="F479" t="s">
        <v>30</v>
      </c>
      <c r="G479" t="s">
        <v>3542</v>
      </c>
      <c r="H479">
        <f t="shared" si="55"/>
        <v>2.9900000000000091</v>
      </c>
      <c r="I479">
        <f t="shared" si="56"/>
        <v>430000</v>
      </c>
      <c r="J479">
        <v>2018.03</v>
      </c>
      <c r="K479">
        <f t="shared" si="57"/>
        <v>32</v>
      </c>
      <c r="L479">
        <f t="shared" si="58"/>
        <v>430000</v>
      </c>
    </row>
    <row r="480" spans="1:12" x14ac:dyDescent="0.45">
      <c r="A480" t="s">
        <v>3468</v>
      </c>
      <c r="B480">
        <v>330000</v>
      </c>
      <c r="C480" t="s">
        <v>4</v>
      </c>
      <c r="D480" t="str">
        <f t="shared" si="59"/>
        <v>2021.01</v>
      </c>
      <c r="E480" t="str" cm="1">
        <f t="array" ref="E480">IF(COUNT(FIND({"셀룰러","샐룰러","lte","Lte","LTE","Cellular","cellular"},G480)),"lte","wifi")</f>
        <v>wifi</v>
      </c>
      <c r="F480" t="s">
        <v>313</v>
      </c>
      <c r="G480" t="s">
        <v>3493</v>
      </c>
      <c r="H480">
        <f t="shared" si="55"/>
        <v>2.9800000000000182</v>
      </c>
      <c r="I480">
        <f t="shared" si="56"/>
        <v>430000</v>
      </c>
      <c r="J480">
        <v>2018.03</v>
      </c>
      <c r="K480">
        <f t="shared" si="57"/>
        <v>32</v>
      </c>
      <c r="L480">
        <f t="shared" si="58"/>
        <v>430000</v>
      </c>
    </row>
    <row r="481" spans="1:12" x14ac:dyDescent="0.45">
      <c r="A481" t="s">
        <v>3468</v>
      </c>
      <c r="B481">
        <v>280000</v>
      </c>
      <c r="C481" t="s">
        <v>4</v>
      </c>
      <c r="D481" t="str">
        <f t="shared" si="59"/>
        <v>2021.02</v>
      </c>
      <c r="E481" t="str" cm="1">
        <f t="array" ref="E481">IF(COUNT(FIND({"셀룰러","샐룰러","lte","Lte","LTE","Cellular","cellular"},G481)),"lte","wifi")</f>
        <v>wifi</v>
      </c>
      <c r="F481" t="s">
        <v>257</v>
      </c>
      <c r="G481" t="s">
        <v>3546</v>
      </c>
      <c r="H481">
        <f t="shared" si="55"/>
        <v>2.9900000000000091</v>
      </c>
      <c r="I481">
        <f t="shared" si="56"/>
        <v>430000</v>
      </c>
      <c r="J481">
        <v>2018.03</v>
      </c>
      <c r="K481">
        <f t="shared" si="57"/>
        <v>32</v>
      </c>
      <c r="L481">
        <f t="shared" si="58"/>
        <v>430000</v>
      </c>
    </row>
    <row r="482" spans="1:12" x14ac:dyDescent="0.45">
      <c r="A482" t="s">
        <v>3468</v>
      </c>
      <c r="B482">
        <v>260000</v>
      </c>
      <c r="C482" t="s">
        <v>7</v>
      </c>
      <c r="D482" t="str">
        <f t="shared" si="59"/>
        <v>2021.01</v>
      </c>
      <c r="E482" t="str" cm="1">
        <f t="array" ref="E482">IF(COUNT(FIND({"셀룰러","샐룰러","lte","Lte","LTE","Cellular","cellular"},G482)),"lte","wifi")</f>
        <v>lte</v>
      </c>
      <c r="F482" t="s">
        <v>347</v>
      </c>
      <c r="G482" t="s">
        <v>3591</v>
      </c>
      <c r="H482">
        <f t="shared" si="55"/>
        <v>2.9800000000000182</v>
      </c>
      <c r="I482">
        <f t="shared" si="56"/>
        <v>600000</v>
      </c>
      <c r="J482">
        <v>2018.03</v>
      </c>
      <c r="K482">
        <f t="shared" si="57"/>
        <v>32</v>
      </c>
      <c r="L482">
        <f t="shared" si="58"/>
        <v>600000</v>
      </c>
    </row>
    <row r="483" spans="1:12" x14ac:dyDescent="0.45">
      <c r="A483" t="s">
        <v>3468</v>
      </c>
      <c r="B483">
        <v>265000</v>
      </c>
      <c r="C483" t="s">
        <v>7</v>
      </c>
      <c r="D483" t="str">
        <f t="shared" si="59"/>
        <v>2021.03</v>
      </c>
      <c r="E483" t="str" cm="1">
        <f t="array" ref="E483">IF(COUNT(FIND({"셀룰러","샐룰러","lte","Lte","LTE","Cellular","cellular"},G483)),"lte","wifi")</f>
        <v>wifi</v>
      </c>
      <c r="F483" t="s">
        <v>190</v>
      </c>
      <c r="G483" t="s">
        <v>3524</v>
      </c>
      <c r="H483">
        <f t="shared" si="55"/>
        <v>3</v>
      </c>
      <c r="I483">
        <f t="shared" si="56"/>
        <v>430000</v>
      </c>
      <c r="J483">
        <v>2018.03</v>
      </c>
      <c r="K483">
        <f t="shared" si="57"/>
        <v>32</v>
      </c>
      <c r="L483">
        <f t="shared" si="58"/>
        <v>430000</v>
      </c>
    </row>
    <row r="484" spans="1:12" x14ac:dyDescent="0.45">
      <c r="A484" t="s">
        <v>3468</v>
      </c>
      <c r="B484">
        <v>280000</v>
      </c>
      <c r="C484" t="s">
        <v>7</v>
      </c>
      <c r="D484" s="2">
        <v>2021.01</v>
      </c>
      <c r="E484" t="str" cm="1">
        <f t="array" ref="E484">IF(COUNT(FIND({"셀룰러","샐룰러","lte","Lte","LTE","Cellular","cellular"},G484)),"lte","wifi")</f>
        <v>lte</v>
      </c>
      <c r="F484">
        <v>20210118</v>
      </c>
      <c r="G484" t="s">
        <v>5384</v>
      </c>
      <c r="H484">
        <f t="shared" si="55"/>
        <v>2.9800000000000182</v>
      </c>
      <c r="I484">
        <f t="shared" si="56"/>
        <v>600000</v>
      </c>
      <c r="J484">
        <v>2018.03</v>
      </c>
      <c r="K484">
        <f t="shared" si="57"/>
        <v>32</v>
      </c>
      <c r="L484">
        <f t="shared" si="58"/>
        <v>600000</v>
      </c>
    </row>
    <row r="485" spans="1:12" x14ac:dyDescent="0.45">
      <c r="A485" t="s">
        <v>3468</v>
      </c>
      <c r="B485">
        <v>260000</v>
      </c>
      <c r="C485" t="s">
        <v>4</v>
      </c>
      <c r="D485" t="str">
        <f>LEFT(F485,7)</f>
        <v>2021.01</v>
      </c>
      <c r="E485" t="str" cm="1">
        <f t="array" ref="E485">IF(COUNT(FIND({"셀룰러","샐룰러","lte","Lte","LTE","Cellular","cellular"},G485)),"lte","wifi")</f>
        <v>wifi</v>
      </c>
      <c r="F485" t="s">
        <v>418</v>
      </c>
      <c r="G485" t="s">
        <v>3641</v>
      </c>
      <c r="H485">
        <f t="shared" si="55"/>
        <v>2.9800000000000182</v>
      </c>
      <c r="I485">
        <f t="shared" si="56"/>
        <v>430000</v>
      </c>
      <c r="J485">
        <v>2018.03</v>
      </c>
      <c r="K485">
        <f t="shared" si="57"/>
        <v>32</v>
      </c>
      <c r="L485">
        <f t="shared" si="58"/>
        <v>430000</v>
      </c>
    </row>
    <row r="486" spans="1:12" x14ac:dyDescent="0.45">
      <c r="A486" t="s">
        <v>3468</v>
      </c>
      <c r="B486">
        <v>330000</v>
      </c>
      <c r="C486" t="s">
        <v>4</v>
      </c>
      <c r="D486" s="2">
        <v>2020.11</v>
      </c>
      <c r="E486" t="str" cm="1">
        <f t="array" ref="E486">IF(COUNT(FIND({"셀룰러","샐룰러","lte","Lte","LTE","Cellular","cellular"},G486)),"lte","wifi")</f>
        <v>lte</v>
      </c>
      <c r="F486">
        <v>20201101</v>
      </c>
      <c r="G486" t="s">
        <v>5400</v>
      </c>
      <c r="H486">
        <f t="shared" si="55"/>
        <v>2.0799999999999272</v>
      </c>
      <c r="I486">
        <f t="shared" si="56"/>
        <v>600000</v>
      </c>
      <c r="J486">
        <v>2018.03</v>
      </c>
      <c r="K486">
        <f t="shared" si="57"/>
        <v>32</v>
      </c>
      <c r="L486">
        <f t="shared" si="58"/>
        <v>600000</v>
      </c>
    </row>
    <row r="487" spans="1:12" x14ac:dyDescent="0.45">
      <c r="A487" t="s">
        <v>3468</v>
      </c>
      <c r="B487">
        <v>320000</v>
      </c>
      <c r="C487" t="s">
        <v>4</v>
      </c>
      <c r="D487" t="str">
        <f>LEFT(F487,7)</f>
        <v>2020.12</v>
      </c>
      <c r="E487" t="str" cm="1">
        <f t="array" ref="E487">IF(COUNT(FIND({"셀룰러","샐룰러","lte","Lte","LTE","Cellular","cellular"},G487)),"lte","wifi")</f>
        <v>wifi</v>
      </c>
      <c r="F487" t="s">
        <v>159</v>
      </c>
      <c r="G487" t="s">
        <v>3776</v>
      </c>
      <c r="H487">
        <f t="shared" si="55"/>
        <v>2.0899999999999181</v>
      </c>
      <c r="I487">
        <f t="shared" si="56"/>
        <v>430000</v>
      </c>
      <c r="J487">
        <v>2018.03</v>
      </c>
      <c r="K487">
        <f t="shared" si="57"/>
        <v>32</v>
      </c>
      <c r="L487">
        <f t="shared" si="58"/>
        <v>430000</v>
      </c>
    </row>
    <row r="488" spans="1:12" x14ac:dyDescent="0.45">
      <c r="A488" t="s">
        <v>3468</v>
      </c>
      <c r="B488">
        <v>250000</v>
      </c>
      <c r="C488" t="s">
        <v>7</v>
      </c>
      <c r="D488" t="str">
        <f>LEFT(F488,7)</f>
        <v>2020.11</v>
      </c>
      <c r="E488" t="str" cm="1">
        <f t="array" ref="E488">IF(COUNT(FIND({"셀룰러","샐룰러","lte","Lte","LTE","Cellular","cellular"},G488)),"lte","wifi")</f>
        <v>wifi</v>
      </c>
      <c r="F488" t="s">
        <v>516</v>
      </c>
      <c r="G488" t="s">
        <v>3705</v>
      </c>
      <c r="H488">
        <f t="shared" si="55"/>
        <v>2.0799999999999272</v>
      </c>
      <c r="I488">
        <f t="shared" si="56"/>
        <v>430000</v>
      </c>
      <c r="J488">
        <v>2018.03</v>
      </c>
      <c r="K488">
        <f t="shared" si="57"/>
        <v>32</v>
      </c>
      <c r="L488">
        <f t="shared" si="58"/>
        <v>430000</v>
      </c>
    </row>
    <row r="489" spans="1:12" x14ac:dyDescent="0.45">
      <c r="A489" t="s">
        <v>3468</v>
      </c>
      <c r="B489">
        <v>260000</v>
      </c>
      <c r="C489" t="s">
        <v>7</v>
      </c>
      <c r="D489" t="str">
        <f>LEFT(F489,7)</f>
        <v>2020.11</v>
      </c>
      <c r="E489" t="str" cm="1">
        <f t="array" ref="E489">IF(COUNT(FIND({"셀룰러","샐룰러","lte","Lte","LTE","Cellular","cellular"},G489)),"lte","wifi")</f>
        <v>wifi</v>
      </c>
      <c r="F489" t="s">
        <v>236</v>
      </c>
      <c r="G489" t="s">
        <v>3758</v>
      </c>
      <c r="H489">
        <f t="shared" si="55"/>
        <v>2.0799999999999272</v>
      </c>
      <c r="I489">
        <f t="shared" si="56"/>
        <v>430000</v>
      </c>
      <c r="J489">
        <v>2018.03</v>
      </c>
      <c r="K489">
        <f t="shared" si="57"/>
        <v>32</v>
      </c>
      <c r="L489">
        <f t="shared" si="58"/>
        <v>430000</v>
      </c>
    </row>
    <row r="490" spans="1:12" x14ac:dyDescent="0.45">
      <c r="A490" t="s">
        <v>3468</v>
      </c>
      <c r="B490">
        <v>300000</v>
      </c>
      <c r="C490" t="s">
        <v>4</v>
      </c>
      <c r="D490" t="str">
        <f>LEFT(F490,7)</f>
        <v>2021.01</v>
      </c>
      <c r="E490" t="str" cm="1">
        <f t="array" ref="E490">IF(COUNT(FIND({"셀룰러","샐룰러","lte","Lte","LTE","Cellular","cellular"},G490)),"lte","wifi")</f>
        <v>wifi</v>
      </c>
      <c r="F490" t="s">
        <v>106</v>
      </c>
      <c r="G490" t="s">
        <v>3628</v>
      </c>
      <c r="H490">
        <f t="shared" si="55"/>
        <v>2.9800000000000182</v>
      </c>
      <c r="I490">
        <f t="shared" si="56"/>
        <v>430000</v>
      </c>
      <c r="J490">
        <v>2018.03</v>
      </c>
      <c r="K490">
        <f t="shared" si="57"/>
        <v>32</v>
      </c>
      <c r="L490">
        <f t="shared" si="58"/>
        <v>430000</v>
      </c>
    </row>
    <row r="491" spans="1:12" x14ac:dyDescent="0.45">
      <c r="A491" t="s">
        <v>3468</v>
      </c>
      <c r="B491">
        <v>390000</v>
      </c>
      <c r="C491" t="s">
        <v>4</v>
      </c>
      <c r="D491" t="str">
        <f>LEFT(F491,7)</f>
        <v>2020.11</v>
      </c>
      <c r="E491" t="str" cm="1">
        <f t="array" ref="E491">IF(COUNT(FIND({"셀룰러","샐룰러","lte","Lte","LTE","Cellular","cellular"},G491)),"lte","wifi")</f>
        <v>lte</v>
      </c>
      <c r="F491" t="s">
        <v>193</v>
      </c>
      <c r="G491" t="s">
        <v>3725</v>
      </c>
      <c r="H491">
        <f t="shared" si="55"/>
        <v>2.0799999999999272</v>
      </c>
      <c r="I491">
        <f t="shared" si="56"/>
        <v>720000</v>
      </c>
      <c r="J491">
        <v>2018.03</v>
      </c>
      <c r="K491">
        <f t="shared" si="57"/>
        <v>128</v>
      </c>
      <c r="L491">
        <f t="shared" si="58"/>
        <v>600000</v>
      </c>
    </row>
    <row r="492" spans="1:12" x14ac:dyDescent="0.45">
      <c r="A492" t="s">
        <v>3468</v>
      </c>
      <c r="B492">
        <v>250000</v>
      </c>
      <c r="C492" t="s">
        <v>7</v>
      </c>
      <c r="D492" s="2">
        <v>2021.01</v>
      </c>
      <c r="E492" t="str" cm="1">
        <f t="array" ref="E492">IF(COUNT(FIND({"셀룰러","샐룰러","lte","Lte","LTE","Cellular","cellular"},G492)),"lte","wifi")</f>
        <v>wifi</v>
      </c>
      <c r="F492">
        <v>20210113</v>
      </c>
      <c r="G492" t="s">
        <v>3497</v>
      </c>
      <c r="H492">
        <f t="shared" si="55"/>
        <v>2.9800000000000182</v>
      </c>
      <c r="I492">
        <f t="shared" si="56"/>
        <v>430000</v>
      </c>
      <c r="J492">
        <v>2018.03</v>
      </c>
      <c r="K492">
        <f t="shared" si="57"/>
        <v>32</v>
      </c>
      <c r="L492">
        <f t="shared" si="58"/>
        <v>430000</v>
      </c>
    </row>
    <row r="493" spans="1:12" x14ac:dyDescent="0.45">
      <c r="A493" t="s">
        <v>3468</v>
      </c>
      <c r="B493">
        <v>280000</v>
      </c>
      <c r="C493" t="s">
        <v>4</v>
      </c>
      <c r="D493" t="str">
        <f t="shared" ref="D493:D498" si="60">LEFT(F493,7)</f>
        <v>2020.12</v>
      </c>
      <c r="E493" t="str" cm="1">
        <f t="array" ref="E493">IF(COUNT(FIND({"셀룰러","샐룰러","lte","Lte","LTE","Cellular","cellular"},G493)),"lte","wifi")</f>
        <v>wifi</v>
      </c>
      <c r="F493" t="s">
        <v>121</v>
      </c>
      <c r="G493" t="s">
        <v>3649</v>
      </c>
      <c r="H493">
        <f t="shared" si="55"/>
        <v>2.0899999999999181</v>
      </c>
      <c r="I493">
        <f t="shared" si="56"/>
        <v>430000</v>
      </c>
      <c r="J493">
        <v>2018.03</v>
      </c>
      <c r="K493">
        <f t="shared" si="57"/>
        <v>32</v>
      </c>
      <c r="L493">
        <f t="shared" si="58"/>
        <v>430000</v>
      </c>
    </row>
    <row r="494" spans="1:12" x14ac:dyDescent="0.45">
      <c r="A494" t="s">
        <v>3468</v>
      </c>
      <c r="B494">
        <v>280000</v>
      </c>
      <c r="C494" t="s">
        <v>4</v>
      </c>
      <c r="D494" t="str">
        <f t="shared" si="60"/>
        <v>2020.11</v>
      </c>
      <c r="E494" t="str" cm="1">
        <f t="array" ref="E494">IF(COUNT(FIND({"셀룰러","샐룰러","lte","Lte","LTE","Cellular","cellular"},G494)),"lte","wifi")</f>
        <v>wifi</v>
      </c>
      <c r="F494" t="s">
        <v>673</v>
      </c>
      <c r="G494" t="s">
        <v>3755</v>
      </c>
      <c r="H494">
        <f t="shared" si="55"/>
        <v>2.0799999999999272</v>
      </c>
      <c r="I494">
        <f t="shared" si="56"/>
        <v>430000</v>
      </c>
      <c r="J494">
        <v>2018.03</v>
      </c>
      <c r="K494">
        <f t="shared" si="57"/>
        <v>32</v>
      </c>
      <c r="L494">
        <f t="shared" si="58"/>
        <v>430000</v>
      </c>
    </row>
    <row r="495" spans="1:12" x14ac:dyDescent="0.45">
      <c r="A495" t="s">
        <v>3468</v>
      </c>
      <c r="B495">
        <v>340000</v>
      </c>
      <c r="C495" t="s">
        <v>7</v>
      </c>
      <c r="D495" t="str">
        <f t="shared" si="60"/>
        <v>2020.10</v>
      </c>
      <c r="E495" t="str" cm="1">
        <f t="array" ref="E495">IF(COUNT(FIND({"셀룰러","샐룰러","lte","Lte","LTE","Cellular","cellular"},G495)),"lte","wifi")</f>
        <v>wifi</v>
      </c>
      <c r="F495" t="s">
        <v>222</v>
      </c>
      <c r="G495" t="s">
        <v>3756</v>
      </c>
      <c r="H495">
        <f t="shared" si="55"/>
        <v>2.0699999999999363</v>
      </c>
      <c r="I495">
        <f t="shared" si="56"/>
        <v>430000</v>
      </c>
      <c r="J495">
        <v>2018.03</v>
      </c>
      <c r="K495">
        <f t="shared" si="57"/>
        <v>32</v>
      </c>
      <c r="L495">
        <f t="shared" si="58"/>
        <v>430000</v>
      </c>
    </row>
    <row r="496" spans="1:12" x14ac:dyDescent="0.45">
      <c r="A496" t="s">
        <v>3468</v>
      </c>
      <c r="B496">
        <v>240000</v>
      </c>
      <c r="C496" t="s">
        <v>7</v>
      </c>
      <c r="D496" t="str">
        <f t="shared" si="60"/>
        <v>2020.11</v>
      </c>
      <c r="E496" t="str" cm="1">
        <f t="array" ref="E496">IF(COUNT(FIND({"셀룰러","샐룰러","lte","Lte","LTE","Cellular","cellular"},G496)),"lte","wifi")</f>
        <v>wifi</v>
      </c>
      <c r="F496" t="s">
        <v>599</v>
      </c>
      <c r="G496" t="s">
        <v>3749</v>
      </c>
      <c r="H496">
        <f t="shared" si="55"/>
        <v>2.0799999999999272</v>
      </c>
      <c r="I496">
        <f t="shared" si="56"/>
        <v>430000</v>
      </c>
      <c r="J496">
        <v>2018.03</v>
      </c>
      <c r="K496">
        <f t="shared" si="57"/>
        <v>32</v>
      </c>
      <c r="L496">
        <f t="shared" si="58"/>
        <v>430000</v>
      </c>
    </row>
    <row r="497" spans="1:12" x14ac:dyDescent="0.45">
      <c r="A497" t="s">
        <v>3468</v>
      </c>
      <c r="B497">
        <v>280000</v>
      </c>
      <c r="C497" t="s">
        <v>7</v>
      </c>
      <c r="D497" t="str">
        <f t="shared" si="60"/>
        <v>2021.02</v>
      </c>
      <c r="E497" t="str" cm="1">
        <f t="array" ref="E497">IF(COUNT(FIND({"셀룰러","샐룰러","lte","Lte","LTE","Cellular","cellular"},G497)),"lte","wifi")</f>
        <v>wifi</v>
      </c>
      <c r="F497" t="s">
        <v>54</v>
      </c>
      <c r="G497" t="s">
        <v>3565</v>
      </c>
      <c r="H497">
        <f t="shared" si="55"/>
        <v>2.9900000000000091</v>
      </c>
      <c r="I497">
        <f t="shared" si="56"/>
        <v>430000</v>
      </c>
      <c r="J497">
        <v>2018.03</v>
      </c>
      <c r="K497">
        <f t="shared" si="57"/>
        <v>32</v>
      </c>
      <c r="L497">
        <f t="shared" si="58"/>
        <v>430000</v>
      </c>
    </row>
    <row r="498" spans="1:12" x14ac:dyDescent="0.45">
      <c r="A498" t="s">
        <v>3468</v>
      </c>
      <c r="B498">
        <v>330000</v>
      </c>
      <c r="C498" t="s">
        <v>4</v>
      </c>
      <c r="D498" t="str">
        <f t="shared" si="60"/>
        <v>2021.02</v>
      </c>
      <c r="E498" t="str" cm="1">
        <f t="array" ref="E498">IF(COUNT(FIND({"셀룰러","샐룰러","lte","Lte","LTE","Cellular","cellular"},G498)),"lte","wifi")</f>
        <v>wifi</v>
      </c>
      <c r="F498" t="s">
        <v>302</v>
      </c>
      <c r="G498" t="s">
        <v>3572</v>
      </c>
      <c r="H498">
        <f t="shared" si="55"/>
        <v>2.9900000000000091</v>
      </c>
      <c r="I498">
        <f t="shared" si="56"/>
        <v>430000</v>
      </c>
      <c r="J498">
        <v>2018.03</v>
      </c>
      <c r="K498">
        <f t="shared" si="57"/>
        <v>32</v>
      </c>
      <c r="L498">
        <f t="shared" si="58"/>
        <v>430000</v>
      </c>
    </row>
    <row r="499" spans="1:12" x14ac:dyDescent="0.45">
      <c r="A499" t="s">
        <v>3468</v>
      </c>
      <c r="B499">
        <v>250000</v>
      </c>
      <c r="C499" t="s">
        <v>4</v>
      </c>
      <c r="D499" s="2">
        <v>2020.11</v>
      </c>
      <c r="E499" t="str" cm="1">
        <f t="array" ref="E499">IF(COUNT(FIND({"셀룰러","샐룰러","lte","Lte","LTE","Cellular","cellular"},G499)),"lte","wifi")</f>
        <v>wifi</v>
      </c>
      <c r="F499">
        <v>20201117</v>
      </c>
      <c r="G499" t="s">
        <v>5478</v>
      </c>
      <c r="H499">
        <f t="shared" si="55"/>
        <v>2.0799999999999272</v>
      </c>
      <c r="I499">
        <f t="shared" si="56"/>
        <v>430000</v>
      </c>
      <c r="J499">
        <v>2018.03</v>
      </c>
      <c r="K499">
        <f t="shared" si="57"/>
        <v>32</v>
      </c>
      <c r="L499">
        <f t="shared" si="58"/>
        <v>430000</v>
      </c>
    </row>
    <row r="500" spans="1:12" x14ac:dyDescent="0.45">
      <c r="A500" t="s">
        <v>3468</v>
      </c>
      <c r="B500">
        <v>280000</v>
      </c>
      <c r="C500" t="s">
        <v>4</v>
      </c>
      <c r="D500" t="str">
        <f t="shared" ref="D500:D514" si="61">LEFT(F500,7)</f>
        <v>2021.02</v>
      </c>
      <c r="E500" t="str" cm="1">
        <f t="array" ref="E500">IF(COUNT(FIND({"셀룰러","샐룰러","lte","Lte","LTE","Cellular","cellular"},G500)),"lte","wifi")</f>
        <v>wifi</v>
      </c>
      <c r="F500" t="s">
        <v>73</v>
      </c>
      <c r="G500" t="s">
        <v>3487</v>
      </c>
      <c r="H500">
        <f t="shared" si="55"/>
        <v>2.9900000000000091</v>
      </c>
      <c r="I500">
        <f t="shared" si="56"/>
        <v>430000</v>
      </c>
      <c r="J500">
        <v>2018.03</v>
      </c>
      <c r="K500">
        <f t="shared" si="57"/>
        <v>32</v>
      </c>
      <c r="L500">
        <f t="shared" si="58"/>
        <v>430000</v>
      </c>
    </row>
    <row r="501" spans="1:12" x14ac:dyDescent="0.45">
      <c r="A501" t="s">
        <v>3468</v>
      </c>
      <c r="B501">
        <v>190000</v>
      </c>
      <c r="C501" t="s">
        <v>7</v>
      </c>
      <c r="D501" t="str">
        <f t="shared" si="61"/>
        <v>2020.12</v>
      </c>
      <c r="E501" t="str" cm="1">
        <f t="array" ref="E501">IF(COUNT(FIND({"셀룰러","샐룰러","lte","Lte","LTE","Cellular","cellular"},G501)),"lte","wifi")</f>
        <v>wifi</v>
      </c>
      <c r="F501" t="s">
        <v>160</v>
      </c>
      <c r="G501" t="s">
        <v>3693</v>
      </c>
      <c r="H501">
        <f t="shared" si="55"/>
        <v>2.0899999999999181</v>
      </c>
      <c r="I501">
        <f t="shared" si="56"/>
        <v>430000</v>
      </c>
      <c r="J501">
        <v>2018.03</v>
      </c>
      <c r="K501">
        <f t="shared" si="57"/>
        <v>32</v>
      </c>
      <c r="L501">
        <f t="shared" si="58"/>
        <v>430000</v>
      </c>
    </row>
    <row r="502" spans="1:12" x14ac:dyDescent="0.45">
      <c r="A502" t="s">
        <v>3468</v>
      </c>
      <c r="B502">
        <v>280000</v>
      </c>
      <c r="C502" t="s">
        <v>7</v>
      </c>
      <c r="D502" t="str">
        <f t="shared" si="61"/>
        <v>2020.12</v>
      </c>
      <c r="E502" t="str" cm="1">
        <f t="array" ref="E502">IF(COUNT(FIND({"셀룰러","샐룰러","lte","Lte","LTE","Cellular","cellular"},G502)),"lte","wifi")</f>
        <v>wifi</v>
      </c>
      <c r="F502" t="s">
        <v>130</v>
      </c>
      <c r="G502" t="s">
        <v>3656</v>
      </c>
      <c r="H502">
        <f t="shared" si="55"/>
        <v>2.0899999999999181</v>
      </c>
      <c r="I502">
        <f t="shared" si="56"/>
        <v>430000</v>
      </c>
      <c r="J502">
        <v>2018.03</v>
      </c>
      <c r="K502">
        <f t="shared" si="57"/>
        <v>32</v>
      </c>
      <c r="L502">
        <f t="shared" si="58"/>
        <v>430000</v>
      </c>
    </row>
    <row r="503" spans="1:12" x14ac:dyDescent="0.45">
      <c r="A503" t="s">
        <v>3468</v>
      </c>
      <c r="B503">
        <v>560000</v>
      </c>
      <c r="C503" t="s">
        <v>43</v>
      </c>
      <c r="D503" t="str">
        <f t="shared" si="61"/>
        <v>2021.02</v>
      </c>
      <c r="E503" t="str" cm="1">
        <f t="array" ref="E503">IF(COUNT(FIND({"셀룰러","샐룰러","lte","Lte","LTE","Cellular","cellular"},G503)),"lte","wifi")</f>
        <v>wifi</v>
      </c>
      <c r="F503" t="s">
        <v>74</v>
      </c>
      <c r="G503" t="s">
        <v>3573</v>
      </c>
      <c r="H503">
        <f t="shared" si="55"/>
        <v>2.9900000000000091</v>
      </c>
      <c r="I503">
        <f t="shared" si="56"/>
        <v>550000</v>
      </c>
      <c r="J503">
        <v>2018.03</v>
      </c>
      <c r="K503">
        <f t="shared" si="57"/>
        <v>128</v>
      </c>
      <c r="L503">
        <f t="shared" si="58"/>
        <v>430000</v>
      </c>
    </row>
    <row r="504" spans="1:12" x14ac:dyDescent="0.45">
      <c r="A504" t="s">
        <v>3468</v>
      </c>
      <c r="B504">
        <v>270000</v>
      </c>
      <c r="C504" t="s">
        <v>7</v>
      </c>
      <c r="D504" t="str">
        <f t="shared" si="61"/>
        <v>2020.11</v>
      </c>
      <c r="E504" t="str" cm="1">
        <f t="array" ref="E504">IF(COUNT(FIND({"셀룰러","샐룰러","lte","Lte","LTE","Cellular","cellular"},G504)),"lte","wifi")</f>
        <v>wifi</v>
      </c>
      <c r="F504" t="s">
        <v>213</v>
      </c>
      <c r="G504" t="s">
        <v>3733</v>
      </c>
      <c r="H504">
        <f t="shared" si="55"/>
        <v>2.0799999999999272</v>
      </c>
      <c r="I504">
        <f t="shared" si="56"/>
        <v>430000</v>
      </c>
      <c r="J504">
        <v>2018.03</v>
      </c>
      <c r="K504">
        <f t="shared" si="57"/>
        <v>32</v>
      </c>
      <c r="L504">
        <f t="shared" si="58"/>
        <v>430000</v>
      </c>
    </row>
    <row r="505" spans="1:12" x14ac:dyDescent="0.45">
      <c r="A505" t="s">
        <v>3468</v>
      </c>
      <c r="B505">
        <v>250000</v>
      </c>
      <c r="C505" t="s">
        <v>4</v>
      </c>
      <c r="D505" t="str">
        <f t="shared" si="61"/>
        <v>2021.01</v>
      </c>
      <c r="E505" t="str" cm="1">
        <f t="array" ref="E505">IF(COUNT(FIND({"셀룰러","샐룰러","lte","Lte","LTE","Cellular","cellular"},G505)),"lte","wifi")</f>
        <v>wifi</v>
      </c>
      <c r="F505" t="s">
        <v>102</v>
      </c>
      <c r="G505" t="s">
        <v>3622</v>
      </c>
      <c r="H505">
        <f t="shared" si="55"/>
        <v>2.9800000000000182</v>
      </c>
      <c r="I505">
        <f t="shared" si="56"/>
        <v>430000</v>
      </c>
      <c r="J505">
        <v>2018.03</v>
      </c>
      <c r="K505">
        <f t="shared" si="57"/>
        <v>32</v>
      </c>
      <c r="L505">
        <f t="shared" si="58"/>
        <v>430000</v>
      </c>
    </row>
    <row r="506" spans="1:12" x14ac:dyDescent="0.45">
      <c r="A506" t="s">
        <v>3468</v>
      </c>
      <c r="B506">
        <v>300000</v>
      </c>
      <c r="C506" t="s">
        <v>4</v>
      </c>
      <c r="D506" t="str">
        <f t="shared" si="61"/>
        <v>2021.02</v>
      </c>
      <c r="E506" t="str" cm="1">
        <f t="array" ref="E506">IF(COUNT(FIND({"셀룰러","샐룰러","lte","Lte","LTE","Cellular","cellular"},G506)),"lte","wifi")</f>
        <v>wifi</v>
      </c>
      <c r="F506" t="s">
        <v>257</v>
      </c>
      <c r="G506" t="s">
        <v>3549</v>
      </c>
      <c r="H506">
        <f t="shared" si="55"/>
        <v>2.9900000000000091</v>
      </c>
      <c r="I506">
        <f t="shared" si="56"/>
        <v>430000</v>
      </c>
      <c r="J506">
        <v>2018.03</v>
      </c>
      <c r="K506">
        <f t="shared" si="57"/>
        <v>32</v>
      </c>
      <c r="L506">
        <f t="shared" si="58"/>
        <v>430000</v>
      </c>
    </row>
    <row r="507" spans="1:12" x14ac:dyDescent="0.45">
      <c r="A507" t="s">
        <v>3468</v>
      </c>
      <c r="B507">
        <v>280000</v>
      </c>
      <c r="C507" t="s">
        <v>4</v>
      </c>
      <c r="D507" t="str">
        <f t="shared" si="61"/>
        <v>2021.03</v>
      </c>
      <c r="E507" t="str" cm="1">
        <f t="array" ref="E507">IF(COUNT(FIND({"셀룰러","샐룰러","lte","Lte","LTE","Cellular","cellular"},G507)),"lte","wifi")</f>
        <v>wifi</v>
      </c>
      <c r="F507" t="s">
        <v>5</v>
      </c>
      <c r="G507" t="s">
        <v>3470</v>
      </c>
      <c r="H507">
        <f t="shared" si="55"/>
        <v>3</v>
      </c>
      <c r="I507">
        <f t="shared" si="56"/>
        <v>430000</v>
      </c>
      <c r="J507">
        <v>2018.03</v>
      </c>
      <c r="K507">
        <f t="shared" si="57"/>
        <v>32</v>
      </c>
      <c r="L507">
        <f t="shared" si="58"/>
        <v>430000</v>
      </c>
    </row>
    <row r="508" spans="1:12" x14ac:dyDescent="0.45">
      <c r="A508" t="s">
        <v>3468</v>
      </c>
      <c r="B508">
        <v>340000</v>
      </c>
      <c r="C508" t="s">
        <v>4</v>
      </c>
      <c r="D508" t="str">
        <f t="shared" si="61"/>
        <v>2021.02</v>
      </c>
      <c r="E508" t="str" cm="1">
        <f t="array" ref="E508">IF(COUNT(FIND({"셀룰러","샐룰러","lte","Lte","LTE","Cellular","cellular"},G508)),"lte","wifi")</f>
        <v>wifi</v>
      </c>
      <c r="F508" t="s">
        <v>77</v>
      </c>
      <c r="G508" t="s">
        <v>3566</v>
      </c>
      <c r="H508">
        <f t="shared" si="55"/>
        <v>2.9900000000000091</v>
      </c>
      <c r="I508">
        <f t="shared" si="56"/>
        <v>550000</v>
      </c>
      <c r="J508">
        <v>2018.03</v>
      </c>
      <c r="K508">
        <f t="shared" si="57"/>
        <v>128</v>
      </c>
      <c r="L508">
        <f t="shared" si="58"/>
        <v>430000</v>
      </c>
    </row>
    <row r="509" spans="1:12" x14ac:dyDescent="0.45">
      <c r="A509" t="s">
        <v>3468</v>
      </c>
      <c r="B509">
        <v>350000</v>
      </c>
      <c r="C509" t="s">
        <v>7</v>
      </c>
      <c r="D509" t="str">
        <f t="shared" si="61"/>
        <v>2021.01</v>
      </c>
      <c r="E509" t="str" cm="1">
        <f t="array" ref="E509">IF(COUNT(FIND({"셀룰러","샐룰러","lte","Lte","LTE","Cellular","cellular"},G509)),"lte","wifi")</f>
        <v>lte</v>
      </c>
      <c r="F509" t="s">
        <v>347</v>
      </c>
      <c r="G509" t="s">
        <v>3590</v>
      </c>
      <c r="H509">
        <f t="shared" si="55"/>
        <v>2.9800000000000182</v>
      </c>
      <c r="I509">
        <f t="shared" si="56"/>
        <v>600000</v>
      </c>
      <c r="J509">
        <v>2018.03</v>
      </c>
      <c r="K509">
        <f t="shared" si="57"/>
        <v>32</v>
      </c>
      <c r="L509">
        <f t="shared" si="58"/>
        <v>600000</v>
      </c>
    </row>
    <row r="510" spans="1:12" x14ac:dyDescent="0.45">
      <c r="A510" t="s">
        <v>3468</v>
      </c>
      <c r="B510">
        <v>310000</v>
      </c>
      <c r="C510" t="s">
        <v>7</v>
      </c>
      <c r="D510" t="str">
        <f t="shared" si="61"/>
        <v>2020.12</v>
      </c>
      <c r="E510" t="str" cm="1">
        <f t="array" ref="E510">IF(COUNT(FIND({"셀룰러","샐룰러","lte","Lte","LTE","Cellular","cellular"},G510)),"lte","wifi")</f>
        <v>wifi</v>
      </c>
      <c r="F510" t="s">
        <v>472</v>
      </c>
      <c r="G510" t="s">
        <v>3696</v>
      </c>
      <c r="H510">
        <f t="shared" si="55"/>
        <v>2.0899999999999181</v>
      </c>
      <c r="I510">
        <f t="shared" si="56"/>
        <v>550000</v>
      </c>
      <c r="J510">
        <v>2018.03</v>
      </c>
      <c r="K510">
        <f t="shared" si="57"/>
        <v>128</v>
      </c>
      <c r="L510">
        <f t="shared" si="58"/>
        <v>430000</v>
      </c>
    </row>
    <row r="511" spans="1:12" x14ac:dyDescent="0.45">
      <c r="A511" t="s">
        <v>3468</v>
      </c>
      <c r="B511">
        <v>320000</v>
      </c>
      <c r="C511" t="s">
        <v>4</v>
      </c>
      <c r="D511" t="str">
        <f t="shared" si="61"/>
        <v>2021.03</v>
      </c>
      <c r="E511" t="str" cm="1">
        <f t="array" ref="E511">IF(COUNT(FIND({"셀룰러","샐룰러","lte","Lte","LTE","Cellular","cellular"},G511)),"lte","wifi")</f>
        <v>wifi</v>
      </c>
      <c r="F511" t="s">
        <v>20</v>
      </c>
      <c r="G511" t="s">
        <v>3531</v>
      </c>
      <c r="H511">
        <f t="shared" si="55"/>
        <v>3</v>
      </c>
      <c r="I511">
        <f t="shared" si="56"/>
        <v>550000</v>
      </c>
      <c r="J511">
        <v>2018.03</v>
      </c>
      <c r="K511">
        <f t="shared" si="57"/>
        <v>128</v>
      </c>
      <c r="L511">
        <f t="shared" si="58"/>
        <v>430000</v>
      </c>
    </row>
    <row r="512" spans="1:12" x14ac:dyDescent="0.45">
      <c r="A512" t="s">
        <v>3468</v>
      </c>
      <c r="B512">
        <v>307000</v>
      </c>
      <c r="C512" t="s">
        <v>4</v>
      </c>
      <c r="D512" t="str">
        <f t="shared" si="61"/>
        <v>2021.02</v>
      </c>
      <c r="E512" t="str" cm="1">
        <f t="array" ref="E512">IF(COUNT(FIND({"셀룰러","샐룰러","lte","Lte","LTE","Cellular","cellular"},G512)),"lte","wifi")</f>
        <v>wifi</v>
      </c>
      <c r="F512" t="s">
        <v>56</v>
      </c>
      <c r="G512" t="s">
        <v>2822</v>
      </c>
      <c r="H512">
        <f t="shared" si="55"/>
        <v>2.9900000000000091</v>
      </c>
      <c r="I512">
        <f t="shared" si="56"/>
        <v>430000</v>
      </c>
      <c r="J512">
        <v>2018.03</v>
      </c>
      <c r="K512">
        <f t="shared" si="57"/>
        <v>32</v>
      </c>
      <c r="L512">
        <f t="shared" si="58"/>
        <v>430000</v>
      </c>
    </row>
    <row r="513" spans="1:12" x14ac:dyDescent="0.45">
      <c r="A513" t="s">
        <v>3468</v>
      </c>
      <c r="B513">
        <v>370000</v>
      </c>
      <c r="C513" t="s">
        <v>7</v>
      </c>
      <c r="D513" t="str">
        <f t="shared" si="61"/>
        <v>2020.12</v>
      </c>
      <c r="E513" t="str" cm="1">
        <f t="array" ref="E513">IF(COUNT(FIND({"셀룰러","샐룰러","lte","Lte","LTE","Cellular","cellular"},G513)),"lte","wifi")</f>
        <v>wifi</v>
      </c>
      <c r="F513" t="s">
        <v>165</v>
      </c>
      <c r="G513" t="s">
        <v>3363</v>
      </c>
      <c r="H513">
        <f t="shared" si="55"/>
        <v>2.0899999999999181</v>
      </c>
      <c r="I513">
        <f t="shared" si="56"/>
        <v>550000</v>
      </c>
      <c r="J513">
        <v>2018.03</v>
      </c>
      <c r="K513">
        <f t="shared" si="57"/>
        <v>128</v>
      </c>
      <c r="L513">
        <f t="shared" si="58"/>
        <v>430000</v>
      </c>
    </row>
    <row r="514" spans="1:12" x14ac:dyDescent="0.45">
      <c r="A514" t="s">
        <v>3468</v>
      </c>
      <c r="B514">
        <v>250000</v>
      </c>
      <c r="C514" t="s">
        <v>4</v>
      </c>
      <c r="D514" t="str">
        <f t="shared" si="61"/>
        <v>2020.12</v>
      </c>
      <c r="E514" t="str" cm="1">
        <f t="array" ref="E514">IF(COUNT(FIND({"셀룰러","샐룰러","lte","Lte","LTE","Cellular","cellular"},G514)),"lte","wifi")</f>
        <v>wifi</v>
      </c>
      <c r="F514" t="s">
        <v>165</v>
      </c>
      <c r="G514" t="s">
        <v>3704</v>
      </c>
      <c r="H514">
        <f t="shared" ref="H514:H577" si="62">D514-J514</f>
        <v>2.0899999999999181</v>
      </c>
      <c r="I514">
        <f t="shared" si="56"/>
        <v>430000</v>
      </c>
      <c r="J514">
        <v>2018.03</v>
      </c>
      <c r="K514">
        <f t="shared" si="57"/>
        <v>32</v>
      </c>
      <c r="L514">
        <f t="shared" si="58"/>
        <v>430000</v>
      </c>
    </row>
    <row r="515" spans="1:12" x14ac:dyDescent="0.45">
      <c r="A515" t="s">
        <v>3468</v>
      </c>
      <c r="B515">
        <v>300000</v>
      </c>
      <c r="C515" t="s">
        <v>7</v>
      </c>
      <c r="D515" s="2">
        <v>2020.11</v>
      </c>
      <c r="E515" t="str" cm="1">
        <f t="array" ref="E515">IF(COUNT(FIND({"셀룰러","샐룰러","lte","Lte","LTE","Cellular","cellular"},G515)),"lte","wifi")</f>
        <v>wifi</v>
      </c>
      <c r="F515">
        <v>20201125</v>
      </c>
      <c r="G515" t="s">
        <v>5737</v>
      </c>
      <c r="H515">
        <f t="shared" si="62"/>
        <v>2.0799999999999272</v>
      </c>
      <c r="I515">
        <f t="shared" si="56"/>
        <v>550000</v>
      </c>
      <c r="J515">
        <v>2018.03</v>
      </c>
      <c r="K515">
        <f t="shared" si="57"/>
        <v>128</v>
      </c>
      <c r="L515">
        <f t="shared" si="58"/>
        <v>430000</v>
      </c>
    </row>
    <row r="516" spans="1:12" x14ac:dyDescent="0.45">
      <c r="A516" t="s">
        <v>3468</v>
      </c>
      <c r="B516">
        <v>360000</v>
      </c>
      <c r="C516" t="s">
        <v>4</v>
      </c>
      <c r="D516" t="str">
        <f t="shared" ref="D516:D522" si="63">LEFT(F516,7)</f>
        <v>2021.02</v>
      </c>
      <c r="E516" t="str" cm="1">
        <f t="array" ref="E516">IF(COUNT(FIND({"셀룰러","샐룰러","lte","Lte","LTE","Cellular","cellular"},G516)),"lte","wifi")</f>
        <v>wifi</v>
      </c>
      <c r="F516" t="s">
        <v>58</v>
      </c>
      <c r="G516" t="s">
        <v>3486</v>
      </c>
      <c r="H516">
        <f t="shared" si="62"/>
        <v>2.9900000000000091</v>
      </c>
      <c r="I516">
        <f t="shared" si="56"/>
        <v>550000</v>
      </c>
      <c r="J516">
        <v>2018.03</v>
      </c>
      <c r="K516">
        <f t="shared" si="57"/>
        <v>128</v>
      </c>
      <c r="L516">
        <f t="shared" si="58"/>
        <v>430000</v>
      </c>
    </row>
    <row r="517" spans="1:12" x14ac:dyDescent="0.45">
      <c r="A517" t="s">
        <v>3468</v>
      </c>
      <c r="B517">
        <v>270000</v>
      </c>
      <c r="C517" t="s">
        <v>7</v>
      </c>
      <c r="D517" t="str">
        <f t="shared" si="63"/>
        <v>2020.12</v>
      </c>
      <c r="E517" t="str" cm="1">
        <f t="array" ref="E517">IF(COUNT(FIND({"셀룰러","샐룰러","lte","Lte","LTE","Cellular","cellular"},G517)),"lte","wifi")</f>
        <v>wifi</v>
      </c>
      <c r="F517" t="s">
        <v>472</v>
      </c>
      <c r="G517" t="s">
        <v>3511</v>
      </c>
      <c r="H517">
        <f t="shared" si="62"/>
        <v>2.0899999999999181</v>
      </c>
      <c r="I517">
        <f t="shared" si="56"/>
        <v>550000</v>
      </c>
      <c r="J517">
        <v>2018.03</v>
      </c>
      <c r="K517">
        <f t="shared" si="57"/>
        <v>128</v>
      </c>
      <c r="L517">
        <f t="shared" si="58"/>
        <v>430000</v>
      </c>
    </row>
    <row r="518" spans="1:12" x14ac:dyDescent="0.45">
      <c r="A518" t="s">
        <v>3468</v>
      </c>
      <c r="B518">
        <v>280000</v>
      </c>
      <c r="C518" t="s">
        <v>7</v>
      </c>
      <c r="D518" t="str">
        <f t="shared" si="63"/>
        <v>2020.12</v>
      </c>
      <c r="E518" t="str" cm="1">
        <f t="array" ref="E518">IF(COUNT(FIND({"셀룰러","샐룰러","lte","Lte","LTE","Cellular","cellular"},G518)),"lte","wifi")</f>
        <v>wifi</v>
      </c>
      <c r="F518" t="s">
        <v>155</v>
      </c>
      <c r="G518" t="s">
        <v>3670</v>
      </c>
      <c r="H518">
        <f t="shared" si="62"/>
        <v>2.0899999999999181</v>
      </c>
      <c r="I518">
        <f t="shared" si="56"/>
        <v>430000</v>
      </c>
      <c r="J518">
        <v>2018.03</v>
      </c>
      <c r="K518">
        <f t="shared" si="57"/>
        <v>32</v>
      </c>
      <c r="L518">
        <f t="shared" si="58"/>
        <v>430000</v>
      </c>
    </row>
    <row r="519" spans="1:12" x14ac:dyDescent="0.45">
      <c r="A519" t="s">
        <v>3468</v>
      </c>
      <c r="B519">
        <v>340000</v>
      </c>
      <c r="C519" t="s">
        <v>7</v>
      </c>
      <c r="D519" t="str">
        <f t="shared" si="63"/>
        <v>2021.01</v>
      </c>
      <c r="E519" t="str" cm="1">
        <f t="array" ref="E519">IF(COUNT(FIND({"셀룰러","샐룰러","lte","Lte","LTE","Cellular","cellular"},G519)),"lte","wifi")</f>
        <v>lte</v>
      </c>
      <c r="F519" t="s">
        <v>96</v>
      </c>
      <c r="G519" t="s">
        <v>3496</v>
      </c>
      <c r="H519">
        <f t="shared" si="62"/>
        <v>2.9800000000000182</v>
      </c>
      <c r="I519">
        <f t="shared" si="56"/>
        <v>600000</v>
      </c>
      <c r="J519">
        <v>2018.03</v>
      </c>
      <c r="K519">
        <f t="shared" si="57"/>
        <v>32</v>
      </c>
      <c r="L519">
        <f t="shared" si="58"/>
        <v>600000</v>
      </c>
    </row>
    <row r="520" spans="1:12" x14ac:dyDescent="0.45">
      <c r="A520" t="s">
        <v>3468</v>
      </c>
      <c r="B520">
        <v>250000</v>
      </c>
      <c r="C520" t="s">
        <v>7</v>
      </c>
      <c r="D520" t="str">
        <f t="shared" si="63"/>
        <v>2020.11</v>
      </c>
      <c r="E520" t="str" cm="1">
        <f t="array" ref="E520">IF(COUNT(FIND({"셀룰러","샐룰러","lte","Lte","LTE","Cellular","cellular"},G520)),"lte","wifi")</f>
        <v>wifi</v>
      </c>
      <c r="F520" t="s">
        <v>195</v>
      </c>
      <c r="G520" t="s">
        <v>3727</v>
      </c>
      <c r="H520">
        <f t="shared" si="62"/>
        <v>2.0799999999999272</v>
      </c>
      <c r="I520">
        <f t="shared" si="56"/>
        <v>430000</v>
      </c>
      <c r="J520">
        <v>2018.03</v>
      </c>
      <c r="K520">
        <f t="shared" si="57"/>
        <v>32</v>
      </c>
      <c r="L520">
        <f t="shared" si="58"/>
        <v>430000</v>
      </c>
    </row>
    <row r="521" spans="1:12" x14ac:dyDescent="0.45">
      <c r="A521" t="s">
        <v>3468</v>
      </c>
      <c r="B521">
        <v>320000</v>
      </c>
      <c r="C521" t="s">
        <v>7</v>
      </c>
      <c r="D521" t="str">
        <f t="shared" si="63"/>
        <v>2021.02</v>
      </c>
      <c r="E521" t="str" cm="1">
        <f t="array" ref="E521">IF(COUNT(FIND({"셀룰러","샐룰러","lte","Lte","LTE","Cellular","cellular"},G521)),"lte","wifi")</f>
        <v>wifi</v>
      </c>
      <c r="F521" t="s">
        <v>302</v>
      </c>
      <c r="G521" t="s">
        <v>3587</v>
      </c>
      <c r="H521">
        <f t="shared" si="62"/>
        <v>2.9900000000000091</v>
      </c>
      <c r="I521">
        <f t="shared" si="56"/>
        <v>430000</v>
      </c>
      <c r="J521">
        <v>2018.03</v>
      </c>
      <c r="K521">
        <f t="shared" si="57"/>
        <v>32</v>
      </c>
      <c r="L521">
        <f t="shared" si="58"/>
        <v>430000</v>
      </c>
    </row>
    <row r="522" spans="1:12" x14ac:dyDescent="0.45">
      <c r="A522" t="s">
        <v>3468</v>
      </c>
      <c r="B522">
        <v>349000</v>
      </c>
      <c r="C522" t="s">
        <v>4</v>
      </c>
      <c r="D522" t="str">
        <f t="shared" si="63"/>
        <v>2020.12</v>
      </c>
      <c r="E522" t="str" cm="1">
        <f t="array" ref="E522">IF(COUNT(FIND({"셀룰러","샐룰러","lte","Lte","LTE","Cellular","cellular"},G522)),"lte","wifi")</f>
        <v>wifi</v>
      </c>
      <c r="F522" t="s">
        <v>156</v>
      </c>
      <c r="G522" t="s">
        <v>3681</v>
      </c>
      <c r="H522">
        <f t="shared" si="62"/>
        <v>2.0899999999999181</v>
      </c>
      <c r="I522">
        <f t="shared" si="56"/>
        <v>550000</v>
      </c>
      <c r="J522">
        <v>2018.03</v>
      </c>
      <c r="K522">
        <f t="shared" si="57"/>
        <v>128</v>
      </c>
      <c r="L522">
        <f t="shared" si="58"/>
        <v>430000</v>
      </c>
    </row>
    <row r="523" spans="1:12" x14ac:dyDescent="0.45">
      <c r="A523" t="s">
        <v>3468</v>
      </c>
      <c r="B523">
        <v>280000</v>
      </c>
      <c r="C523" t="s">
        <v>7</v>
      </c>
      <c r="D523" s="2">
        <v>2020.11</v>
      </c>
      <c r="E523" t="str" cm="1">
        <f t="array" ref="E523">IF(COUNT(FIND({"셀룰러","샐룰러","lte","Lte","LTE","Cellular","cellular"},G523)),"lte","wifi")</f>
        <v>wifi</v>
      </c>
      <c r="F523">
        <v>20201110</v>
      </c>
      <c r="G523" t="s">
        <v>5719</v>
      </c>
      <c r="H523">
        <f t="shared" si="62"/>
        <v>2.0799999999999272</v>
      </c>
      <c r="I523">
        <f t="shared" si="56"/>
        <v>430000</v>
      </c>
      <c r="J523">
        <v>2018.03</v>
      </c>
      <c r="K523">
        <f t="shared" si="57"/>
        <v>32</v>
      </c>
      <c r="L523">
        <f t="shared" si="58"/>
        <v>430000</v>
      </c>
    </row>
    <row r="524" spans="1:12" x14ac:dyDescent="0.45">
      <c r="A524" t="s">
        <v>3468</v>
      </c>
      <c r="B524">
        <v>310000</v>
      </c>
      <c r="C524" t="s">
        <v>4</v>
      </c>
      <c r="D524" t="str">
        <f t="shared" ref="D524:D529" si="64">LEFT(F524,7)</f>
        <v>2021.01</v>
      </c>
      <c r="E524" t="str" cm="1">
        <f t="array" ref="E524">IF(COUNT(FIND({"셀룰러","샐룰러","lte","Lte","LTE","Cellular","cellular"},G524)),"lte","wifi")</f>
        <v>wifi</v>
      </c>
      <c r="F524" t="s">
        <v>95</v>
      </c>
      <c r="G524" t="s">
        <v>3614</v>
      </c>
      <c r="H524">
        <f t="shared" si="62"/>
        <v>2.9800000000000182</v>
      </c>
      <c r="I524">
        <f t="shared" ref="I524:I587" si="65">IF(K524=128,L524+120000,L524)</f>
        <v>550000</v>
      </c>
      <c r="J524">
        <v>2018.03</v>
      </c>
      <c r="K524">
        <f t="shared" ref="K524:K587" si="66">IF(COUNT(FIND(128,G524)),128,32)</f>
        <v>128</v>
      </c>
      <c r="L524">
        <f t="shared" ref="L524:L587" si="67">IF(E524="wifi",430000,600000)</f>
        <v>430000</v>
      </c>
    </row>
    <row r="525" spans="1:12" x14ac:dyDescent="0.45">
      <c r="A525" t="s">
        <v>3468</v>
      </c>
      <c r="B525">
        <v>280000</v>
      </c>
      <c r="C525" t="s">
        <v>4</v>
      </c>
      <c r="D525" t="str">
        <f t="shared" si="64"/>
        <v>2021.01</v>
      </c>
      <c r="E525" t="str" cm="1">
        <f t="array" ref="E525">IF(COUNT(FIND({"셀룰러","샐룰러","lte","Lte","LTE","Cellular","cellular"},G525)),"lte","wifi")</f>
        <v>wifi</v>
      </c>
      <c r="F525" t="s">
        <v>346</v>
      </c>
      <c r="G525" t="s">
        <v>3600</v>
      </c>
      <c r="H525">
        <f t="shared" si="62"/>
        <v>2.9800000000000182</v>
      </c>
      <c r="I525">
        <f t="shared" si="65"/>
        <v>430000</v>
      </c>
      <c r="J525">
        <v>2018.03</v>
      </c>
      <c r="K525">
        <f t="shared" si="66"/>
        <v>32</v>
      </c>
      <c r="L525">
        <f t="shared" si="67"/>
        <v>430000</v>
      </c>
    </row>
    <row r="526" spans="1:12" x14ac:dyDescent="0.45">
      <c r="A526" t="s">
        <v>3468</v>
      </c>
      <c r="B526">
        <v>330000</v>
      </c>
      <c r="C526" t="s">
        <v>7</v>
      </c>
      <c r="D526" t="str">
        <f t="shared" si="64"/>
        <v>2020.11</v>
      </c>
      <c r="E526" t="str" cm="1">
        <f t="array" ref="E526">IF(COUNT(FIND({"셀룰러","샐룰러","lte","Lte","LTE","Cellular","cellular"},G526)),"lte","wifi")</f>
        <v>lte</v>
      </c>
      <c r="F526" t="s">
        <v>236</v>
      </c>
      <c r="G526" t="s">
        <v>3751</v>
      </c>
      <c r="H526">
        <f t="shared" si="62"/>
        <v>2.0799999999999272</v>
      </c>
      <c r="I526">
        <f t="shared" si="65"/>
        <v>600000</v>
      </c>
      <c r="J526">
        <v>2018.03</v>
      </c>
      <c r="K526">
        <f t="shared" si="66"/>
        <v>32</v>
      </c>
      <c r="L526">
        <f t="shared" si="67"/>
        <v>600000</v>
      </c>
    </row>
    <row r="527" spans="1:12" x14ac:dyDescent="0.45">
      <c r="A527" t="s">
        <v>3468</v>
      </c>
      <c r="B527">
        <v>150000</v>
      </c>
      <c r="C527" t="s">
        <v>7</v>
      </c>
      <c r="D527" t="str">
        <f t="shared" si="64"/>
        <v>2020.11</v>
      </c>
      <c r="E527" t="str" cm="1">
        <f t="array" ref="E527">IF(COUNT(FIND({"셀룰러","샐룰러","lte","Lte","LTE","Cellular","cellular"},G527)),"lte","wifi")</f>
        <v>wifi</v>
      </c>
      <c r="F527" t="s">
        <v>207</v>
      </c>
      <c r="G527" t="s">
        <v>3734</v>
      </c>
      <c r="H527">
        <f t="shared" si="62"/>
        <v>2.0799999999999272</v>
      </c>
      <c r="I527">
        <f t="shared" si="65"/>
        <v>430000</v>
      </c>
      <c r="J527">
        <v>2018.03</v>
      </c>
      <c r="K527">
        <f t="shared" si="66"/>
        <v>32</v>
      </c>
      <c r="L527">
        <f t="shared" si="67"/>
        <v>430000</v>
      </c>
    </row>
    <row r="528" spans="1:12" x14ac:dyDescent="0.45">
      <c r="A528" t="s">
        <v>3468</v>
      </c>
      <c r="B528">
        <v>350000</v>
      </c>
      <c r="C528" t="s">
        <v>4</v>
      </c>
      <c r="D528" t="str">
        <f t="shared" si="64"/>
        <v>2021.02</v>
      </c>
      <c r="E528" t="str" cm="1">
        <f t="array" ref="E528">IF(COUNT(FIND({"셀룰러","샐룰러","lte","Lte","LTE","Cellular","cellular"},G528)),"lte","wifi")</f>
        <v>lte</v>
      </c>
      <c r="F528" t="s">
        <v>71</v>
      </c>
      <c r="G528" t="s">
        <v>3491</v>
      </c>
      <c r="H528">
        <f t="shared" si="62"/>
        <v>2.9900000000000091</v>
      </c>
      <c r="I528">
        <f t="shared" si="65"/>
        <v>720000</v>
      </c>
      <c r="J528">
        <v>2018.03</v>
      </c>
      <c r="K528">
        <f t="shared" si="66"/>
        <v>128</v>
      </c>
      <c r="L528">
        <f t="shared" si="67"/>
        <v>600000</v>
      </c>
    </row>
    <row r="529" spans="1:12" x14ac:dyDescent="0.45">
      <c r="A529" t="s">
        <v>3468</v>
      </c>
      <c r="B529">
        <v>250000</v>
      </c>
      <c r="C529" t="s">
        <v>7</v>
      </c>
      <c r="D529" t="str">
        <f t="shared" si="64"/>
        <v>2021.02</v>
      </c>
      <c r="E529" t="str" cm="1">
        <f t="array" ref="E529">IF(COUNT(FIND({"셀룰러","샐룰러","lte","Lte","LTE","Cellular","cellular"},G529)),"lte","wifi")</f>
        <v>wifi</v>
      </c>
      <c r="F529" t="s">
        <v>40</v>
      </c>
      <c r="G529" t="s">
        <v>3538</v>
      </c>
      <c r="H529">
        <f t="shared" si="62"/>
        <v>2.9900000000000091</v>
      </c>
      <c r="I529">
        <f t="shared" si="65"/>
        <v>430000</v>
      </c>
      <c r="J529">
        <v>2018.03</v>
      </c>
      <c r="K529">
        <f t="shared" si="66"/>
        <v>32</v>
      </c>
      <c r="L529">
        <f t="shared" si="67"/>
        <v>430000</v>
      </c>
    </row>
    <row r="530" spans="1:12" x14ac:dyDescent="0.45">
      <c r="A530" t="s">
        <v>3468</v>
      </c>
      <c r="B530">
        <v>500000</v>
      </c>
      <c r="C530" t="s">
        <v>4</v>
      </c>
      <c r="D530" s="2">
        <v>2020.12</v>
      </c>
      <c r="E530" t="str" cm="1">
        <f t="array" ref="E530">IF(COUNT(FIND({"셀룰러","샐룰러","lte","Lte","LTE","Cellular","cellular"},G530)),"lte","wifi")</f>
        <v>wifi</v>
      </c>
      <c r="F530">
        <v>20201211</v>
      </c>
      <c r="G530" t="s">
        <v>468</v>
      </c>
      <c r="H530">
        <f t="shared" si="62"/>
        <v>2.0899999999999181</v>
      </c>
      <c r="I530">
        <f t="shared" si="65"/>
        <v>430000</v>
      </c>
      <c r="J530">
        <v>2018.03</v>
      </c>
      <c r="K530">
        <f t="shared" si="66"/>
        <v>32</v>
      </c>
      <c r="L530">
        <f t="shared" si="67"/>
        <v>430000</v>
      </c>
    </row>
    <row r="531" spans="1:12" x14ac:dyDescent="0.45">
      <c r="A531" t="s">
        <v>3468</v>
      </c>
      <c r="B531">
        <v>250000</v>
      </c>
      <c r="C531" t="s">
        <v>7</v>
      </c>
      <c r="D531" t="str">
        <f t="shared" ref="D531:D547" si="68">LEFT(F531,7)</f>
        <v>2021.02</v>
      </c>
      <c r="E531" t="str" cm="1">
        <f t="array" ref="E531">IF(COUNT(FIND({"셀룰러","샐룰러","lte","Lte","LTE","Cellular","cellular"},G531)),"lte","wifi")</f>
        <v>wifi</v>
      </c>
      <c r="F531" t="s">
        <v>71</v>
      </c>
      <c r="G531" t="s">
        <v>3582</v>
      </c>
      <c r="H531">
        <f t="shared" si="62"/>
        <v>2.9900000000000091</v>
      </c>
      <c r="I531">
        <f t="shared" si="65"/>
        <v>430000</v>
      </c>
      <c r="J531">
        <v>2018.03</v>
      </c>
      <c r="K531">
        <f t="shared" si="66"/>
        <v>32</v>
      </c>
      <c r="L531">
        <f t="shared" si="67"/>
        <v>430000</v>
      </c>
    </row>
    <row r="532" spans="1:12" x14ac:dyDescent="0.45">
      <c r="A532" t="s">
        <v>3468</v>
      </c>
      <c r="B532">
        <v>320000</v>
      </c>
      <c r="C532" t="s">
        <v>4</v>
      </c>
      <c r="D532" t="str">
        <f t="shared" si="68"/>
        <v>2020.11</v>
      </c>
      <c r="E532" t="str" cm="1">
        <f t="array" ref="E532">IF(COUNT(FIND({"셀룰러","샐룰러","lte","Lte","LTE","Cellular","cellular"},G532)),"lte","wifi")</f>
        <v>wifi</v>
      </c>
      <c r="F532" t="s">
        <v>186</v>
      </c>
      <c r="G532" t="s">
        <v>3520</v>
      </c>
      <c r="H532">
        <f t="shared" si="62"/>
        <v>2.0799999999999272</v>
      </c>
      <c r="I532">
        <f t="shared" si="65"/>
        <v>550000</v>
      </c>
      <c r="J532">
        <v>2018.03</v>
      </c>
      <c r="K532">
        <f t="shared" si="66"/>
        <v>128</v>
      </c>
      <c r="L532">
        <f t="shared" si="67"/>
        <v>430000</v>
      </c>
    </row>
    <row r="533" spans="1:12" x14ac:dyDescent="0.45">
      <c r="A533" t="s">
        <v>3468</v>
      </c>
      <c r="B533">
        <v>280000</v>
      </c>
      <c r="C533" t="s">
        <v>7</v>
      </c>
      <c r="D533" t="str">
        <f t="shared" si="68"/>
        <v>2021.02</v>
      </c>
      <c r="E533" t="str" cm="1">
        <f t="array" ref="E533">IF(COUNT(FIND({"셀룰러","샐룰러","lte","Lte","LTE","Cellular","cellular"},G533)),"lte","wifi")</f>
        <v>wifi</v>
      </c>
      <c r="F533" t="s">
        <v>44</v>
      </c>
      <c r="G533" t="s">
        <v>3553</v>
      </c>
      <c r="H533">
        <f t="shared" si="62"/>
        <v>2.9900000000000091</v>
      </c>
      <c r="I533">
        <f t="shared" si="65"/>
        <v>430000</v>
      </c>
      <c r="J533">
        <v>2018.03</v>
      </c>
      <c r="K533">
        <f t="shared" si="66"/>
        <v>32</v>
      </c>
      <c r="L533">
        <f t="shared" si="67"/>
        <v>430000</v>
      </c>
    </row>
    <row r="534" spans="1:12" x14ac:dyDescent="0.45">
      <c r="A534" t="s">
        <v>3468</v>
      </c>
      <c r="B534">
        <v>265000</v>
      </c>
      <c r="C534" t="s">
        <v>4</v>
      </c>
      <c r="D534" t="str">
        <f t="shared" si="68"/>
        <v>2020.12</v>
      </c>
      <c r="E534" t="str" cm="1">
        <f t="array" ref="E534">IF(COUNT(FIND({"셀룰러","샐룰러","lte","Lte","LTE","Cellular","cellular"},G534)),"lte","wifi")</f>
        <v>wifi</v>
      </c>
      <c r="F534" t="s">
        <v>165</v>
      </c>
      <c r="G534" t="s">
        <v>3506</v>
      </c>
      <c r="H534">
        <f t="shared" si="62"/>
        <v>2.0899999999999181</v>
      </c>
      <c r="I534">
        <f t="shared" si="65"/>
        <v>430000</v>
      </c>
      <c r="J534">
        <v>2018.03</v>
      </c>
      <c r="K534">
        <f t="shared" si="66"/>
        <v>32</v>
      </c>
      <c r="L534">
        <f t="shared" si="67"/>
        <v>430000</v>
      </c>
    </row>
    <row r="535" spans="1:12" x14ac:dyDescent="0.45">
      <c r="A535" t="s">
        <v>3468</v>
      </c>
      <c r="B535">
        <v>300000</v>
      </c>
      <c r="C535" t="s">
        <v>4</v>
      </c>
      <c r="D535" t="str">
        <f t="shared" si="68"/>
        <v>2020.11</v>
      </c>
      <c r="E535" t="str" cm="1">
        <f t="array" ref="E535">IF(COUNT(FIND({"셀룰러","샐룰러","lte","Lte","LTE","Cellular","cellular"},G535)),"lte","wifi")</f>
        <v>lte</v>
      </c>
      <c r="F535" t="s">
        <v>168</v>
      </c>
      <c r="G535" t="s">
        <v>3503</v>
      </c>
      <c r="H535">
        <f t="shared" si="62"/>
        <v>2.0799999999999272</v>
      </c>
      <c r="I535">
        <f t="shared" si="65"/>
        <v>600000</v>
      </c>
      <c r="J535">
        <v>2018.03</v>
      </c>
      <c r="K535">
        <f t="shared" si="66"/>
        <v>32</v>
      </c>
      <c r="L535">
        <f t="shared" si="67"/>
        <v>600000</v>
      </c>
    </row>
    <row r="536" spans="1:12" x14ac:dyDescent="0.45">
      <c r="A536" t="s">
        <v>3468</v>
      </c>
      <c r="B536">
        <v>260000</v>
      </c>
      <c r="C536" t="s">
        <v>4</v>
      </c>
      <c r="D536" t="str">
        <f t="shared" si="68"/>
        <v>2021.02</v>
      </c>
      <c r="E536" t="str" cm="1">
        <f t="array" ref="E536">IF(COUNT(FIND({"셀룰러","샐룰러","lte","Lte","LTE","Cellular","cellular"},G536)),"lte","wifi")</f>
        <v>wifi</v>
      </c>
      <c r="F536" t="s">
        <v>58</v>
      </c>
      <c r="G536" t="s">
        <v>3561</v>
      </c>
      <c r="H536">
        <f t="shared" si="62"/>
        <v>2.9900000000000091</v>
      </c>
      <c r="I536">
        <f t="shared" si="65"/>
        <v>430000</v>
      </c>
      <c r="J536">
        <v>2018.03</v>
      </c>
      <c r="K536">
        <f t="shared" si="66"/>
        <v>32</v>
      </c>
      <c r="L536">
        <f t="shared" si="67"/>
        <v>430000</v>
      </c>
    </row>
    <row r="537" spans="1:12" x14ac:dyDescent="0.45">
      <c r="A537" t="s">
        <v>3468</v>
      </c>
      <c r="B537">
        <v>400000</v>
      </c>
      <c r="C537" t="s">
        <v>4</v>
      </c>
      <c r="D537" t="str">
        <f t="shared" si="68"/>
        <v>2021.01</v>
      </c>
      <c r="E537" t="str" cm="1">
        <f t="array" ref="E537">IF(COUNT(FIND({"셀룰러","샐룰러","lte","Lte","LTE","Cellular","cellular"},G537)),"lte","wifi")</f>
        <v>wifi</v>
      </c>
      <c r="F537" t="s">
        <v>342</v>
      </c>
      <c r="G537" t="s">
        <v>3615</v>
      </c>
      <c r="H537">
        <f t="shared" si="62"/>
        <v>2.9800000000000182</v>
      </c>
      <c r="I537">
        <f t="shared" si="65"/>
        <v>550000</v>
      </c>
      <c r="J537">
        <v>2018.03</v>
      </c>
      <c r="K537">
        <f t="shared" si="66"/>
        <v>128</v>
      </c>
      <c r="L537">
        <f t="shared" si="67"/>
        <v>430000</v>
      </c>
    </row>
    <row r="538" spans="1:12" x14ac:dyDescent="0.45">
      <c r="A538" t="s">
        <v>3468</v>
      </c>
      <c r="B538">
        <v>285000</v>
      </c>
      <c r="C538" t="s">
        <v>7</v>
      </c>
      <c r="D538" t="str">
        <f t="shared" si="68"/>
        <v>2021.01</v>
      </c>
      <c r="E538" t="str" cm="1">
        <f t="array" ref="E538">IF(COUNT(FIND({"셀룰러","샐룰러","lte","Lte","LTE","Cellular","cellular"},G538)),"lte","wifi")</f>
        <v>wifi</v>
      </c>
      <c r="F538" t="s">
        <v>367</v>
      </c>
      <c r="G538" t="s">
        <v>3625</v>
      </c>
      <c r="H538">
        <f t="shared" si="62"/>
        <v>2.9800000000000182</v>
      </c>
      <c r="I538">
        <f t="shared" si="65"/>
        <v>430000</v>
      </c>
      <c r="J538">
        <v>2018.03</v>
      </c>
      <c r="K538">
        <f t="shared" si="66"/>
        <v>32</v>
      </c>
      <c r="L538">
        <f t="shared" si="67"/>
        <v>430000</v>
      </c>
    </row>
    <row r="539" spans="1:12" x14ac:dyDescent="0.45">
      <c r="A539" t="s">
        <v>3468</v>
      </c>
      <c r="B539">
        <v>450000</v>
      </c>
      <c r="C539" t="s">
        <v>7</v>
      </c>
      <c r="D539" t="str">
        <f t="shared" si="68"/>
        <v>2020.11</v>
      </c>
      <c r="E539" t="str" cm="1">
        <f t="array" ref="E539">IF(COUNT(FIND({"셀룰러","샐룰러","lte","Lte","LTE","Cellular","cellular"},G539)),"lte","wifi")</f>
        <v>lte</v>
      </c>
      <c r="F539" t="s">
        <v>238</v>
      </c>
      <c r="G539" t="s">
        <v>3550</v>
      </c>
      <c r="H539">
        <f t="shared" si="62"/>
        <v>2.0799999999999272</v>
      </c>
      <c r="I539">
        <f t="shared" si="65"/>
        <v>720000</v>
      </c>
      <c r="J539">
        <v>2018.03</v>
      </c>
      <c r="K539">
        <f t="shared" si="66"/>
        <v>128</v>
      </c>
      <c r="L539">
        <f t="shared" si="67"/>
        <v>600000</v>
      </c>
    </row>
    <row r="540" spans="1:12" x14ac:dyDescent="0.45">
      <c r="A540" t="s">
        <v>3468</v>
      </c>
      <c r="B540">
        <v>350000</v>
      </c>
      <c r="C540" t="s">
        <v>4</v>
      </c>
      <c r="D540" t="str">
        <f t="shared" si="68"/>
        <v>2020.12</v>
      </c>
      <c r="E540" t="str" cm="1">
        <f t="array" ref="E540">IF(COUNT(FIND({"셀룰러","샐룰러","lte","Lte","LTE","Cellular","cellular"},G540)),"lte","wifi")</f>
        <v>lte</v>
      </c>
      <c r="F540" t="s">
        <v>460</v>
      </c>
      <c r="G540" t="s">
        <v>3678</v>
      </c>
      <c r="H540">
        <f t="shared" si="62"/>
        <v>2.0899999999999181</v>
      </c>
      <c r="I540">
        <f t="shared" si="65"/>
        <v>720000</v>
      </c>
      <c r="J540">
        <v>2018.03</v>
      </c>
      <c r="K540">
        <f t="shared" si="66"/>
        <v>128</v>
      </c>
      <c r="L540">
        <f t="shared" si="67"/>
        <v>600000</v>
      </c>
    </row>
    <row r="541" spans="1:12" x14ac:dyDescent="0.45">
      <c r="A541" t="s">
        <v>3468</v>
      </c>
      <c r="B541">
        <v>260000</v>
      </c>
      <c r="C541" t="s">
        <v>4</v>
      </c>
      <c r="D541" t="str">
        <f t="shared" si="68"/>
        <v>2020.12</v>
      </c>
      <c r="E541" t="str" cm="1">
        <f t="array" ref="E541">IF(COUNT(FIND({"셀룰러","샐룰러","lte","Lte","LTE","Cellular","cellular"},G541)),"lte","wifi")</f>
        <v>wifi</v>
      </c>
      <c r="F541" t="s">
        <v>480</v>
      </c>
      <c r="G541" t="s">
        <v>3676</v>
      </c>
      <c r="H541">
        <f t="shared" si="62"/>
        <v>2.0899999999999181</v>
      </c>
      <c r="I541">
        <f t="shared" si="65"/>
        <v>430000</v>
      </c>
      <c r="J541">
        <v>2018.03</v>
      </c>
      <c r="K541">
        <f t="shared" si="66"/>
        <v>32</v>
      </c>
      <c r="L541">
        <f t="shared" si="67"/>
        <v>430000</v>
      </c>
    </row>
    <row r="542" spans="1:12" x14ac:dyDescent="0.45">
      <c r="A542" t="s">
        <v>3468</v>
      </c>
      <c r="B542">
        <v>450000</v>
      </c>
      <c r="C542" t="s">
        <v>7</v>
      </c>
      <c r="D542" t="str">
        <f t="shared" si="68"/>
        <v>2020.12</v>
      </c>
      <c r="E542" t="str" cm="1">
        <f t="array" ref="E542">IF(COUNT(FIND({"셀룰러","샐룰러","lte","Lte","LTE","Cellular","cellular"},G542)),"lte","wifi")</f>
        <v>wifi</v>
      </c>
      <c r="F542" t="s">
        <v>145</v>
      </c>
      <c r="G542" t="s">
        <v>3657</v>
      </c>
      <c r="H542">
        <f t="shared" si="62"/>
        <v>2.0899999999999181</v>
      </c>
      <c r="I542">
        <f t="shared" si="65"/>
        <v>550000</v>
      </c>
      <c r="J542">
        <v>2018.03</v>
      </c>
      <c r="K542">
        <f t="shared" si="66"/>
        <v>128</v>
      </c>
      <c r="L542">
        <f t="shared" si="67"/>
        <v>430000</v>
      </c>
    </row>
    <row r="543" spans="1:12" x14ac:dyDescent="0.45">
      <c r="A543" t="s">
        <v>3468</v>
      </c>
      <c r="B543">
        <v>340000</v>
      </c>
      <c r="C543" t="s">
        <v>4</v>
      </c>
      <c r="D543" t="str">
        <f t="shared" si="68"/>
        <v>2020.12</v>
      </c>
      <c r="E543" t="str" cm="1">
        <f t="array" ref="E543">IF(COUNT(FIND({"셀룰러","샐룰러","lte","Lte","LTE","Cellular","cellular"},G543)),"lte","wifi")</f>
        <v>wifi</v>
      </c>
      <c r="F543" t="s">
        <v>173</v>
      </c>
      <c r="G543" t="s">
        <v>3701</v>
      </c>
      <c r="H543">
        <f t="shared" si="62"/>
        <v>2.0899999999999181</v>
      </c>
      <c r="I543">
        <f t="shared" si="65"/>
        <v>550000</v>
      </c>
      <c r="J543">
        <v>2018.03</v>
      </c>
      <c r="K543">
        <f t="shared" si="66"/>
        <v>128</v>
      </c>
      <c r="L543">
        <f t="shared" si="67"/>
        <v>430000</v>
      </c>
    </row>
    <row r="544" spans="1:12" x14ac:dyDescent="0.45">
      <c r="A544" t="s">
        <v>3468</v>
      </c>
      <c r="B544">
        <v>230000</v>
      </c>
      <c r="C544" t="s">
        <v>7</v>
      </c>
      <c r="D544" t="str">
        <f t="shared" si="68"/>
        <v>2021.02</v>
      </c>
      <c r="E544" t="str" cm="1">
        <f t="array" ref="E544">IF(COUNT(FIND({"셀룰러","샐룰러","lte","Lte","LTE","Cellular","cellular"},G544)),"lte","wifi")</f>
        <v>lte</v>
      </c>
      <c r="F544" t="s">
        <v>41</v>
      </c>
      <c r="G544" t="s">
        <v>3556</v>
      </c>
      <c r="H544">
        <f t="shared" si="62"/>
        <v>2.9900000000000091</v>
      </c>
      <c r="I544">
        <f t="shared" si="65"/>
        <v>600000</v>
      </c>
      <c r="J544">
        <v>2018.03</v>
      </c>
      <c r="K544">
        <f t="shared" si="66"/>
        <v>32</v>
      </c>
      <c r="L544">
        <f t="shared" si="67"/>
        <v>600000</v>
      </c>
    </row>
    <row r="545" spans="1:12" x14ac:dyDescent="0.45">
      <c r="A545" t="s">
        <v>3468</v>
      </c>
      <c r="B545">
        <v>320000</v>
      </c>
      <c r="C545" t="s">
        <v>4</v>
      </c>
      <c r="D545" t="str">
        <f t="shared" si="68"/>
        <v>2021.03</v>
      </c>
      <c r="E545" t="str" cm="1">
        <f t="array" ref="E545">IF(COUNT(FIND({"셀룰러","샐룰러","lte","Lte","LTE","Cellular","cellular"},G545)),"lte","wifi")</f>
        <v>lte</v>
      </c>
      <c r="F545" t="s">
        <v>13</v>
      </c>
      <c r="G545" t="s">
        <v>3521</v>
      </c>
      <c r="H545">
        <f t="shared" si="62"/>
        <v>3</v>
      </c>
      <c r="I545">
        <f t="shared" si="65"/>
        <v>600000</v>
      </c>
      <c r="J545">
        <v>2018.03</v>
      </c>
      <c r="K545">
        <f t="shared" si="66"/>
        <v>32</v>
      </c>
      <c r="L545">
        <f t="shared" si="67"/>
        <v>600000</v>
      </c>
    </row>
    <row r="546" spans="1:12" x14ac:dyDescent="0.45">
      <c r="A546" t="s">
        <v>3468</v>
      </c>
      <c r="B546">
        <v>270000</v>
      </c>
      <c r="C546" t="s">
        <v>4</v>
      </c>
      <c r="D546" t="str">
        <f t="shared" si="68"/>
        <v>2021.01</v>
      </c>
      <c r="E546" t="str" cm="1">
        <f t="array" ref="E546">IF(COUNT(FIND({"셀룰러","샐룰러","lte","Lte","LTE","Cellular","cellular"},G546)),"lte","wifi")</f>
        <v>wifi</v>
      </c>
      <c r="F546" t="s">
        <v>108</v>
      </c>
      <c r="G546" t="s">
        <v>3647</v>
      </c>
      <c r="H546">
        <f t="shared" si="62"/>
        <v>2.9800000000000182</v>
      </c>
      <c r="I546">
        <f t="shared" si="65"/>
        <v>430000</v>
      </c>
      <c r="J546">
        <v>2018.03</v>
      </c>
      <c r="K546">
        <f t="shared" si="66"/>
        <v>32</v>
      </c>
      <c r="L546">
        <f t="shared" si="67"/>
        <v>430000</v>
      </c>
    </row>
    <row r="547" spans="1:12" x14ac:dyDescent="0.45">
      <c r="A547" t="s">
        <v>3468</v>
      </c>
      <c r="B547">
        <v>360000</v>
      </c>
      <c r="C547" t="s">
        <v>4</v>
      </c>
      <c r="D547" t="str">
        <f t="shared" si="68"/>
        <v>2020.12</v>
      </c>
      <c r="E547" t="str" cm="1">
        <f t="array" ref="E547">IF(COUNT(FIND({"셀룰러","샐룰러","lte","Lte","LTE","Cellular","cellular"},G547)),"lte","wifi")</f>
        <v>wifi</v>
      </c>
      <c r="F547" t="s">
        <v>163</v>
      </c>
      <c r="G547" t="s">
        <v>3505</v>
      </c>
      <c r="H547">
        <f t="shared" si="62"/>
        <v>2.0899999999999181</v>
      </c>
      <c r="I547">
        <f t="shared" si="65"/>
        <v>430000</v>
      </c>
      <c r="J547">
        <v>2018.03</v>
      </c>
      <c r="K547">
        <f t="shared" si="66"/>
        <v>32</v>
      </c>
      <c r="L547">
        <f t="shared" si="67"/>
        <v>430000</v>
      </c>
    </row>
    <row r="548" spans="1:12" x14ac:dyDescent="0.45">
      <c r="A548" t="s">
        <v>3468</v>
      </c>
      <c r="B548">
        <v>240000</v>
      </c>
      <c r="C548" t="s">
        <v>7</v>
      </c>
      <c r="D548" s="2">
        <v>2020.11</v>
      </c>
      <c r="E548" t="str" cm="1">
        <f t="array" ref="E548">IF(COUNT(FIND({"셀룰러","샐룰러","lte","Lte","LTE","Cellular","cellular"},G548)),"lte","wifi")</f>
        <v>wifi</v>
      </c>
      <c r="F548">
        <v>20201120</v>
      </c>
      <c r="G548" t="s">
        <v>5579</v>
      </c>
      <c r="H548">
        <f t="shared" si="62"/>
        <v>2.0799999999999272</v>
      </c>
      <c r="I548">
        <f t="shared" si="65"/>
        <v>430000</v>
      </c>
      <c r="J548">
        <v>2018.03</v>
      </c>
      <c r="K548">
        <f t="shared" si="66"/>
        <v>32</v>
      </c>
      <c r="L548">
        <f t="shared" si="67"/>
        <v>430000</v>
      </c>
    </row>
    <row r="549" spans="1:12" x14ac:dyDescent="0.45">
      <c r="A549" t="s">
        <v>3468</v>
      </c>
      <c r="B549">
        <v>390000</v>
      </c>
      <c r="C549" t="s">
        <v>4</v>
      </c>
      <c r="D549" t="str">
        <f t="shared" ref="D549:D559" si="69">LEFT(F549,7)</f>
        <v>2020.11</v>
      </c>
      <c r="E549" t="str" cm="1">
        <f t="array" ref="E549">IF(COUNT(FIND({"셀룰러","샐룰러","lte","Lte","LTE","Cellular","cellular"},G549)),"lte","wifi")</f>
        <v>lte</v>
      </c>
      <c r="F549" t="s">
        <v>602</v>
      </c>
      <c r="G549" t="s">
        <v>3729</v>
      </c>
      <c r="H549">
        <f t="shared" si="62"/>
        <v>2.0799999999999272</v>
      </c>
      <c r="I549">
        <f t="shared" si="65"/>
        <v>720000</v>
      </c>
      <c r="J549">
        <v>2018.03</v>
      </c>
      <c r="K549">
        <f t="shared" si="66"/>
        <v>128</v>
      </c>
      <c r="L549">
        <f t="shared" si="67"/>
        <v>600000</v>
      </c>
    </row>
    <row r="550" spans="1:12" x14ac:dyDescent="0.45">
      <c r="A550" t="s">
        <v>3468</v>
      </c>
      <c r="B550">
        <v>300000</v>
      </c>
      <c r="C550" t="s">
        <v>4</v>
      </c>
      <c r="D550" t="str">
        <f t="shared" si="69"/>
        <v>2020.09</v>
      </c>
      <c r="E550" t="str" cm="1">
        <f t="array" ref="E550">IF(COUNT(FIND({"셀룰러","샐룰러","lte","Lte","LTE","Cellular","cellular"},G550)),"lte","wifi")</f>
        <v>wifi</v>
      </c>
      <c r="F550" t="s">
        <v>369</v>
      </c>
      <c r="G550" t="s">
        <v>3767</v>
      </c>
      <c r="H550">
        <f t="shared" si="62"/>
        <v>2.0599999999999454</v>
      </c>
      <c r="I550">
        <f t="shared" si="65"/>
        <v>430000</v>
      </c>
      <c r="J550">
        <v>2018.03</v>
      </c>
      <c r="K550">
        <f t="shared" si="66"/>
        <v>32</v>
      </c>
      <c r="L550">
        <f t="shared" si="67"/>
        <v>430000</v>
      </c>
    </row>
    <row r="551" spans="1:12" x14ac:dyDescent="0.45">
      <c r="A551" t="s">
        <v>3468</v>
      </c>
      <c r="B551">
        <v>280000</v>
      </c>
      <c r="C551" t="s">
        <v>7</v>
      </c>
      <c r="D551" t="str">
        <f t="shared" si="69"/>
        <v>2020.11</v>
      </c>
      <c r="E551" t="str" cm="1">
        <f t="array" ref="E551">IF(COUNT(FIND({"셀룰러","샐룰러","lte","Lte","LTE","Cellular","cellular"},G551)),"lte","wifi")</f>
        <v>wifi</v>
      </c>
      <c r="F551" t="s">
        <v>216</v>
      </c>
      <c r="G551" t="s">
        <v>3746</v>
      </c>
      <c r="H551">
        <f t="shared" si="62"/>
        <v>2.0799999999999272</v>
      </c>
      <c r="I551">
        <f t="shared" si="65"/>
        <v>430000</v>
      </c>
      <c r="J551">
        <v>2018.03</v>
      </c>
      <c r="K551">
        <f t="shared" si="66"/>
        <v>32</v>
      </c>
      <c r="L551">
        <f t="shared" si="67"/>
        <v>430000</v>
      </c>
    </row>
    <row r="552" spans="1:12" x14ac:dyDescent="0.45">
      <c r="A552" t="s">
        <v>3468</v>
      </c>
      <c r="B552">
        <v>290000</v>
      </c>
      <c r="C552" t="s">
        <v>4</v>
      </c>
      <c r="D552" t="str">
        <f t="shared" si="69"/>
        <v>2020.12</v>
      </c>
      <c r="E552" t="str" cm="1">
        <f t="array" ref="E552">IF(COUNT(FIND({"셀룰러","샐룰러","lte","Lte","LTE","Cellular","cellular"},G552)),"lte","wifi")</f>
        <v>wifi</v>
      </c>
      <c r="F552" t="s">
        <v>165</v>
      </c>
      <c r="G552" t="s">
        <v>3697</v>
      </c>
      <c r="H552">
        <f t="shared" si="62"/>
        <v>2.0899999999999181</v>
      </c>
      <c r="I552">
        <f t="shared" si="65"/>
        <v>430000</v>
      </c>
      <c r="J552">
        <v>2018.03</v>
      </c>
      <c r="K552">
        <f t="shared" si="66"/>
        <v>32</v>
      </c>
      <c r="L552">
        <f t="shared" si="67"/>
        <v>430000</v>
      </c>
    </row>
    <row r="553" spans="1:12" x14ac:dyDescent="0.45">
      <c r="A553" t="s">
        <v>3468</v>
      </c>
      <c r="B553">
        <v>290000</v>
      </c>
      <c r="C553" t="s">
        <v>4</v>
      </c>
      <c r="D553" t="str">
        <f t="shared" si="69"/>
        <v>2020.12</v>
      </c>
      <c r="E553" t="str" cm="1">
        <f t="array" ref="E553">IF(COUNT(FIND({"셀룰러","샐룰러","lte","Lte","LTE","Cellular","cellular"},G553)),"lte","wifi")</f>
        <v>wifi</v>
      </c>
      <c r="F553" t="s">
        <v>169</v>
      </c>
      <c r="G553" t="s">
        <v>3707</v>
      </c>
      <c r="H553">
        <f t="shared" si="62"/>
        <v>2.0899999999999181</v>
      </c>
      <c r="I553">
        <f t="shared" si="65"/>
        <v>430000</v>
      </c>
      <c r="J553">
        <v>2018.03</v>
      </c>
      <c r="K553">
        <f t="shared" si="66"/>
        <v>32</v>
      </c>
      <c r="L553">
        <f t="shared" si="67"/>
        <v>430000</v>
      </c>
    </row>
    <row r="554" spans="1:12" x14ac:dyDescent="0.45">
      <c r="A554" t="s">
        <v>3468</v>
      </c>
      <c r="B554">
        <v>360000</v>
      </c>
      <c r="C554" t="s">
        <v>4</v>
      </c>
      <c r="D554" t="str">
        <f t="shared" si="69"/>
        <v>2020.12</v>
      </c>
      <c r="E554" t="str" cm="1">
        <f t="array" ref="E554">IF(COUNT(FIND({"셀룰러","샐룰러","lte","Lte","LTE","Cellular","cellular"},G554)),"lte","wifi")</f>
        <v>lte</v>
      </c>
      <c r="F554" t="s">
        <v>152</v>
      </c>
      <c r="G554" t="s">
        <v>3672</v>
      </c>
      <c r="H554">
        <f t="shared" si="62"/>
        <v>2.0899999999999181</v>
      </c>
      <c r="I554">
        <f t="shared" si="65"/>
        <v>720000</v>
      </c>
      <c r="J554">
        <v>2018.03</v>
      </c>
      <c r="K554">
        <f t="shared" si="66"/>
        <v>128</v>
      </c>
      <c r="L554">
        <f t="shared" si="67"/>
        <v>600000</v>
      </c>
    </row>
    <row r="555" spans="1:12" x14ac:dyDescent="0.45">
      <c r="A555" t="s">
        <v>3468</v>
      </c>
      <c r="B555">
        <v>380000</v>
      </c>
      <c r="C555" t="s">
        <v>4</v>
      </c>
      <c r="D555" t="str">
        <f t="shared" si="69"/>
        <v>2020.10</v>
      </c>
      <c r="E555" t="str" cm="1">
        <f t="array" ref="E555">IF(COUNT(FIND({"셀룰러","샐룰러","lte","Lte","LTE","Cellular","cellular"},G555)),"lte","wifi")</f>
        <v>lte</v>
      </c>
      <c r="F555" t="s">
        <v>611</v>
      </c>
      <c r="G555" t="s">
        <v>3537</v>
      </c>
      <c r="H555">
        <f t="shared" si="62"/>
        <v>2.0699999999999363</v>
      </c>
      <c r="I555">
        <f t="shared" si="65"/>
        <v>600000</v>
      </c>
      <c r="J555">
        <v>2018.03</v>
      </c>
      <c r="K555">
        <f t="shared" si="66"/>
        <v>32</v>
      </c>
      <c r="L555">
        <f t="shared" si="67"/>
        <v>600000</v>
      </c>
    </row>
    <row r="556" spans="1:12" x14ac:dyDescent="0.45">
      <c r="A556" t="s">
        <v>3468</v>
      </c>
      <c r="B556">
        <v>280000</v>
      </c>
      <c r="C556" t="s">
        <v>4</v>
      </c>
      <c r="D556" t="str">
        <f t="shared" si="69"/>
        <v>2020.12</v>
      </c>
      <c r="E556" t="str" cm="1">
        <f t="array" ref="E556">IF(COUNT(FIND({"셀룰러","샐룰러","lte","Lte","LTE","Cellular","cellular"},G556)),"lte","wifi")</f>
        <v>wifi</v>
      </c>
      <c r="F556" t="s">
        <v>499</v>
      </c>
      <c r="G556" t="s">
        <v>3690</v>
      </c>
      <c r="H556">
        <f t="shared" si="62"/>
        <v>2.0899999999999181</v>
      </c>
      <c r="I556">
        <f t="shared" si="65"/>
        <v>430000</v>
      </c>
      <c r="J556">
        <v>2018.03</v>
      </c>
      <c r="K556">
        <f t="shared" si="66"/>
        <v>32</v>
      </c>
      <c r="L556">
        <f t="shared" si="67"/>
        <v>430000</v>
      </c>
    </row>
    <row r="557" spans="1:12" x14ac:dyDescent="0.45">
      <c r="A557" t="s">
        <v>3468</v>
      </c>
      <c r="B557">
        <v>330000</v>
      </c>
      <c r="C557" t="s">
        <v>4</v>
      </c>
      <c r="D557" t="str">
        <f t="shared" si="69"/>
        <v>2021.01</v>
      </c>
      <c r="E557" t="str" cm="1">
        <f t="array" ref="E557">IF(COUNT(FIND({"셀룰러","샐룰러","lte","Lte","LTE","Cellular","cellular"},G557)),"lte","wifi")</f>
        <v>wifi</v>
      </c>
      <c r="F557" t="s">
        <v>97</v>
      </c>
      <c r="G557" t="s">
        <v>3619</v>
      </c>
      <c r="H557">
        <f t="shared" si="62"/>
        <v>2.9800000000000182</v>
      </c>
      <c r="I557">
        <f t="shared" si="65"/>
        <v>430000</v>
      </c>
      <c r="J557">
        <v>2018.03</v>
      </c>
      <c r="K557">
        <f t="shared" si="66"/>
        <v>32</v>
      </c>
      <c r="L557">
        <f t="shared" si="67"/>
        <v>430000</v>
      </c>
    </row>
    <row r="558" spans="1:12" x14ac:dyDescent="0.45">
      <c r="A558" t="s">
        <v>3468</v>
      </c>
      <c r="B558">
        <v>280000</v>
      </c>
      <c r="C558" t="s">
        <v>4</v>
      </c>
      <c r="D558" t="str">
        <f t="shared" si="69"/>
        <v>2021.01</v>
      </c>
      <c r="E558" t="str" cm="1">
        <f t="array" ref="E558">IF(COUNT(FIND({"셀룰러","샐룰러","lte","Lte","LTE","Cellular","cellular"},G558)),"lte","wifi")</f>
        <v>wifi</v>
      </c>
      <c r="F558" t="s">
        <v>89</v>
      </c>
      <c r="G558" t="s">
        <v>3606</v>
      </c>
      <c r="H558">
        <f t="shared" si="62"/>
        <v>2.9800000000000182</v>
      </c>
      <c r="I558">
        <f t="shared" si="65"/>
        <v>430000</v>
      </c>
      <c r="J558">
        <v>2018.03</v>
      </c>
      <c r="K558">
        <f t="shared" si="66"/>
        <v>32</v>
      </c>
      <c r="L558">
        <f t="shared" si="67"/>
        <v>430000</v>
      </c>
    </row>
    <row r="559" spans="1:12" x14ac:dyDescent="0.45">
      <c r="A559" t="s">
        <v>3468</v>
      </c>
      <c r="B559">
        <v>300000</v>
      </c>
      <c r="C559" t="s">
        <v>7</v>
      </c>
      <c r="D559" t="str">
        <f t="shared" si="69"/>
        <v>2021.01</v>
      </c>
      <c r="E559" t="str" cm="1">
        <f t="array" ref="E559">IF(COUNT(FIND({"셀룰러","샐룰러","lte","Lte","LTE","Cellular","cellular"},G559)),"lte","wifi")</f>
        <v>wifi</v>
      </c>
      <c r="F559" t="s">
        <v>313</v>
      </c>
      <c r="G559" t="s">
        <v>3603</v>
      </c>
      <c r="H559">
        <f t="shared" si="62"/>
        <v>2.9800000000000182</v>
      </c>
      <c r="I559">
        <f t="shared" si="65"/>
        <v>430000</v>
      </c>
      <c r="J559">
        <v>2018.03</v>
      </c>
      <c r="K559">
        <f t="shared" si="66"/>
        <v>32</v>
      </c>
      <c r="L559">
        <f t="shared" si="67"/>
        <v>430000</v>
      </c>
    </row>
    <row r="560" spans="1:12" x14ac:dyDescent="0.45">
      <c r="A560" t="s">
        <v>3468</v>
      </c>
      <c r="B560">
        <v>430000</v>
      </c>
      <c r="C560" t="s">
        <v>4</v>
      </c>
      <c r="D560" s="2">
        <v>2020.11</v>
      </c>
      <c r="E560" t="str" cm="1">
        <f t="array" ref="E560">IF(COUNT(FIND({"셀룰러","샐룰러","lte","Lte","LTE","Cellular","cellular"},G560)),"lte","wifi")</f>
        <v>lte</v>
      </c>
      <c r="F560">
        <v>20201107</v>
      </c>
      <c r="G560" t="s">
        <v>5679</v>
      </c>
      <c r="H560">
        <f t="shared" si="62"/>
        <v>2.0799999999999272</v>
      </c>
      <c r="I560">
        <f t="shared" si="65"/>
        <v>720000</v>
      </c>
      <c r="J560">
        <v>2018.03</v>
      </c>
      <c r="K560">
        <f t="shared" si="66"/>
        <v>128</v>
      </c>
      <c r="L560">
        <f t="shared" si="67"/>
        <v>600000</v>
      </c>
    </row>
    <row r="561" spans="1:12" x14ac:dyDescent="0.45">
      <c r="A561" t="s">
        <v>3468</v>
      </c>
      <c r="B561">
        <v>250000</v>
      </c>
      <c r="C561" t="s">
        <v>7</v>
      </c>
      <c r="D561" t="str">
        <f t="shared" ref="D561:D578" si="70">LEFT(F561,7)</f>
        <v>2020.11</v>
      </c>
      <c r="E561" t="str" cm="1">
        <f t="array" ref="E561">IF(COUNT(FIND({"셀룰러","샐룰러","lte","Lte","LTE","Cellular","cellular"},G561)),"lte","wifi")</f>
        <v>wifi</v>
      </c>
      <c r="F561" t="s">
        <v>597</v>
      </c>
      <c r="G561" t="s">
        <v>3738</v>
      </c>
      <c r="H561">
        <f t="shared" si="62"/>
        <v>2.0799999999999272</v>
      </c>
      <c r="I561">
        <f t="shared" si="65"/>
        <v>550000</v>
      </c>
      <c r="J561">
        <v>2018.03</v>
      </c>
      <c r="K561">
        <f t="shared" si="66"/>
        <v>128</v>
      </c>
      <c r="L561">
        <f t="shared" si="67"/>
        <v>430000</v>
      </c>
    </row>
    <row r="562" spans="1:12" x14ac:dyDescent="0.45">
      <c r="A562" t="s">
        <v>3468</v>
      </c>
      <c r="B562">
        <v>312000</v>
      </c>
      <c r="C562" t="s">
        <v>7</v>
      </c>
      <c r="D562" t="str">
        <f t="shared" si="70"/>
        <v>2021.03</v>
      </c>
      <c r="E562" t="str" cm="1">
        <f t="array" ref="E562">IF(COUNT(FIND({"셀룰러","샐룰러","lte","Lte","LTE","Cellular","cellular"},G562)),"lte","wifi")</f>
        <v>wifi</v>
      </c>
      <c r="F562" t="s">
        <v>22</v>
      </c>
      <c r="G562" t="s">
        <v>3479</v>
      </c>
      <c r="H562">
        <f t="shared" si="62"/>
        <v>3</v>
      </c>
      <c r="I562">
        <f t="shared" si="65"/>
        <v>550000</v>
      </c>
      <c r="J562">
        <v>2018.03</v>
      </c>
      <c r="K562">
        <f t="shared" si="66"/>
        <v>128</v>
      </c>
      <c r="L562">
        <f t="shared" si="67"/>
        <v>430000</v>
      </c>
    </row>
    <row r="563" spans="1:12" x14ac:dyDescent="0.45">
      <c r="A563" t="s">
        <v>3468</v>
      </c>
      <c r="B563">
        <v>275000</v>
      </c>
      <c r="C563" t="s">
        <v>4</v>
      </c>
      <c r="D563" t="str">
        <f t="shared" si="70"/>
        <v>2020.11</v>
      </c>
      <c r="E563" t="str" cm="1">
        <f t="array" ref="E563">IF(COUNT(FIND({"셀룰러","샐룰러","lte","Lte","LTE","Cellular","cellular"},G563)),"lte","wifi")</f>
        <v>wifi</v>
      </c>
      <c r="F563" t="s">
        <v>32</v>
      </c>
      <c r="G563" t="s">
        <v>3508</v>
      </c>
      <c r="H563">
        <f t="shared" si="62"/>
        <v>2.0799999999999272</v>
      </c>
      <c r="I563">
        <f t="shared" si="65"/>
        <v>430000</v>
      </c>
      <c r="J563">
        <v>2018.03</v>
      </c>
      <c r="K563">
        <f t="shared" si="66"/>
        <v>32</v>
      </c>
      <c r="L563">
        <f t="shared" si="67"/>
        <v>430000</v>
      </c>
    </row>
    <row r="564" spans="1:12" x14ac:dyDescent="0.45">
      <c r="A564" t="s">
        <v>3468</v>
      </c>
      <c r="B564">
        <v>280000</v>
      </c>
      <c r="C564" t="s">
        <v>4</v>
      </c>
      <c r="D564" t="str">
        <f t="shared" si="70"/>
        <v>2020.12</v>
      </c>
      <c r="E564" t="str" cm="1">
        <f t="array" ref="E564">IF(COUNT(FIND({"셀룰러","샐룰러","lte","Lte","LTE","Cellular","cellular"},G564)),"lte","wifi")</f>
        <v>wifi</v>
      </c>
      <c r="F564" t="s">
        <v>163</v>
      </c>
      <c r="G564" t="s">
        <v>3714</v>
      </c>
      <c r="H564">
        <f t="shared" si="62"/>
        <v>2.0899999999999181</v>
      </c>
      <c r="I564">
        <f t="shared" si="65"/>
        <v>430000</v>
      </c>
      <c r="J564">
        <v>2018.03</v>
      </c>
      <c r="K564">
        <f t="shared" si="66"/>
        <v>32</v>
      </c>
      <c r="L564">
        <f t="shared" si="67"/>
        <v>430000</v>
      </c>
    </row>
    <row r="565" spans="1:12" x14ac:dyDescent="0.45">
      <c r="A565" t="s">
        <v>3468</v>
      </c>
      <c r="B565">
        <v>280000</v>
      </c>
      <c r="C565" t="s">
        <v>7</v>
      </c>
      <c r="D565" t="str">
        <f t="shared" si="70"/>
        <v>2020.12</v>
      </c>
      <c r="E565" t="str" cm="1">
        <f t="array" ref="E565">IF(COUNT(FIND({"셀룰러","샐룰러","lte","Lte","LTE","Cellular","cellular"},G565)),"lte","wifi")</f>
        <v>lte</v>
      </c>
      <c r="F565" t="s">
        <v>142</v>
      </c>
      <c r="G565" t="s">
        <v>3768</v>
      </c>
      <c r="H565">
        <f t="shared" si="62"/>
        <v>2.0899999999999181</v>
      </c>
      <c r="I565">
        <f t="shared" si="65"/>
        <v>600000</v>
      </c>
      <c r="J565">
        <v>2018.03</v>
      </c>
      <c r="K565">
        <f t="shared" si="66"/>
        <v>32</v>
      </c>
      <c r="L565">
        <f t="shared" si="67"/>
        <v>600000</v>
      </c>
    </row>
    <row r="566" spans="1:12" x14ac:dyDescent="0.45">
      <c r="A566" t="s">
        <v>3468</v>
      </c>
      <c r="B566">
        <v>250000</v>
      </c>
      <c r="C566" t="s">
        <v>7</v>
      </c>
      <c r="D566" t="str">
        <f t="shared" si="70"/>
        <v>2020.11</v>
      </c>
      <c r="E566" t="str" cm="1">
        <f t="array" ref="E566">IF(COUNT(FIND({"셀룰러","샐룰러","lte","Lte","LTE","Cellular","cellular"},G566)),"lte","wifi")</f>
        <v>wifi</v>
      </c>
      <c r="F566" t="s">
        <v>32</v>
      </c>
      <c r="G566" t="s">
        <v>3713</v>
      </c>
      <c r="H566">
        <f t="shared" si="62"/>
        <v>2.0799999999999272</v>
      </c>
      <c r="I566">
        <f t="shared" si="65"/>
        <v>430000</v>
      </c>
      <c r="J566">
        <v>2018.03</v>
      </c>
      <c r="K566">
        <f t="shared" si="66"/>
        <v>32</v>
      </c>
      <c r="L566">
        <f t="shared" si="67"/>
        <v>430000</v>
      </c>
    </row>
    <row r="567" spans="1:12" x14ac:dyDescent="0.45">
      <c r="A567" t="s">
        <v>3468</v>
      </c>
      <c r="B567">
        <v>230000</v>
      </c>
      <c r="C567" t="s">
        <v>4</v>
      </c>
      <c r="D567" t="str">
        <f t="shared" si="70"/>
        <v>2021.01</v>
      </c>
      <c r="E567" t="str" cm="1">
        <f t="array" ref="E567">IF(COUNT(FIND({"셀룰러","샐룰러","lte","Lte","LTE","Cellular","cellular"},G567)),"lte","wifi")</f>
        <v>wifi</v>
      </c>
      <c r="F567" t="s">
        <v>351</v>
      </c>
      <c r="G567" t="s">
        <v>3492</v>
      </c>
      <c r="H567">
        <f t="shared" si="62"/>
        <v>2.9800000000000182</v>
      </c>
      <c r="I567">
        <f t="shared" si="65"/>
        <v>430000</v>
      </c>
      <c r="J567">
        <v>2018.03</v>
      </c>
      <c r="K567">
        <f t="shared" si="66"/>
        <v>32</v>
      </c>
      <c r="L567">
        <f t="shared" si="67"/>
        <v>430000</v>
      </c>
    </row>
    <row r="568" spans="1:12" x14ac:dyDescent="0.45">
      <c r="A568" t="s">
        <v>3468</v>
      </c>
      <c r="B568">
        <v>350000</v>
      </c>
      <c r="C568" t="s">
        <v>4</v>
      </c>
      <c r="D568" t="str">
        <f t="shared" si="70"/>
        <v>2020.11</v>
      </c>
      <c r="E568" t="str" cm="1">
        <f t="array" ref="E568">IF(COUNT(FIND({"셀룰러","샐룰러","lte","Lte","LTE","Cellular","cellular"},G568)),"lte","wifi")</f>
        <v>lte</v>
      </c>
      <c r="F568" t="s">
        <v>220</v>
      </c>
      <c r="G568" t="s">
        <v>3744</v>
      </c>
      <c r="H568">
        <f t="shared" si="62"/>
        <v>2.0799999999999272</v>
      </c>
      <c r="I568">
        <f t="shared" si="65"/>
        <v>720000</v>
      </c>
      <c r="J568">
        <v>2018.03</v>
      </c>
      <c r="K568">
        <f t="shared" si="66"/>
        <v>128</v>
      </c>
      <c r="L568">
        <f t="shared" si="67"/>
        <v>600000</v>
      </c>
    </row>
    <row r="569" spans="1:12" x14ac:dyDescent="0.45">
      <c r="A569" t="s">
        <v>3468</v>
      </c>
      <c r="B569">
        <v>280000</v>
      </c>
      <c r="C569" t="s">
        <v>4</v>
      </c>
      <c r="D569" t="str">
        <f t="shared" si="70"/>
        <v>2021.02</v>
      </c>
      <c r="E569" t="str" cm="1">
        <f t="array" ref="E569">IF(COUNT(FIND({"셀룰러","샐룰러","lte","Lte","LTE","Cellular","cellular"},G569)),"lte","wifi")</f>
        <v>wifi</v>
      </c>
      <c r="F569" t="s">
        <v>80</v>
      </c>
      <c r="G569" t="s">
        <v>3588</v>
      </c>
      <c r="H569">
        <f t="shared" si="62"/>
        <v>2.9900000000000091</v>
      </c>
      <c r="I569">
        <f t="shared" si="65"/>
        <v>430000</v>
      </c>
      <c r="J569">
        <v>2018.03</v>
      </c>
      <c r="K569">
        <f t="shared" si="66"/>
        <v>32</v>
      </c>
      <c r="L569">
        <f t="shared" si="67"/>
        <v>430000</v>
      </c>
    </row>
    <row r="570" spans="1:12" x14ac:dyDescent="0.45">
      <c r="A570" t="s">
        <v>3468</v>
      </c>
      <c r="B570">
        <v>260000</v>
      </c>
      <c r="C570" t="s">
        <v>7</v>
      </c>
      <c r="D570" t="str">
        <f t="shared" si="70"/>
        <v>2020.10</v>
      </c>
      <c r="E570" t="str" cm="1">
        <f t="array" ref="E570">IF(COUNT(FIND({"셀룰러","샐룰러","lte","Lte","LTE","Cellular","cellular"},G570)),"lte","wifi")</f>
        <v>wifi</v>
      </c>
      <c r="F570" t="s">
        <v>608</v>
      </c>
      <c r="G570" t="s">
        <v>3539</v>
      </c>
      <c r="H570">
        <f t="shared" si="62"/>
        <v>2.0699999999999363</v>
      </c>
      <c r="I570">
        <f t="shared" si="65"/>
        <v>430000</v>
      </c>
      <c r="J570">
        <v>2018.03</v>
      </c>
      <c r="K570">
        <f t="shared" si="66"/>
        <v>32</v>
      </c>
      <c r="L570">
        <f t="shared" si="67"/>
        <v>430000</v>
      </c>
    </row>
    <row r="571" spans="1:12" x14ac:dyDescent="0.45">
      <c r="A571" t="s">
        <v>3468</v>
      </c>
      <c r="B571">
        <v>260000</v>
      </c>
      <c r="C571" t="s">
        <v>4</v>
      </c>
      <c r="D571" t="str">
        <f t="shared" si="70"/>
        <v>2021.01</v>
      </c>
      <c r="E571" t="str" cm="1">
        <f t="array" ref="E571">IF(COUNT(FIND({"셀룰러","샐룰러","lte","Lte","LTE","Cellular","cellular"},G571)),"lte","wifi")</f>
        <v>wifi</v>
      </c>
      <c r="F571" t="s">
        <v>347</v>
      </c>
      <c r="G571" t="s">
        <v>3589</v>
      </c>
      <c r="H571">
        <f t="shared" si="62"/>
        <v>2.9800000000000182</v>
      </c>
      <c r="I571">
        <f t="shared" si="65"/>
        <v>430000</v>
      </c>
      <c r="J571">
        <v>2018.03</v>
      </c>
      <c r="K571">
        <f t="shared" si="66"/>
        <v>32</v>
      </c>
      <c r="L571">
        <f t="shared" si="67"/>
        <v>430000</v>
      </c>
    </row>
    <row r="572" spans="1:12" x14ac:dyDescent="0.45">
      <c r="A572" t="s">
        <v>3468</v>
      </c>
      <c r="B572">
        <v>390000</v>
      </c>
      <c r="C572" t="s">
        <v>4</v>
      </c>
      <c r="D572" t="str">
        <f t="shared" si="70"/>
        <v>2021.01</v>
      </c>
      <c r="E572" t="str" cm="1">
        <f t="array" ref="E572">IF(COUNT(FIND({"셀룰러","샐룰러","lte","Lte","LTE","Cellular","cellular"},G572)),"lte","wifi")</f>
        <v>wifi</v>
      </c>
      <c r="F572" t="s">
        <v>116</v>
      </c>
      <c r="G572" t="s">
        <v>3618</v>
      </c>
      <c r="H572">
        <f t="shared" si="62"/>
        <v>2.9800000000000182</v>
      </c>
      <c r="I572">
        <f t="shared" si="65"/>
        <v>550000</v>
      </c>
      <c r="J572">
        <v>2018.03</v>
      </c>
      <c r="K572">
        <f t="shared" si="66"/>
        <v>128</v>
      </c>
      <c r="L572">
        <f t="shared" si="67"/>
        <v>430000</v>
      </c>
    </row>
    <row r="573" spans="1:12" x14ac:dyDescent="0.45">
      <c r="A573" t="s">
        <v>3468</v>
      </c>
      <c r="B573">
        <v>270000</v>
      </c>
      <c r="C573" t="s">
        <v>7</v>
      </c>
      <c r="D573" t="str">
        <f t="shared" si="70"/>
        <v>2021.02</v>
      </c>
      <c r="E573" t="str" cm="1">
        <f t="array" ref="E573">IF(COUNT(FIND({"셀룰러","샐룰러","lte","Lte","LTE","Cellular","cellular"},G573)),"lte","wifi")</f>
        <v>wifi</v>
      </c>
      <c r="F573" t="s">
        <v>30</v>
      </c>
      <c r="G573" t="s">
        <v>3544</v>
      </c>
      <c r="H573">
        <f t="shared" si="62"/>
        <v>2.9900000000000091</v>
      </c>
      <c r="I573">
        <f t="shared" si="65"/>
        <v>430000</v>
      </c>
      <c r="J573">
        <v>2018.03</v>
      </c>
      <c r="K573">
        <f t="shared" si="66"/>
        <v>32</v>
      </c>
      <c r="L573">
        <f t="shared" si="67"/>
        <v>430000</v>
      </c>
    </row>
    <row r="574" spans="1:12" x14ac:dyDescent="0.45">
      <c r="A574" t="s">
        <v>3468</v>
      </c>
      <c r="B574">
        <v>250000</v>
      </c>
      <c r="C574" t="s">
        <v>7</v>
      </c>
      <c r="D574" t="str">
        <f t="shared" si="70"/>
        <v>2021.03</v>
      </c>
      <c r="E574" t="str" cm="1">
        <f t="array" ref="E574">IF(COUNT(FIND({"셀룰러","샐룰러","lte","Lte","LTE","Cellular","cellular"},G574)),"lte","wifi")</f>
        <v>wifi</v>
      </c>
      <c r="F574" t="s">
        <v>13</v>
      </c>
      <c r="G574" t="s">
        <v>3513</v>
      </c>
      <c r="H574">
        <f t="shared" si="62"/>
        <v>3</v>
      </c>
      <c r="I574">
        <f t="shared" si="65"/>
        <v>430000</v>
      </c>
      <c r="J574">
        <v>2018.03</v>
      </c>
      <c r="K574">
        <f t="shared" si="66"/>
        <v>32</v>
      </c>
      <c r="L574">
        <f t="shared" si="67"/>
        <v>430000</v>
      </c>
    </row>
    <row r="575" spans="1:12" x14ac:dyDescent="0.45">
      <c r="A575" t="s">
        <v>3468</v>
      </c>
      <c r="B575">
        <v>300000</v>
      </c>
      <c r="C575" t="s">
        <v>7</v>
      </c>
      <c r="D575" t="str">
        <f t="shared" si="70"/>
        <v>2021.01</v>
      </c>
      <c r="E575" t="str" cm="1">
        <f t="array" ref="E575">IF(COUNT(FIND({"셀룰러","샐룰러","lte","Lte","LTE","Cellular","cellular"},G575)),"lte","wifi")</f>
        <v>lte</v>
      </c>
      <c r="F575" t="s">
        <v>83</v>
      </c>
      <c r="G575" t="s">
        <v>3494</v>
      </c>
      <c r="H575">
        <f t="shared" si="62"/>
        <v>2.9800000000000182</v>
      </c>
      <c r="I575">
        <f t="shared" si="65"/>
        <v>720000</v>
      </c>
      <c r="J575">
        <v>2018.03</v>
      </c>
      <c r="K575">
        <f t="shared" si="66"/>
        <v>128</v>
      </c>
      <c r="L575">
        <f t="shared" si="67"/>
        <v>600000</v>
      </c>
    </row>
    <row r="576" spans="1:12" x14ac:dyDescent="0.45">
      <c r="A576" t="s">
        <v>3468</v>
      </c>
      <c r="B576">
        <v>200000</v>
      </c>
      <c r="C576" t="s">
        <v>7</v>
      </c>
      <c r="D576" t="str">
        <f t="shared" si="70"/>
        <v>2021.02</v>
      </c>
      <c r="E576" t="str" cm="1">
        <f t="array" ref="E576">IF(COUNT(FIND({"셀룰러","샐룰러","lte","Lte","LTE","Cellular","cellular"},G576)),"lte","wifi")</f>
        <v>wifi</v>
      </c>
      <c r="F576" t="s">
        <v>48</v>
      </c>
      <c r="G576" t="s">
        <v>3569</v>
      </c>
      <c r="H576">
        <f t="shared" si="62"/>
        <v>2.9900000000000091</v>
      </c>
      <c r="I576">
        <f t="shared" si="65"/>
        <v>550000</v>
      </c>
      <c r="J576">
        <v>2018.03</v>
      </c>
      <c r="K576">
        <f t="shared" si="66"/>
        <v>128</v>
      </c>
      <c r="L576">
        <f t="shared" si="67"/>
        <v>430000</v>
      </c>
    </row>
    <row r="577" spans="1:12" x14ac:dyDescent="0.45">
      <c r="A577" t="s">
        <v>3468</v>
      </c>
      <c r="B577">
        <v>150000</v>
      </c>
      <c r="C577" t="s">
        <v>7</v>
      </c>
      <c r="D577" t="str">
        <f t="shared" si="70"/>
        <v>2021.02</v>
      </c>
      <c r="E577" t="str" cm="1">
        <f t="array" ref="E577">IF(COUNT(FIND({"셀룰러","샐룰러","lte","Lte","LTE","Cellular","cellular"},G577)),"lte","wifi")</f>
        <v>wifi</v>
      </c>
      <c r="F577" t="s">
        <v>48</v>
      </c>
      <c r="G577" t="s">
        <v>3568</v>
      </c>
      <c r="H577">
        <f t="shared" si="62"/>
        <v>2.9900000000000091</v>
      </c>
      <c r="I577">
        <f t="shared" si="65"/>
        <v>550000</v>
      </c>
      <c r="J577">
        <v>2018.03</v>
      </c>
      <c r="K577">
        <f t="shared" si="66"/>
        <v>128</v>
      </c>
      <c r="L577">
        <f t="shared" si="67"/>
        <v>430000</v>
      </c>
    </row>
    <row r="578" spans="1:12" x14ac:dyDescent="0.45">
      <c r="A578" t="s">
        <v>3468</v>
      </c>
      <c r="B578">
        <v>420000</v>
      </c>
      <c r="C578" t="s">
        <v>4</v>
      </c>
      <c r="D578" t="str">
        <f t="shared" si="70"/>
        <v>2020.12</v>
      </c>
      <c r="E578" t="str" cm="1">
        <f t="array" ref="E578">IF(COUNT(FIND({"셀룰러","샐룰러","lte","Lte","LTE","Cellular","cellular"},G578)),"lte","wifi")</f>
        <v>lte</v>
      </c>
      <c r="F578" t="s">
        <v>148</v>
      </c>
      <c r="G578" t="s">
        <v>3698</v>
      </c>
      <c r="H578">
        <f t="shared" ref="H578:H641" si="71">D578-J578</f>
        <v>2.0899999999999181</v>
      </c>
      <c r="I578">
        <f t="shared" si="65"/>
        <v>720000</v>
      </c>
      <c r="J578">
        <v>2018.03</v>
      </c>
      <c r="K578">
        <f t="shared" si="66"/>
        <v>128</v>
      </c>
      <c r="L578">
        <f t="shared" si="67"/>
        <v>600000</v>
      </c>
    </row>
    <row r="579" spans="1:12" x14ac:dyDescent="0.45">
      <c r="A579" t="s">
        <v>3468</v>
      </c>
      <c r="B579">
        <v>280000</v>
      </c>
      <c r="C579" t="s">
        <v>7</v>
      </c>
      <c r="D579" s="2">
        <v>2020.12</v>
      </c>
      <c r="E579" t="str" cm="1">
        <f t="array" ref="E579">IF(COUNT(FIND({"셀룰러","샐룰러","lte","Lte","LTE","Cellular","cellular"},G579)),"lte","wifi")</f>
        <v>wifi</v>
      </c>
      <c r="F579">
        <v>20201228</v>
      </c>
      <c r="G579" t="s">
        <v>5579</v>
      </c>
      <c r="H579">
        <f t="shared" si="71"/>
        <v>2.0899999999999181</v>
      </c>
      <c r="I579">
        <f t="shared" si="65"/>
        <v>430000</v>
      </c>
      <c r="J579">
        <v>2018.03</v>
      </c>
      <c r="K579">
        <f t="shared" si="66"/>
        <v>32</v>
      </c>
      <c r="L579">
        <f t="shared" si="67"/>
        <v>430000</v>
      </c>
    </row>
    <row r="580" spans="1:12" x14ac:dyDescent="0.45">
      <c r="A580" t="s">
        <v>3468</v>
      </c>
      <c r="B580">
        <v>250000</v>
      </c>
      <c r="C580" t="s">
        <v>4</v>
      </c>
      <c r="D580" t="str">
        <f t="shared" ref="D580:D589" si="72">LEFT(F580,7)</f>
        <v>2020.11</v>
      </c>
      <c r="E580" t="str" cm="1">
        <f t="array" ref="E580">IF(COUNT(FIND({"셀룰러","샐룰러","lte","Lte","LTE","Cellular","cellular"},G580)),"lte","wifi")</f>
        <v>wifi</v>
      </c>
      <c r="F580" t="s">
        <v>181</v>
      </c>
      <c r="G580" t="s">
        <v>3711</v>
      </c>
      <c r="H580">
        <f t="shared" si="71"/>
        <v>2.0799999999999272</v>
      </c>
      <c r="I580">
        <f t="shared" si="65"/>
        <v>550000</v>
      </c>
      <c r="J580">
        <v>2018.03</v>
      </c>
      <c r="K580">
        <f t="shared" si="66"/>
        <v>128</v>
      </c>
      <c r="L580">
        <f t="shared" si="67"/>
        <v>430000</v>
      </c>
    </row>
    <row r="581" spans="1:12" x14ac:dyDescent="0.45">
      <c r="A581" t="s">
        <v>3468</v>
      </c>
      <c r="B581">
        <v>300000</v>
      </c>
      <c r="C581" t="s">
        <v>7</v>
      </c>
      <c r="D581" t="str">
        <f t="shared" si="72"/>
        <v>2021.03</v>
      </c>
      <c r="E581" t="str" cm="1">
        <f t="array" ref="E581">IF(COUNT(FIND({"셀룰러","샐룰러","lte","Lte","LTE","Cellular","cellular"},G581)),"lte","wifi")</f>
        <v>wifi</v>
      </c>
      <c r="F581" t="s">
        <v>8</v>
      </c>
      <c r="G581" t="s">
        <v>3536</v>
      </c>
      <c r="H581">
        <f t="shared" si="71"/>
        <v>3</v>
      </c>
      <c r="I581">
        <f t="shared" si="65"/>
        <v>430000</v>
      </c>
      <c r="J581">
        <v>2018.03</v>
      </c>
      <c r="K581">
        <f t="shared" si="66"/>
        <v>32</v>
      </c>
      <c r="L581">
        <f t="shared" si="67"/>
        <v>430000</v>
      </c>
    </row>
    <row r="582" spans="1:12" x14ac:dyDescent="0.45">
      <c r="A582" t="s">
        <v>3468</v>
      </c>
      <c r="B582">
        <v>290000</v>
      </c>
      <c r="C582" t="s">
        <v>7</v>
      </c>
      <c r="D582" t="str">
        <f t="shared" si="72"/>
        <v>2020.10</v>
      </c>
      <c r="E582" t="str" cm="1">
        <f t="array" ref="E582">IF(COUNT(FIND({"셀룰러","샐룰러","lte","Lte","LTE","Cellular","cellular"},G582)),"lte","wifi")</f>
        <v>wifi</v>
      </c>
      <c r="F582" t="s">
        <v>629</v>
      </c>
      <c r="G582" t="s">
        <v>3765</v>
      </c>
      <c r="H582">
        <f t="shared" si="71"/>
        <v>2.0699999999999363</v>
      </c>
      <c r="I582">
        <f t="shared" si="65"/>
        <v>430000</v>
      </c>
      <c r="J582">
        <v>2018.03</v>
      </c>
      <c r="K582">
        <f t="shared" si="66"/>
        <v>32</v>
      </c>
      <c r="L582">
        <f t="shared" si="67"/>
        <v>430000</v>
      </c>
    </row>
    <row r="583" spans="1:12" x14ac:dyDescent="0.45">
      <c r="A583" t="s">
        <v>3468</v>
      </c>
      <c r="B583">
        <v>460000</v>
      </c>
      <c r="C583" t="s">
        <v>4</v>
      </c>
      <c r="D583" t="str">
        <f t="shared" si="72"/>
        <v>2020.12</v>
      </c>
      <c r="E583" t="str" cm="1">
        <f t="array" ref="E583">IF(COUNT(FIND({"셀룰러","샐룰러","lte","Lte","LTE","Cellular","cellular"},G583)),"lte","wifi")</f>
        <v>wifi</v>
      </c>
      <c r="F583" t="s">
        <v>455</v>
      </c>
      <c r="G583" t="s">
        <v>3659</v>
      </c>
      <c r="H583">
        <f t="shared" si="71"/>
        <v>2.0899999999999181</v>
      </c>
      <c r="I583">
        <f t="shared" si="65"/>
        <v>550000</v>
      </c>
      <c r="J583">
        <v>2018.03</v>
      </c>
      <c r="K583">
        <f t="shared" si="66"/>
        <v>128</v>
      </c>
      <c r="L583">
        <f t="shared" si="67"/>
        <v>430000</v>
      </c>
    </row>
    <row r="584" spans="1:12" x14ac:dyDescent="0.45">
      <c r="A584" t="s">
        <v>3468</v>
      </c>
      <c r="B584">
        <v>280000</v>
      </c>
      <c r="C584" t="s">
        <v>7</v>
      </c>
      <c r="D584" t="str">
        <f t="shared" si="72"/>
        <v>2021.01</v>
      </c>
      <c r="E584" t="str" cm="1">
        <f t="array" ref="E584">IF(COUNT(FIND({"셀룰러","샐룰러","lte","Lte","LTE","Cellular","cellular"},G584)),"lte","wifi")</f>
        <v>wifi</v>
      </c>
      <c r="F584" t="s">
        <v>110</v>
      </c>
      <c r="G584" t="s">
        <v>3636</v>
      </c>
      <c r="H584">
        <f t="shared" si="71"/>
        <v>2.9800000000000182</v>
      </c>
      <c r="I584">
        <f t="shared" si="65"/>
        <v>430000</v>
      </c>
      <c r="J584">
        <v>2018.03</v>
      </c>
      <c r="K584">
        <f t="shared" si="66"/>
        <v>32</v>
      </c>
      <c r="L584">
        <f t="shared" si="67"/>
        <v>430000</v>
      </c>
    </row>
    <row r="585" spans="1:12" x14ac:dyDescent="0.45">
      <c r="A585" t="s">
        <v>3468</v>
      </c>
      <c r="B585">
        <v>420000</v>
      </c>
      <c r="C585" t="s">
        <v>7</v>
      </c>
      <c r="D585" t="str">
        <f t="shared" si="72"/>
        <v>2021.01</v>
      </c>
      <c r="E585" t="str" cm="1">
        <f t="array" ref="E585">IF(COUNT(FIND({"셀룰러","샐룰러","lte","Lte","LTE","Cellular","cellular"},G585)),"lte","wifi")</f>
        <v>wifi</v>
      </c>
      <c r="F585" t="s">
        <v>342</v>
      </c>
      <c r="G585" t="s">
        <v>3616</v>
      </c>
      <c r="H585">
        <f t="shared" si="71"/>
        <v>2.9800000000000182</v>
      </c>
      <c r="I585">
        <f t="shared" si="65"/>
        <v>550000</v>
      </c>
      <c r="J585">
        <v>2018.03</v>
      </c>
      <c r="K585">
        <f t="shared" si="66"/>
        <v>128</v>
      </c>
      <c r="L585">
        <f t="shared" si="67"/>
        <v>430000</v>
      </c>
    </row>
    <row r="586" spans="1:12" x14ac:dyDescent="0.45">
      <c r="A586" t="s">
        <v>3468</v>
      </c>
      <c r="B586">
        <v>250000</v>
      </c>
      <c r="C586" t="s">
        <v>7</v>
      </c>
      <c r="D586" t="str">
        <f t="shared" si="72"/>
        <v>2020.12</v>
      </c>
      <c r="E586" t="str" cm="1">
        <f t="array" ref="E586">IF(COUNT(FIND({"셀룰러","샐룰러","lte","Lte","LTE","Cellular","cellular"},G586)),"lte","wifi")</f>
        <v>wifi</v>
      </c>
      <c r="F586" t="s">
        <v>155</v>
      </c>
      <c r="G586" t="s">
        <v>3668</v>
      </c>
      <c r="H586">
        <f t="shared" si="71"/>
        <v>2.0899999999999181</v>
      </c>
      <c r="I586">
        <f t="shared" si="65"/>
        <v>430000</v>
      </c>
      <c r="J586">
        <v>2018.03</v>
      </c>
      <c r="K586">
        <f t="shared" si="66"/>
        <v>32</v>
      </c>
      <c r="L586">
        <f t="shared" si="67"/>
        <v>430000</v>
      </c>
    </row>
    <row r="587" spans="1:12" x14ac:dyDescent="0.45">
      <c r="A587" t="s">
        <v>3468</v>
      </c>
      <c r="B587">
        <v>320000</v>
      </c>
      <c r="C587" t="s">
        <v>4</v>
      </c>
      <c r="D587" t="str">
        <f t="shared" si="72"/>
        <v>2020.12</v>
      </c>
      <c r="E587" t="str" cm="1">
        <f t="array" ref="E587">IF(COUNT(FIND({"셀룰러","샐룰러","lte","Lte","LTE","Cellular","cellular"},G587)),"lte","wifi")</f>
        <v>wifi</v>
      </c>
      <c r="F587" t="s">
        <v>134</v>
      </c>
      <c r="G587" t="s">
        <v>3671</v>
      </c>
      <c r="H587">
        <f t="shared" si="71"/>
        <v>2.0899999999999181</v>
      </c>
      <c r="I587">
        <f t="shared" si="65"/>
        <v>430000</v>
      </c>
      <c r="J587">
        <v>2018.03</v>
      </c>
      <c r="K587">
        <f t="shared" si="66"/>
        <v>32</v>
      </c>
      <c r="L587">
        <f t="shared" si="67"/>
        <v>430000</v>
      </c>
    </row>
    <row r="588" spans="1:12" x14ac:dyDescent="0.45">
      <c r="A588" t="s">
        <v>3468</v>
      </c>
      <c r="B588">
        <v>300000</v>
      </c>
      <c r="C588" t="s">
        <v>7</v>
      </c>
      <c r="D588" t="str">
        <f t="shared" si="72"/>
        <v>2020.12</v>
      </c>
      <c r="E588" t="str" cm="1">
        <f t="array" ref="E588">IF(COUNT(FIND({"셀룰러","샐룰러","lte","Lte","LTE","Cellular","cellular"},G588)),"lte","wifi")</f>
        <v>wifi</v>
      </c>
      <c r="F588" t="s">
        <v>480</v>
      </c>
      <c r="G588" t="s">
        <v>3675</v>
      </c>
      <c r="H588">
        <f t="shared" si="71"/>
        <v>2.0899999999999181</v>
      </c>
      <c r="I588">
        <f t="shared" ref="I588:I651" si="73">IF(K588=128,L588+120000,L588)</f>
        <v>430000</v>
      </c>
      <c r="J588">
        <v>2018.03</v>
      </c>
      <c r="K588">
        <f t="shared" ref="K588:K651" si="74">IF(COUNT(FIND(128,G588)),128,32)</f>
        <v>32</v>
      </c>
      <c r="L588">
        <f t="shared" ref="L588:L651" si="75">IF(E588="wifi",430000,600000)</f>
        <v>430000</v>
      </c>
    </row>
    <row r="589" spans="1:12" x14ac:dyDescent="0.45">
      <c r="A589" t="s">
        <v>3468</v>
      </c>
      <c r="B589">
        <v>265000</v>
      </c>
      <c r="C589" t="s">
        <v>7</v>
      </c>
      <c r="D589" t="str">
        <f t="shared" si="72"/>
        <v>2021.03</v>
      </c>
      <c r="E589" t="str" cm="1">
        <f t="array" ref="E589">IF(COUNT(FIND({"셀룰러","샐룰러","lte","Lte","LTE","Cellular","cellular"},G589)),"lte","wifi")</f>
        <v>wifi</v>
      </c>
      <c r="F589" t="s">
        <v>190</v>
      </c>
      <c r="G589" t="s">
        <v>3478</v>
      </c>
      <c r="H589">
        <f t="shared" si="71"/>
        <v>3</v>
      </c>
      <c r="I589">
        <f t="shared" si="73"/>
        <v>430000</v>
      </c>
      <c r="J589">
        <v>2018.03</v>
      </c>
      <c r="K589">
        <f t="shared" si="74"/>
        <v>32</v>
      </c>
      <c r="L589">
        <f t="shared" si="75"/>
        <v>430000</v>
      </c>
    </row>
    <row r="590" spans="1:12" x14ac:dyDescent="0.45">
      <c r="A590" t="s">
        <v>3468</v>
      </c>
      <c r="B590">
        <v>280000</v>
      </c>
      <c r="C590" t="s">
        <v>4</v>
      </c>
      <c r="D590" s="2">
        <v>2021.01</v>
      </c>
      <c r="E590" t="str" cm="1">
        <f t="array" ref="E590">IF(COUNT(FIND({"셀룰러","샐룰러","lte","Lte","LTE","Cellular","cellular"},G590)),"lte","wifi")</f>
        <v>wifi</v>
      </c>
      <c r="F590">
        <v>20210107</v>
      </c>
      <c r="G590" t="s">
        <v>5356</v>
      </c>
      <c r="H590">
        <f t="shared" si="71"/>
        <v>2.9800000000000182</v>
      </c>
      <c r="I590">
        <f t="shared" si="73"/>
        <v>430000</v>
      </c>
      <c r="J590">
        <v>2018.03</v>
      </c>
      <c r="K590">
        <f t="shared" si="74"/>
        <v>32</v>
      </c>
      <c r="L590">
        <f t="shared" si="75"/>
        <v>430000</v>
      </c>
    </row>
    <row r="591" spans="1:12" x14ac:dyDescent="0.45">
      <c r="A591" t="s">
        <v>3468</v>
      </c>
      <c r="B591">
        <v>280000</v>
      </c>
      <c r="C591" t="s">
        <v>4</v>
      </c>
      <c r="D591" t="str">
        <f>LEFT(F591,7)</f>
        <v>2020.11</v>
      </c>
      <c r="E591" t="str" cm="1">
        <f t="array" ref="E591">IF(COUNT(FIND({"셀룰러","샐룰러","lte","Lte","LTE","Cellular","cellular"},G591)),"lte","wifi")</f>
        <v>wifi</v>
      </c>
      <c r="F591" t="s">
        <v>186</v>
      </c>
      <c r="G591" t="s">
        <v>3717</v>
      </c>
      <c r="H591">
        <f t="shared" si="71"/>
        <v>2.0799999999999272</v>
      </c>
      <c r="I591">
        <f t="shared" si="73"/>
        <v>430000</v>
      </c>
      <c r="J591">
        <v>2018.03</v>
      </c>
      <c r="K591">
        <f t="shared" si="74"/>
        <v>32</v>
      </c>
      <c r="L591">
        <f t="shared" si="75"/>
        <v>430000</v>
      </c>
    </row>
    <row r="592" spans="1:12" x14ac:dyDescent="0.45">
      <c r="A592" t="s">
        <v>3468</v>
      </c>
      <c r="B592">
        <v>260000</v>
      </c>
      <c r="C592" t="s">
        <v>4</v>
      </c>
      <c r="D592" t="str">
        <f>LEFT(F592,7)</f>
        <v>2020.11</v>
      </c>
      <c r="E592" t="str" cm="1">
        <f t="array" ref="E592">IF(COUNT(FIND({"셀룰러","샐룰러","lte","Lte","LTE","Cellular","cellular"},G592)),"lte","wifi")</f>
        <v>wifi</v>
      </c>
      <c r="F592" t="s">
        <v>285</v>
      </c>
      <c r="G592" t="s">
        <v>3737</v>
      </c>
      <c r="H592">
        <f t="shared" si="71"/>
        <v>2.0799999999999272</v>
      </c>
      <c r="I592">
        <f t="shared" si="73"/>
        <v>430000</v>
      </c>
      <c r="J592">
        <v>2018.03</v>
      </c>
      <c r="K592">
        <f t="shared" si="74"/>
        <v>32</v>
      </c>
      <c r="L592">
        <f t="shared" si="75"/>
        <v>430000</v>
      </c>
    </row>
    <row r="593" spans="1:12" x14ac:dyDescent="0.45">
      <c r="A593" t="s">
        <v>3468</v>
      </c>
      <c r="B593">
        <v>260000</v>
      </c>
      <c r="C593" t="s">
        <v>4</v>
      </c>
      <c r="D593" t="str">
        <f>LEFT(F593,7)</f>
        <v>2020.12</v>
      </c>
      <c r="E593" t="str" cm="1">
        <f t="array" ref="E593">IF(COUNT(FIND({"셀룰러","샐룰러","lte","Lte","LTE","Cellular","cellular"},G593)),"lte","wifi")</f>
        <v>wifi</v>
      </c>
      <c r="F593" t="s">
        <v>146</v>
      </c>
      <c r="G593" t="s">
        <v>3687</v>
      </c>
      <c r="H593">
        <f t="shared" si="71"/>
        <v>2.0899999999999181</v>
      </c>
      <c r="I593">
        <f t="shared" si="73"/>
        <v>550000</v>
      </c>
      <c r="J593">
        <v>2018.03</v>
      </c>
      <c r="K593">
        <f t="shared" si="74"/>
        <v>128</v>
      </c>
      <c r="L593">
        <f t="shared" si="75"/>
        <v>430000</v>
      </c>
    </row>
    <row r="594" spans="1:12" x14ac:dyDescent="0.45">
      <c r="A594" t="s">
        <v>3468</v>
      </c>
      <c r="B594">
        <v>330000</v>
      </c>
      <c r="C594" t="s">
        <v>4</v>
      </c>
      <c r="D594" t="str">
        <f>LEFT(F594,7)</f>
        <v>2021.01</v>
      </c>
      <c r="E594" t="str" cm="1">
        <f t="array" ref="E594">IF(COUNT(FIND({"셀룰러","샐룰러","lte","Lte","LTE","Cellular","cellular"},G594)),"lte","wifi")</f>
        <v>wifi</v>
      </c>
      <c r="F594" t="s">
        <v>100</v>
      </c>
      <c r="G594" t="s">
        <v>3605</v>
      </c>
      <c r="H594">
        <f t="shared" si="71"/>
        <v>2.9800000000000182</v>
      </c>
      <c r="I594">
        <f t="shared" si="73"/>
        <v>430000</v>
      </c>
      <c r="J594">
        <v>2018.03</v>
      </c>
      <c r="K594">
        <f t="shared" si="74"/>
        <v>32</v>
      </c>
      <c r="L594">
        <f t="shared" si="75"/>
        <v>430000</v>
      </c>
    </row>
    <row r="595" spans="1:12" x14ac:dyDescent="0.45">
      <c r="A595" t="s">
        <v>3468</v>
      </c>
      <c r="B595">
        <v>320000</v>
      </c>
      <c r="C595" t="s">
        <v>7</v>
      </c>
      <c r="D595" s="2">
        <v>2021.01</v>
      </c>
      <c r="E595" t="str" cm="1">
        <f t="array" ref="E595">IF(COUNT(FIND({"셀룰러","샐룰러","lte","Lte","LTE","Cellular","cellular"},G595)),"lte","wifi")</f>
        <v>lte</v>
      </c>
      <c r="F595">
        <v>20210105</v>
      </c>
      <c r="G595" t="s">
        <v>5667</v>
      </c>
      <c r="H595">
        <f t="shared" si="71"/>
        <v>2.9800000000000182</v>
      </c>
      <c r="I595">
        <f t="shared" si="73"/>
        <v>600000</v>
      </c>
      <c r="J595">
        <v>2018.03</v>
      </c>
      <c r="K595">
        <f t="shared" si="74"/>
        <v>32</v>
      </c>
      <c r="L595">
        <f t="shared" si="75"/>
        <v>600000</v>
      </c>
    </row>
    <row r="596" spans="1:12" x14ac:dyDescent="0.45">
      <c r="A596" t="s">
        <v>3468</v>
      </c>
      <c r="B596">
        <v>380000</v>
      </c>
      <c r="C596" t="s">
        <v>4</v>
      </c>
      <c r="D596" t="str">
        <f t="shared" ref="D596:D604" si="76">LEFT(F596,7)</f>
        <v>2021.01</v>
      </c>
      <c r="E596" t="str" cm="1">
        <f t="array" ref="E596">IF(COUNT(FIND({"셀룰러","샐룰러","lte","Lte","LTE","Cellular","cellular"},G596)),"lte","wifi")</f>
        <v>wifi</v>
      </c>
      <c r="F596" t="s">
        <v>371</v>
      </c>
      <c r="G596" t="s">
        <v>3623</v>
      </c>
      <c r="H596">
        <f t="shared" si="71"/>
        <v>2.9800000000000182</v>
      </c>
      <c r="I596">
        <f t="shared" si="73"/>
        <v>550000</v>
      </c>
      <c r="J596">
        <v>2018.03</v>
      </c>
      <c r="K596">
        <f t="shared" si="74"/>
        <v>128</v>
      </c>
      <c r="L596">
        <f t="shared" si="75"/>
        <v>430000</v>
      </c>
    </row>
    <row r="597" spans="1:12" x14ac:dyDescent="0.45">
      <c r="A597" t="s">
        <v>3468</v>
      </c>
      <c r="B597">
        <v>270000</v>
      </c>
      <c r="C597" t="s">
        <v>4</v>
      </c>
      <c r="D597" t="str">
        <f t="shared" si="76"/>
        <v>2021.01</v>
      </c>
      <c r="E597" t="str" cm="1">
        <f t="array" ref="E597">IF(COUNT(FIND({"셀룰러","샐룰러","lte","Lte","LTE","Cellular","cellular"},G597)),"lte","wifi")</f>
        <v>wifi</v>
      </c>
      <c r="F597" t="s">
        <v>81</v>
      </c>
      <c r="G597" t="s">
        <v>3490</v>
      </c>
      <c r="H597">
        <f t="shared" si="71"/>
        <v>2.9800000000000182</v>
      </c>
      <c r="I597">
        <f t="shared" si="73"/>
        <v>430000</v>
      </c>
      <c r="J597">
        <v>2018.03</v>
      </c>
      <c r="K597">
        <f t="shared" si="74"/>
        <v>32</v>
      </c>
      <c r="L597">
        <f t="shared" si="75"/>
        <v>430000</v>
      </c>
    </row>
    <row r="598" spans="1:12" x14ac:dyDescent="0.45">
      <c r="A598" t="s">
        <v>3468</v>
      </c>
      <c r="B598">
        <v>280000</v>
      </c>
      <c r="C598" t="s">
        <v>4</v>
      </c>
      <c r="D598" t="str">
        <f t="shared" si="76"/>
        <v>2021.03</v>
      </c>
      <c r="E598" t="str" cm="1">
        <f t="array" ref="E598">IF(COUNT(FIND({"셀룰러","샐룰러","lte","Lte","LTE","Cellular","cellular"},G598)),"lte","wifi")</f>
        <v>wifi</v>
      </c>
      <c r="F598" t="s">
        <v>10</v>
      </c>
      <c r="G598" t="s">
        <v>3471</v>
      </c>
      <c r="H598">
        <f t="shared" si="71"/>
        <v>3</v>
      </c>
      <c r="I598">
        <f t="shared" si="73"/>
        <v>430000</v>
      </c>
      <c r="J598">
        <v>2018.03</v>
      </c>
      <c r="K598">
        <f t="shared" si="74"/>
        <v>32</v>
      </c>
      <c r="L598">
        <f t="shared" si="75"/>
        <v>430000</v>
      </c>
    </row>
    <row r="599" spans="1:12" x14ac:dyDescent="0.45">
      <c r="A599" t="s">
        <v>3468</v>
      </c>
      <c r="B599">
        <v>250000</v>
      </c>
      <c r="C599" t="s">
        <v>7</v>
      </c>
      <c r="D599" t="str">
        <f t="shared" si="76"/>
        <v>2021.01</v>
      </c>
      <c r="E599" t="str" cm="1">
        <f t="array" ref="E599">IF(COUNT(FIND({"셀룰러","샐룰러","lte","Lte","LTE","Cellular","cellular"},G599)),"lte","wifi")</f>
        <v>wifi</v>
      </c>
      <c r="F599" t="s">
        <v>81</v>
      </c>
      <c r="G599" t="s">
        <v>3581</v>
      </c>
      <c r="H599">
        <f t="shared" si="71"/>
        <v>2.9800000000000182</v>
      </c>
      <c r="I599">
        <f t="shared" si="73"/>
        <v>430000</v>
      </c>
      <c r="J599">
        <v>2018.03</v>
      </c>
      <c r="K599">
        <f t="shared" si="74"/>
        <v>32</v>
      </c>
      <c r="L599">
        <f t="shared" si="75"/>
        <v>430000</v>
      </c>
    </row>
    <row r="600" spans="1:12" x14ac:dyDescent="0.45">
      <c r="A600" t="s">
        <v>3468</v>
      </c>
      <c r="B600">
        <v>350000</v>
      </c>
      <c r="C600" t="s">
        <v>7</v>
      </c>
      <c r="D600" t="str">
        <f t="shared" si="76"/>
        <v>2020.12</v>
      </c>
      <c r="E600" t="str" cm="1">
        <f t="array" ref="E600">IF(COUNT(FIND({"셀룰러","샐룰러","lte","Lte","LTE","Cellular","cellular"},G600)),"lte","wifi")</f>
        <v>wifi</v>
      </c>
      <c r="F600" t="s">
        <v>160</v>
      </c>
      <c r="G600" t="s">
        <v>3694</v>
      </c>
      <c r="H600">
        <f t="shared" si="71"/>
        <v>2.0899999999999181</v>
      </c>
      <c r="I600">
        <f t="shared" si="73"/>
        <v>550000</v>
      </c>
      <c r="J600">
        <v>2018.03</v>
      </c>
      <c r="K600">
        <f t="shared" si="74"/>
        <v>128</v>
      </c>
      <c r="L600">
        <f t="shared" si="75"/>
        <v>430000</v>
      </c>
    </row>
    <row r="601" spans="1:12" x14ac:dyDescent="0.45">
      <c r="A601" t="s">
        <v>3468</v>
      </c>
      <c r="B601">
        <v>340000</v>
      </c>
      <c r="C601" t="s">
        <v>7</v>
      </c>
      <c r="D601" t="str">
        <f t="shared" si="76"/>
        <v>2020.12</v>
      </c>
      <c r="E601" t="str" cm="1">
        <f t="array" ref="E601">IF(COUNT(FIND({"셀룰러","샐룰러","lte","Lte","LTE","Cellular","cellular"},G601)),"lte","wifi")</f>
        <v>lte</v>
      </c>
      <c r="F601" t="s">
        <v>146</v>
      </c>
      <c r="G601" t="s">
        <v>3673</v>
      </c>
      <c r="H601">
        <f t="shared" si="71"/>
        <v>2.0899999999999181</v>
      </c>
      <c r="I601">
        <f t="shared" si="73"/>
        <v>720000</v>
      </c>
      <c r="J601">
        <v>2018.03</v>
      </c>
      <c r="K601">
        <f t="shared" si="74"/>
        <v>128</v>
      </c>
      <c r="L601">
        <f t="shared" si="75"/>
        <v>600000</v>
      </c>
    </row>
    <row r="602" spans="1:12" x14ac:dyDescent="0.45">
      <c r="A602" t="s">
        <v>3468</v>
      </c>
      <c r="B602">
        <v>350000</v>
      </c>
      <c r="C602" t="s">
        <v>4</v>
      </c>
      <c r="D602" t="str">
        <f t="shared" si="76"/>
        <v>2021.01</v>
      </c>
      <c r="E602" t="str" cm="1">
        <f t="array" ref="E602">IF(COUNT(FIND({"셀룰러","샐룰러","lte","Lte","LTE","Cellular","cellular"},G602)),"lte","wifi")</f>
        <v>wifi</v>
      </c>
      <c r="F602" t="s">
        <v>418</v>
      </c>
      <c r="G602" t="s">
        <v>3631</v>
      </c>
      <c r="H602">
        <f t="shared" si="71"/>
        <v>2.9800000000000182</v>
      </c>
      <c r="I602">
        <f t="shared" si="73"/>
        <v>430000</v>
      </c>
      <c r="J602">
        <v>2018.03</v>
      </c>
      <c r="K602">
        <f t="shared" si="74"/>
        <v>32</v>
      </c>
      <c r="L602">
        <f t="shared" si="75"/>
        <v>430000</v>
      </c>
    </row>
    <row r="603" spans="1:12" x14ac:dyDescent="0.45">
      <c r="A603" t="s">
        <v>3468</v>
      </c>
      <c r="B603">
        <v>290000</v>
      </c>
      <c r="C603" t="s">
        <v>4</v>
      </c>
      <c r="D603" t="str">
        <f t="shared" si="76"/>
        <v>2020.12</v>
      </c>
      <c r="E603" t="str" cm="1">
        <f t="array" ref="E603">IF(COUNT(FIND({"셀룰러","샐룰러","lte","Lte","LTE","Cellular","cellular"},G603)),"lte","wifi")</f>
        <v>wifi</v>
      </c>
      <c r="F603" t="s">
        <v>146</v>
      </c>
      <c r="G603" t="s">
        <v>3685</v>
      </c>
      <c r="H603">
        <f t="shared" si="71"/>
        <v>2.0899999999999181</v>
      </c>
      <c r="I603">
        <f t="shared" si="73"/>
        <v>550000</v>
      </c>
      <c r="J603">
        <v>2018.03</v>
      </c>
      <c r="K603">
        <f t="shared" si="74"/>
        <v>128</v>
      </c>
      <c r="L603">
        <f t="shared" si="75"/>
        <v>430000</v>
      </c>
    </row>
    <row r="604" spans="1:12" x14ac:dyDescent="0.45">
      <c r="A604" t="s">
        <v>3468</v>
      </c>
      <c r="B604">
        <v>310000</v>
      </c>
      <c r="C604" t="s">
        <v>4</v>
      </c>
      <c r="D604" t="str">
        <f t="shared" si="76"/>
        <v>2020.12</v>
      </c>
      <c r="E604" t="str" cm="1">
        <f t="array" ref="E604">IF(COUNT(FIND({"셀룰러","샐룰러","lte","Lte","LTE","Cellular","cellular"},G604)),"lte","wifi")</f>
        <v>wifi</v>
      </c>
      <c r="F604" t="s">
        <v>132</v>
      </c>
      <c r="G604" t="s">
        <v>3663</v>
      </c>
      <c r="H604">
        <f t="shared" si="71"/>
        <v>2.0899999999999181</v>
      </c>
      <c r="I604">
        <f t="shared" si="73"/>
        <v>430000</v>
      </c>
      <c r="J604">
        <v>2018.03</v>
      </c>
      <c r="K604">
        <f t="shared" si="74"/>
        <v>32</v>
      </c>
      <c r="L604">
        <f t="shared" si="75"/>
        <v>430000</v>
      </c>
    </row>
    <row r="605" spans="1:12" x14ac:dyDescent="0.45">
      <c r="A605" t="s">
        <v>3468</v>
      </c>
      <c r="B605">
        <v>320000</v>
      </c>
      <c r="C605" t="s">
        <v>4</v>
      </c>
      <c r="D605" s="2">
        <v>2020.12</v>
      </c>
      <c r="E605" t="str" cm="1">
        <f t="array" ref="E605">IF(COUNT(FIND({"셀룰러","샐룰러","lte","Lte","LTE","Cellular","cellular"},G605)),"lte","wifi")</f>
        <v>wifi</v>
      </c>
      <c r="F605">
        <v>20201227</v>
      </c>
      <c r="G605" t="s">
        <v>5540</v>
      </c>
      <c r="H605">
        <f t="shared" si="71"/>
        <v>2.0899999999999181</v>
      </c>
      <c r="I605">
        <f t="shared" si="73"/>
        <v>550000</v>
      </c>
      <c r="J605">
        <v>2018.03</v>
      </c>
      <c r="K605">
        <f t="shared" si="74"/>
        <v>128</v>
      </c>
      <c r="L605">
        <f t="shared" si="75"/>
        <v>430000</v>
      </c>
    </row>
    <row r="606" spans="1:12" x14ac:dyDescent="0.45">
      <c r="A606" t="s">
        <v>3468</v>
      </c>
      <c r="B606">
        <v>299000</v>
      </c>
      <c r="C606" t="s">
        <v>7</v>
      </c>
      <c r="D606" t="str">
        <f>LEFT(F606,7)</f>
        <v>2021.01</v>
      </c>
      <c r="E606" t="str" cm="1">
        <f t="array" ref="E606">IF(COUNT(FIND({"셀룰러","샐룰러","lte","Lte","LTE","Cellular","cellular"},G606)),"lte","wifi")</f>
        <v>wifi</v>
      </c>
      <c r="F606" t="s">
        <v>108</v>
      </c>
      <c r="G606" t="s">
        <v>3632</v>
      </c>
      <c r="H606">
        <f t="shared" si="71"/>
        <v>2.9800000000000182</v>
      </c>
      <c r="I606">
        <f t="shared" si="73"/>
        <v>430000</v>
      </c>
      <c r="J606">
        <v>2018.03</v>
      </c>
      <c r="K606">
        <f t="shared" si="74"/>
        <v>32</v>
      </c>
      <c r="L606">
        <f t="shared" si="75"/>
        <v>430000</v>
      </c>
    </row>
    <row r="607" spans="1:12" x14ac:dyDescent="0.45">
      <c r="A607" t="s">
        <v>3468</v>
      </c>
      <c r="B607">
        <v>350000</v>
      </c>
      <c r="C607" t="s">
        <v>4</v>
      </c>
      <c r="D607" t="str">
        <f>LEFT(F607,7)</f>
        <v>2021.03</v>
      </c>
      <c r="E607" t="str" cm="1">
        <f t="array" ref="E607">IF(COUNT(FIND({"셀룰러","샐룰러","lte","Lte","LTE","Cellular","cellular"},G607)),"lte","wifi")</f>
        <v>wifi</v>
      </c>
      <c r="F607" t="s">
        <v>190</v>
      </c>
      <c r="G607" t="s">
        <v>3472</v>
      </c>
      <c r="H607">
        <f t="shared" si="71"/>
        <v>3</v>
      </c>
      <c r="I607">
        <f t="shared" si="73"/>
        <v>430000</v>
      </c>
      <c r="J607">
        <v>2018.03</v>
      </c>
      <c r="K607">
        <f t="shared" si="74"/>
        <v>32</v>
      </c>
      <c r="L607">
        <f t="shared" si="75"/>
        <v>430000</v>
      </c>
    </row>
    <row r="608" spans="1:12" x14ac:dyDescent="0.45">
      <c r="A608" t="s">
        <v>3468</v>
      </c>
      <c r="B608">
        <v>240000</v>
      </c>
      <c r="C608" t="s">
        <v>7</v>
      </c>
      <c r="D608" s="2">
        <v>2021.03</v>
      </c>
      <c r="E608" t="str" cm="1">
        <f t="array" ref="E608">IF(COUNT(FIND({"셀룰러","샐룰러","lte","Lte","LTE","Cellular","cellular"},G608)),"lte","wifi")</f>
        <v>wifi</v>
      </c>
      <c r="F608">
        <v>20210302</v>
      </c>
      <c r="G608" t="s">
        <v>5414</v>
      </c>
      <c r="H608">
        <f t="shared" si="71"/>
        <v>3</v>
      </c>
      <c r="I608">
        <f t="shared" si="73"/>
        <v>430000</v>
      </c>
      <c r="J608">
        <v>2018.03</v>
      </c>
      <c r="K608">
        <f t="shared" si="74"/>
        <v>32</v>
      </c>
      <c r="L608">
        <f t="shared" si="75"/>
        <v>430000</v>
      </c>
    </row>
    <row r="609" spans="1:12" x14ac:dyDescent="0.45">
      <c r="A609" t="s">
        <v>3468</v>
      </c>
      <c r="B609">
        <v>300000</v>
      </c>
      <c r="C609" t="s">
        <v>4</v>
      </c>
      <c r="D609" t="str">
        <f>LEFT(F609,7)</f>
        <v>2021.02</v>
      </c>
      <c r="E609" t="str" cm="1">
        <f t="array" ref="E609">IF(COUNT(FIND({"셀룰러","샐룰러","lte","Lte","LTE","Cellular","cellular"},G609)),"lte","wifi")</f>
        <v>wifi</v>
      </c>
      <c r="F609" t="s">
        <v>25</v>
      </c>
      <c r="G609" t="s">
        <v>3545</v>
      </c>
      <c r="H609">
        <f t="shared" si="71"/>
        <v>2.9900000000000091</v>
      </c>
      <c r="I609">
        <f t="shared" si="73"/>
        <v>430000</v>
      </c>
      <c r="J609">
        <v>2018.03</v>
      </c>
      <c r="K609">
        <f t="shared" si="74"/>
        <v>32</v>
      </c>
      <c r="L609">
        <f t="shared" si="75"/>
        <v>430000</v>
      </c>
    </row>
    <row r="610" spans="1:12" x14ac:dyDescent="0.45">
      <c r="A610" t="s">
        <v>3468</v>
      </c>
      <c r="B610">
        <v>250000</v>
      </c>
      <c r="C610" t="s">
        <v>7</v>
      </c>
      <c r="D610" s="2">
        <v>2020.11</v>
      </c>
      <c r="E610" t="str" cm="1">
        <f t="array" ref="E610">IF(COUNT(FIND({"셀룰러","샐룰러","lte","Lte","LTE","Cellular","cellular"},G610)),"lte","wifi")</f>
        <v>wifi</v>
      </c>
      <c r="F610">
        <v>20201123</v>
      </c>
      <c r="G610" t="s">
        <v>5398</v>
      </c>
      <c r="H610">
        <f t="shared" si="71"/>
        <v>2.0799999999999272</v>
      </c>
      <c r="I610">
        <f t="shared" si="73"/>
        <v>430000</v>
      </c>
      <c r="J610">
        <v>2018.03</v>
      </c>
      <c r="K610">
        <f t="shared" si="74"/>
        <v>32</v>
      </c>
      <c r="L610">
        <f t="shared" si="75"/>
        <v>430000</v>
      </c>
    </row>
    <row r="611" spans="1:12" x14ac:dyDescent="0.45">
      <c r="A611" t="s">
        <v>3468</v>
      </c>
      <c r="B611">
        <v>300000</v>
      </c>
      <c r="C611" t="s">
        <v>4</v>
      </c>
      <c r="D611" t="str">
        <f t="shared" ref="D611:D618" si="77">LEFT(F611,7)</f>
        <v>2021.01</v>
      </c>
      <c r="E611" t="str" cm="1">
        <f t="array" ref="E611">IF(COUNT(FIND({"셀룰러","샐룰러","lte","Lte","LTE","Cellular","cellular"},G611)),"lte","wifi")</f>
        <v>wifi</v>
      </c>
      <c r="F611" t="s">
        <v>117</v>
      </c>
      <c r="G611" t="s">
        <v>3640</v>
      </c>
      <c r="H611">
        <f t="shared" si="71"/>
        <v>2.9800000000000182</v>
      </c>
      <c r="I611">
        <f t="shared" si="73"/>
        <v>430000</v>
      </c>
      <c r="J611">
        <v>2018.03</v>
      </c>
      <c r="K611">
        <f t="shared" si="74"/>
        <v>32</v>
      </c>
      <c r="L611">
        <f t="shared" si="75"/>
        <v>430000</v>
      </c>
    </row>
    <row r="612" spans="1:12" x14ac:dyDescent="0.45">
      <c r="A612" t="s">
        <v>3468</v>
      </c>
      <c r="B612">
        <v>280000</v>
      </c>
      <c r="C612" t="s">
        <v>7</v>
      </c>
      <c r="D612" t="str">
        <f t="shared" si="77"/>
        <v>2021.01</v>
      </c>
      <c r="E612" t="str" cm="1">
        <f t="array" ref="E612">IF(COUNT(FIND({"셀룰러","샐룰러","lte","Lte","LTE","Cellular","cellular"},G612)),"lte","wifi")</f>
        <v>wifi</v>
      </c>
      <c r="F612" t="s">
        <v>106</v>
      </c>
      <c r="G612" t="s">
        <v>3621</v>
      </c>
      <c r="H612">
        <f t="shared" si="71"/>
        <v>2.9800000000000182</v>
      </c>
      <c r="I612">
        <f t="shared" si="73"/>
        <v>430000</v>
      </c>
      <c r="J612">
        <v>2018.03</v>
      </c>
      <c r="K612">
        <f t="shared" si="74"/>
        <v>32</v>
      </c>
      <c r="L612">
        <f t="shared" si="75"/>
        <v>430000</v>
      </c>
    </row>
    <row r="613" spans="1:12" x14ac:dyDescent="0.45">
      <c r="A613" t="s">
        <v>3468</v>
      </c>
      <c r="B613">
        <v>320000</v>
      </c>
      <c r="C613" t="s">
        <v>4</v>
      </c>
      <c r="D613" t="str">
        <f t="shared" si="77"/>
        <v>2020.11</v>
      </c>
      <c r="E613" t="str" cm="1">
        <f t="array" ref="E613">IF(COUNT(FIND({"셀룰러","샐룰러","lte","Lte","LTE","Cellular","cellular"},G613)),"lte","wifi")</f>
        <v>wifi</v>
      </c>
      <c r="F613" t="s">
        <v>599</v>
      </c>
      <c r="G613" t="s">
        <v>3538</v>
      </c>
      <c r="H613">
        <f t="shared" si="71"/>
        <v>2.0799999999999272</v>
      </c>
      <c r="I613">
        <f t="shared" si="73"/>
        <v>430000</v>
      </c>
      <c r="J613">
        <v>2018.03</v>
      </c>
      <c r="K613">
        <f t="shared" si="74"/>
        <v>32</v>
      </c>
      <c r="L613">
        <f t="shared" si="75"/>
        <v>430000</v>
      </c>
    </row>
    <row r="614" spans="1:12" x14ac:dyDescent="0.45">
      <c r="A614" t="s">
        <v>3468</v>
      </c>
      <c r="B614">
        <v>320000</v>
      </c>
      <c r="C614" t="s">
        <v>7</v>
      </c>
      <c r="D614" t="str">
        <f t="shared" si="77"/>
        <v>2021.01</v>
      </c>
      <c r="E614" t="str" cm="1">
        <f t="array" ref="E614">IF(COUNT(FIND({"셀룰러","샐룰러","lte","Lte","LTE","Cellular","cellular"},G614)),"lte","wifi")</f>
        <v>wifi</v>
      </c>
      <c r="F614" t="s">
        <v>110</v>
      </c>
      <c r="G614" t="s">
        <v>3634</v>
      </c>
      <c r="H614">
        <f t="shared" si="71"/>
        <v>2.9800000000000182</v>
      </c>
      <c r="I614">
        <f t="shared" si="73"/>
        <v>550000</v>
      </c>
      <c r="J614">
        <v>2018.03</v>
      </c>
      <c r="K614">
        <f t="shared" si="74"/>
        <v>128</v>
      </c>
      <c r="L614">
        <f t="shared" si="75"/>
        <v>430000</v>
      </c>
    </row>
    <row r="615" spans="1:12" x14ac:dyDescent="0.45">
      <c r="A615" t="s">
        <v>3468</v>
      </c>
      <c r="B615">
        <v>280000</v>
      </c>
      <c r="C615" t="s">
        <v>4</v>
      </c>
      <c r="D615" t="str">
        <f t="shared" si="77"/>
        <v>2021.02</v>
      </c>
      <c r="E615" t="str" cm="1">
        <f t="array" ref="E615">IF(COUNT(FIND({"셀룰러","샐룰러","lte","Lte","LTE","Cellular","cellular"},G615)),"lte","wifi")</f>
        <v>wifi</v>
      </c>
      <c r="F615" t="s">
        <v>105</v>
      </c>
      <c r="G615" t="s">
        <v>3580</v>
      </c>
      <c r="H615">
        <f t="shared" si="71"/>
        <v>2.9900000000000091</v>
      </c>
      <c r="I615">
        <f t="shared" si="73"/>
        <v>430000</v>
      </c>
      <c r="J615">
        <v>2018.03</v>
      </c>
      <c r="K615">
        <f t="shared" si="74"/>
        <v>32</v>
      </c>
      <c r="L615">
        <f t="shared" si="75"/>
        <v>430000</v>
      </c>
    </row>
    <row r="616" spans="1:12" x14ac:dyDescent="0.45">
      <c r="A616" t="s">
        <v>3468</v>
      </c>
      <c r="B616">
        <v>240000</v>
      </c>
      <c r="C616" t="s">
        <v>4</v>
      </c>
      <c r="D616" t="str">
        <f t="shared" si="77"/>
        <v>2020.11</v>
      </c>
      <c r="E616" t="str" cm="1">
        <f t="array" ref="E616">IF(COUNT(FIND({"셀룰러","샐룰러","lte","Lte","LTE","Cellular","cellular"},G616)),"lte","wifi")</f>
        <v>wifi</v>
      </c>
      <c r="F616" t="s">
        <v>207</v>
      </c>
      <c r="G616" t="s">
        <v>3526</v>
      </c>
      <c r="H616">
        <f t="shared" si="71"/>
        <v>2.0799999999999272</v>
      </c>
      <c r="I616">
        <f t="shared" si="73"/>
        <v>430000</v>
      </c>
      <c r="J616">
        <v>2018.03</v>
      </c>
      <c r="K616">
        <f t="shared" si="74"/>
        <v>32</v>
      </c>
      <c r="L616">
        <f t="shared" si="75"/>
        <v>430000</v>
      </c>
    </row>
    <row r="617" spans="1:12" x14ac:dyDescent="0.45">
      <c r="A617" t="s">
        <v>3468</v>
      </c>
      <c r="B617">
        <v>370000</v>
      </c>
      <c r="C617" t="s">
        <v>7</v>
      </c>
      <c r="D617" t="str">
        <f t="shared" si="77"/>
        <v>2020.09</v>
      </c>
      <c r="E617" t="str" cm="1">
        <f t="array" ref="E617">IF(COUNT(FIND({"셀룰러","샐룰러","lte","Lte","LTE","Cellular","cellular"},G617)),"lte","wifi")</f>
        <v>wifi</v>
      </c>
      <c r="F617" t="s">
        <v>1347</v>
      </c>
      <c r="G617" t="s">
        <v>3766</v>
      </c>
      <c r="H617">
        <f t="shared" si="71"/>
        <v>2.0599999999999454</v>
      </c>
      <c r="I617">
        <f t="shared" si="73"/>
        <v>550000</v>
      </c>
      <c r="J617">
        <v>2018.03</v>
      </c>
      <c r="K617">
        <f t="shared" si="74"/>
        <v>128</v>
      </c>
      <c r="L617">
        <f t="shared" si="75"/>
        <v>430000</v>
      </c>
    </row>
    <row r="618" spans="1:12" x14ac:dyDescent="0.45">
      <c r="A618" t="s">
        <v>3468</v>
      </c>
      <c r="B618">
        <v>280000</v>
      </c>
      <c r="C618" t="s">
        <v>4</v>
      </c>
      <c r="D618" t="str">
        <f t="shared" si="77"/>
        <v>2020.12</v>
      </c>
      <c r="E618" t="str" cm="1">
        <f t="array" ref="E618">IF(COUNT(FIND({"셀룰러","샐룰러","lte","Lte","LTE","Cellular","cellular"},G618)),"lte","wifi")</f>
        <v>wifi</v>
      </c>
      <c r="F618" t="s">
        <v>138</v>
      </c>
      <c r="G618" t="s">
        <v>3662</v>
      </c>
      <c r="H618">
        <f t="shared" si="71"/>
        <v>2.0899999999999181</v>
      </c>
      <c r="I618">
        <f t="shared" si="73"/>
        <v>430000</v>
      </c>
      <c r="J618">
        <v>2018.03</v>
      </c>
      <c r="K618">
        <f t="shared" si="74"/>
        <v>32</v>
      </c>
      <c r="L618">
        <f t="shared" si="75"/>
        <v>430000</v>
      </c>
    </row>
    <row r="619" spans="1:12" x14ac:dyDescent="0.45">
      <c r="A619" t="s">
        <v>3468</v>
      </c>
      <c r="B619">
        <v>293000</v>
      </c>
      <c r="C619" t="s">
        <v>7</v>
      </c>
      <c r="D619" s="2">
        <v>2021.01</v>
      </c>
      <c r="E619" t="str" cm="1">
        <f t="array" ref="E619">IF(COUNT(FIND({"셀룰러","샐룰러","lte","Lte","LTE","Cellular","cellular"},G619)),"lte","wifi")</f>
        <v>wifi</v>
      </c>
      <c r="F619">
        <v>20210105</v>
      </c>
      <c r="G619" t="s">
        <v>5359</v>
      </c>
      <c r="H619">
        <f t="shared" si="71"/>
        <v>2.9800000000000182</v>
      </c>
      <c r="I619">
        <f t="shared" si="73"/>
        <v>430000</v>
      </c>
      <c r="J619">
        <v>2018.03</v>
      </c>
      <c r="K619">
        <f t="shared" si="74"/>
        <v>32</v>
      </c>
      <c r="L619">
        <f t="shared" si="75"/>
        <v>430000</v>
      </c>
    </row>
    <row r="620" spans="1:12" x14ac:dyDescent="0.45">
      <c r="A620" t="s">
        <v>3468</v>
      </c>
      <c r="B620">
        <v>450000</v>
      </c>
      <c r="C620" t="s">
        <v>43</v>
      </c>
      <c r="D620" t="str">
        <f>LEFT(F620,7)</f>
        <v>2020.12</v>
      </c>
      <c r="E620" t="str" cm="1">
        <f t="array" ref="E620">IF(COUNT(FIND({"셀룰러","샐룰러","lte","Lte","LTE","Cellular","cellular"},G620)),"lte","wifi")</f>
        <v>wifi</v>
      </c>
      <c r="F620" t="s">
        <v>121</v>
      </c>
      <c r="G620" t="s">
        <v>3658</v>
      </c>
      <c r="H620">
        <f t="shared" si="71"/>
        <v>2.0899999999999181</v>
      </c>
      <c r="I620">
        <f t="shared" si="73"/>
        <v>550000</v>
      </c>
      <c r="J620">
        <v>2018.03</v>
      </c>
      <c r="K620">
        <f t="shared" si="74"/>
        <v>128</v>
      </c>
      <c r="L620">
        <f t="shared" si="75"/>
        <v>430000</v>
      </c>
    </row>
    <row r="621" spans="1:12" x14ac:dyDescent="0.45">
      <c r="A621" t="s">
        <v>3468</v>
      </c>
      <c r="B621">
        <v>380000</v>
      </c>
      <c r="C621" t="s">
        <v>4</v>
      </c>
      <c r="D621" t="str">
        <f>LEFT(F621,7)</f>
        <v>2021.01</v>
      </c>
      <c r="E621" t="str" cm="1">
        <f t="array" ref="E621">IF(COUNT(FIND({"셀룰러","샐룰러","lte","Lte","LTE","Cellular","cellular"},G621)),"lte","wifi")</f>
        <v>wifi</v>
      </c>
      <c r="F621" t="s">
        <v>367</v>
      </c>
      <c r="G621" t="s">
        <v>3637</v>
      </c>
      <c r="H621">
        <f t="shared" si="71"/>
        <v>2.9800000000000182</v>
      </c>
      <c r="I621">
        <f t="shared" si="73"/>
        <v>550000</v>
      </c>
      <c r="J621">
        <v>2018.03</v>
      </c>
      <c r="K621">
        <f t="shared" si="74"/>
        <v>128</v>
      </c>
      <c r="L621">
        <f t="shared" si="75"/>
        <v>430000</v>
      </c>
    </row>
    <row r="622" spans="1:12" x14ac:dyDescent="0.45">
      <c r="A622" t="s">
        <v>3468</v>
      </c>
      <c r="B622">
        <v>270000</v>
      </c>
      <c r="C622" t="s">
        <v>7</v>
      </c>
      <c r="D622" t="str">
        <f>LEFT(F622,7)</f>
        <v>2020.11</v>
      </c>
      <c r="E622" t="str" cm="1">
        <f t="array" ref="E622">IF(COUNT(FIND({"셀룰러","샐룰러","lte","Lte","LTE","Cellular","cellular"},G622)),"lte","wifi")</f>
        <v>wifi</v>
      </c>
      <c r="F622" t="s">
        <v>238</v>
      </c>
      <c r="G622" t="s">
        <v>3552</v>
      </c>
      <c r="H622">
        <f t="shared" si="71"/>
        <v>2.0799999999999272</v>
      </c>
      <c r="I622">
        <f t="shared" si="73"/>
        <v>430000</v>
      </c>
      <c r="J622">
        <v>2018.03</v>
      </c>
      <c r="K622">
        <f t="shared" si="74"/>
        <v>32</v>
      </c>
      <c r="L622">
        <f t="shared" si="75"/>
        <v>430000</v>
      </c>
    </row>
    <row r="623" spans="1:12" x14ac:dyDescent="0.45">
      <c r="A623" t="s">
        <v>3468</v>
      </c>
      <c r="B623">
        <v>350000</v>
      </c>
      <c r="C623" t="s">
        <v>4</v>
      </c>
      <c r="D623" t="str">
        <f>LEFT(F623,7)</f>
        <v>2020.12</v>
      </c>
      <c r="E623" t="str" cm="1">
        <f t="array" ref="E623">IF(COUNT(FIND({"셀룰러","샐룰러","lte","Lte","LTE","Cellular","cellular"},G623)),"lte","wifi")</f>
        <v>wifi</v>
      </c>
      <c r="F623" t="s">
        <v>169</v>
      </c>
      <c r="G623" t="s">
        <v>3700</v>
      </c>
      <c r="H623">
        <f t="shared" si="71"/>
        <v>2.0899999999999181</v>
      </c>
      <c r="I623">
        <f t="shared" si="73"/>
        <v>550000</v>
      </c>
      <c r="J623">
        <v>2018.03</v>
      </c>
      <c r="K623">
        <f t="shared" si="74"/>
        <v>128</v>
      </c>
      <c r="L623">
        <f t="shared" si="75"/>
        <v>430000</v>
      </c>
    </row>
    <row r="624" spans="1:12" x14ac:dyDescent="0.45">
      <c r="A624" t="s">
        <v>3468</v>
      </c>
      <c r="B624">
        <v>300000</v>
      </c>
      <c r="C624" t="s">
        <v>7</v>
      </c>
      <c r="D624" t="str">
        <f>LEFT(F624,7)</f>
        <v>2020.12</v>
      </c>
      <c r="E624" t="str" cm="1">
        <f t="array" ref="E624">IF(COUNT(FIND({"셀룰러","샐룰러","lte","Lte","LTE","Cellular","cellular"},G624)),"lte","wifi")</f>
        <v>wifi</v>
      </c>
      <c r="F624" t="s">
        <v>118</v>
      </c>
      <c r="G624" t="s">
        <v>3645</v>
      </c>
      <c r="H624">
        <f t="shared" si="71"/>
        <v>2.0899999999999181</v>
      </c>
      <c r="I624">
        <f t="shared" si="73"/>
        <v>430000</v>
      </c>
      <c r="J624">
        <v>2018.03</v>
      </c>
      <c r="K624">
        <f t="shared" si="74"/>
        <v>32</v>
      </c>
      <c r="L624">
        <f t="shared" si="75"/>
        <v>430000</v>
      </c>
    </row>
    <row r="625" spans="1:12" x14ac:dyDescent="0.45">
      <c r="A625" t="s">
        <v>3468</v>
      </c>
      <c r="B625">
        <v>300000</v>
      </c>
      <c r="C625" t="s">
        <v>4</v>
      </c>
      <c r="D625" s="2">
        <v>2020.12</v>
      </c>
      <c r="E625" t="str" cm="1">
        <f t="array" ref="E625">IF(COUNT(FIND({"셀룰러","샐룰러","lte","Lte","LTE","Cellular","cellular"},G625)),"lte","wifi")</f>
        <v>wifi</v>
      </c>
      <c r="F625">
        <v>20201206</v>
      </c>
      <c r="G625" t="s">
        <v>5412</v>
      </c>
      <c r="H625">
        <f t="shared" si="71"/>
        <v>2.0899999999999181</v>
      </c>
      <c r="I625">
        <f t="shared" si="73"/>
        <v>430000</v>
      </c>
      <c r="J625">
        <v>2018.03</v>
      </c>
      <c r="K625">
        <f t="shared" si="74"/>
        <v>32</v>
      </c>
      <c r="L625">
        <f t="shared" si="75"/>
        <v>430000</v>
      </c>
    </row>
    <row r="626" spans="1:12" x14ac:dyDescent="0.45">
      <c r="A626" t="s">
        <v>3468</v>
      </c>
      <c r="B626">
        <v>280000</v>
      </c>
      <c r="C626" t="s">
        <v>7</v>
      </c>
      <c r="D626" t="str">
        <f t="shared" ref="D626:D634" si="78">LEFT(F626,7)</f>
        <v>2020.11</v>
      </c>
      <c r="E626" t="str" cm="1">
        <f t="array" ref="E626">IF(COUNT(FIND({"셀룰러","샐룰러","lte","Lte","LTE","Cellular","cellular"},G626)),"lte","wifi")</f>
        <v>wifi</v>
      </c>
      <c r="F626" t="s">
        <v>32</v>
      </c>
      <c r="G626" t="s">
        <v>3517</v>
      </c>
      <c r="H626">
        <f t="shared" si="71"/>
        <v>2.0799999999999272</v>
      </c>
      <c r="I626">
        <f t="shared" si="73"/>
        <v>430000</v>
      </c>
      <c r="J626">
        <v>2018.03</v>
      </c>
      <c r="K626">
        <f t="shared" si="74"/>
        <v>32</v>
      </c>
      <c r="L626">
        <f t="shared" si="75"/>
        <v>430000</v>
      </c>
    </row>
    <row r="627" spans="1:12" x14ac:dyDescent="0.45">
      <c r="A627" t="s">
        <v>3468</v>
      </c>
      <c r="B627">
        <v>230000</v>
      </c>
      <c r="C627" t="s">
        <v>7</v>
      </c>
      <c r="D627" t="str">
        <f t="shared" si="78"/>
        <v>2020.11</v>
      </c>
      <c r="E627" t="str" cm="1">
        <f t="array" ref="E627">IF(COUNT(FIND({"셀룰러","샐룰러","lte","Lte","LTE","Cellular","cellular"},G627)),"lte","wifi")</f>
        <v>wifi</v>
      </c>
      <c r="F627" t="s">
        <v>285</v>
      </c>
      <c r="G627" t="s">
        <v>3519</v>
      </c>
      <c r="H627">
        <f t="shared" si="71"/>
        <v>2.0799999999999272</v>
      </c>
      <c r="I627">
        <f t="shared" si="73"/>
        <v>430000</v>
      </c>
      <c r="J627">
        <v>2018.03</v>
      </c>
      <c r="K627">
        <f t="shared" si="74"/>
        <v>32</v>
      </c>
      <c r="L627">
        <f t="shared" si="75"/>
        <v>430000</v>
      </c>
    </row>
    <row r="628" spans="1:12" x14ac:dyDescent="0.45">
      <c r="A628" t="s">
        <v>3468</v>
      </c>
      <c r="B628">
        <v>330000</v>
      </c>
      <c r="C628" t="s">
        <v>7</v>
      </c>
      <c r="D628" t="str">
        <f t="shared" si="78"/>
        <v>2020.11</v>
      </c>
      <c r="E628" t="str" cm="1">
        <f t="array" ref="E628">IF(COUNT(FIND({"셀룰러","샐룰러","lte","Lte","LTE","Cellular","cellular"},G628)),"lte","wifi")</f>
        <v>wifi</v>
      </c>
      <c r="F628" t="s">
        <v>207</v>
      </c>
      <c r="G628" t="s">
        <v>3722</v>
      </c>
      <c r="H628">
        <f t="shared" si="71"/>
        <v>2.0799999999999272</v>
      </c>
      <c r="I628">
        <f t="shared" si="73"/>
        <v>550000</v>
      </c>
      <c r="J628">
        <v>2018.03</v>
      </c>
      <c r="K628">
        <f t="shared" si="74"/>
        <v>128</v>
      </c>
      <c r="L628">
        <f t="shared" si="75"/>
        <v>430000</v>
      </c>
    </row>
    <row r="629" spans="1:12" x14ac:dyDescent="0.45">
      <c r="A629" t="s">
        <v>3468</v>
      </c>
      <c r="B629">
        <v>290000</v>
      </c>
      <c r="C629" t="s">
        <v>7</v>
      </c>
      <c r="D629" t="str">
        <f t="shared" si="78"/>
        <v>2020.12</v>
      </c>
      <c r="E629" t="str" cm="1">
        <f t="array" ref="E629">IF(COUNT(FIND({"셀룰러","샐룰러","lte","Lte","LTE","Cellular","cellular"},G629)),"lte","wifi")</f>
        <v>wifi</v>
      </c>
      <c r="F629" t="s">
        <v>472</v>
      </c>
      <c r="G629" t="s">
        <v>3695</v>
      </c>
      <c r="H629">
        <f t="shared" si="71"/>
        <v>2.0899999999999181</v>
      </c>
      <c r="I629">
        <f t="shared" si="73"/>
        <v>430000</v>
      </c>
      <c r="J629">
        <v>2018.03</v>
      </c>
      <c r="K629">
        <f t="shared" si="74"/>
        <v>32</v>
      </c>
      <c r="L629">
        <f t="shared" si="75"/>
        <v>430000</v>
      </c>
    </row>
    <row r="630" spans="1:12" x14ac:dyDescent="0.45">
      <c r="A630" t="s">
        <v>3468</v>
      </c>
      <c r="B630">
        <v>310000</v>
      </c>
      <c r="C630" t="s">
        <v>4</v>
      </c>
      <c r="D630" t="str">
        <f t="shared" si="78"/>
        <v>2021.01</v>
      </c>
      <c r="E630" t="str" cm="1">
        <f t="array" ref="E630">IF(COUNT(FIND({"셀룰러","샐룰러","lte","Lte","LTE","Cellular","cellular"},G630)),"lte","wifi")</f>
        <v>wifi</v>
      </c>
      <c r="F630" t="s">
        <v>106</v>
      </c>
      <c r="G630" t="s">
        <v>3629</v>
      </c>
      <c r="H630">
        <f t="shared" si="71"/>
        <v>2.9800000000000182</v>
      </c>
      <c r="I630">
        <f t="shared" si="73"/>
        <v>430000</v>
      </c>
      <c r="J630">
        <v>2018.03</v>
      </c>
      <c r="K630">
        <f t="shared" si="74"/>
        <v>32</v>
      </c>
      <c r="L630">
        <f t="shared" si="75"/>
        <v>430000</v>
      </c>
    </row>
    <row r="631" spans="1:12" x14ac:dyDescent="0.45">
      <c r="A631" t="s">
        <v>3468</v>
      </c>
      <c r="B631">
        <v>250000</v>
      </c>
      <c r="C631" t="s">
        <v>7</v>
      </c>
      <c r="D631" t="str">
        <f t="shared" si="78"/>
        <v>2020.11</v>
      </c>
      <c r="E631" t="str" cm="1">
        <f t="array" ref="E631">IF(COUNT(FIND({"셀룰러","샐룰러","lte","Lte","LTE","Cellular","cellular"},G631)),"lte","wifi")</f>
        <v>wifi</v>
      </c>
      <c r="F631" t="s">
        <v>181</v>
      </c>
      <c r="G631" t="s">
        <v>3515</v>
      </c>
      <c r="H631">
        <f t="shared" si="71"/>
        <v>2.0799999999999272</v>
      </c>
      <c r="I631">
        <f t="shared" si="73"/>
        <v>430000</v>
      </c>
      <c r="J631">
        <v>2018.03</v>
      </c>
      <c r="K631">
        <f t="shared" si="74"/>
        <v>32</v>
      </c>
      <c r="L631">
        <f t="shared" si="75"/>
        <v>430000</v>
      </c>
    </row>
    <row r="632" spans="1:12" x14ac:dyDescent="0.45">
      <c r="A632" t="s">
        <v>3468</v>
      </c>
      <c r="B632">
        <v>350000</v>
      </c>
      <c r="C632" t="s">
        <v>4</v>
      </c>
      <c r="D632" t="str">
        <f t="shared" si="78"/>
        <v>2021.01</v>
      </c>
      <c r="E632" t="str" cm="1">
        <f t="array" ref="E632">IF(COUNT(FIND({"셀룰러","샐룰러","lte","Lte","LTE","Cellular","cellular"},G632)),"lte","wifi")</f>
        <v>wifi</v>
      </c>
      <c r="F632" t="s">
        <v>117</v>
      </c>
      <c r="G632" t="s">
        <v>3643</v>
      </c>
      <c r="H632">
        <f t="shared" si="71"/>
        <v>2.9800000000000182</v>
      </c>
      <c r="I632">
        <f t="shared" si="73"/>
        <v>550000</v>
      </c>
      <c r="J632">
        <v>2018.03</v>
      </c>
      <c r="K632">
        <f t="shared" si="74"/>
        <v>128</v>
      </c>
      <c r="L632">
        <f t="shared" si="75"/>
        <v>430000</v>
      </c>
    </row>
    <row r="633" spans="1:12" x14ac:dyDescent="0.45">
      <c r="A633" t="s">
        <v>3468</v>
      </c>
      <c r="B633">
        <v>375000</v>
      </c>
      <c r="C633" t="s">
        <v>4</v>
      </c>
      <c r="D633" t="str">
        <f t="shared" si="78"/>
        <v>2021.01</v>
      </c>
      <c r="E633" t="str" cm="1">
        <f t="array" ref="E633">IF(COUNT(FIND({"셀룰러","샐룰러","lte","Lte","LTE","Cellular","cellular"},G633)),"lte","wifi")</f>
        <v>wifi</v>
      </c>
      <c r="F633" t="s">
        <v>116</v>
      </c>
      <c r="G633" t="s">
        <v>3627</v>
      </c>
      <c r="H633">
        <f t="shared" si="71"/>
        <v>2.9800000000000182</v>
      </c>
      <c r="I633">
        <f t="shared" si="73"/>
        <v>550000</v>
      </c>
      <c r="J633">
        <v>2018.03</v>
      </c>
      <c r="K633">
        <f t="shared" si="74"/>
        <v>128</v>
      </c>
      <c r="L633">
        <f t="shared" si="75"/>
        <v>430000</v>
      </c>
    </row>
    <row r="634" spans="1:12" x14ac:dyDescent="0.45">
      <c r="A634" t="s">
        <v>3468</v>
      </c>
      <c r="B634">
        <v>250000</v>
      </c>
      <c r="C634" t="s">
        <v>7</v>
      </c>
      <c r="D634" t="str">
        <f t="shared" si="78"/>
        <v>2021.01</v>
      </c>
      <c r="E634" t="str" cm="1">
        <f t="array" ref="E634">IF(COUNT(FIND({"셀룰러","샐룰러","lte","Lte","LTE","Cellular","cellular"},G634)),"lte","wifi")</f>
        <v>wifi</v>
      </c>
      <c r="F634" t="s">
        <v>116</v>
      </c>
      <c r="G634" t="s">
        <v>3638</v>
      </c>
      <c r="H634">
        <f t="shared" si="71"/>
        <v>2.9800000000000182</v>
      </c>
      <c r="I634">
        <f t="shared" si="73"/>
        <v>430000</v>
      </c>
      <c r="J634">
        <v>2018.03</v>
      </c>
      <c r="K634">
        <f t="shared" si="74"/>
        <v>32</v>
      </c>
      <c r="L634">
        <f t="shared" si="75"/>
        <v>430000</v>
      </c>
    </row>
    <row r="635" spans="1:12" x14ac:dyDescent="0.45">
      <c r="A635" t="s">
        <v>3468</v>
      </c>
      <c r="B635">
        <v>370000</v>
      </c>
      <c r="C635" t="s">
        <v>4</v>
      </c>
      <c r="D635" s="2">
        <v>2021.01</v>
      </c>
      <c r="E635" t="str" cm="1">
        <f t="array" ref="E635">IF(COUNT(FIND({"셀룰러","샐룰러","lte","Lte","LTE","Cellular","cellular"},G635)),"lte","wifi")</f>
        <v>wifi</v>
      </c>
      <c r="F635">
        <v>20210123</v>
      </c>
      <c r="G635" t="s">
        <v>5532</v>
      </c>
      <c r="H635">
        <f t="shared" si="71"/>
        <v>2.9800000000000182</v>
      </c>
      <c r="I635">
        <f t="shared" si="73"/>
        <v>550000</v>
      </c>
      <c r="J635">
        <v>2018.03</v>
      </c>
      <c r="K635">
        <f t="shared" si="74"/>
        <v>128</v>
      </c>
      <c r="L635">
        <f t="shared" si="75"/>
        <v>430000</v>
      </c>
    </row>
    <row r="636" spans="1:12" x14ac:dyDescent="0.45">
      <c r="A636" t="s">
        <v>3468</v>
      </c>
      <c r="B636">
        <v>240000</v>
      </c>
      <c r="C636" t="s">
        <v>4</v>
      </c>
      <c r="D636" t="str">
        <f t="shared" ref="D636:D644" si="79">LEFT(F636,7)</f>
        <v>2020.11</v>
      </c>
      <c r="E636" t="str" cm="1">
        <f t="array" ref="E636">IF(COUNT(FIND({"셀룰러","샐룰러","lte","Lte","LTE","Cellular","cellular"},G636)),"lte","wifi")</f>
        <v>wifi</v>
      </c>
      <c r="F636" t="s">
        <v>195</v>
      </c>
      <c r="G636" t="s">
        <v>3716</v>
      </c>
      <c r="H636">
        <f t="shared" si="71"/>
        <v>2.0799999999999272</v>
      </c>
      <c r="I636">
        <f t="shared" si="73"/>
        <v>430000</v>
      </c>
      <c r="J636">
        <v>2018.03</v>
      </c>
      <c r="K636">
        <f t="shared" si="74"/>
        <v>32</v>
      </c>
      <c r="L636">
        <f t="shared" si="75"/>
        <v>430000</v>
      </c>
    </row>
    <row r="637" spans="1:12" x14ac:dyDescent="0.45">
      <c r="A637" t="s">
        <v>3468</v>
      </c>
      <c r="B637">
        <v>430000</v>
      </c>
      <c r="C637" t="s">
        <v>4</v>
      </c>
      <c r="D637" t="str">
        <f t="shared" si="79"/>
        <v>2021.02</v>
      </c>
      <c r="E637" t="str" cm="1">
        <f t="array" ref="E637">IF(COUNT(FIND({"셀룰러","샐룰러","lte","Lte","LTE","Cellular","cellular"},G637)),"lte","wifi")</f>
        <v>wifi</v>
      </c>
      <c r="F637" t="s">
        <v>80</v>
      </c>
      <c r="G637" t="s">
        <v>3764</v>
      </c>
      <c r="H637">
        <f t="shared" si="71"/>
        <v>2.9900000000000091</v>
      </c>
      <c r="I637">
        <f t="shared" si="73"/>
        <v>430000</v>
      </c>
      <c r="J637">
        <v>2018.03</v>
      </c>
      <c r="K637">
        <f t="shared" si="74"/>
        <v>32</v>
      </c>
      <c r="L637">
        <f t="shared" si="75"/>
        <v>430000</v>
      </c>
    </row>
    <row r="638" spans="1:12" x14ac:dyDescent="0.45">
      <c r="A638" t="s">
        <v>3468</v>
      </c>
      <c r="B638">
        <v>310000</v>
      </c>
      <c r="C638" t="s">
        <v>4</v>
      </c>
      <c r="D638" t="str">
        <f t="shared" si="79"/>
        <v>2020.12</v>
      </c>
      <c r="E638" t="str" cm="1">
        <f t="array" ref="E638">IF(COUNT(FIND({"셀룰러","샐룰러","lte","Lte","LTE","Cellular","cellular"},G638)),"lte","wifi")</f>
        <v>wifi</v>
      </c>
      <c r="F638" t="s">
        <v>155</v>
      </c>
      <c r="G638" t="s">
        <v>3679</v>
      </c>
      <c r="H638">
        <f t="shared" si="71"/>
        <v>2.0899999999999181</v>
      </c>
      <c r="I638">
        <f t="shared" si="73"/>
        <v>550000</v>
      </c>
      <c r="J638">
        <v>2018.03</v>
      </c>
      <c r="K638">
        <f t="shared" si="74"/>
        <v>128</v>
      </c>
      <c r="L638">
        <f t="shared" si="75"/>
        <v>430000</v>
      </c>
    </row>
    <row r="639" spans="1:12" x14ac:dyDescent="0.45">
      <c r="A639" t="s">
        <v>3468</v>
      </c>
      <c r="B639">
        <v>320000</v>
      </c>
      <c r="C639" t="s">
        <v>4</v>
      </c>
      <c r="D639" t="str">
        <f t="shared" si="79"/>
        <v>2021.02</v>
      </c>
      <c r="E639" t="str" cm="1">
        <f t="array" ref="E639">IF(COUNT(FIND({"셀룰러","샐룰러","lte","Lte","LTE","Cellular","cellular"},G639)),"lte","wifi")</f>
        <v>wifi</v>
      </c>
      <c r="F639" t="s">
        <v>302</v>
      </c>
      <c r="G639" t="s">
        <v>3488</v>
      </c>
      <c r="H639">
        <f t="shared" si="71"/>
        <v>2.9900000000000091</v>
      </c>
      <c r="I639">
        <f t="shared" si="73"/>
        <v>550000</v>
      </c>
      <c r="J639">
        <v>2018.03</v>
      </c>
      <c r="K639">
        <f t="shared" si="74"/>
        <v>128</v>
      </c>
      <c r="L639">
        <f t="shared" si="75"/>
        <v>430000</v>
      </c>
    </row>
    <row r="640" spans="1:12" x14ac:dyDescent="0.45">
      <c r="A640" t="s">
        <v>3468</v>
      </c>
      <c r="B640">
        <v>350000</v>
      </c>
      <c r="C640" t="s">
        <v>4</v>
      </c>
      <c r="D640" t="str">
        <f t="shared" si="79"/>
        <v>2020.12</v>
      </c>
      <c r="E640" t="str" cm="1">
        <f t="array" ref="E640">IF(COUNT(FIND({"셀룰러","샐룰러","lte","Lte","LTE","Cellular","cellular"},G640)),"lte","wifi")</f>
        <v>wifi</v>
      </c>
      <c r="F640" t="s">
        <v>155</v>
      </c>
      <c r="G640" t="s">
        <v>3669</v>
      </c>
      <c r="H640">
        <f t="shared" si="71"/>
        <v>2.0899999999999181</v>
      </c>
      <c r="I640">
        <f t="shared" si="73"/>
        <v>550000</v>
      </c>
      <c r="J640">
        <v>2018.03</v>
      </c>
      <c r="K640">
        <f t="shared" si="74"/>
        <v>128</v>
      </c>
      <c r="L640">
        <f t="shared" si="75"/>
        <v>430000</v>
      </c>
    </row>
    <row r="641" spans="1:12" x14ac:dyDescent="0.45">
      <c r="A641" t="s">
        <v>3468</v>
      </c>
      <c r="B641">
        <v>260000</v>
      </c>
      <c r="C641" t="s">
        <v>7</v>
      </c>
      <c r="D641" t="str">
        <f t="shared" si="79"/>
        <v>2021.01</v>
      </c>
      <c r="E641" t="str" cm="1">
        <f t="array" ref="E641">IF(COUNT(FIND({"셀룰러","샐룰러","lte","Lte","LTE","Cellular","cellular"},G641)),"lte","wifi")</f>
        <v>wifi</v>
      </c>
      <c r="F641" t="s">
        <v>102</v>
      </c>
      <c r="G641" t="s">
        <v>3499</v>
      </c>
      <c r="H641">
        <f t="shared" si="71"/>
        <v>2.9800000000000182</v>
      </c>
      <c r="I641">
        <f t="shared" si="73"/>
        <v>430000</v>
      </c>
      <c r="J641">
        <v>2018.03</v>
      </c>
      <c r="K641">
        <f t="shared" si="74"/>
        <v>32</v>
      </c>
      <c r="L641">
        <f t="shared" si="75"/>
        <v>430000</v>
      </c>
    </row>
    <row r="642" spans="1:12" x14ac:dyDescent="0.45">
      <c r="A642" t="s">
        <v>3468</v>
      </c>
      <c r="B642">
        <v>500000</v>
      </c>
      <c r="C642" t="s">
        <v>43</v>
      </c>
      <c r="D642" t="str">
        <f t="shared" si="79"/>
        <v>2020.12</v>
      </c>
      <c r="E642" t="str" cm="1">
        <f t="array" ref="E642">IF(COUNT(FIND({"셀룰러","샐룰러","lte","Lte","LTE","Cellular","cellular"},G642)),"lte","wifi")</f>
        <v>wifi</v>
      </c>
      <c r="F642" t="s">
        <v>175</v>
      </c>
      <c r="G642" t="s">
        <v>3504</v>
      </c>
      <c r="H642">
        <f t="shared" ref="H642:H705" si="80">D642-J642</f>
        <v>2.0899999999999181</v>
      </c>
      <c r="I642">
        <f t="shared" si="73"/>
        <v>430000</v>
      </c>
      <c r="J642">
        <v>2018.03</v>
      </c>
      <c r="K642">
        <f t="shared" si="74"/>
        <v>32</v>
      </c>
      <c r="L642">
        <f t="shared" si="75"/>
        <v>430000</v>
      </c>
    </row>
    <row r="643" spans="1:12" x14ac:dyDescent="0.45">
      <c r="A643" t="s">
        <v>3468</v>
      </c>
      <c r="B643">
        <v>350000</v>
      </c>
      <c r="C643" t="s">
        <v>7</v>
      </c>
      <c r="D643" t="str">
        <f t="shared" si="79"/>
        <v>2020.11</v>
      </c>
      <c r="E643" t="str" cm="1">
        <f t="array" ref="E643">IF(COUNT(FIND({"셀룰러","샐룰러","lte","Lte","LTE","Cellular","cellular"},G643)),"lte","wifi")</f>
        <v>wifi</v>
      </c>
      <c r="F643" t="s">
        <v>189</v>
      </c>
      <c r="G643" t="s">
        <v>3659</v>
      </c>
      <c r="H643">
        <f t="shared" si="80"/>
        <v>2.0799999999999272</v>
      </c>
      <c r="I643">
        <f t="shared" si="73"/>
        <v>550000</v>
      </c>
      <c r="J643">
        <v>2018.03</v>
      </c>
      <c r="K643">
        <f t="shared" si="74"/>
        <v>128</v>
      </c>
      <c r="L643">
        <f t="shared" si="75"/>
        <v>430000</v>
      </c>
    </row>
    <row r="644" spans="1:12" x14ac:dyDescent="0.45">
      <c r="A644" t="s">
        <v>3468</v>
      </c>
      <c r="B644">
        <v>340000</v>
      </c>
      <c r="C644" t="s">
        <v>4</v>
      </c>
      <c r="D644" t="str">
        <f t="shared" si="79"/>
        <v>2021.01</v>
      </c>
      <c r="E644" t="str" cm="1">
        <f t="array" ref="E644">IF(COUNT(FIND({"셀룰러","샐룰러","lte","Lte","LTE","Cellular","cellular"},G644)),"lte","wifi")</f>
        <v>wifi</v>
      </c>
      <c r="F644" t="s">
        <v>84</v>
      </c>
      <c r="G644" t="s">
        <v>3598</v>
      </c>
      <c r="H644">
        <f t="shared" si="80"/>
        <v>2.9800000000000182</v>
      </c>
      <c r="I644">
        <f t="shared" si="73"/>
        <v>550000</v>
      </c>
      <c r="J644">
        <v>2018.03</v>
      </c>
      <c r="K644">
        <f t="shared" si="74"/>
        <v>128</v>
      </c>
      <c r="L644">
        <f t="shared" si="75"/>
        <v>430000</v>
      </c>
    </row>
    <row r="645" spans="1:12" x14ac:dyDescent="0.45">
      <c r="A645" t="s">
        <v>3468</v>
      </c>
      <c r="B645">
        <v>340000</v>
      </c>
      <c r="C645" t="s">
        <v>4</v>
      </c>
      <c r="D645" s="2">
        <v>2020.12</v>
      </c>
      <c r="E645" t="str" cm="1">
        <f t="array" ref="E645">IF(COUNT(FIND({"셀룰러","샐룰러","lte","Lte","LTE","Cellular","cellular"},G645)),"lte","wifi")</f>
        <v>wifi</v>
      </c>
      <c r="F645">
        <v>20201223</v>
      </c>
      <c r="G645" t="s">
        <v>3659</v>
      </c>
      <c r="H645">
        <f t="shared" si="80"/>
        <v>2.0899999999999181</v>
      </c>
      <c r="I645">
        <f t="shared" si="73"/>
        <v>550000</v>
      </c>
      <c r="J645">
        <v>2018.03</v>
      </c>
      <c r="K645">
        <f t="shared" si="74"/>
        <v>128</v>
      </c>
      <c r="L645">
        <f t="shared" si="75"/>
        <v>430000</v>
      </c>
    </row>
    <row r="646" spans="1:12" x14ac:dyDescent="0.45">
      <c r="A646" t="s">
        <v>3468</v>
      </c>
      <c r="B646">
        <v>300000</v>
      </c>
      <c r="C646" t="s">
        <v>4</v>
      </c>
      <c r="D646" s="2">
        <v>2020.11</v>
      </c>
      <c r="E646" t="str" cm="1">
        <f t="array" ref="E646">IF(COUNT(FIND({"셀룰러","샐룰러","lte","Lte","LTE","Cellular","cellular"},G646)),"lte","wifi")</f>
        <v>wifi</v>
      </c>
      <c r="F646">
        <v>20201123</v>
      </c>
      <c r="G646" t="s">
        <v>5399</v>
      </c>
      <c r="H646">
        <f t="shared" si="80"/>
        <v>2.0799999999999272</v>
      </c>
      <c r="I646">
        <f t="shared" si="73"/>
        <v>430000</v>
      </c>
      <c r="J646">
        <v>2018.03</v>
      </c>
      <c r="K646">
        <f t="shared" si="74"/>
        <v>32</v>
      </c>
      <c r="L646">
        <f t="shared" si="75"/>
        <v>430000</v>
      </c>
    </row>
    <row r="647" spans="1:12" x14ac:dyDescent="0.45">
      <c r="A647" t="s">
        <v>3468</v>
      </c>
      <c r="B647">
        <v>320000</v>
      </c>
      <c r="C647" t="s">
        <v>7</v>
      </c>
      <c r="D647" t="str">
        <f t="shared" ref="D647:D656" si="81">LEFT(F647,7)</f>
        <v>2021.01</v>
      </c>
      <c r="E647" t="str" cm="1">
        <f t="array" ref="E647">IF(COUNT(FIND({"셀룰러","샐룰러","lte","Lte","LTE","Cellular","cellular"},G647)),"lte","wifi")</f>
        <v>lte</v>
      </c>
      <c r="F647" t="s">
        <v>371</v>
      </c>
      <c r="G647" t="s">
        <v>3612</v>
      </c>
      <c r="H647">
        <f t="shared" si="80"/>
        <v>2.9800000000000182</v>
      </c>
      <c r="I647">
        <f t="shared" si="73"/>
        <v>720000</v>
      </c>
      <c r="J647">
        <v>2018.03</v>
      </c>
      <c r="K647">
        <f t="shared" si="74"/>
        <v>128</v>
      </c>
      <c r="L647">
        <f t="shared" si="75"/>
        <v>600000</v>
      </c>
    </row>
    <row r="648" spans="1:12" x14ac:dyDescent="0.45">
      <c r="A648" t="s">
        <v>3468</v>
      </c>
      <c r="B648">
        <v>375000</v>
      </c>
      <c r="C648" t="s">
        <v>4</v>
      </c>
      <c r="D648" t="str">
        <f t="shared" si="81"/>
        <v>2021.01</v>
      </c>
      <c r="E648" t="str" cm="1">
        <f t="array" ref="E648">IF(COUNT(FIND({"셀룰러","샐룰러","lte","Lte","LTE","Cellular","cellular"},G648)),"lte","wifi")</f>
        <v>lte</v>
      </c>
      <c r="F648" t="s">
        <v>346</v>
      </c>
      <c r="G648" t="s">
        <v>3601</v>
      </c>
      <c r="H648">
        <f t="shared" si="80"/>
        <v>2.9800000000000182</v>
      </c>
      <c r="I648">
        <f t="shared" si="73"/>
        <v>720000</v>
      </c>
      <c r="J648">
        <v>2018.03</v>
      </c>
      <c r="K648">
        <f t="shared" si="74"/>
        <v>128</v>
      </c>
      <c r="L648">
        <f t="shared" si="75"/>
        <v>600000</v>
      </c>
    </row>
    <row r="649" spans="1:12" x14ac:dyDescent="0.45">
      <c r="A649" t="s">
        <v>3468</v>
      </c>
      <c r="B649">
        <v>230000</v>
      </c>
      <c r="C649" t="s">
        <v>7</v>
      </c>
      <c r="D649" t="str">
        <f t="shared" si="81"/>
        <v>2021.01</v>
      </c>
      <c r="E649" t="str" cm="1">
        <f t="array" ref="E649">IF(COUNT(FIND({"셀룰러","샐룰러","lte","Lte","LTE","Cellular","cellular"},G649)),"lte","wifi")</f>
        <v>wifi</v>
      </c>
      <c r="F649" t="s">
        <v>116</v>
      </c>
      <c r="G649" t="s">
        <v>3639</v>
      </c>
      <c r="H649">
        <f t="shared" si="80"/>
        <v>2.9800000000000182</v>
      </c>
      <c r="I649">
        <f t="shared" si="73"/>
        <v>550000</v>
      </c>
      <c r="J649">
        <v>2018.03</v>
      </c>
      <c r="K649">
        <f t="shared" si="74"/>
        <v>128</v>
      </c>
      <c r="L649">
        <f t="shared" si="75"/>
        <v>430000</v>
      </c>
    </row>
    <row r="650" spans="1:12" x14ac:dyDescent="0.45">
      <c r="A650" t="s">
        <v>3468</v>
      </c>
      <c r="B650">
        <v>350000</v>
      </c>
      <c r="C650" t="s">
        <v>7</v>
      </c>
      <c r="D650" t="str">
        <f t="shared" si="81"/>
        <v>2021.02</v>
      </c>
      <c r="E650" t="str" cm="1">
        <f t="array" ref="E650">IF(COUNT(FIND({"셀룰러","샐룰러","lte","Lte","LTE","Cellular","cellular"},G650)),"lte","wifi")</f>
        <v>lte</v>
      </c>
      <c r="F650" t="s">
        <v>71</v>
      </c>
      <c r="G650" t="s">
        <v>3586</v>
      </c>
      <c r="H650">
        <f t="shared" si="80"/>
        <v>2.9900000000000091</v>
      </c>
      <c r="I650">
        <f t="shared" si="73"/>
        <v>720000</v>
      </c>
      <c r="J650">
        <v>2018.03</v>
      </c>
      <c r="K650">
        <f t="shared" si="74"/>
        <v>128</v>
      </c>
      <c r="L650">
        <f t="shared" si="75"/>
        <v>600000</v>
      </c>
    </row>
    <row r="651" spans="1:12" x14ac:dyDescent="0.45">
      <c r="A651" t="s">
        <v>3468</v>
      </c>
      <c r="B651">
        <v>70000</v>
      </c>
      <c r="C651" t="s">
        <v>7</v>
      </c>
      <c r="D651" t="str">
        <f t="shared" si="81"/>
        <v>2021.01</v>
      </c>
      <c r="E651" t="str" cm="1">
        <f t="array" ref="E651">IF(COUNT(FIND({"셀룰러","샐룰러","lte","Lte","LTE","Cellular","cellular"},G651)),"lte","wifi")</f>
        <v>wifi</v>
      </c>
      <c r="F651" t="s">
        <v>87</v>
      </c>
      <c r="G651" t="s">
        <v>3585</v>
      </c>
      <c r="H651">
        <f t="shared" si="80"/>
        <v>2.9800000000000182</v>
      </c>
      <c r="I651">
        <f t="shared" si="73"/>
        <v>430000</v>
      </c>
      <c r="J651">
        <v>2018.03</v>
      </c>
      <c r="K651">
        <f t="shared" si="74"/>
        <v>32</v>
      </c>
      <c r="L651">
        <f t="shared" si="75"/>
        <v>430000</v>
      </c>
    </row>
    <row r="652" spans="1:12" x14ac:dyDescent="0.45">
      <c r="A652" t="s">
        <v>3468</v>
      </c>
      <c r="B652">
        <v>285000</v>
      </c>
      <c r="C652" t="s">
        <v>4</v>
      </c>
      <c r="D652" t="str">
        <f t="shared" si="81"/>
        <v>2021.02</v>
      </c>
      <c r="E652" t="str" cm="1">
        <f t="array" ref="E652">IF(COUNT(FIND({"셀룰러","샐룰러","lte","Lte","LTE","Cellular","cellular"},G652)),"lte","wifi")</f>
        <v>wifi</v>
      </c>
      <c r="F652" t="s">
        <v>29</v>
      </c>
      <c r="G652" t="s">
        <v>3480</v>
      </c>
      <c r="H652">
        <f t="shared" si="80"/>
        <v>2.9900000000000091</v>
      </c>
      <c r="I652">
        <f t="shared" ref="I652:I674" si="82">IF(K652=128,L652+120000,L652)</f>
        <v>430000</v>
      </c>
      <c r="J652">
        <v>2018.03</v>
      </c>
      <c r="K652">
        <f t="shared" ref="K652:K674" si="83">IF(COUNT(FIND(128,G652)),128,32)</f>
        <v>32</v>
      </c>
      <c r="L652">
        <f t="shared" ref="L652:L674" si="84">IF(E652="wifi",430000,600000)</f>
        <v>430000</v>
      </c>
    </row>
    <row r="653" spans="1:12" x14ac:dyDescent="0.45">
      <c r="A653" t="s">
        <v>3468</v>
      </c>
      <c r="B653">
        <v>420000</v>
      </c>
      <c r="C653" t="s">
        <v>4</v>
      </c>
      <c r="D653" t="str">
        <f t="shared" si="81"/>
        <v>2021.01</v>
      </c>
      <c r="E653" t="str" cm="1">
        <f t="array" ref="E653">IF(COUNT(FIND({"셀룰러","샐룰러","lte","Lte","LTE","Cellular","cellular"},G653)),"lte","wifi")</f>
        <v>wifi</v>
      </c>
      <c r="F653" t="s">
        <v>94</v>
      </c>
      <c r="G653" t="s">
        <v>3602</v>
      </c>
      <c r="H653">
        <f t="shared" si="80"/>
        <v>2.9800000000000182</v>
      </c>
      <c r="I653">
        <f t="shared" si="82"/>
        <v>550000</v>
      </c>
      <c r="J653">
        <v>2018.03</v>
      </c>
      <c r="K653">
        <f t="shared" si="83"/>
        <v>128</v>
      </c>
      <c r="L653">
        <f t="shared" si="84"/>
        <v>430000</v>
      </c>
    </row>
    <row r="654" spans="1:12" x14ac:dyDescent="0.45">
      <c r="A654" t="s">
        <v>3468</v>
      </c>
      <c r="B654">
        <v>230000</v>
      </c>
      <c r="C654" t="s">
        <v>7</v>
      </c>
      <c r="D654" t="str">
        <f t="shared" si="81"/>
        <v>2021.01</v>
      </c>
      <c r="E654" t="str" cm="1">
        <f t="array" ref="E654">IF(COUNT(FIND({"셀룰러","샐룰러","lte","Lte","LTE","Cellular","cellular"},G654)),"lte","wifi")</f>
        <v>wifi</v>
      </c>
      <c r="F654" t="s">
        <v>81</v>
      </c>
      <c r="G654" t="s">
        <v>3594</v>
      </c>
      <c r="H654">
        <f t="shared" si="80"/>
        <v>2.9800000000000182</v>
      </c>
      <c r="I654">
        <f t="shared" si="82"/>
        <v>430000</v>
      </c>
      <c r="J654">
        <v>2018.03</v>
      </c>
      <c r="K654">
        <f t="shared" si="83"/>
        <v>32</v>
      </c>
      <c r="L654">
        <f t="shared" si="84"/>
        <v>430000</v>
      </c>
    </row>
    <row r="655" spans="1:12" x14ac:dyDescent="0.45">
      <c r="A655" t="s">
        <v>3468</v>
      </c>
      <c r="B655">
        <v>280000</v>
      </c>
      <c r="C655" t="s">
        <v>4</v>
      </c>
      <c r="D655" t="str">
        <f t="shared" si="81"/>
        <v>2020.12</v>
      </c>
      <c r="E655" t="str" cm="1">
        <f t="array" ref="E655">IF(COUNT(FIND({"셀룰러","샐룰러","lte","Lte","LTE","Cellular","cellular"},G655)),"lte","wifi")</f>
        <v>wifi</v>
      </c>
      <c r="F655" t="s">
        <v>121</v>
      </c>
      <c r="G655" t="s">
        <v>3302</v>
      </c>
      <c r="H655">
        <f t="shared" si="80"/>
        <v>2.0899999999999181</v>
      </c>
      <c r="I655">
        <f t="shared" si="82"/>
        <v>430000</v>
      </c>
      <c r="J655">
        <v>2018.03</v>
      </c>
      <c r="K655">
        <f t="shared" si="83"/>
        <v>32</v>
      </c>
      <c r="L655">
        <f t="shared" si="84"/>
        <v>430000</v>
      </c>
    </row>
    <row r="656" spans="1:12" x14ac:dyDescent="0.45">
      <c r="A656" t="s">
        <v>3468</v>
      </c>
      <c r="B656">
        <v>300000</v>
      </c>
      <c r="C656" t="s">
        <v>4</v>
      </c>
      <c r="D656" t="str">
        <f t="shared" si="81"/>
        <v>2021.01</v>
      </c>
      <c r="E656" t="str" cm="1">
        <f t="array" ref="E656">IF(COUNT(FIND({"셀룰러","샐룰러","lte","Lte","LTE","Cellular","cellular"},G656)),"lte","wifi")</f>
        <v>wifi</v>
      </c>
      <c r="F656" t="s">
        <v>117</v>
      </c>
      <c r="G656" t="s">
        <v>3501</v>
      </c>
      <c r="H656">
        <f t="shared" si="80"/>
        <v>2.9800000000000182</v>
      </c>
      <c r="I656">
        <f t="shared" si="82"/>
        <v>430000</v>
      </c>
      <c r="J656">
        <v>2018.03</v>
      </c>
      <c r="K656">
        <f t="shared" si="83"/>
        <v>32</v>
      </c>
      <c r="L656">
        <f t="shared" si="84"/>
        <v>430000</v>
      </c>
    </row>
    <row r="657" spans="1:12" x14ac:dyDescent="0.45">
      <c r="A657" t="s">
        <v>3468</v>
      </c>
      <c r="B657">
        <v>280000</v>
      </c>
      <c r="C657" t="s">
        <v>7</v>
      </c>
      <c r="D657" s="2">
        <v>2020.12</v>
      </c>
      <c r="E657" t="str" cm="1">
        <f t="array" ref="E657">IF(COUNT(FIND({"셀룰러","샐룰러","lte","Lte","LTE","Cellular","cellular"},G657)),"lte","wifi")</f>
        <v>wifi</v>
      </c>
      <c r="F657">
        <v>20201214</v>
      </c>
      <c r="G657" t="s">
        <v>5621</v>
      </c>
      <c r="H657">
        <f t="shared" si="80"/>
        <v>2.0899999999999181</v>
      </c>
      <c r="I657">
        <f t="shared" si="82"/>
        <v>430000</v>
      </c>
      <c r="J657">
        <v>2018.03</v>
      </c>
      <c r="K657">
        <f t="shared" si="83"/>
        <v>32</v>
      </c>
      <c r="L657">
        <f t="shared" si="84"/>
        <v>430000</v>
      </c>
    </row>
    <row r="658" spans="1:12" x14ac:dyDescent="0.45">
      <c r="A658" t="s">
        <v>3468</v>
      </c>
      <c r="B658">
        <v>280000</v>
      </c>
      <c r="C658" t="s">
        <v>4</v>
      </c>
      <c r="D658" t="str">
        <f>LEFT(F658,7)</f>
        <v>2020.12</v>
      </c>
      <c r="E658" t="str" cm="1">
        <f t="array" ref="E658">IF(COUNT(FIND({"셀룰러","샐룰러","lte","Lte","LTE","Cellular","cellular"},G658)),"lte","wifi")</f>
        <v>wifi</v>
      </c>
      <c r="F658" t="s">
        <v>142</v>
      </c>
      <c r="G658" t="s">
        <v>3665</v>
      </c>
      <c r="H658">
        <f t="shared" si="80"/>
        <v>2.0899999999999181</v>
      </c>
      <c r="I658">
        <f t="shared" si="82"/>
        <v>430000</v>
      </c>
      <c r="J658">
        <v>2018.03</v>
      </c>
      <c r="K658">
        <f t="shared" si="83"/>
        <v>32</v>
      </c>
      <c r="L658">
        <f t="shared" si="84"/>
        <v>430000</v>
      </c>
    </row>
    <row r="659" spans="1:12" x14ac:dyDescent="0.45">
      <c r="A659" t="s">
        <v>3468</v>
      </c>
      <c r="B659">
        <v>300000</v>
      </c>
      <c r="C659" t="s">
        <v>4</v>
      </c>
      <c r="D659" t="str">
        <f>LEFT(F659,7)</f>
        <v>2021.02</v>
      </c>
      <c r="E659" t="str" cm="1">
        <f t="array" ref="E659">IF(COUNT(FIND({"셀룰러","샐룰러","lte","Lte","LTE","Cellular","cellular"},G659)),"lte","wifi")</f>
        <v>wifi</v>
      </c>
      <c r="F659" t="s">
        <v>71</v>
      </c>
      <c r="G659" t="s">
        <v>3584</v>
      </c>
      <c r="H659">
        <f t="shared" si="80"/>
        <v>2.9900000000000091</v>
      </c>
      <c r="I659">
        <f t="shared" si="82"/>
        <v>550000</v>
      </c>
      <c r="J659">
        <v>2018.03</v>
      </c>
      <c r="K659">
        <f t="shared" si="83"/>
        <v>128</v>
      </c>
      <c r="L659">
        <f t="shared" si="84"/>
        <v>430000</v>
      </c>
    </row>
    <row r="660" spans="1:12" x14ac:dyDescent="0.45">
      <c r="A660" t="s">
        <v>3468</v>
      </c>
      <c r="B660">
        <v>350000</v>
      </c>
      <c r="C660" t="s">
        <v>4</v>
      </c>
      <c r="D660" s="2">
        <v>2021.03</v>
      </c>
      <c r="E660" t="str" cm="1">
        <f t="array" ref="E660">IF(COUNT(FIND({"셀룰러","샐룰러","lte","Lte","LTE","Cellular","cellular"},G660)),"lte","wifi")</f>
        <v>wifi</v>
      </c>
      <c r="F660">
        <v>20210307</v>
      </c>
      <c r="G660" t="s">
        <v>5742</v>
      </c>
      <c r="H660">
        <f t="shared" si="80"/>
        <v>3</v>
      </c>
      <c r="I660">
        <f t="shared" si="82"/>
        <v>550000</v>
      </c>
      <c r="J660">
        <v>2018.03</v>
      </c>
      <c r="K660">
        <f t="shared" si="83"/>
        <v>128</v>
      </c>
      <c r="L660">
        <f t="shared" si="84"/>
        <v>430000</v>
      </c>
    </row>
    <row r="661" spans="1:12" x14ac:dyDescent="0.45">
      <c r="A661" t="s">
        <v>3468</v>
      </c>
      <c r="B661">
        <v>330000</v>
      </c>
      <c r="C661" t="s">
        <v>4</v>
      </c>
      <c r="D661" t="str">
        <f>LEFT(F661,7)</f>
        <v>2021.01</v>
      </c>
      <c r="E661" t="str" cm="1">
        <f t="array" ref="E661">IF(COUNT(FIND({"셀룰러","샐룰러","lte","Lte","LTE","Cellular","cellular"},G661)),"lte","wifi")</f>
        <v>wifi</v>
      </c>
      <c r="F661" t="s">
        <v>103</v>
      </c>
      <c r="G661" t="s">
        <v>3495</v>
      </c>
      <c r="H661">
        <f t="shared" si="80"/>
        <v>2.9800000000000182</v>
      </c>
      <c r="I661">
        <f t="shared" si="82"/>
        <v>430000</v>
      </c>
      <c r="J661">
        <v>2018.03</v>
      </c>
      <c r="K661">
        <f t="shared" si="83"/>
        <v>32</v>
      </c>
      <c r="L661">
        <f t="shared" si="84"/>
        <v>430000</v>
      </c>
    </row>
    <row r="662" spans="1:12" x14ac:dyDescent="0.45">
      <c r="A662" t="s">
        <v>3468</v>
      </c>
      <c r="B662">
        <v>300000</v>
      </c>
      <c r="C662" t="s">
        <v>4</v>
      </c>
      <c r="D662" t="str">
        <f>LEFT(F662,7)</f>
        <v>2020.12</v>
      </c>
      <c r="E662" t="str" cm="1">
        <f t="array" ref="E662">IF(COUNT(FIND({"셀룰러","샐룰러","lte","Lte","LTE","Cellular","cellular"},G662)),"lte","wifi")</f>
        <v>lte</v>
      </c>
      <c r="F662" t="s">
        <v>165</v>
      </c>
      <c r="G662" t="s">
        <v>3703</v>
      </c>
      <c r="H662">
        <f t="shared" si="80"/>
        <v>2.0899999999999181</v>
      </c>
      <c r="I662">
        <f t="shared" si="82"/>
        <v>600000</v>
      </c>
      <c r="J662">
        <v>2018.03</v>
      </c>
      <c r="K662">
        <f t="shared" si="83"/>
        <v>32</v>
      </c>
      <c r="L662">
        <f t="shared" si="84"/>
        <v>600000</v>
      </c>
    </row>
    <row r="663" spans="1:12" x14ac:dyDescent="0.45">
      <c r="A663" t="s">
        <v>3468</v>
      </c>
      <c r="B663">
        <v>330000</v>
      </c>
      <c r="C663" t="s">
        <v>7</v>
      </c>
      <c r="D663" t="str">
        <f>LEFT(F663,7)</f>
        <v>2020.11</v>
      </c>
      <c r="E663" t="str" cm="1">
        <f t="array" ref="E663">IF(COUNT(FIND({"셀룰러","샐룰러","lte","Lte","LTE","Cellular","cellular"},G663)),"lte","wifi")</f>
        <v>wifi</v>
      </c>
      <c r="F663" t="s">
        <v>207</v>
      </c>
      <c r="G663" t="s">
        <v>3518</v>
      </c>
      <c r="H663">
        <f t="shared" si="80"/>
        <v>2.0799999999999272</v>
      </c>
      <c r="I663">
        <f t="shared" si="82"/>
        <v>550000</v>
      </c>
      <c r="J663">
        <v>2018.03</v>
      </c>
      <c r="K663">
        <f t="shared" si="83"/>
        <v>128</v>
      </c>
      <c r="L663">
        <f t="shared" si="84"/>
        <v>430000</v>
      </c>
    </row>
    <row r="664" spans="1:12" x14ac:dyDescent="0.45">
      <c r="A664" t="s">
        <v>3468</v>
      </c>
      <c r="B664">
        <v>320000</v>
      </c>
      <c r="C664" t="s">
        <v>43</v>
      </c>
      <c r="D664" s="2">
        <v>2020.12</v>
      </c>
      <c r="E664" t="str" cm="1">
        <f t="array" ref="E664">IF(COUNT(FIND({"셀룰러","샐룰러","lte","Lte","LTE","Cellular","cellular"},G664)),"lte","wifi")</f>
        <v>wifi</v>
      </c>
      <c r="F664">
        <v>20201223</v>
      </c>
      <c r="G664" t="s">
        <v>5443</v>
      </c>
      <c r="H664">
        <f t="shared" si="80"/>
        <v>2.0899999999999181</v>
      </c>
      <c r="I664">
        <f t="shared" si="82"/>
        <v>430000</v>
      </c>
      <c r="J664">
        <v>2018.03</v>
      </c>
      <c r="K664">
        <f t="shared" si="83"/>
        <v>32</v>
      </c>
      <c r="L664">
        <f t="shared" si="84"/>
        <v>430000</v>
      </c>
    </row>
    <row r="665" spans="1:12" x14ac:dyDescent="0.45">
      <c r="A665" t="s">
        <v>3468</v>
      </c>
      <c r="B665">
        <v>240000</v>
      </c>
      <c r="C665" t="s">
        <v>7</v>
      </c>
      <c r="D665" t="str">
        <f t="shared" ref="D665:D678" si="85">LEFT(F665,7)</f>
        <v>2021.02</v>
      </c>
      <c r="E665" t="str" cm="1">
        <f t="array" ref="E665">IF(COUNT(FIND({"셀룰러","샐룰러","lte","Lte","LTE","Cellular","cellular"},G665)),"lte","wifi")</f>
        <v>lte</v>
      </c>
      <c r="F665" t="s">
        <v>66</v>
      </c>
      <c r="G665" t="s">
        <v>3563</v>
      </c>
      <c r="H665">
        <f t="shared" si="80"/>
        <v>2.9900000000000091</v>
      </c>
      <c r="I665">
        <f t="shared" si="82"/>
        <v>600000</v>
      </c>
      <c r="J665">
        <v>2018.03</v>
      </c>
      <c r="K665">
        <f t="shared" si="83"/>
        <v>32</v>
      </c>
      <c r="L665">
        <f t="shared" si="84"/>
        <v>600000</v>
      </c>
    </row>
    <row r="666" spans="1:12" x14ac:dyDescent="0.45">
      <c r="A666" t="s">
        <v>3468</v>
      </c>
      <c r="B666">
        <v>285000</v>
      </c>
      <c r="C666" t="s">
        <v>4</v>
      </c>
      <c r="D666" t="str">
        <f t="shared" si="85"/>
        <v>2021.03</v>
      </c>
      <c r="E666" t="str" cm="1">
        <f t="array" ref="E666">IF(COUNT(FIND({"셀룰러","샐룰러","lte","Lte","LTE","Cellular","cellular"},G666)),"lte","wifi")</f>
        <v>wifi</v>
      </c>
      <c r="F666" t="s">
        <v>197</v>
      </c>
      <c r="G666" t="s">
        <v>3474</v>
      </c>
      <c r="H666">
        <f t="shared" si="80"/>
        <v>3</v>
      </c>
      <c r="I666">
        <f t="shared" si="82"/>
        <v>430000</v>
      </c>
      <c r="J666">
        <v>2018.03</v>
      </c>
      <c r="K666">
        <f t="shared" si="83"/>
        <v>32</v>
      </c>
      <c r="L666">
        <f t="shared" si="84"/>
        <v>430000</v>
      </c>
    </row>
    <row r="667" spans="1:12" x14ac:dyDescent="0.45">
      <c r="A667" t="s">
        <v>3468</v>
      </c>
      <c r="B667">
        <v>350000</v>
      </c>
      <c r="C667" t="s">
        <v>4</v>
      </c>
      <c r="D667" t="str">
        <f t="shared" si="85"/>
        <v>2021.02</v>
      </c>
      <c r="E667" t="str" cm="1">
        <f t="array" ref="E667">IF(COUNT(FIND({"셀룰러","샐룰러","lte","Lte","LTE","Cellular","cellular"},G667)),"lte","wifi")</f>
        <v>wifi</v>
      </c>
      <c r="F667" t="s">
        <v>58</v>
      </c>
      <c r="G667" t="s">
        <v>3562</v>
      </c>
      <c r="H667">
        <f t="shared" si="80"/>
        <v>2.9900000000000091</v>
      </c>
      <c r="I667">
        <f t="shared" si="82"/>
        <v>550000</v>
      </c>
      <c r="J667">
        <v>2018.03</v>
      </c>
      <c r="K667">
        <f t="shared" si="83"/>
        <v>128</v>
      </c>
      <c r="L667">
        <f t="shared" si="84"/>
        <v>430000</v>
      </c>
    </row>
    <row r="668" spans="1:12" x14ac:dyDescent="0.45">
      <c r="A668" t="s">
        <v>3468</v>
      </c>
      <c r="B668">
        <v>350000</v>
      </c>
      <c r="C668" t="s">
        <v>4</v>
      </c>
      <c r="D668" t="str">
        <f t="shared" si="85"/>
        <v>2020.12</v>
      </c>
      <c r="E668" t="str" cm="1">
        <f t="array" ref="E668">IF(COUNT(FIND({"셀룰러","샐룰러","lte","Lte","LTE","Cellular","cellular"},G668)),"lte","wifi")</f>
        <v>wifi</v>
      </c>
      <c r="F668" t="s">
        <v>146</v>
      </c>
      <c r="G668" t="s">
        <v>3664</v>
      </c>
      <c r="H668">
        <f t="shared" si="80"/>
        <v>2.0899999999999181</v>
      </c>
      <c r="I668">
        <f t="shared" si="82"/>
        <v>550000</v>
      </c>
      <c r="J668">
        <v>2018.03</v>
      </c>
      <c r="K668">
        <f t="shared" si="83"/>
        <v>128</v>
      </c>
      <c r="L668">
        <f t="shared" si="84"/>
        <v>430000</v>
      </c>
    </row>
    <row r="669" spans="1:12" x14ac:dyDescent="0.45">
      <c r="A669" t="s">
        <v>3468</v>
      </c>
      <c r="B669">
        <v>250000</v>
      </c>
      <c r="C669" t="s">
        <v>7</v>
      </c>
      <c r="D669" t="str">
        <f t="shared" si="85"/>
        <v>2020.12</v>
      </c>
      <c r="E669" t="str" cm="1">
        <f t="array" ref="E669">IF(COUNT(FIND({"셀룰러","샐룰러","lte","Lte","LTE","Cellular","cellular"},G669)),"lte","wifi")</f>
        <v>wifi</v>
      </c>
      <c r="F669" t="s">
        <v>152</v>
      </c>
      <c r="G669" t="s">
        <v>3502</v>
      </c>
      <c r="H669">
        <f t="shared" si="80"/>
        <v>2.0899999999999181</v>
      </c>
      <c r="I669">
        <f t="shared" si="82"/>
        <v>430000</v>
      </c>
      <c r="J669">
        <v>2018.03</v>
      </c>
      <c r="K669">
        <f t="shared" si="83"/>
        <v>32</v>
      </c>
      <c r="L669">
        <f t="shared" si="84"/>
        <v>430000</v>
      </c>
    </row>
    <row r="670" spans="1:12" x14ac:dyDescent="0.45">
      <c r="A670" t="s">
        <v>3468</v>
      </c>
      <c r="B670">
        <v>400000</v>
      </c>
      <c r="C670" t="s">
        <v>4</v>
      </c>
      <c r="D670" t="str">
        <f t="shared" si="85"/>
        <v>2021.01</v>
      </c>
      <c r="E670" t="str" cm="1">
        <f t="array" ref="E670">IF(COUNT(FIND({"셀룰러","샐룰러","lte","Lte","LTE","Cellular","cellular"},G670)),"lte","wifi")</f>
        <v>lte</v>
      </c>
      <c r="F670" t="s">
        <v>111</v>
      </c>
      <c r="G670" t="s">
        <v>3635</v>
      </c>
      <c r="H670">
        <f t="shared" si="80"/>
        <v>2.9800000000000182</v>
      </c>
      <c r="I670">
        <f t="shared" si="82"/>
        <v>720000</v>
      </c>
      <c r="J670">
        <v>2018.03</v>
      </c>
      <c r="K670">
        <f t="shared" si="83"/>
        <v>128</v>
      </c>
      <c r="L670">
        <f t="shared" si="84"/>
        <v>600000</v>
      </c>
    </row>
    <row r="671" spans="1:12" x14ac:dyDescent="0.45">
      <c r="A671" t="s">
        <v>3468</v>
      </c>
      <c r="B671">
        <v>300000</v>
      </c>
      <c r="C671" t="s">
        <v>7</v>
      </c>
      <c r="D671" t="str">
        <f t="shared" si="85"/>
        <v>2020.11</v>
      </c>
      <c r="E671" t="str" cm="1">
        <f t="array" ref="E671">IF(COUNT(FIND({"셀룰러","샐룰러","lte","Lte","LTE","Cellular","cellular"},G671)),"lte","wifi")</f>
        <v>wifi</v>
      </c>
      <c r="F671" t="s">
        <v>604</v>
      </c>
      <c r="G671" t="s">
        <v>3748</v>
      </c>
      <c r="H671">
        <f t="shared" si="80"/>
        <v>2.0799999999999272</v>
      </c>
      <c r="I671">
        <f t="shared" si="82"/>
        <v>430000</v>
      </c>
      <c r="J671">
        <v>2018.03</v>
      </c>
      <c r="K671">
        <f t="shared" si="83"/>
        <v>32</v>
      </c>
      <c r="L671">
        <f t="shared" si="84"/>
        <v>430000</v>
      </c>
    </row>
    <row r="672" spans="1:12" x14ac:dyDescent="0.45">
      <c r="A672" t="s">
        <v>3468</v>
      </c>
      <c r="B672">
        <v>280000</v>
      </c>
      <c r="C672" t="s">
        <v>4</v>
      </c>
      <c r="D672" t="str">
        <f t="shared" si="85"/>
        <v>2020.11</v>
      </c>
      <c r="E672" t="str" cm="1">
        <f t="array" ref="E672">IF(COUNT(FIND({"셀룰러","샐룰러","lte","Lte","LTE","Cellular","cellular"},G672)),"lte","wifi")</f>
        <v>wifi</v>
      </c>
      <c r="F672" t="s">
        <v>536</v>
      </c>
      <c r="G672" t="s">
        <v>3723</v>
      </c>
      <c r="H672">
        <f t="shared" si="80"/>
        <v>2.0799999999999272</v>
      </c>
      <c r="I672">
        <f t="shared" si="82"/>
        <v>430000</v>
      </c>
      <c r="J672">
        <v>2018.03</v>
      </c>
      <c r="K672">
        <f t="shared" si="83"/>
        <v>32</v>
      </c>
      <c r="L672">
        <f t="shared" si="84"/>
        <v>430000</v>
      </c>
    </row>
    <row r="673" spans="1:12" x14ac:dyDescent="0.45">
      <c r="A673" t="s">
        <v>3468</v>
      </c>
      <c r="B673">
        <v>260000</v>
      </c>
      <c r="C673" t="s">
        <v>7</v>
      </c>
      <c r="D673" t="str">
        <f t="shared" si="85"/>
        <v>2021.01</v>
      </c>
      <c r="E673" t="str" cm="1">
        <f t="array" ref="E673">IF(COUNT(FIND({"셀룰러","샐룰러","lte","Lte","LTE","Cellular","cellular"},G673)),"lte","wifi")</f>
        <v>lte</v>
      </c>
      <c r="F673" t="s">
        <v>418</v>
      </c>
      <c r="G673" t="s">
        <v>3630</v>
      </c>
      <c r="H673">
        <f t="shared" si="80"/>
        <v>2.9800000000000182</v>
      </c>
      <c r="I673">
        <f t="shared" si="82"/>
        <v>600000</v>
      </c>
      <c r="J673">
        <v>2018.03</v>
      </c>
      <c r="K673">
        <f t="shared" si="83"/>
        <v>32</v>
      </c>
      <c r="L673">
        <f t="shared" si="84"/>
        <v>600000</v>
      </c>
    </row>
    <row r="674" spans="1:12" x14ac:dyDescent="0.45">
      <c r="A674" t="s">
        <v>3468</v>
      </c>
      <c r="B674">
        <v>230000</v>
      </c>
      <c r="C674" t="s">
        <v>7</v>
      </c>
      <c r="D674" t="str">
        <f t="shared" si="85"/>
        <v>2020.12</v>
      </c>
      <c r="E674" t="str" cm="1">
        <f t="array" ref="E674">IF(COUNT(FIND({"셀룰러","샐룰러","lte","Lte","LTE","Cellular","cellular"},G674)),"lte","wifi")</f>
        <v>wifi</v>
      </c>
      <c r="F674" t="s">
        <v>173</v>
      </c>
      <c r="G674" t="s">
        <v>3709</v>
      </c>
      <c r="H674">
        <f t="shared" si="80"/>
        <v>2.0899999999999181</v>
      </c>
      <c r="I674">
        <f t="shared" si="82"/>
        <v>430000</v>
      </c>
      <c r="J674">
        <v>2018.03</v>
      </c>
      <c r="K674">
        <f t="shared" si="83"/>
        <v>32</v>
      </c>
      <c r="L674">
        <f t="shared" si="84"/>
        <v>430000</v>
      </c>
    </row>
    <row r="675" spans="1:12" x14ac:dyDescent="0.45">
      <c r="A675" t="s">
        <v>5322</v>
      </c>
      <c r="B675">
        <v>355000</v>
      </c>
      <c r="C675" t="s">
        <v>43</v>
      </c>
      <c r="D675" t="str">
        <f t="shared" si="85"/>
        <v>2020.12</v>
      </c>
      <c r="E675" t="str" cm="1">
        <f t="array" ref="E675">IF(COUNT(FIND({"셀룰러","샐룰러","lte","Lte","LTE","Cellular","cellular"},G675)),"lte","wifi")</f>
        <v>wifi</v>
      </c>
      <c r="F675" t="s">
        <v>173</v>
      </c>
      <c r="G675" t="s">
        <v>3941</v>
      </c>
      <c r="H675">
        <f t="shared" si="80"/>
        <v>1.0299999999999727</v>
      </c>
      <c r="I675">
        <f>IF(K675=128,L675+130000,L675)</f>
        <v>449000</v>
      </c>
      <c r="J675">
        <v>2019.09</v>
      </c>
      <c r="K675">
        <f>IF(COUNT(FIND(128,G675)),128,32)</f>
        <v>32</v>
      </c>
      <c r="L675">
        <f>IF(E675="wifi",449000,619000)</f>
        <v>449000</v>
      </c>
    </row>
    <row r="676" spans="1:12" x14ac:dyDescent="0.45">
      <c r="A676" t="s">
        <v>5322</v>
      </c>
      <c r="B676">
        <v>340000</v>
      </c>
      <c r="C676" t="s">
        <v>4</v>
      </c>
      <c r="D676" t="str">
        <f t="shared" si="85"/>
        <v>2021.01</v>
      </c>
      <c r="E676" t="str" cm="1">
        <f t="array" ref="E676">IF(COUNT(FIND({"셀룰러","샐룰러","lte","Lte","LTE","Cellular","cellular"},G676)),"lte","wifi")</f>
        <v>wifi</v>
      </c>
      <c r="F676" t="s">
        <v>342</v>
      </c>
      <c r="G676" t="s">
        <v>4008</v>
      </c>
      <c r="H676">
        <f t="shared" si="80"/>
        <v>1.9200000000000728</v>
      </c>
      <c r="I676">
        <f t="shared" ref="I676:I739" si="86">IF(K676=128,L676+130000,L676)</f>
        <v>449000</v>
      </c>
      <c r="J676">
        <v>2019.09</v>
      </c>
      <c r="K676">
        <f t="shared" ref="K676:K739" si="87">IF(COUNT(FIND(128,G676)),128,32)</f>
        <v>32</v>
      </c>
      <c r="L676">
        <f t="shared" ref="L676:L739" si="88">IF(E676="wifi",449000,619000)</f>
        <v>449000</v>
      </c>
    </row>
    <row r="677" spans="1:12" x14ac:dyDescent="0.45">
      <c r="A677" t="s">
        <v>5322</v>
      </c>
      <c r="B677">
        <v>320000</v>
      </c>
      <c r="C677" t="s">
        <v>4</v>
      </c>
      <c r="D677" t="str">
        <f t="shared" si="85"/>
        <v>2021.01</v>
      </c>
      <c r="E677" t="str" cm="1">
        <f t="array" ref="E677">IF(COUNT(FIND({"셀룰러","샐룰러","lte","Lte","LTE","Cellular","cellular"},G677)),"lte","wifi")</f>
        <v>wifi</v>
      </c>
      <c r="F677" t="s">
        <v>116</v>
      </c>
      <c r="G677" t="s">
        <v>4061</v>
      </c>
      <c r="H677">
        <f t="shared" si="80"/>
        <v>1.9200000000000728</v>
      </c>
      <c r="I677">
        <f t="shared" si="86"/>
        <v>449000</v>
      </c>
      <c r="J677">
        <v>2019.09</v>
      </c>
      <c r="K677">
        <f t="shared" si="87"/>
        <v>32</v>
      </c>
      <c r="L677">
        <f t="shared" si="88"/>
        <v>449000</v>
      </c>
    </row>
    <row r="678" spans="1:12" x14ac:dyDescent="0.45">
      <c r="A678" t="s">
        <v>5322</v>
      </c>
      <c r="B678">
        <v>330000</v>
      </c>
      <c r="C678" t="s">
        <v>7</v>
      </c>
      <c r="D678" t="str">
        <f t="shared" si="85"/>
        <v>2021.02</v>
      </c>
      <c r="E678" t="str" cm="1">
        <f t="array" ref="E678">IF(COUNT(FIND({"셀룰러","샐룰러","lte","Lte","LTE","Cellular","cellular"},G678)),"lte","wifi")</f>
        <v>wifi</v>
      </c>
      <c r="F678" t="s">
        <v>257</v>
      </c>
      <c r="G678" t="s">
        <v>3842</v>
      </c>
      <c r="H678">
        <f t="shared" si="80"/>
        <v>1.9300000000000637</v>
      </c>
      <c r="I678">
        <f t="shared" si="86"/>
        <v>449000</v>
      </c>
      <c r="J678">
        <v>2019.09</v>
      </c>
      <c r="K678">
        <f t="shared" si="87"/>
        <v>32</v>
      </c>
      <c r="L678">
        <f t="shared" si="88"/>
        <v>449000</v>
      </c>
    </row>
    <row r="679" spans="1:12" x14ac:dyDescent="0.45">
      <c r="A679" t="s">
        <v>5322</v>
      </c>
      <c r="B679">
        <v>400000</v>
      </c>
      <c r="C679" t="s">
        <v>4</v>
      </c>
      <c r="D679" s="2">
        <v>2020.12</v>
      </c>
      <c r="E679" t="str" cm="1">
        <f t="array" ref="E679">IF(COUNT(FIND({"셀룰러","샐룰러","lte","Lte","LTE","Cellular","cellular"},G679)),"lte","wifi")</f>
        <v>lte</v>
      </c>
      <c r="F679">
        <v>20201220</v>
      </c>
      <c r="G679" t="s">
        <v>5744</v>
      </c>
      <c r="H679">
        <f t="shared" si="80"/>
        <v>1.0299999999999727</v>
      </c>
      <c r="I679">
        <f t="shared" si="86"/>
        <v>619000</v>
      </c>
      <c r="J679">
        <v>2019.09</v>
      </c>
      <c r="K679">
        <f t="shared" si="87"/>
        <v>32</v>
      </c>
      <c r="L679">
        <f t="shared" si="88"/>
        <v>619000</v>
      </c>
    </row>
    <row r="680" spans="1:12" x14ac:dyDescent="0.45">
      <c r="A680" t="s">
        <v>5322</v>
      </c>
      <c r="B680">
        <v>250000</v>
      </c>
      <c r="C680" t="s">
        <v>7</v>
      </c>
      <c r="D680" t="str">
        <f t="shared" ref="D680:D711" si="89">LEFT(F680,7)</f>
        <v>2020.12</v>
      </c>
      <c r="E680" t="str" cm="1">
        <f t="array" ref="E680">IF(COUNT(FIND({"셀룰러","샐룰러","lte","Lte","LTE","Cellular","cellular"},G680)),"lte","wifi")</f>
        <v>wifi</v>
      </c>
      <c r="F680" t="s">
        <v>460</v>
      </c>
      <c r="G680" t="s">
        <v>3939</v>
      </c>
      <c r="H680">
        <f t="shared" si="80"/>
        <v>1.0299999999999727</v>
      </c>
      <c r="I680">
        <f t="shared" si="86"/>
        <v>449000</v>
      </c>
      <c r="J680">
        <v>2019.09</v>
      </c>
      <c r="K680">
        <f t="shared" si="87"/>
        <v>32</v>
      </c>
      <c r="L680">
        <f t="shared" si="88"/>
        <v>449000</v>
      </c>
    </row>
    <row r="681" spans="1:12" x14ac:dyDescent="0.45">
      <c r="A681" t="s">
        <v>5322</v>
      </c>
      <c r="B681">
        <v>300000</v>
      </c>
      <c r="C681" t="s">
        <v>4</v>
      </c>
      <c r="D681" t="str">
        <f t="shared" si="89"/>
        <v>2020.11</v>
      </c>
      <c r="E681" t="str" cm="1">
        <f t="array" ref="E681">IF(COUNT(FIND({"셀룰러","샐룰러","lte","Lte","LTE","Cellular","cellular"},G681)),"lte","wifi")</f>
        <v>wifi</v>
      </c>
      <c r="F681" t="s">
        <v>204</v>
      </c>
      <c r="G681" t="s">
        <v>4128</v>
      </c>
      <c r="H681">
        <f t="shared" si="80"/>
        <v>1.0199999999999818</v>
      </c>
      <c r="I681">
        <f t="shared" si="86"/>
        <v>449000</v>
      </c>
      <c r="J681">
        <v>2019.09</v>
      </c>
      <c r="K681">
        <f t="shared" si="87"/>
        <v>32</v>
      </c>
      <c r="L681">
        <f t="shared" si="88"/>
        <v>449000</v>
      </c>
    </row>
    <row r="682" spans="1:12" x14ac:dyDescent="0.45">
      <c r="A682" t="s">
        <v>5322</v>
      </c>
      <c r="B682">
        <v>350000</v>
      </c>
      <c r="C682" t="s">
        <v>4</v>
      </c>
      <c r="D682" t="str">
        <f t="shared" si="89"/>
        <v>2020.12</v>
      </c>
      <c r="E682" t="str" cm="1">
        <f t="array" ref="E682">IF(COUNT(FIND({"셀룰러","샐룰러","lte","Lte","LTE","Cellular","cellular"},G682)),"lte","wifi")</f>
        <v>wifi</v>
      </c>
      <c r="F682" t="s">
        <v>148</v>
      </c>
      <c r="G682" t="s">
        <v>4094</v>
      </c>
      <c r="H682">
        <f t="shared" si="80"/>
        <v>1.0299999999999727</v>
      </c>
      <c r="I682">
        <f t="shared" si="86"/>
        <v>449000</v>
      </c>
      <c r="J682">
        <v>2019.09</v>
      </c>
      <c r="K682">
        <f t="shared" si="87"/>
        <v>32</v>
      </c>
      <c r="L682">
        <f t="shared" si="88"/>
        <v>449000</v>
      </c>
    </row>
    <row r="683" spans="1:12" x14ac:dyDescent="0.45">
      <c r="A683" t="s">
        <v>5322</v>
      </c>
      <c r="B683">
        <v>560000</v>
      </c>
      <c r="C683" t="s">
        <v>4</v>
      </c>
      <c r="D683" t="str">
        <f t="shared" si="89"/>
        <v>2020.11</v>
      </c>
      <c r="E683" t="str" cm="1">
        <f t="array" ref="E683">IF(COUNT(FIND({"셀룰러","샐룰러","lte","Lte","LTE","Cellular","cellular"},G683)),"lte","wifi")</f>
        <v>wifi</v>
      </c>
      <c r="F683" t="s">
        <v>220</v>
      </c>
      <c r="G683" t="s">
        <v>3965</v>
      </c>
      <c r="H683">
        <f t="shared" si="80"/>
        <v>1.0199999999999818</v>
      </c>
      <c r="I683">
        <f t="shared" si="86"/>
        <v>449000</v>
      </c>
      <c r="J683">
        <v>2019.09</v>
      </c>
      <c r="K683">
        <f t="shared" si="87"/>
        <v>32</v>
      </c>
      <c r="L683">
        <f t="shared" si="88"/>
        <v>449000</v>
      </c>
    </row>
    <row r="684" spans="1:12" x14ac:dyDescent="0.45">
      <c r="A684" t="s">
        <v>5322</v>
      </c>
      <c r="B684">
        <v>300000</v>
      </c>
      <c r="C684" t="s">
        <v>4</v>
      </c>
      <c r="D684" t="str">
        <f t="shared" si="89"/>
        <v>2020.11</v>
      </c>
      <c r="E684" t="str" cm="1">
        <f t="array" ref="E684">IF(COUNT(FIND({"셀룰러","샐룰러","lte","Lte","LTE","Cellular","cellular"},G684)),"lte","wifi")</f>
        <v>wifi</v>
      </c>
      <c r="F684" t="s">
        <v>673</v>
      </c>
      <c r="G684" t="s">
        <v>3878</v>
      </c>
      <c r="H684">
        <f t="shared" si="80"/>
        <v>1.0199999999999818</v>
      </c>
      <c r="I684">
        <f t="shared" si="86"/>
        <v>449000</v>
      </c>
      <c r="J684">
        <v>2019.09</v>
      </c>
      <c r="K684">
        <f t="shared" si="87"/>
        <v>32</v>
      </c>
      <c r="L684">
        <f t="shared" si="88"/>
        <v>449000</v>
      </c>
    </row>
    <row r="685" spans="1:12" x14ac:dyDescent="0.45">
      <c r="A685" t="s">
        <v>5322</v>
      </c>
      <c r="B685">
        <v>310000</v>
      </c>
      <c r="C685" t="s">
        <v>4</v>
      </c>
      <c r="D685" t="str">
        <f t="shared" si="89"/>
        <v>2021.03</v>
      </c>
      <c r="E685" t="str" cm="1">
        <f t="array" ref="E685">IF(COUNT(FIND({"셀룰러","샐룰러","lte","Lte","LTE","Cellular","cellular"},G685)),"lte","wifi")</f>
        <v>wifi</v>
      </c>
      <c r="F685" t="s">
        <v>20</v>
      </c>
      <c r="G685" t="s">
        <v>4017</v>
      </c>
      <c r="H685">
        <f t="shared" si="80"/>
        <v>1.9400000000000546</v>
      </c>
      <c r="I685">
        <f t="shared" si="86"/>
        <v>449000</v>
      </c>
      <c r="J685">
        <v>2019.09</v>
      </c>
      <c r="K685">
        <f t="shared" si="87"/>
        <v>32</v>
      </c>
      <c r="L685">
        <f t="shared" si="88"/>
        <v>449000</v>
      </c>
    </row>
    <row r="686" spans="1:12" x14ac:dyDescent="0.45">
      <c r="A686" t="s">
        <v>5322</v>
      </c>
      <c r="B686">
        <v>300000</v>
      </c>
      <c r="C686" t="s">
        <v>7</v>
      </c>
      <c r="D686" t="str">
        <f t="shared" si="89"/>
        <v>2021.02</v>
      </c>
      <c r="E686" t="str" cm="1">
        <f t="array" ref="E686">IF(COUNT(FIND({"셀룰러","샐룰러","lte","Lte","LTE","Cellular","cellular"},G686)),"lte","wifi")</f>
        <v>wifi</v>
      </c>
      <c r="F686" t="s">
        <v>52</v>
      </c>
      <c r="G686" t="s">
        <v>4002</v>
      </c>
      <c r="H686">
        <f t="shared" si="80"/>
        <v>1.9300000000000637</v>
      </c>
      <c r="I686">
        <f t="shared" si="86"/>
        <v>449000</v>
      </c>
      <c r="J686">
        <v>2019.09</v>
      </c>
      <c r="K686">
        <f t="shared" si="87"/>
        <v>32</v>
      </c>
      <c r="L686">
        <f t="shared" si="88"/>
        <v>449000</v>
      </c>
    </row>
    <row r="687" spans="1:12" x14ac:dyDescent="0.45">
      <c r="A687" t="s">
        <v>5322</v>
      </c>
      <c r="B687">
        <v>350000</v>
      </c>
      <c r="C687" t="s">
        <v>4</v>
      </c>
      <c r="D687" t="str">
        <f t="shared" si="89"/>
        <v>2020.09</v>
      </c>
      <c r="E687" t="str" cm="1">
        <f t="array" ref="E687">IF(COUNT(FIND({"셀룰러","샐룰러","lte","Lte","LTE","Cellular","cellular"},G687)),"lte","wifi")</f>
        <v>wifi</v>
      </c>
      <c r="F687" t="s">
        <v>630</v>
      </c>
      <c r="G687" t="s">
        <v>3991</v>
      </c>
      <c r="H687">
        <f t="shared" si="80"/>
        <v>1</v>
      </c>
      <c r="I687">
        <f t="shared" si="86"/>
        <v>449000</v>
      </c>
      <c r="J687">
        <v>2019.09</v>
      </c>
      <c r="K687">
        <f t="shared" si="87"/>
        <v>32</v>
      </c>
      <c r="L687">
        <f t="shared" si="88"/>
        <v>449000</v>
      </c>
    </row>
    <row r="688" spans="1:12" x14ac:dyDescent="0.45">
      <c r="A688" t="s">
        <v>5322</v>
      </c>
      <c r="B688">
        <v>300000</v>
      </c>
      <c r="C688" t="s">
        <v>4</v>
      </c>
      <c r="D688" t="str">
        <f t="shared" si="89"/>
        <v>2021.02</v>
      </c>
      <c r="E688" t="str" cm="1">
        <f t="array" ref="E688">IF(COUNT(FIND({"셀룰러","샐룰러","lte","Lte","LTE","Cellular","cellular"},G688)),"lte","wifi")</f>
        <v>wifi</v>
      </c>
      <c r="F688" t="s">
        <v>66</v>
      </c>
      <c r="G688" t="s">
        <v>4034</v>
      </c>
      <c r="H688">
        <f t="shared" si="80"/>
        <v>1.9300000000000637</v>
      </c>
      <c r="I688">
        <f t="shared" si="86"/>
        <v>449000</v>
      </c>
      <c r="J688">
        <v>2019.09</v>
      </c>
      <c r="K688">
        <f t="shared" si="87"/>
        <v>32</v>
      </c>
      <c r="L688">
        <f t="shared" si="88"/>
        <v>449000</v>
      </c>
    </row>
    <row r="689" spans="1:12" x14ac:dyDescent="0.45">
      <c r="A689" t="s">
        <v>5322</v>
      </c>
      <c r="B689">
        <v>520000</v>
      </c>
      <c r="C689" t="s">
        <v>43</v>
      </c>
      <c r="D689" t="str">
        <f t="shared" si="89"/>
        <v>2021.01</v>
      </c>
      <c r="E689" t="str" cm="1">
        <f t="array" ref="E689">IF(COUNT(FIND({"셀룰러","샐룰러","lte","Lte","LTE","Cellular","cellular"},G689)),"lte","wifi")</f>
        <v>wifi</v>
      </c>
      <c r="F689" t="s">
        <v>103</v>
      </c>
      <c r="G689" t="s">
        <v>4020</v>
      </c>
      <c r="H689">
        <f t="shared" si="80"/>
        <v>1.9200000000000728</v>
      </c>
      <c r="I689">
        <f t="shared" si="86"/>
        <v>579000</v>
      </c>
      <c r="J689">
        <v>2019.09</v>
      </c>
      <c r="K689">
        <f t="shared" si="87"/>
        <v>128</v>
      </c>
      <c r="L689">
        <f t="shared" si="88"/>
        <v>449000</v>
      </c>
    </row>
    <row r="690" spans="1:12" x14ac:dyDescent="0.45">
      <c r="A690" t="s">
        <v>5322</v>
      </c>
      <c r="B690">
        <v>450000</v>
      </c>
      <c r="C690" t="s">
        <v>43</v>
      </c>
      <c r="D690" t="str">
        <f t="shared" si="89"/>
        <v>2020.12</v>
      </c>
      <c r="E690" t="str" cm="1">
        <f t="array" ref="E690">IF(COUNT(FIND({"셀룰러","샐룰러","lte","Lte","LTE","Cellular","cellular"},G690)),"lte","wifi")</f>
        <v>wifi</v>
      </c>
      <c r="F690" t="s">
        <v>143</v>
      </c>
      <c r="G690" t="s">
        <v>3800</v>
      </c>
      <c r="H690">
        <f t="shared" si="80"/>
        <v>1.0299999999999727</v>
      </c>
      <c r="I690">
        <f t="shared" si="86"/>
        <v>449000</v>
      </c>
      <c r="J690">
        <v>2019.09</v>
      </c>
      <c r="K690">
        <f t="shared" si="87"/>
        <v>32</v>
      </c>
      <c r="L690">
        <f t="shared" si="88"/>
        <v>449000</v>
      </c>
    </row>
    <row r="691" spans="1:12" x14ac:dyDescent="0.45">
      <c r="A691" t="s">
        <v>5322</v>
      </c>
      <c r="B691">
        <v>330000</v>
      </c>
      <c r="C691" t="s">
        <v>4</v>
      </c>
      <c r="D691" t="str">
        <f t="shared" si="89"/>
        <v>2020.11</v>
      </c>
      <c r="E691" t="str" cm="1">
        <f t="array" ref="E691">IF(COUNT(FIND({"셀룰러","샐룰러","lte","Lte","LTE","Cellular","cellular"},G691)),"lte","wifi")</f>
        <v>wifi</v>
      </c>
      <c r="F691" t="s">
        <v>195</v>
      </c>
      <c r="G691" t="s">
        <v>4126</v>
      </c>
      <c r="H691">
        <f t="shared" si="80"/>
        <v>1.0199999999999818</v>
      </c>
      <c r="I691">
        <f t="shared" si="86"/>
        <v>449000</v>
      </c>
      <c r="J691">
        <v>2019.09</v>
      </c>
      <c r="K691">
        <f t="shared" si="87"/>
        <v>32</v>
      </c>
      <c r="L691">
        <f t="shared" si="88"/>
        <v>449000</v>
      </c>
    </row>
    <row r="692" spans="1:12" x14ac:dyDescent="0.45">
      <c r="A692" t="s">
        <v>5322</v>
      </c>
      <c r="B692">
        <v>320000</v>
      </c>
      <c r="C692" t="s">
        <v>43</v>
      </c>
      <c r="D692" t="str">
        <f t="shared" si="89"/>
        <v>2021.02</v>
      </c>
      <c r="E692" t="str" cm="1">
        <f t="array" ref="E692">IF(COUNT(FIND({"셀룰러","샐룰러","lte","Lte","LTE","Cellular","cellular"},G692)),"lte","wifi")</f>
        <v>wifi</v>
      </c>
      <c r="F692" t="s">
        <v>69</v>
      </c>
      <c r="G692" t="s">
        <v>4046</v>
      </c>
      <c r="H692">
        <f t="shared" si="80"/>
        <v>1.9300000000000637</v>
      </c>
      <c r="I692">
        <f t="shared" si="86"/>
        <v>449000</v>
      </c>
      <c r="J692">
        <v>2019.09</v>
      </c>
      <c r="K692">
        <f t="shared" si="87"/>
        <v>32</v>
      </c>
      <c r="L692">
        <f t="shared" si="88"/>
        <v>449000</v>
      </c>
    </row>
    <row r="693" spans="1:12" x14ac:dyDescent="0.45">
      <c r="A693" t="s">
        <v>5322</v>
      </c>
      <c r="B693">
        <v>290000</v>
      </c>
      <c r="C693" t="s">
        <v>7</v>
      </c>
      <c r="D693" t="str">
        <f t="shared" si="89"/>
        <v>2021.02</v>
      </c>
      <c r="E693" t="str" cm="1">
        <f t="array" ref="E693">IF(COUNT(FIND({"셀룰러","샐룰러","lte","Lte","LTE","Cellular","cellular"},G693)),"lte","wifi")</f>
        <v>wifi</v>
      </c>
      <c r="F693" t="s">
        <v>80</v>
      </c>
      <c r="G693" t="s">
        <v>4044</v>
      </c>
      <c r="H693">
        <f t="shared" si="80"/>
        <v>1.9300000000000637</v>
      </c>
      <c r="I693">
        <f t="shared" si="86"/>
        <v>449000</v>
      </c>
      <c r="J693">
        <v>2019.09</v>
      </c>
      <c r="K693">
        <f t="shared" si="87"/>
        <v>32</v>
      </c>
      <c r="L693">
        <f t="shared" si="88"/>
        <v>449000</v>
      </c>
    </row>
    <row r="694" spans="1:12" x14ac:dyDescent="0.45">
      <c r="A694" t="s">
        <v>5322</v>
      </c>
      <c r="B694">
        <v>350000</v>
      </c>
      <c r="C694" t="s">
        <v>4</v>
      </c>
      <c r="D694" t="str">
        <f t="shared" si="89"/>
        <v>2020.10</v>
      </c>
      <c r="E694" t="str" cm="1">
        <f t="array" ref="E694">IF(COUNT(FIND({"셀룰러","샐룰러","lte","Lte","LTE","Cellular","cellular"},G694)),"lte","wifi")</f>
        <v>wifi</v>
      </c>
      <c r="F694" t="s">
        <v>611</v>
      </c>
      <c r="G694" t="s">
        <v>3989</v>
      </c>
      <c r="H694">
        <f t="shared" si="80"/>
        <v>1.0099999999999909</v>
      </c>
      <c r="I694">
        <f t="shared" si="86"/>
        <v>449000</v>
      </c>
      <c r="J694">
        <v>2019.09</v>
      </c>
      <c r="K694">
        <f t="shared" si="87"/>
        <v>32</v>
      </c>
      <c r="L694">
        <f t="shared" si="88"/>
        <v>449000</v>
      </c>
    </row>
    <row r="695" spans="1:12" x14ac:dyDescent="0.45">
      <c r="A695" t="s">
        <v>5322</v>
      </c>
      <c r="B695">
        <v>340000</v>
      </c>
      <c r="C695" t="s">
        <v>7</v>
      </c>
      <c r="D695" t="str">
        <f t="shared" si="89"/>
        <v>2021.02</v>
      </c>
      <c r="E695" t="str" cm="1">
        <f t="array" ref="E695">IF(COUNT(FIND({"셀룰러","샐룰러","lte","Lte","LTE","Cellular","cellular"},G695)),"lte","wifi")</f>
        <v>wifi</v>
      </c>
      <c r="F695" t="s">
        <v>257</v>
      </c>
      <c r="G695" t="s">
        <v>4032</v>
      </c>
      <c r="H695">
        <f t="shared" si="80"/>
        <v>1.9300000000000637</v>
      </c>
      <c r="I695">
        <f t="shared" si="86"/>
        <v>449000</v>
      </c>
      <c r="J695">
        <v>2019.09</v>
      </c>
      <c r="K695">
        <f t="shared" si="87"/>
        <v>32</v>
      </c>
      <c r="L695">
        <f t="shared" si="88"/>
        <v>449000</v>
      </c>
    </row>
    <row r="696" spans="1:12" x14ac:dyDescent="0.45">
      <c r="A696" t="s">
        <v>5322</v>
      </c>
      <c r="B696">
        <v>310000</v>
      </c>
      <c r="C696" t="s">
        <v>4</v>
      </c>
      <c r="D696" t="str">
        <f t="shared" si="89"/>
        <v>2020.11</v>
      </c>
      <c r="E696" t="str" cm="1">
        <f t="array" ref="E696">IF(COUNT(FIND({"셀룰러","샐룰러","lte","Lte","LTE","Cellular","cellular"},G696)),"lte","wifi")</f>
        <v>wifi</v>
      </c>
      <c r="F696" t="s">
        <v>207</v>
      </c>
      <c r="G696" t="s">
        <v>5206</v>
      </c>
      <c r="H696">
        <f t="shared" si="80"/>
        <v>1.0199999999999818</v>
      </c>
      <c r="I696">
        <f t="shared" si="86"/>
        <v>449000</v>
      </c>
      <c r="J696">
        <v>2019.09</v>
      </c>
      <c r="K696">
        <f t="shared" si="87"/>
        <v>32</v>
      </c>
      <c r="L696">
        <f t="shared" si="88"/>
        <v>449000</v>
      </c>
    </row>
    <row r="697" spans="1:12" x14ac:dyDescent="0.45">
      <c r="A697" t="s">
        <v>5322</v>
      </c>
      <c r="B697">
        <v>320000</v>
      </c>
      <c r="C697" t="s">
        <v>7</v>
      </c>
      <c r="D697" t="str">
        <f t="shared" si="89"/>
        <v>2021.02</v>
      </c>
      <c r="E697" t="str" cm="1">
        <f t="array" ref="E697">IF(COUNT(FIND({"셀룰러","샐룰러","lte","Lte","LTE","Cellular","cellular"},G697)),"lte","wifi")</f>
        <v>wifi</v>
      </c>
      <c r="F697" t="s">
        <v>29</v>
      </c>
      <c r="G697" t="s">
        <v>4021</v>
      </c>
      <c r="H697">
        <f t="shared" si="80"/>
        <v>1.9300000000000637</v>
      </c>
      <c r="I697">
        <f t="shared" si="86"/>
        <v>449000</v>
      </c>
      <c r="J697">
        <v>2019.09</v>
      </c>
      <c r="K697">
        <f t="shared" si="87"/>
        <v>32</v>
      </c>
      <c r="L697">
        <f t="shared" si="88"/>
        <v>449000</v>
      </c>
    </row>
    <row r="698" spans="1:12" x14ac:dyDescent="0.45">
      <c r="A698" t="s">
        <v>5322</v>
      </c>
      <c r="B698">
        <v>340000</v>
      </c>
      <c r="C698" t="s">
        <v>4</v>
      </c>
      <c r="D698" t="str">
        <f t="shared" si="89"/>
        <v>2020.11</v>
      </c>
      <c r="E698" t="str" cm="1">
        <f t="array" ref="E698">IF(COUNT(FIND({"셀룰러","샐룰러","lte","Lte","LTE","Cellular","cellular"},G698)),"lte","wifi")</f>
        <v>wifi</v>
      </c>
      <c r="F698" t="s">
        <v>602</v>
      </c>
      <c r="G698" t="s">
        <v>3974</v>
      </c>
      <c r="H698">
        <f t="shared" si="80"/>
        <v>1.0199999999999818</v>
      </c>
      <c r="I698">
        <f t="shared" si="86"/>
        <v>449000</v>
      </c>
      <c r="J698">
        <v>2019.09</v>
      </c>
      <c r="K698">
        <f t="shared" si="87"/>
        <v>32</v>
      </c>
      <c r="L698">
        <f t="shared" si="88"/>
        <v>449000</v>
      </c>
    </row>
    <row r="699" spans="1:12" x14ac:dyDescent="0.45">
      <c r="A699" t="s">
        <v>5322</v>
      </c>
      <c r="B699">
        <v>500000</v>
      </c>
      <c r="C699" t="s">
        <v>4</v>
      </c>
      <c r="D699" t="str">
        <f t="shared" si="89"/>
        <v>2020.12</v>
      </c>
      <c r="E699" t="str" cm="1">
        <f t="array" ref="E699">IF(COUNT(FIND({"셀룰러","샐룰러","lte","Lte","LTE","Cellular","cellular"},G699)),"lte","wifi")</f>
        <v>wifi</v>
      </c>
      <c r="F699" t="s">
        <v>145</v>
      </c>
      <c r="G699" t="s">
        <v>4079</v>
      </c>
      <c r="H699">
        <f t="shared" si="80"/>
        <v>1.0299999999999727</v>
      </c>
      <c r="I699">
        <f t="shared" si="86"/>
        <v>579000</v>
      </c>
      <c r="J699">
        <v>2019.09</v>
      </c>
      <c r="K699">
        <f t="shared" si="87"/>
        <v>128</v>
      </c>
      <c r="L699">
        <f t="shared" si="88"/>
        <v>449000</v>
      </c>
    </row>
    <row r="700" spans="1:12" x14ac:dyDescent="0.45">
      <c r="A700" t="s">
        <v>5322</v>
      </c>
      <c r="B700">
        <v>345000</v>
      </c>
      <c r="C700" t="s">
        <v>4</v>
      </c>
      <c r="D700" t="str">
        <f t="shared" si="89"/>
        <v>2020.12</v>
      </c>
      <c r="E700" t="str" cm="1">
        <f t="array" ref="E700">IF(COUNT(FIND({"셀룰러","샐룰러","lte","Lte","LTE","Cellular","cellular"},G700)),"lte","wifi")</f>
        <v>wifi</v>
      </c>
      <c r="F700" t="s">
        <v>173</v>
      </c>
      <c r="G700" t="s">
        <v>3918</v>
      </c>
      <c r="H700">
        <f t="shared" si="80"/>
        <v>1.0299999999999727</v>
      </c>
      <c r="I700">
        <f t="shared" si="86"/>
        <v>449000</v>
      </c>
      <c r="J700">
        <v>2019.09</v>
      </c>
      <c r="K700">
        <f t="shared" si="87"/>
        <v>32</v>
      </c>
      <c r="L700">
        <f t="shared" si="88"/>
        <v>449000</v>
      </c>
    </row>
    <row r="701" spans="1:12" x14ac:dyDescent="0.45">
      <c r="A701" t="s">
        <v>5322</v>
      </c>
      <c r="B701">
        <v>380000</v>
      </c>
      <c r="C701" t="s">
        <v>43</v>
      </c>
      <c r="D701" t="str">
        <f t="shared" si="89"/>
        <v>2020.12</v>
      </c>
      <c r="E701" t="str" cm="1">
        <f t="array" ref="E701">IF(COUNT(FIND({"셀룰러","샐룰러","lte","Lte","LTE","Cellular","cellular"},G701)),"lte","wifi")</f>
        <v>wifi</v>
      </c>
      <c r="F701" t="s">
        <v>171</v>
      </c>
      <c r="G701" t="s">
        <v>3912</v>
      </c>
      <c r="H701">
        <f t="shared" si="80"/>
        <v>1.0299999999999727</v>
      </c>
      <c r="I701">
        <f t="shared" si="86"/>
        <v>449000</v>
      </c>
      <c r="J701">
        <v>2019.09</v>
      </c>
      <c r="K701">
        <f t="shared" si="87"/>
        <v>32</v>
      </c>
      <c r="L701">
        <f t="shared" si="88"/>
        <v>449000</v>
      </c>
    </row>
    <row r="702" spans="1:12" x14ac:dyDescent="0.45">
      <c r="A702" t="s">
        <v>5322</v>
      </c>
      <c r="B702">
        <v>300000</v>
      </c>
      <c r="C702" t="s">
        <v>7</v>
      </c>
      <c r="D702" t="str">
        <f t="shared" si="89"/>
        <v>2020.11</v>
      </c>
      <c r="E702" t="str" cm="1">
        <f t="array" ref="E702">IF(COUNT(FIND({"셀룰러","샐룰러","lte","Lte","LTE","Cellular","cellular"},G702)),"lte","wifi")</f>
        <v>lte</v>
      </c>
      <c r="F702" t="s">
        <v>602</v>
      </c>
      <c r="G702" t="s">
        <v>4157</v>
      </c>
      <c r="H702">
        <f t="shared" si="80"/>
        <v>1.0199999999999818</v>
      </c>
      <c r="I702">
        <f t="shared" si="86"/>
        <v>749000</v>
      </c>
      <c r="J702">
        <v>2019.09</v>
      </c>
      <c r="K702">
        <f t="shared" si="87"/>
        <v>128</v>
      </c>
      <c r="L702">
        <f t="shared" si="88"/>
        <v>619000</v>
      </c>
    </row>
    <row r="703" spans="1:12" x14ac:dyDescent="0.45">
      <c r="A703" t="s">
        <v>5322</v>
      </c>
      <c r="B703">
        <v>320000</v>
      </c>
      <c r="C703" t="s">
        <v>4</v>
      </c>
      <c r="D703" t="str">
        <f t="shared" si="89"/>
        <v>2020.12</v>
      </c>
      <c r="E703" t="str" cm="1">
        <f t="array" ref="E703">IF(COUNT(FIND({"셀룰러","샐룰러","lte","Lte","LTE","Cellular","cellular"},G703)),"lte","wifi")</f>
        <v>wifi</v>
      </c>
      <c r="F703" t="s">
        <v>161</v>
      </c>
      <c r="G703" t="s">
        <v>3803</v>
      </c>
      <c r="H703">
        <f t="shared" si="80"/>
        <v>1.0299999999999727</v>
      </c>
      <c r="I703">
        <f t="shared" si="86"/>
        <v>449000</v>
      </c>
      <c r="J703">
        <v>2019.09</v>
      </c>
      <c r="K703">
        <f t="shared" si="87"/>
        <v>32</v>
      </c>
      <c r="L703">
        <f t="shared" si="88"/>
        <v>449000</v>
      </c>
    </row>
    <row r="704" spans="1:12" x14ac:dyDescent="0.45">
      <c r="A704" t="s">
        <v>5322</v>
      </c>
      <c r="B704">
        <v>310000</v>
      </c>
      <c r="C704" t="s">
        <v>4</v>
      </c>
      <c r="D704" t="str">
        <f t="shared" si="89"/>
        <v>2020.12</v>
      </c>
      <c r="E704" t="str" cm="1">
        <f t="array" ref="E704">IF(COUNT(FIND({"셀룰러","샐룰러","lte","Lte","LTE","Cellular","cellular"},G704)),"lte","wifi")</f>
        <v>wifi</v>
      </c>
      <c r="F704" t="s">
        <v>165</v>
      </c>
      <c r="G704" t="s">
        <v>3933</v>
      </c>
      <c r="H704">
        <f t="shared" si="80"/>
        <v>1.0299999999999727</v>
      </c>
      <c r="I704">
        <f t="shared" si="86"/>
        <v>449000</v>
      </c>
      <c r="J704">
        <v>2019.09</v>
      </c>
      <c r="K704">
        <f t="shared" si="87"/>
        <v>32</v>
      </c>
      <c r="L704">
        <f t="shared" si="88"/>
        <v>449000</v>
      </c>
    </row>
    <row r="705" spans="1:12" x14ac:dyDescent="0.45">
      <c r="A705" t="s">
        <v>5322</v>
      </c>
      <c r="B705">
        <v>450000</v>
      </c>
      <c r="C705" t="s">
        <v>43</v>
      </c>
      <c r="D705" t="str">
        <f t="shared" si="89"/>
        <v>2020.11</v>
      </c>
      <c r="E705" t="str" cm="1">
        <f t="array" ref="E705">IF(COUNT(FIND({"셀룰러","샐룰러","lte","Lte","LTE","Cellular","cellular"},G705)),"lte","wifi")</f>
        <v>wifi</v>
      </c>
      <c r="F705" t="s">
        <v>206</v>
      </c>
      <c r="G705" t="s">
        <v>4160</v>
      </c>
      <c r="H705">
        <f t="shared" si="80"/>
        <v>1.0199999999999818</v>
      </c>
      <c r="I705">
        <f t="shared" si="86"/>
        <v>579000</v>
      </c>
      <c r="J705">
        <v>2019.09</v>
      </c>
      <c r="K705">
        <f t="shared" si="87"/>
        <v>128</v>
      </c>
      <c r="L705">
        <f t="shared" si="88"/>
        <v>449000</v>
      </c>
    </row>
    <row r="706" spans="1:12" x14ac:dyDescent="0.45">
      <c r="A706" t="s">
        <v>5322</v>
      </c>
      <c r="B706">
        <v>350000</v>
      </c>
      <c r="C706" t="s">
        <v>4</v>
      </c>
      <c r="D706" t="str">
        <f t="shared" si="89"/>
        <v>2021.03</v>
      </c>
      <c r="E706" t="str" cm="1">
        <f t="array" ref="E706">IF(COUNT(FIND({"셀룰러","샐룰러","lte","Lte","LTE","Cellular","cellular"},G706)),"lte","wifi")</f>
        <v>lte</v>
      </c>
      <c r="F706" t="s">
        <v>18</v>
      </c>
      <c r="G706" t="s">
        <v>3780</v>
      </c>
      <c r="H706">
        <f t="shared" ref="H706:H769" si="90">D706-J706</f>
        <v>1.9400000000000546</v>
      </c>
      <c r="I706">
        <f t="shared" si="86"/>
        <v>619000</v>
      </c>
      <c r="J706">
        <v>2019.09</v>
      </c>
      <c r="K706">
        <f t="shared" si="87"/>
        <v>32</v>
      </c>
      <c r="L706">
        <f t="shared" si="88"/>
        <v>619000</v>
      </c>
    </row>
    <row r="707" spans="1:12" x14ac:dyDescent="0.45">
      <c r="A707" t="s">
        <v>5322</v>
      </c>
      <c r="B707">
        <v>370000</v>
      </c>
      <c r="C707" t="s">
        <v>43</v>
      </c>
      <c r="D707" t="str">
        <f t="shared" si="89"/>
        <v>2020.11</v>
      </c>
      <c r="E707" t="str" cm="1">
        <f t="array" ref="E707">IF(COUNT(FIND({"셀룰러","샐룰러","lte","Lte","LTE","Cellular","cellular"},G707)),"lte","wifi")</f>
        <v>wifi</v>
      </c>
      <c r="F707" t="s">
        <v>185</v>
      </c>
      <c r="G707" t="s">
        <v>3852</v>
      </c>
      <c r="H707">
        <f t="shared" si="90"/>
        <v>1.0199999999999818</v>
      </c>
      <c r="I707">
        <f t="shared" si="86"/>
        <v>449000</v>
      </c>
      <c r="J707">
        <v>2019.09</v>
      </c>
      <c r="K707">
        <f t="shared" si="87"/>
        <v>32</v>
      </c>
      <c r="L707">
        <f t="shared" si="88"/>
        <v>449000</v>
      </c>
    </row>
    <row r="708" spans="1:12" x14ac:dyDescent="0.45">
      <c r="A708" t="s">
        <v>5322</v>
      </c>
      <c r="B708">
        <v>350000</v>
      </c>
      <c r="C708" t="s">
        <v>4</v>
      </c>
      <c r="D708" t="str">
        <f t="shared" si="89"/>
        <v>2021.02</v>
      </c>
      <c r="E708" t="str" cm="1">
        <f t="array" ref="E708">IF(COUNT(FIND({"셀룰러","샐룰러","lte","Lte","LTE","Cellular","cellular"},G708)),"lte","wifi")</f>
        <v>wifi</v>
      </c>
      <c r="F708" t="s">
        <v>35</v>
      </c>
      <c r="G708" t="s">
        <v>3782</v>
      </c>
      <c r="H708">
        <f t="shared" si="90"/>
        <v>1.9300000000000637</v>
      </c>
      <c r="I708">
        <f t="shared" si="86"/>
        <v>449000</v>
      </c>
      <c r="J708">
        <v>2019.09</v>
      </c>
      <c r="K708">
        <f t="shared" si="87"/>
        <v>32</v>
      </c>
      <c r="L708">
        <f t="shared" si="88"/>
        <v>449000</v>
      </c>
    </row>
    <row r="709" spans="1:12" x14ac:dyDescent="0.45">
      <c r="A709" t="s">
        <v>5322</v>
      </c>
      <c r="B709">
        <v>349000</v>
      </c>
      <c r="C709" t="s">
        <v>4</v>
      </c>
      <c r="D709" t="str">
        <f t="shared" si="89"/>
        <v>2021.02</v>
      </c>
      <c r="E709" t="str" cm="1">
        <f t="array" ref="E709">IF(COUNT(FIND({"셀룰러","샐룰러","lte","Lte","LTE","Cellular","cellular"},G709)),"lte","wifi")</f>
        <v>wifi</v>
      </c>
      <c r="F709" t="s">
        <v>299</v>
      </c>
      <c r="G709" t="s">
        <v>3786</v>
      </c>
      <c r="H709">
        <f t="shared" si="90"/>
        <v>1.9300000000000637</v>
      </c>
      <c r="I709">
        <f t="shared" si="86"/>
        <v>449000</v>
      </c>
      <c r="J709">
        <v>2019.09</v>
      </c>
      <c r="K709">
        <f t="shared" si="87"/>
        <v>32</v>
      </c>
      <c r="L709">
        <f t="shared" si="88"/>
        <v>449000</v>
      </c>
    </row>
    <row r="710" spans="1:12" x14ac:dyDescent="0.45">
      <c r="A710" t="s">
        <v>5322</v>
      </c>
      <c r="B710">
        <v>360000</v>
      </c>
      <c r="C710" t="s">
        <v>43</v>
      </c>
      <c r="D710" t="str">
        <f t="shared" si="89"/>
        <v>2021.02</v>
      </c>
      <c r="E710" t="str" cm="1">
        <f t="array" ref="E710">IF(COUNT(FIND({"셀룰러","샐룰러","lte","Lte","LTE","Cellular","cellular"},G710)),"lte","wifi")</f>
        <v>wifi</v>
      </c>
      <c r="F710" t="s">
        <v>80</v>
      </c>
      <c r="G710" t="s">
        <v>4043</v>
      </c>
      <c r="H710">
        <f t="shared" si="90"/>
        <v>1.9300000000000637</v>
      </c>
      <c r="I710">
        <f t="shared" si="86"/>
        <v>449000</v>
      </c>
      <c r="J710">
        <v>2019.09</v>
      </c>
      <c r="K710">
        <f t="shared" si="87"/>
        <v>32</v>
      </c>
      <c r="L710">
        <f t="shared" si="88"/>
        <v>449000</v>
      </c>
    </row>
    <row r="711" spans="1:12" x14ac:dyDescent="0.45">
      <c r="A711" t="s">
        <v>5322</v>
      </c>
      <c r="B711">
        <v>290000</v>
      </c>
      <c r="C711" t="s">
        <v>7</v>
      </c>
      <c r="D711" t="str">
        <f t="shared" si="89"/>
        <v>2021.02</v>
      </c>
      <c r="E711" t="str" cm="1">
        <f t="array" ref="E711">IF(COUNT(FIND({"셀룰러","샐룰러","lte","Lte","LTE","Cellular","cellular"},G711)),"lte","wifi")</f>
        <v>wifi</v>
      </c>
      <c r="F711" t="s">
        <v>30</v>
      </c>
      <c r="G711" t="s">
        <v>4028</v>
      </c>
      <c r="H711">
        <f t="shared" si="90"/>
        <v>1.9300000000000637</v>
      </c>
      <c r="I711">
        <f t="shared" si="86"/>
        <v>449000</v>
      </c>
      <c r="J711">
        <v>2019.09</v>
      </c>
      <c r="K711">
        <f t="shared" si="87"/>
        <v>32</v>
      </c>
      <c r="L711">
        <f t="shared" si="88"/>
        <v>449000</v>
      </c>
    </row>
    <row r="712" spans="1:12" x14ac:dyDescent="0.45">
      <c r="A712" t="s">
        <v>5322</v>
      </c>
      <c r="B712">
        <v>320000</v>
      </c>
      <c r="C712" t="s">
        <v>4</v>
      </c>
      <c r="D712" t="str">
        <f t="shared" ref="D712:D729" si="91">LEFT(F712,7)</f>
        <v>2020.12</v>
      </c>
      <c r="E712" t="str" cm="1">
        <f t="array" ref="E712">IF(COUNT(FIND({"셀룰러","샐룰러","lte","Lte","LTE","Cellular","cellular"},G712)),"lte","wifi")</f>
        <v>wifi</v>
      </c>
      <c r="F712" t="s">
        <v>156</v>
      </c>
      <c r="G712" t="s">
        <v>3923</v>
      </c>
      <c r="H712">
        <f t="shared" si="90"/>
        <v>1.0299999999999727</v>
      </c>
      <c r="I712">
        <f t="shared" si="86"/>
        <v>449000</v>
      </c>
      <c r="J712">
        <v>2019.09</v>
      </c>
      <c r="K712">
        <f t="shared" si="87"/>
        <v>32</v>
      </c>
      <c r="L712">
        <f t="shared" si="88"/>
        <v>449000</v>
      </c>
    </row>
    <row r="713" spans="1:12" x14ac:dyDescent="0.45">
      <c r="A713" t="s">
        <v>5322</v>
      </c>
      <c r="B713">
        <v>350000</v>
      </c>
      <c r="C713" t="s">
        <v>4</v>
      </c>
      <c r="D713" t="str">
        <f t="shared" si="91"/>
        <v>2021.01</v>
      </c>
      <c r="E713" t="str" cm="1">
        <f t="array" ref="E713">IF(COUNT(FIND({"셀룰러","샐룰러","lte","Lte","LTE","Cellular","cellular"},G713)),"lte","wifi")</f>
        <v>wifi</v>
      </c>
      <c r="F713" t="s">
        <v>342</v>
      </c>
      <c r="G713" t="s">
        <v>3873</v>
      </c>
      <c r="H713">
        <f t="shared" si="90"/>
        <v>1.9200000000000728</v>
      </c>
      <c r="I713">
        <f t="shared" si="86"/>
        <v>449000</v>
      </c>
      <c r="J713">
        <v>2019.09</v>
      </c>
      <c r="K713">
        <f t="shared" si="87"/>
        <v>32</v>
      </c>
      <c r="L713">
        <f t="shared" si="88"/>
        <v>449000</v>
      </c>
    </row>
    <row r="714" spans="1:12" x14ac:dyDescent="0.45">
      <c r="A714" t="s">
        <v>5322</v>
      </c>
      <c r="B714">
        <v>370000</v>
      </c>
      <c r="C714" t="s">
        <v>43</v>
      </c>
      <c r="D714" t="str">
        <f t="shared" si="91"/>
        <v>2020.11</v>
      </c>
      <c r="E714" t="str" cm="1">
        <f t="array" ref="E714">IF(COUNT(FIND({"셀룰러","샐룰러","lte","Lte","LTE","Cellular","cellular"},G714)),"lte","wifi")</f>
        <v>wifi</v>
      </c>
      <c r="F714" t="s">
        <v>599</v>
      </c>
      <c r="G714" t="s">
        <v>3977</v>
      </c>
      <c r="H714">
        <f t="shared" si="90"/>
        <v>1.0199999999999818</v>
      </c>
      <c r="I714">
        <f t="shared" si="86"/>
        <v>449000</v>
      </c>
      <c r="J714">
        <v>2019.09</v>
      </c>
      <c r="K714">
        <f t="shared" si="87"/>
        <v>32</v>
      </c>
      <c r="L714">
        <f t="shared" si="88"/>
        <v>449000</v>
      </c>
    </row>
    <row r="715" spans="1:12" x14ac:dyDescent="0.45">
      <c r="A715" t="s">
        <v>5322</v>
      </c>
      <c r="B715">
        <v>250000</v>
      </c>
      <c r="C715" t="s">
        <v>4</v>
      </c>
      <c r="D715" t="str">
        <f t="shared" si="91"/>
        <v>2021.03</v>
      </c>
      <c r="E715" t="str" cm="1">
        <f t="array" ref="E715">IF(COUNT(FIND({"셀룰러","샐룰러","lte","Lte","LTE","Cellular","cellular"},G715)),"lte","wifi")</f>
        <v>wifi</v>
      </c>
      <c r="F715" t="s">
        <v>1513</v>
      </c>
      <c r="G715" t="s">
        <v>4015</v>
      </c>
      <c r="H715">
        <f t="shared" si="90"/>
        <v>1.9400000000000546</v>
      </c>
      <c r="I715">
        <f t="shared" si="86"/>
        <v>449000</v>
      </c>
      <c r="J715">
        <v>2019.09</v>
      </c>
      <c r="K715">
        <f t="shared" si="87"/>
        <v>32</v>
      </c>
      <c r="L715">
        <f t="shared" si="88"/>
        <v>449000</v>
      </c>
    </row>
    <row r="716" spans="1:12" x14ac:dyDescent="0.45">
      <c r="A716" t="s">
        <v>5322</v>
      </c>
      <c r="B716">
        <v>300000</v>
      </c>
      <c r="C716" t="s">
        <v>4</v>
      </c>
      <c r="D716" t="str">
        <f t="shared" si="91"/>
        <v>2021.01</v>
      </c>
      <c r="E716" t="str" cm="1">
        <f t="array" ref="E716">IF(COUNT(FIND({"셀룰러","샐룰러","lte","Lte","LTE","Cellular","cellular"},G716)),"lte","wifi")</f>
        <v>wifi</v>
      </c>
      <c r="F716" t="s">
        <v>83</v>
      </c>
      <c r="G716" t="s">
        <v>3874</v>
      </c>
      <c r="H716">
        <f t="shared" si="90"/>
        <v>1.9200000000000728</v>
      </c>
      <c r="I716">
        <f t="shared" si="86"/>
        <v>449000</v>
      </c>
      <c r="J716">
        <v>2019.09</v>
      </c>
      <c r="K716">
        <f t="shared" si="87"/>
        <v>32</v>
      </c>
      <c r="L716">
        <f t="shared" si="88"/>
        <v>449000</v>
      </c>
    </row>
    <row r="717" spans="1:12" x14ac:dyDescent="0.45">
      <c r="A717" t="s">
        <v>5322</v>
      </c>
      <c r="B717">
        <v>480000</v>
      </c>
      <c r="C717" t="s">
        <v>43</v>
      </c>
      <c r="D717" t="str">
        <f t="shared" si="91"/>
        <v>2020.12</v>
      </c>
      <c r="E717" t="str" cm="1">
        <f t="array" ref="E717">IF(COUNT(FIND({"셀룰러","샐룰러","lte","Lte","LTE","Cellular","cellular"},G717)),"lte","wifi")</f>
        <v>wifi</v>
      </c>
      <c r="F717" t="s">
        <v>145</v>
      </c>
      <c r="G717" t="s">
        <v>4080</v>
      </c>
      <c r="H717">
        <f t="shared" si="90"/>
        <v>1.0299999999999727</v>
      </c>
      <c r="I717">
        <f t="shared" si="86"/>
        <v>579000</v>
      </c>
      <c r="J717">
        <v>2019.09</v>
      </c>
      <c r="K717">
        <f t="shared" si="87"/>
        <v>128</v>
      </c>
      <c r="L717">
        <f t="shared" si="88"/>
        <v>449000</v>
      </c>
    </row>
    <row r="718" spans="1:12" x14ac:dyDescent="0.45">
      <c r="A718" t="s">
        <v>5322</v>
      </c>
      <c r="B718">
        <v>350000</v>
      </c>
      <c r="C718" t="s">
        <v>4</v>
      </c>
      <c r="D718" t="str">
        <f t="shared" si="91"/>
        <v>2020.11</v>
      </c>
      <c r="E718" t="str" cm="1">
        <f t="array" ref="E718">IF(COUNT(FIND({"셀룰러","샐룰러","lte","Lte","LTE","Cellular","cellular"},G718)),"lte","wifi")</f>
        <v>wifi</v>
      </c>
      <c r="F718" t="s">
        <v>213</v>
      </c>
      <c r="G718" t="s">
        <v>4139</v>
      </c>
      <c r="H718">
        <f t="shared" si="90"/>
        <v>1.0199999999999818</v>
      </c>
      <c r="I718">
        <f t="shared" si="86"/>
        <v>579000</v>
      </c>
      <c r="J718">
        <v>2019.09</v>
      </c>
      <c r="K718">
        <f t="shared" si="87"/>
        <v>128</v>
      </c>
      <c r="L718">
        <f t="shared" si="88"/>
        <v>449000</v>
      </c>
    </row>
    <row r="719" spans="1:12" x14ac:dyDescent="0.45">
      <c r="A719" t="s">
        <v>5322</v>
      </c>
      <c r="B719">
        <v>300000</v>
      </c>
      <c r="C719" t="s">
        <v>4</v>
      </c>
      <c r="D719" t="str">
        <f t="shared" si="91"/>
        <v>2020.11</v>
      </c>
      <c r="E719" t="str" cm="1">
        <f t="array" ref="E719">IF(COUNT(FIND({"셀룰러","샐룰러","lte","Lte","LTE","Cellular","cellular"},G719)),"lte","wifi")</f>
        <v>wifi</v>
      </c>
      <c r="F719" t="s">
        <v>599</v>
      </c>
      <c r="G719" t="s">
        <v>3956</v>
      </c>
      <c r="H719">
        <f t="shared" si="90"/>
        <v>1.0199999999999818</v>
      </c>
      <c r="I719">
        <f t="shared" si="86"/>
        <v>449000</v>
      </c>
      <c r="J719">
        <v>2019.09</v>
      </c>
      <c r="K719">
        <f t="shared" si="87"/>
        <v>32</v>
      </c>
      <c r="L719">
        <f t="shared" si="88"/>
        <v>449000</v>
      </c>
    </row>
    <row r="720" spans="1:12" x14ac:dyDescent="0.45">
      <c r="A720" t="s">
        <v>5322</v>
      </c>
      <c r="B720">
        <v>400000</v>
      </c>
      <c r="C720" t="s">
        <v>43</v>
      </c>
      <c r="D720" t="str">
        <f t="shared" si="91"/>
        <v>2021.02</v>
      </c>
      <c r="E720" t="str" cm="1">
        <f t="array" ref="E720">IF(COUNT(FIND({"셀룰러","샐룰러","lte","Lte","LTE","Cellular","cellular"},G720)),"lte","wifi")</f>
        <v>lte</v>
      </c>
      <c r="F720" t="s">
        <v>74</v>
      </c>
      <c r="G720" t="s">
        <v>4040</v>
      </c>
      <c r="H720">
        <f t="shared" si="90"/>
        <v>1.9300000000000637</v>
      </c>
      <c r="I720">
        <f t="shared" si="86"/>
        <v>619000</v>
      </c>
      <c r="J720">
        <v>2019.09</v>
      </c>
      <c r="K720">
        <f t="shared" si="87"/>
        <v>32</v>
      </c>
      <c r="L720">
        <f t="shared" si="88"/>
        <v>619000</v>
      </c>
    </row>
    <row r="721" spans="1:12" x14ac:dyDescent="0.45">
      <c r="A721" t="s">
        <v>5322</v>
      </c>
      <c r="B721">
        <v>380000</v>
      </c>
      <c r="C721" t="s">
        <v>43</v>
      </c>
      <c r="D721" t="str">
        <f t="shared" si="91"/>
        <v>2020.12</v>
      </c>
      <c r="E721" t="str" cm="1">
        <f t="array" ref="E721">IF(COUNT(FIND({"셀룰러","샐룰러","lte","Lte","LTE","Cellular","cellular"},G721)),"lte","wifi")</f>
        <v>wifi</v>
      </c>
      <c r="F721" t="s">
        <v>480</v>
      </c>
      <c r="G721" t="s">
        <v>3901</v>
      </c>
      <c r="H721">
        <f t="shared" si="90"/>
        <v>1.0299999999999727</v>
      </c>
      <c r="I721">
        <f t="shared" si="86"/>
        <v>449000</v>
      </c>
      <c r="J721">
        <v>2019.09</v>
      </c>
      <c r="K721">
        <f t="shared" si="87"/>
        <v>32</v>
      </c>
      <c r="L721">
        <f t="shared" si="88"/>
        <v>449000</v>
      </c>
    </row>
    <row r="722" spans="1:12" x14ac:dyDescent="0.45">
      <c r="A722" t="s">
        <v>5322</v>
      </c>
      <c r="B722">
        <v>320000</v>
      </c>
      <c r="C722" t="s">
        <v>43</v>
      </c>
      <c r="D722" t="str">
        <f t="shared" si="91"/>
        <v>2020.11</v>
      </c>
      <c r="E722" t="str" cm="1">
        <f t="array" ref="E722">IF(COUNT(FIND({"셀룰러","샐룰러","lte","Lte","LTE","Cellular","cellular"},G722)),"lte","wifi")</f>
        <v>wifi</v>
      </c>
      <c r="F722" t="s">
        <v>536</v>
      </c>
      <c r="G722" t="s">
        <v>3937</v>
      </c>
      <c r="H722">
        <f t="shared" si="90"/>
        <v>1.0199999999999818</v>
      </c>
      <c r="I722">
        <f t="shared" si="86"/>
        <v>449000</v>
      </c>
      <c r="J722">
        <v>2019.09</v>
      </c>
      <c r="K722">
        <f t="shared" si="87"/>
        <v>32</v>
      </c>
      <c r="L722">
        <f t="shared" si="88"/>
        <v>449000</v>
      </c>
    </row>
    <row r="723" spans="1:12" x14ac:dyDescent="0.45">
      <c r="A723" t="s">
        <v>5322</v>
      </c>
      <c r="B723">
        <v>390000</v>
      </c>
      <c r="C723" t="s">
        <v>43</v>
      </c>
      <c r="D723" t="str">
        <f t="shared" si="91"/>
        <v>2020.12</v>
      </c>
      <c r="E723" t="str" cm="1">
        <f t="array" ref="E723">IF(COUNT(FIND({"셀룰러","샐룰러","lte","Lte","LTE","Cellular","cellular"},G723)),"lte","wifi")</f>
        <v>wifi</v>
      </c>
      <c r="F723" t="s">
        <v>118</v>
      </c>
      <c r="G723" t="s">
        <v>3797</v>
      </c>
      <c r="H723">
        <f t="shared" si="90"/>
        <v>1.0299999999999727</v>
      </c>
      <c r="I723">
        <f t="shared" si="86"/>
        <v>449000</v>
      </c>
      <c r="J723">
        <v>2019.09</v>
      </c>
      <c r="K723">
        <f t="shared" si="87"/>
        <v>32</v>
      </c>
      <c r="L723">
        <f t="shared" si="88"/>
        <v>449000</v>
      </c>
    </row>
    <row r="724" spans="1:12" x14ac:dyDescent="0.45">
      <c r="A724" t="s">
        <v>5322</v>
      </c>
      <c r="B724">
        <v>400000</v>
      </c>
      <c r="C724" t="s">
        <v>4</v>
      </c>
      <c r="D724" t="str">
        <f t="shared" si="91"/>
        <v>2020.11</v>
      </c>
      <c r="E724" t="str" cm="1">
        <f t="array" ref="E724">IF(COUNT(FIND({"셀룰러","샐룰러","lte","Lte","LTE","Cellular","cellular"},G724)),"lte","wifi")</f>
        <v>lte</v>
      </c>
      <c r="F724" t="s">
        <v>168</v>
      </c>
      <c r="G724" t="s">
        <v>3934</v>
      </c>
      <c r="H724">
        <f t="shared" si="90"/>
        <v>1.0199999999999818</v>
      </c>
      <c r="I724">
        <f t="shared" si="86"/>
        <v>749000</v>
      </c>
      <c r="J724">
        <v>2019.09</v>
      </c>
      <c r="K724">
        <f t="shared" si="87"/>
        <v>128</v>
      </c>
      <c r="L724">
        <f t="shared" si="88"/>
        <v>619000</v>
      </c>
    </row>
    <row r="725" spans="1:12" x14ac:dyDescent="0.45">
      <c r="A725" t="s">
        <v>5322</v>
      </c>
      <c r="B725">
        <v>305000</v>
      </c>
      <c r="C725" t="s">
        <v>4</v>
      </c>
      <c r="D725" t="str">
        <f t="shared" si="91"/>
        <v>2021.02</v>
      </c>
      <c r="E725" t="str" cm="1">
        <f t="array" ref="E725">IF(COUNT(FIND({"셀룰러","샐룰러","lte","Lte","LTE","Cellular","cellular"},G725)),"lte","wifi")</f>
        <v>wifi</v>
      </c>
      <c r="F725" t="s">
        <v>40</v>
      </c>
      <c r="G725" t="s">
        <v>4001</v>
      </c>
      <c r="H725">
        <f t="shared" si="90"/>
        <v>1.9300000000000637</v>
      </c>
      <c r="I725">
        <f t="shared" si="86"/>
        <v>449000</v>
      </c>
      <c r="J725">
        <v>2019.09</v>
      </c>
      <c r="K725">
        <f t="shared" si="87"/>
        <v>32</v>
      </c>
      <c r="L725">
        <f t="shared" si="88"/>
        <v>449000</v>
      </c>
    </row>
    <row r="726" spans="1:12" x14ac:dyDescent="0.45">
      <c r="A726" t="s">
        <v>5322</v>
      </c>
      <c r="B726">
        <v>320000</v>
      </c>
      <c r="C726" t="s">
        <v>4</v>
      </c>
      <c r="D726" t="str">
        <f t="shared" si="91"/>
        <v>2020.11</v>
      </c>
      <c r="E726" t="str" cm="1">
        <f t="array" ref="E726">IF(COUNT(FIND({"셀룰러","샐룰러","lte","Lte","LTE","Cellular","cellular"},G726)),"lte","wifi")</f>
        <v>wifi</v>
      </c>
      <c r="F726" t="s">
        <v>195</v>
      </c>
      <c r="G726" t="s">
        <v>4143</v>
      </c>
      <c r="H726">
        <f t="shared" si="90"/>
        <v>1.0199999999999818</v>
      </c>
      <c r="I726">
        <f t="shared" si="86"/>
        <v>449000</v>
      </c>
      <c r="J726">
        <v>2019.09</v>
      </c>
      <c r="K726">
        <f t="shared" si="87"/>
        <v>32</v>
      </c>
      <c r="L726">
        <f t="shared" si="88"/>
        <v>449000</v>
      </c>
    </row>
    <row r="727" spans="1:12" x14ac:dyDescent="0.45">
      <c r="A727" t="s">
        <v>5322</v>
      </c>
      <c r="B727">
        <v>330000</v>
      </c>
      <c r="C727" t="s">
        <v>4</v>
      </c>
      <c r="D727" t="str">
        <f t="shared" si="91"/>
        <v>2020.12</v>
      </c>
      <c r="E727" t="str" cm="1">
        <f t="array" ref="E727">IF(COUNT(FIND({"셀룰러","샐룰러","lte","Lte","LTE","Cellular","cellular"},G727)),"lte","wifi")</f>
        <v>wifi</v>
      </c>
      <c r="F727" t="s">
        <v>175</v>
      </c>
      <c r="G727" t="s">
        <v>3942</v>
      </c>
      <c r="H727">
        <f t="shared" si="90"/>
        <v>1.0299999999999727</v>
      </c>
      <c r="I727">
        <f t="shared" si="86"/>
        <v>449000</v>
      </c>
      <c r="J727">
        <v>2019.09</v>
      </c>
      <c r="K727">
        <f t="shared" si="87"/>
        <v>32</v>
      </c>
      <c r="L727">
        <f t="shared" si="88"/>
        <v>449000</v>
      </c>
    </row>
    <row r="728" spans="1:12" x14ac:dyDescent="0.45">
      <c r="A728" t="s">
        <v>5322</v>
      </c>
      <c r="B728">
        <v>400000</v>
      </c>
      <c r="C728" t="s">
        <v>4</v>
      </c>
      <c r="D728" t="str">
        <f t="shared" si="91"/>
        <v>2020.11</v>
      </c>
      <c r="E728" t="str" cm="1">
        <f t="array" ref="E728">IF(COUNT(FIND({"셀룰러","샐룰러","lte","Lte","LTE","Cellular","cellular"},G728)),"lte","wifi")</f>
        <v>lte</v>
      </c>
      <c r="F728" t="s">
        <v>597</v>
      </c>
      <c r="G728" t="s">
        <v>3996</v>
      </c>
      <c r="H728">
        <f t="shared" si="90"/>
        <v>1.0199999999999818</v>
      </c>
      <c r="I728">
        <f t="shared" si="86"/>
        <v>619000</v>
      </c>
      <c r="J728">
        <v>2019.09</v>
      </c>
      <c r="K728">
        <f t="shared" si="87"/>
        <v>32</v>
      </c>
      <c r="L728">
        <f t="shared" si="88"/>
        <v>619000</v>
      </c>
    </row>
    <row r="729" spans="1:12" x14ac:dyDescent="0.45">
      <c r="A729" t="s">
        <v>5322</v>
      </c>
      <c r="B729">
        <v>320000</v>
      </c>
      <c r="C729" t="s">
        <v>4</v>
      </c>
      <c r="D729" t="str">
        <f t="shared" si="91"/>
        <v>2020.11</v>
      </c>
      <c r="E729" t="str" cm="1">
        <f t="array" ref="E729">IF(COUNT(FIND({"셀룰러","샐룰러","lte","Lte","LTE","Cellular","cellular"},G729)),"lte","wifi")</f>
        <v>wifi</v>
      </c>
      <c r="F729" t="s">
        <v>181</v>
      </c>
      <c r="G729" t="s">
        <v>3931</v>
      </c>
      <c r="H729">
        <f t="shared" si="90"/>
        <v>1.0199999999999818</v>
      </c>
      <c r="I729">
        <f t="shared" si="86"/>
        <v>449000</v>
      </c>
      <c r="J729">
        <v>2019.09</v>
      </c>
      <c r="K729">
        <f t="shared" si="87"/>
        <v>32</v>
      </c>
      <c r="L729">
        <f t="shared" si="88"/>
        <v>449000</v>
      </c>
    </row>
    <row r="730" spans="1:12" x14ac:dyDescent="0.45">
      <c r="A730" t="s">
        <v>5322</v>
      </c>
      <c r="B730">
        <v>310000</v>
      </c>
      <c r="C730" t="s">
        <v>4</v>
      </c>
      <c r="D730" s="2">
        <v>2020.12</v>
      </c>
      <c r="E730" t="str" cm="1">
        <f t="array" ref="E730">IF(COUNT(FIND({"셀룰러","샐룰러","lte","Lte","LTE","Cellular","cellular"},G730)),"lte","wifi")</f>
        <v>wifi</v>
      </c>
      <c r="F730">
        <v>20201203</v>
      </c>
      <c r="G730" t="s">
        <v>5732</v>
      </c>
      <c r="H730">
        <f t="shared" si="90"/>
        <v>1.0299999999999727</v>
      </c>
      <c r="I730">
        <f t="shared" si="86"/>
        <v>449000</v>
      </c>
      <c r="J730">
        <v>2019.09</v>
      </c>
      <c r="K730">
        <f t="shared" si="87"/>
        <v>32</v>
      </c>
      <c r="L730">
        <f t="shared" si="88"/>
        <v>449000</v>
      </c>
    </row>
    <row r="731" spans="1:12" x14ac:dyDescent="0.45">
      <c r="A731" t="s">
        <v>5322</v>
      </c>
      <c r="B731">
        <v>350000</v>
      </c>
      <c r="C731" t="s">
        <v>7</v>
      </c>
      <c r="D731" s="2">
        <v>2020.11</v>
      </c>
      <c r="E731" t="str" cm="1">
        <f t="array" ref="E731">IF(COUNT(FIND({"셀룰러","샐룰러","lte","Lte","LTE","Cellular","cellular"},G731)),"lte","wifi")</f>
        <v>wifi</v>
      </c>
      <c r="F731">
        <v>20201118</v>
      </c>
      <c r="G731" t="s">
        <v>3846</v>
      </c>
      <c r="H731">
        <f t="shared" si="90"/>
        <v>1.0199999999999818</v>
      </c>
      <c r="I731">
        <f t="shared" si="86"/>
        <v>449000</v>
      </c>
      <c r="J731">
        <v>2019.09</v>
      </c>
      <c r="K731">
        <f t="shared" si="87"/>
        <v>32</v>
      </c>
      <c r="L731">
        <f t="shared" si="88"/>
        <v>449000</v>
      </c>
    </row>
    <row r="732" spans="1:12" x14ac:dyDescent="0.45">
      <c r="A732" t="s">
        <v>5322</v>
      </c>
      <c r="B732">
        <v>380000</v>
      </c>
      <c r="C732" t="s">
        <v>4</v>
      </c>
      <c r="D732" t="str">
        <f t="shared" ref="D732:D753" si="92">LEFT(F732,7)</f>
        <v>2020.11</v>
      </c>
      <c r="E732" t="str" cm="1">
        <f t="array" ref="E732">IF(COUNT(FIND({"셀룰러","샐룰러","lte","Lte","LTE","Cellular","cellular"},G732)),"lte","wifi")</f>
        <v>wifi</v>
      </c>
      <c r="F732" t="s">
        <v>285</v>
      </c>
      <c r="G732" t="s">
        <v>3984</v>
      </c>
      <c r="H732">
        <f t="shared" si="90"/>
        <v>1.0199999999999818</v>
      </c>
      <c r="I732">
        <f t="shared" si="86"/>
        <v>449000</v>
      </c>
      <c r="J732">
        <v>2019.09</v>
      </c>
      <c r="K732">
        <f t="shared" si="87"/>
        <v>32</v>
      </c>
      <c r="L732">
        <f t="shared" si="88"/>
        <v>449000</v>
      </c>
    </row>
    <row r="733" spans="1:12" x14ac:dyDescent="0.45">
      <c r="A733" t="s">
        <v>5322</v>
      </c>
      <c r="B733">
        <v>430000</v>
      </c>
      <c r="C733" t="s">
        <v>4</v>
      </c>
      <c r="D733" t="str">
        <f t="shared" si="92"/>
        <v>2021.01</v>
      </c>
      <c r="E733" t="str" cm="1">
        <f t="array" ref="E733">IF(COUNT(FIND({"셀룰러","샐룰러","lte","Lte","LTE","Cellular","cellular"},G733)),"lte","wifi")</f>
        <v>wifi</v>
      </c>
      <c r="F733" t="s">
        <v>339</v>
      </c>
      <c r="G733" t="s">
        <v>3861</v>
      </c>
      <c r="H733">
        <f t="shared" si="90"/>
        <v>1.9200000000000728</v>
      </c>
      <c r="I733">
        <f t="shared" si="86"/>
        <v>579000</v>
      </c>
      <c r="J733">
        <v>2019.09</v>
      </c>
      <c r="K733">
        <f t="shared" si="87"/>
        <v>128</v>
      </c>
      <c r="L733">
        <f t="shared" si="88"/>
        <v>449000</v>
      </c>
    </row>
    <row r="734" spans="1:12" x14ac:dyDescent="0.45">
      <c r="A734" t="s">
        <v>5322</v>
      </c>
      <c r="B734">
        <v>380000</v>
      </c>
      <c r="C734" t="s">
        <v>43</v>
      </c>
      <c r="D734" t="str">
        <f t="shared" si="92"/>
        <v>2021.02</v>
      </c>
      <c r="E734" t="str" cm="1">
        <f t="array" ref="E734">IF(COUNT(FIND({"셀룰러","샐룰러","lte","Lte","LTE","Cellular","cellular"},G734)),"lte","wifi")</f>
        <v>wifi</v>
      </c>
      <c r="F734" t="s">
        <v>302</v>
      </c>
      <c r="G734" t="s">
        <v>3993</v>
      </c>
      <c r="H734">
        <f t="shared" si="90"/>
        <v>1.9300000000000637</v>
      </c>
      <c r="I734">
        <f t="shared" si="86"/>
        <v>449000</v>
      </c>
      <c r="J734">
        <v>2019.09</v>
      </c>
      <c r="K734">
        <f t="shared" si="87"/>
        <v>32</v>
      </c>
      <c r="L734">
        <f t="shared" si="88"/>
        <v>449000</v>
      </c>
    </row>
    <row r="735" spans="1:12" x14ac:dyDescent="0.45">
      <c r="A735" t="s">
        <v>5322</v>
      </c>
      <c r="B735">
        <v>310000</v>
      </c>
      <c r="C735" t="s">
        <v>4</v>
      </c>
      <c r="D735" t="str">
        <f t="shared" si="92"/>
        <v>2021.01</v>
      </c>
      <c r="E735" t="str" cm="1">
        <f t="array" ref="E735">IF(COUNT(FIND({"셀룰러","샐룰러","lte","Lte","LTE","Cellular","cellular"},G735)),"lte","wifi")</f>
        <v>wifi</v>
      </c>
      <c r="F735" t="s">
        <v>100</v>
      </c>
      <c r="G735" t="s">
        <v>3992</v>
      </c>
      <c r="H735">
        <f t="shared" si="90"/>
        <v>1.9200000000000728</v>
      </c>
      <c r="I735">
        <f t="shared" si="86"/>
        <v>449000</v>
      </c>
      <c r="J735">
        <v>2019.09</v>
      </c>
      <c r="K735">
        <f t="shared" si="87"/>
        <v>32</v>
      </c>
      <c r="L735">
        <f t="shared" si="88"/>
        <v>449000</v>
      </c>
    </row>
    <row r="736" spans="1:12" x14ac:dyDescent="0.45">
      <c r="A736" t="s">
        <v>5322</v>
      </c>
      <c r="B736">
        <v>310000</v>
      </c>
      <c r="C736" t="s">
        <v>4</v>
      </c>
      <c r="D736" t="str">
        <f t="shared" si="92"/>
        <v>2020.12</v>
      </c>
      <c r="E736" t="str" cm="1">
        <f t="array" ref="E736">IF(COUNT(FIND({"셀룰러","샐룰러","lte","Lte","LTE","Cellular","cellular"},G736)),"lte","wifi")</f>
        <v>wifi</v>
      </c>
      <c r="F736" t="s">
        <v>156</v>
      </c>
      <c r="G736" t="s">
        <v>3922</v>
      </c>
      <c r="H736">
        <f t="shared" si="90"/>
        <v>1.0299999999999727</v>
      </c>
      <c r="I736">
        <f t="shared" si="86"/>
        <v>449000</v>
      </c>
      <c r="J736">
        <v>2019.09</v>
      </c>
      <c r="K736">
        <f t="shared" si="87"/>
        <v>32</v>
      </c>
      <c r="L736">
        <f t="shared" si="88"/>
        <v>449000</v>
      </c>
    </row>
    <row r="737" spans="1:12" x14ac:dyDescent="0.45">
      <c r="A737" t="s">
        <v>5322</v>
      </c>
      <c r="B737">
        <v>390000</v>
      </c>
      <c r="C737" t="s">
        <v>4</v>
      </c>
      <c r="D737" t="str">
        <f t="shared" si="92"/>
        <v>2020.12</v>
      </c>
      <c r="E737" t="str" cm="1">
        <f t="array" ref="E737">IF(COUNT(FIND({"셀룰러","샐룰러","lte","Lte","LTE","Cellular","cellular"},G737)),"lte","wifi")</f>
        <v>wifi</v>
      </c>
      <c r="F737" t="s">
        <v>134</v>
      </c>
      <c r="G737" t="s">
        <v>3893</v>
      </c>
      <c r="H737">
        <f t="shared" si="90"/>
        <v>1.0299999999999727</v>
      </c>
      <c r="I737">
        <f t="shared" si="86"/>
        <v>449000</v>
      </c>
      <c r="J737">
        <v>2019.09</v>
      </c>
      <c r="K737">
        <f t="shared" si="87"/>
        <v>32</v>
      </c>
      <c r="L737">
        <f t="shared" si="88"/>
        <v>449000</v>
      </c>
    </row>
    <row r="738" spans="1:12" x14ac:dyDescent="0.45">
      <c r="A738" t="s">
        <v>5322</v>
      </c>
      <c r="B738">
        <v>390000</v>
      </c>
      <c r="C738" t="s">
        <v>43</v>
      </c>
      <c r="D738" t="str">
        <f t="shared" si="92"/>
        <v>2020.12</v>
      </c>
      <c r="E738" t="str" cm="1">
        <f t="array" ref="E738">IF(COUNT(FIND({"셀룰러","샐룰러","lte","Lte","LTE","Cellular","cellular"},G738)),"lte","wifi")</f>
        <v>wifi</v>
      </c>
      <c r="F738" t="s">
        <v>156</v>
      </c>
      <c r="G738" t="s">
        <v>4092</v>
      </c>
      <c r="H738">
        <f t="shared" si="90"/>
        <v>1.0299999999999727</v>
      </c>
      <c r="I738">
        <f t="shared" si="86"/>
        <v>449000</v>
      </c>
      <c r="J738">
        <v>2019.09</v>
      </c>
      <c r="K738">
        <f t="shared" si="87"/>
        <v>32</v>
      </c>
      <c r="L738">
        <f t="shared" si="88"/>
        <v>449000</v>
      </c>
    </row>
    <row r="739" spans="1:12" x14ac:dyDescent="0.45">
      <c r="A739" t="s">
        <v>5322</v>
      </c>
      <c r="B739">
        <v>270000</v>
      </c>
      <c r="C739" t="s">
        <v>4</v>
      </c>
      <c r="D739" t="str">
        <f t="shared" si="92"/>
        <v>2020.11</v>
      </c>
      <c r="E739" t="str" cm="1">
        <f t="array" ref="E739">IF(COUNT(FIND({"셀룰러","샐룰러","lte","Lte","LTE","Cellular","cellular"},G739)),"lte","wifi")</f>
        <v>wifi</v>
      </c>
      <c r="F739" t="s">
        <v>536</v>
      </c>
      <c r="G739" t="s">
        <v>4159</v>
      </c>
      <c r="H739">
        <f t="shared" si="90"/>
        <v>1.0199999999999818</v>
      </c>
      <c r="I739">
        <f t="shared" si="86"/>
        <v>449000</v>
      </c>
      <c r="J739">
        <v>2019.09</v>
      </c>
      <c r="K739">
        <f t="shared" si="87"/>
        <v>32</v>
      </c>
      <c r="L739">
        <f t="shared" si="88"/>
        <v>449000</v>
      </c>
    </row>
    <row r="740" spans="1:12" x14ac:dyDescent="0.45">
      <c r="A740" t="s">
        <v>5322</v>
      </c>
      <c r="B740">
        <v>389000</v>
      </c>
      <c r="C740" t="s">
        <v>43</v>
      </c>
      <c r="D740" t="str">
        <f t="shared" si="92"/>
        <v>2021.01</v>
      </c>
      <c r="E740" t="str" cm="1">
        <f t="array" ref="E740">IF(COUNT(FIND({"셀룰러","샐룰러","lte","Lte","LTE","Cellular","cellular"},G740)),"lte","wifi")</f>
        <v>wifi</v>
      </c>
      <c r="F740" t="s">
        <v>108</v>
      </c>
      <c r="G740" t="s">
        <v>4066</v>
      </c>
      <c r="H740">
        <f t="shared" si="90"/>
        <v>1.9200000000000728</v>
      </c>
      <c r="I740">
        <f t="shared" ref="I740:I803" si="93">IF(K740=128,L740+130000,L740)</f>
        <v>449000</v>
      </c>
      <c r="J740">
        <v>2019.09</v>
      </c>
      <c r="K740">
        <f t="shared" ref="K740:K803" si="94">IF(COUNT(FIND(128,G740)),128,32)</f>
        <v>32</v>
      </c>
      <c r="L740">
        <f t="shared" ref="L740:L803" si="95">IF(E740="wifi",449000,619000)</f>
        <v>449000</v>
      </c>
    </row>
    <row r="741" spans="1:12" x14ac:dyDescent="0.45">
      <c r="A741" t="s">
        <v>5322</v>
      </c>
      <c r="B741">
        <v>380000</v>
      </c>
      <c r="C741" t="s">
        <v>43</v>
      </c>
      <c r="D741" t="str">
        <f t="shared" si="92"/>
        <v>2021.03</v>
      </c>
      <c r="E741" t="str" cm="1">
        <f t="array" ref="E741">IF(COUNT(FIND({"셀룰러","샐룰러","lte","Lte","LTE","Cellular","cellular"},G741)),"lte","wifi")</f>
        <v>wifi</v>
      </c>
      <c r="F741" t="s">
        <v>5</v>
      </c>
      <c r="G741" t="s">
        <v>3779</v>
      </c>
      <c r="H741">
        <f t="shared" si="90"/>
        <v>1.9400000000000546</v>
      </c>
      <c r="I741">
        <f t="shared" si="93"/>
        <v>449000</v>
      </c>
      <c r="J741">
        <v>2019.09</v>
      </c>
      <c r="K741">
        <f t="shared" si="94"/>
        <v>32</v>
      </c>
      <c r="L741">
        <f t="shared" si="95"/>
        <v>449000</v>
      </c>
    </row>
    <row r="742" spans="1:12" x14ac:dyDescent="0.45">
      <c r="A742" t="s">
        <v>5322</v>
      </c>
      <c r="B742">
        <v>450000</v>
      </c>
      <c r="C742" t="s">
        <v>4</v>
      </c>
      <c r="D742" t="str">
        <f t="shared" si="92"/>
        <v>2020.11</v>
      </c>
      <c r="E742" t="str" cm="1">
        <f t="array" ref="E742">IF(COUNT(FIND({"셀룰러","샐룰러","lte","Lte","LTE","Cellular","cellular"},G742)),"lte","wifi")</f>
        <v>wifi</v>
      </c>
      <c r="F742" t="s">
        <v>181</v>
      </c>
      <c r="G742" t="s">
        <v>4057</v>
      </c>
      <c r="H742">
        <f t="shared" si="90"/>
        <v>1.0199999999999818</v>
      </c>
      <c r="I742">
        <f t="shared" si="93"/>
        <v>579000</v>
      </c>
      <c r="J742">
        <v>2019.09</v>
      </c>
      <c r="K742">
        <f t="shared" si="94"/>
        <v>128</v>
      </c>
      <c r="L742">
        <f t="shared" si="95"/>
        <v>449000</v>
      </c>
    </row>
    <row r="743" spans="1:12" x14ac:dyDescent="0.45">
      <c r="A743" t="s">
        <v>5322</v>
      </c>
      <c r="B743">
        <v>480000</v>
      </c>
      <c r="C743" t="s">
        <v>4</v>
      </c>
      <c r="D743" t="str">
        <f t="shared" si="92"/>
        <v>2020.11</v>
      </c>
      <c r="E743" t="str" cm="1">
        <f t="array" ref="E743">IF(COUNT(FIND({"셀룰러","샐룰러","lte","Lte","LTE","Cellular","cellular"},G743)),"lte","wifi")</f>
        <v>wifi</v>
      </c>
      <c r="F743" t="s">
        <v>199</v>
      </c>
      <c r="G743" t="s">
        <v>3980</v>
      </c>
      <c r="H743">
        <f t="shared" si="90"/>
        <v>1.0199999999999818</v>
      </c>
      <c r="I743">
        <f t="shared" si="93"/>
        <v>449000</v>
      </c>
      <c r="J743">
        <v>2019.09</v>
      </c>
      <c r="K743">
        <f t="shared" si="94"/>
        <v>32</v>
      </c>
      <c r="L743">
        <f t="shared" si="95"/>
        <v>449000</v>
      </c>
    </row>
    <row r="744" spans="1:12" x14ac:dyDescent="0.45">
      <c r="A744" t="s">
        <v>5322</v>
      </c>
      <c r="B744">
        <v>330000</v>
      </c>
      <c r="C744" t="s">
        <v>4</v>
      </c>
      <c r="D744" t="str">
        <f t="shared" si="92"/>
        <v>2020.11</v>
      </c>
      <c r="E744" t="str" cm="1">
        <f t="array" ref="E744">IF(COUNT(FIND({"셀룰러","샐룰러","lte","Lte","LTE","Cellular","cellular"},G744)),"lte","wifi")</f>
        <v>wifi</v>
      </c>
      <c r="F744" t="s">
        <v>604</v>
      </c>
      <c r="G744" t="s">
        <v>4140</v>
      </c>
      <c r="H744">
        <f t="shared" si="90"/>
        <v>1.0199999999999818</v>
      </c>
      <c r="I744">
        <f t="shared" si="93"/>
        <v>449000</v>
      </c>
      <c r="J744">
        <v>2019.09</v>
      </c>
      <c r="K744">
        <f t="shared" si="94"/>
        <v>32</v>
      </c>
      <c r="L744">
        <f t="shared" si="95"/>
        <v>449000</v>
      </c>
    </row>
    <row r="745" spans="1:12" x14ac:dyDescent="0.45">
      <c r="A745" t="s">
        <v>5322</v>
      </c>
      <c r="B745">
        <v>550000</v>
      </c>
      <c r="C745" t="s">
        <v>43</v>
      </c>
      <c r="D745" t="str">
        <f t="shared" si="92"/>
        <v>2020.10</v>
      </c>
      <c r="E745" t="str" cm="1">
        <f t="array" ref="E745">IF(COUNT(FIND({"셀룰러","샐룰러","lte","Lte","LTE","Cellular","cellular"},G745)),"lte","wifi")</f>
        <v>lte</v>
      </c>
      <c r="F745" t="s">
        <v>222</v>
      </c>
      <c r="G745" t="s">
        <v>3979</v>
      </c>
      <c r="H745">
        <f t="shared" si="90"/>
        <v>1.0099999999999909</v>
      </c>
      <c r="I745">
        <f t="shared" si="93"/>
        <v>749000</v>
      </c>
      <c r="J745">
        <v>2019.09</v>
      </c>
      <c r="K745">
        <f t="shared" si="94"/>
        <v>128</v>
      </c>
      <c r="L745">
        <f t="shared" si="95"/>
        <v>619000</v>
      </c>
    </row>
    <row r="746" spans="1:12" x14ac:dyDescent="0.45">
      <c r="A746" t="s">
        <v>5322</v>
      </c>
      <c r="B746">
        <v>400000</v>
      </c>
      <c r="C746" t="s">
        <v>43</v>
      </c>
      <c r="D746" t="str">
        <f t="shared" si="92"/>
        <v>2020.12</v>
      </c>
      <c r="E746" t="str" cm="1">
        <f t="array" ref="E746">IF(COUNT(FIND({"셀룰러","샐룰러","lte","Lte","LTE","Cellular","cellular"},G746)),"lte","wifi")</f>
        <v>wifi</v>
      </c>
      <c r="F746" t="s">
        <v>156</v>
      </c>
      <c r="G746" t="s">
        <v>3905</v>
      </c>
      <c r="H746">
        <f t="shared" si="90"/>
        <v>1.0299999999999727</v>
      </c>
      <c r="I746">
        <f t="shared" si="93"/>
        <v>449000</v>
      </c>
      <c r="J746">
        <v>2019.09</v>
      </c>
      <c r="K746">
        <f t="shared" si="94"/>
        <v>32</v>
      </c>
      <c r="L746">
        <f t="shared" si="95"/>
        <v>449000</v>
      </c>
    </row>
    <row r="747" spans="1:12" x14ac:dyDescent="0.45">
      <c r="A747" t="s">
        <v>5322</v>
      </c>
      <c r="B747">
        <v>310000</v>
      </c>
      <c r="C747" t="s">
        <v>4</v>
      </c>
      <c r="D747" t="str">
        <f t="shared" si="92"/>
        <v>2020.11</v>
      </c>
      <c r="E747" t="str" cm="1">
        <f t="array" ref="E747">IF(COUNT(FIND({"셀룰러","샐룰러","lte","Lte","LTE","Cellular","cellular"},G747)),"lte","wifi")</f>
        <v>wifi</v>
      </c>
      <c r="F747" t="s">
        <v>67</v>
      </c>
      <c r="G747" t="s">
        <v>3966</v>
      </c>
      <c r="H747">
        <f t="shared" si="90"/>
        <v>1.0199999999999818</v>
      </c>
      <c r="I747">
        <f t="shared" si="93"/>
        <v>449000</v>
      </c>
      <c r="J747">
        <v>2019.09</v>
      </c>
      <c r="K747">
        <f t="shared" si="94"/>
        <v>32</v>
      </c>
      <c r="L747">
        <f t="shared" si="95"/>
        <v>449000</v>
      </c>
    </row>
    <row r="748" spans="1:12" x14ac:dyDescent="0.45">
      <c r="A748" t="s">
        <v>5322</v>
      </c>
      <c r="B748">
        <v>390000</v>
      </c>
      <c r="C748" t="s">
        <v>43</v>
      </c>
      <c r="D748" t="str">
        <f t="shared" si="92"/>
        <v>2020.11</v>
      </c>
      <c r="E748" t="str" cm="1">
        <f t="array" ref="E748">IF(COUNT(FIND({"셀룰러","샐룰러","lte","Lte","LTE","Cellular","cellular"},G748)),"lte","wifi")</f>
        <v>wifi</v>
      </c>
      <c r="F748" t="s">
        <v>597</v>
      </c>
      <c r="G748" t="s">
        <v>4070</v>
      </c>
      <c r="H748">
        <f t="shared" si="90"/>
        <v>1.0199999999999818</v>
      </c>
      <c r="I748">
        <f t="shared" si="93"/>
        <v>449000</v>
      </c>
      <c r="J748">
        <v>2019.09</v>
      </c>
      <c r="K748">
        <f t="shared" si="94"/>
        <v>32</v>
      </c>
      <c r="L748">
        <f t="shared" si="95"/>
        <v>449000</v>
      </c>
    </row>
    <row r="749" spans="1:12" x14ac:dyDescent="0.45">
      <c r="A749" t="s">
        <v>5322</v>
      </c>
      <c r="B749">
        <v>300000</v>
      </c>
      <c r="C749" t="s">
        <v>7</v>
      </c>
      <c r="D749" t="str">
        <f t="shared" si="92"/>
        <v>2021.02</v>
      </c>
      <c r="E749" t="str" cm="1">
        <f t="array" ref="E749">IF(COUNT(FIND({"셀룰러","샐룰러","lte","Lte","LTE","Cellular","cellular"},G749)),"lte","wifi")</f>
        <v>wifi</v>
      </c>
      <c r="F749" t="s">
        <v>105</v>
      </c>
      <c r="G749" t="s">
        <v>3856</v>
      </c>
      <c r="H749">
        <f t="shared" si="90"/>
        <v>1.9300000000000637</v>
      </c>
      <c r="I749">
        <f t="shared" si="93"/>
        <v>449000</v>
      </c>
      <c r="J749">
        <v>2019.09</v>
      </c>
      <c r="K749">
        <f t="shared" si="94"/>
        <v>32</v>
      </c>
      <c r="L749">
        <f t="shared" si="95"/>
        <v>449000</v>
      </c>
    </row>
    <row r="750" spans="1:12" x14ac:dyDescent="0.45">
      <c r="A750" t="s">
        <v>5322</v>
      </c>
      <c r="B750">
        <v>280000</v>
      </c>
      <c r="C750" t="s">
        <v>4</v>
      </c>
      <c r="D750" t="str">
        <f t="shared" si="92"/>
        <v>2021.02</v>
      </c>
      <c r="E750" t="str" cm="1">
        <f t="array" ref="E750">IF(COUNT(FIND({"셀룰러","샐룰러","lte","Lte","LTE","Cellular","cellular"},G750)),"lte","wifi")</f>
        <v>wifi</v>
      </c>
      <c r="F750" t="s">
        <v>208</v>
      </c>
      <c r="G750" t="s">
        <v>4024</v>
      </c>
      <c r="H750">
        <f t="shared" si="90"/>
        <v>1.9300000000000637</v>
      </c>
      <c r="I750">
        <f t="shared" si="93"/>
        <v>449000</v>
      </c>
      <c r="J750">
        <v>2019.09</v>
      </c>
      <c r="K750">
        <f t="shared" si="94"/>
        <v>32</v>
      </c>
      <c r="L750">
        <f t="shared" si="95"/>
        <v>449000</v>
      </c>
    </row>
    <row r="751" spans="1:12" x14ac:dyDescent="0.45">
      <c r="A751" t="s">
        <v>5322</v>
      </c>
      <c r="B751">
        <v>260000</v>
      </c>
      <c r="C751" t="s">
        <v>7</v>
      </c>
      <c r="D751" t="str">
        <f t="shared" si="92"/>
        <v>2021.02</v>
      </c>
      <c r="E751" t="str" cm="1">
        <f t="array" ref="E751">IF(COUNT(FIND({"셀룰러","샐룰러","lte","Lte","LTE","Cellular","cellular"},G751)),"lte","wifi")</f>
        <v>wifi</v>
      </c>
      <c r="F751" t="s">
        <v>35</v>
      </c>
      <c r="G751" t="s">
        <v>4030</v>
      </c>
      <c r="H751">
        <f t="shared" si="90"/>
        <v>1.9300000000000637</v>
      </c>
      <c r="I751">
        <f t="shared" si="93"/>
        <v>449000</v>
      </c>
      <c r="J751">
        <v>2019.09</v>
      </c>
      <c r="K751">
        <f t="shared" si="94"/>
        <v>32</v>
      </c>
      <c r="L751">
        <f t="shared" si="95"/>
        <v>449000</v>
      </c>
    </row>
    <row r="752" spans="1:12" x14ac:dyDescent="0.45">
      <c r="A752" t="s">
        <v>5322</v>
      </c>
      <c r="B752">
        <v>400000</v>
      </c>
      <c r="C752" t="s">
        <v>43</v>
      </c>
      <c r="D752" t="str">
        <f t="shared" si="92"/>
        <v>2020.12</v>
      </c>
      <c r="E752" t="str" cm="1">
        <f t="array" ref="E752">IF(COUNT(FIND({"셀룰러","샐룰러","lte","Lte","LTE","Cellular","cellular"},G752)),"lte","wifi")</f>
        <v>wifi</v>
      </c>
      <c r="F752" t="s">
        <v>499</v>
      </c>
      <c r="G752" t="s">
        <v>4108</v>
      </c>
      <c r="H752">
        <f t="shared" si="90"/>
        <v>1.0299999999999727</v>
      </c>
      <c r="I752">
        <f t="shared" si="93"/>
        <v>449000</v>
      </c>
      <c r="J752">
        <v>2019.09</v>
      </c>
      <c r="K752">
        <f t="shared" si="94"/>
        <v>32</v>
      </c>
      <c r="L752">
        <f t="shared" si="95"/>
        <v>449000</v>
      </c>
    </row>
    <row r="753" spans="1:12" x14ac:dyDescent="0.45">
      <c r="A753" t="s">
        <v>5322</v>
      </c>
      <c r="B753">
        <v>320000</v>
      </c>
      <c r="C753" t="s">
        <v>7</v>
      </c>
      <c r="D753" t="str">
        <f t="shared" si="92"/>
        <v>2021.01</v>
      </c>
      <c r="E753" t="str" cm="1">
        <f t="array" ref="E753">IF(COUNT(FIND({"셀룰러","샐룰러","lte","Lte","LTE","Cellular","cellular"},G753)),"lte","wifi")</f>
        <v>wifi</v>
      </c>
      <c r="F753" t="s">
        <v>92</v>
      </c>
      <c r="G753" t="s">
        <v>4058</v>
      </c>
      <c r="H753">
        <f t="shared" si="90"/>
        <v>1.9200000000000728</v>
      </c>
      <c r="I753">
        <f t="shared" si="93"/>
        <v>449000</v>
      </c>
      <c r="J753">
        <v>2019.09</v>
      </c>
      <c r="K753">
        <f t="shared" si="94"/>
        <v>32</v>
      </c>
      <c r="L753">
        <f t="shared" si="95"/>
        <v>449000</v>
      </c>
    </row>
    <row r="754" spans="1:12" x14ac:dyDescent="0.45">
      <c r="A754" t="s">
        <v>5322</v>
      </c>
      <c r="B754">
        <v>320000</v>
      </c>
      <c r="C754" t="s">
        <v>4</v>
      </c>
      <c r="D754" s="2">
        <v>2020.1</v>
      </c>
      <c r="E754" t="str" cm="1">
        <f t="array" ref="E754">IF(COUNT(FIND({"셀룰러","샐룰러","lte","Lte","LTE","Cellular","cellular"},G754)),"lte","wifi")</f>
        <v>wifi</v>
      </c>
      <c r="F754">
        <v>20201031</v>
      </c>
      <c r="G754" t="s">
        <v>5705</v>
      </c>
      <c r="H754">
        <f t="shared" si="90"/>
        <v>1.0099999999999909</v>
      </c>
      <c r="I754">
        <f t="shared" si="93"/>
        <v>449000</v>
      </c>
      <c r="J754">
        <v>2019.09</v>
      </c>
      <c r="K754">
        <f t="shared" si="94"/>
        <v>32</v>
      </c>
      <c r="L754">
        <f t="shared" si="95"/>
        <v>449000</v>
      </c>
    </row>
    <row r="755" spans="1:12" x14ac:dyDescent="0.45">
      <c r="A755" t="s">
        <v>5322</v>
      </c>
      <c r="B755">
        <v>355000</v>
      </c>
      <c r="C755" t="s">
        <v>4</v>
      </c>
      <c r="D755" t="str">
        <f>LEFT(F755,7)</f>
        <v>2021.01</v>
      </c>
      <c r="E755" t="str" cm="1">
        <f t="array" ref="E755">IF(COUNT(FIND({"셀룰러","샐룰러","lte","Lte","LTE","Cellular","cellular"},G755)),"lte","wifi")</f>
        <v>wifi</v>
      </c>
      <c r="F755" t="s">
        <v>89</v>
      </c>
      <c r="G755" t="s">
        <v>4014</v>
      </c>
      <c r="H755">
        <f t="shared" si="90"/>
        <v>1.9200000000000728</v>
      </c>
      <c r="I755">
        <f t="shared" si="93"/>
        <v>449000</v>
      </c>
      <c r="J755">
        <v>2019.09</v>
      </c>
      <c r="K755">
        <f t="shared" si="94"/>
        <v>32</v>
      </c>
      <c r="L755">
        <f t="shared" si="95"/>
        <v>449000</v>
      </c>
    </row>
    <row r="756" spans="1:12" x14ac:dyDescent="0.45">
      <c r="A756" t="s">
        <v>5322</v>
      </c>
      <c r="B756">
        <v>330000</v>
      </c>
      <c r="C756" t="s">
        <v>4</v>
      </c>
      <c r="D756" t="str">
        <f>LEFT(F756,7)</f>
        <v>2020.12</v>
      </c>
      <c r="E756" t="str" cm="1">
        <f t="array" ref="E756">IF(COUNT(FIND({"셀룰러","샐룰러","lte","Lte","LTE","Cellular","cellular"},G756)),"lte","wifi")</f>
        <v>wifi</v>
      </c>
      <c r="F756" t="s">
        <v>455</v>
      </c>
      <c r="G756" t="s">
        <v>3898</v>
      </c>
      <c r="H756">
        <f t="shared" si="90"/>
        <v>1.0299999999999727</v>
      </c>
      <c r="I756">
        <f t="shared" si="93"/>
        <v>449000</v>
      </c>
      <c r="J756">
        <v>2019.09</v>
      </c>
      <c r="K756">
        <f t="shared" si="94"/>
        <v>32</v>
      </c>
      <c r="L756">
        <f t="shared" si="95"/>
        <v>449000</v>
      </c>
    </row>
    <row r="757" spans="1:12" x14ac:dyDescent="0.45">
      <c r="A757" t="s">
        <v>5322</v>
      </c>
      <c r="B757">
        <v>300000</v>
      </c>
      <c r="C757" t="s">
        <v>4</v>
      </c>
      <c r="D757" t="str">
        <f>LEFT(F757,7)</f>
        <v>2020.12</v>
      </c>
      <c r="E757" t="str" cm="1">
        <f t="array" ref="E757">IF(COUNT(FIND({"셀룰러","샐룰러","lte","Lte","LTE","Cellular","cellular"},G757)),"lte","wifi")</f>
        <v>wifi</v>
      </c>
      <c r="F757" t="s">
        <v>160</v>
      </c>
      <c r="G757" t="s">
        <v>3846</v>
      </c>
      <c r="H757">
        <f t="shared" si="90"/>
        <v>1.0299999999999727</v>
      </c>
      <c r="I757">
        <f t="shared" si="93"/>
        <v>449000</v>
      </c>
      <c r="J757">
        <v>2019.09</v>
      </c>
      <c r="K757">
        <f t="shared" si="94"/>
        <v>32</v>
      </c>
      <c r="L757">
        <f t="shared" si="95"/>
        <v>449000</v>
      </c>
    </row>
    <row r="758" spans="1:12" x14ac:dyDescent="0.45">
      <c r="A758" t="s">
        <v>5322</v>
      </c>
      <c r="B758">
        <v>300000</v>
      </c>
      <c r="C758" t="s">
        <v>4</v>
      </c>
      <c r="D758" t="str">
        <f>LEFT(F758,7)</f>
        <v>2020.11</v>
      </c>
      <c r="E758" t="str" cm="1">
        <f t="array" ref="E758">IF(COUNT(FIND({"셀룰러","샐룰러","lte","Lte","LTE","Cellular","cellular"},G758)),"lte","wifi")</f>
        <v>wifi</v>
      </c>
      <c r="F758" t="s">
        <v>220</v>
      </c>
      <c r="G758" t="s">
        <v>4164</v>
      </c>
      <c r="H758">
        <f t="shared" si="90"/>
        <v>1.0199999999999818</v>
      </c>
      <c r="I758">
        <f t="shared" si="93"/>
        <v>449000</v>
      </c>
      <c r="J758">
        <v>2019.09</v>
      </c>
      <c r="K758">
        <f t="shared" si="94"/>
        <v>32</v>
      </c>
      <c r="L758">
        <f t="shared" si="95"/>
        <v>449000</v>
      </c>
    </row>
    <row r="759" spans="1:12" x14ac:dyDescent="0.45">
      <c r="A759" t="s">
        <v>5322</v>
      </c>
      <c r="B759">
        <v>350000</v>
      </c>
      <c r="C759" t="s">
        <v>4</v>
      </c>
      <c r="D759" s="2">
        <v>2021.01</v>
      </c>
      <c r="E759" t="str" cm="1">
        <f t="array" ref="E759">IF(COUNT(FIND({"셀룰러","샐룰러","lte","Lte","LTE","Cellular","cellular"},G759)),"lte","wifi")</f>
        <v>wifi</v>
      </c>
      <c r="F759">
        <v>20210101</v>
      </c>
      <c r="G759" t="s">
        <v>5342</v>
      </c>
      <c r="H759">
        <f t="shared" si="90"/>
        <v>1.9200000000000728</v>
      </c>
      <c r="I759">
        <f t="shared" si="93"/>
        <v>449000</v>
      </c>
      <c r="J759">
        <v>2019.09</v>
      </c>
      <c r="K759">
        <f t="shared" si="94"/>
        <v>32</v>
      </c>
      <c r="L759">
        <f t="shared" si="95"/>
        <v>449000</v>
      </c>
    </row>
    <row r="760" spans="1:12" x14ac:dyDescent="0.45">
      <c r="A760" t="s">
        <v>5322</v>
      </c>
      <c r="B760">
        <v>280000</v>
      </c>
      <c r="C760" t="s">
        <v>4</v>
      </c>
      <c r="D760" t="str">
        <f>LEFT(F760,7)</f>
        <v>2020.11</v>
      </c>
      <c r="E760" t="str" cm="1">
        <f t="array" ref="E760">IF(COUNT(FIND({"셀룰러","샐룰러","lte","Lte","LTE","Cellular","cellular"},G760)),"lte","wifi")</f>
        <v>wifi</v>
      </c>
      <c r="F760" t="s">
        <v>181</v>
      </c>
      <c r="G760" t="s">
        <v>4133</v>
      </c>
      <c r="H760">
        <f t="shared" si="90"/>
        <v>1.0199999999999818</v>
      </c>
      <c r="I760">
        <f t="shared" si="93"/>
        <v>449000</v>
      </c>
      <c r="J760">
        <v>2019.09</v>
      </c>
      <c r="K760">
        <f t="shared" si="94"/>
        <v>32</v>
      </c>
      <c r="L760">
        <f t="shared" si="95"/>
        <v>449000</v>
      </c>
    </row>
    <row r="761" spans="1:12" x14ac:dyDescent="0.45">
      <c r="A761" t="s">
        <v>5322</v>
      </c>
      <c r="B761">
        <v>300000</v>
      </c>
      <c r="C761" t="s">
        <v>4</v>
      </c>
      <c r="D761" s="2">
        <v>2020.12</v>
      </c>
      <c r="E761" t="str" cm="1">
        <f t="array" ref="E761">IF(COUNT(FIND({"셀룰러","샐룰러","lte","Lte","LTE","Cellular","cellular"},G761)),"lte","wifi")</f>
        <v>wifi</v>
      </c>
      <c r="F761">
        <v>20201218</v>
      </c>
      <c r="G761" t="s">
        <v>5589</v>
      </c>
      <c r="H761">
        <f t="shared" si="90"/>
        <v>1.0299999999999727</v>
      </c>
      <c r="I761">
        <f t="shared" si="93"/>
        <v>449000</v>
      </c>
      <c r="J761">
        <v>2019.09</v>
      </c>
      <c r="K761">
        <f t="shared" si="94"/>
        <v>32</v>
      </c>
      <c r="L761">
        <f t="shared" si="95"/>
        <v>449000</v>
      </c>
    </row>
    <row r="762" spans="1:12" x14ac:dyDescent="0.45">
      <c r="A762" t="s">
        <v>5322</v>
      </c>
      <c r="B762">
        <v>350000</v>
      </c>
      <c r="C762" t="s">
        <v>43</v>
      </c>
      <c r="D762" t="str">
        <f t="shared" ref="D762:D774" si="96">LEFT(F762,7)</f>
        <v>2020.12</v>
      </c>
      <c r="E762" t="str" cm="1">
        <f t="array" ref="E762">IF(COUNT(FIND({"셀룰러","샐룰러","lte","Lte","LTE","Cellular","cellular"},G762)),"lte","wifi")</f>
        <v>wifi</v>
      </c>
      <c r="F762" t="s">
        <v>480</v>
      </c>
      <c r="G762" t="s">
        <v>3915</v>
      </c>
      <c r="H762">
        <f t="shared" si="90"/>
        <v>1.0299999999999727</v>
      </c>
      <c r="I762">
        <f t="shared" si="93"/>
        <v>449000</v>
      </c>
      <c r="J762">
        <v>2019.09</v>
      </c>
      <c r="K762">
        <f t="shared" si="94"/>
        <v>32</v>
      </c>
      <c r="L762">
        <f t="shared" si="95"/>
        <v>449000</v>
      </c>
    </row>
    <row r="763" spans="1:12" x14ac:dyDescent="0.45">
      <c r="A763" t="s">
        <v>5322</v>
      </c>
      <c r="B763">
        <v>310000</v>
      </c>
      <c r="C763" t="s">
        <v>4</v>
      </c>
      <c r="D763" t="str">
        <f t="shared" si="96"/>
        <v>2021.01</v>
      </c>
      <c r="E763" t="str" cm="1">
        <f t="array" ref="E763">IF(COUNT(FIND({"셀룰러","샐룰러","lte","Lte","LTE","Cellular","cellular"},G763)),"lte","wifi")</f>
        <v>wifi</v>
      </c>
      <c r="F763" t="s">
        <v>346</v>
      </c>
      <c r="G763" t="s">
        <v>3865</v>
      </c>
      <c r="H763">
        <f t="shared" si="90"/>
        <v>1.9200000000000728</v>
      </c>
      <c r="I763">
        <f t="shared" si="93"/>
        <v>449000</v>
      </c>
      <c r="J763">
        <v>2019.09</v>
      </c>
      <c r="K763">
        <f t="shared" si="94"/>
        <v>32</v>
      </c>
      <c r="L763">
        <f t="shared" si="95"/>
        <v>449000</v>
      </c>
    </row>
    <row r="764" spans="1:12" x14ac:dyDescent="0.45">
      <c r="A764" t="s">
        <v>5322</v>
      </c>
      <c r="B764">
        <v>440000</v>
      </c>
      <c r="C764" t="s">
        <v>4</v>
      </c>
      <c r="D764" t="str">
        <f t="shared" si="96"/>
        <v>2020.11</v>
      </c>
      <c r="E764" t="str" cm="1">
        <f t="array" ref="E764">IF(COUNT(FIND({"셀룰러","샐룰러","lte","Lte","LTE","Cellular","cellular"},G764)),"lte","wifi")</f>
        <v>wifi</v>
      </c>
      <c r="F764" t="s">
        <v>516</v>
      </c>
      <c r="G764" t="s">
        <v>3924</v>
      </c>
      <c r="H764">
        <f t="shared" si="90"/>
        <v>1.0199999999999818</v>
      </c>
      <c r="I764">
        <f t="shared" si="93"/>
        <v>579000</v>
      </c>
      <c r="J764">
        <v>2019.09</v>
      </c>
      <c r="K764">
        <f t="shared" si="94"/>
        <v>128</v>
      </c>
      <c r="L764">
        <f t="shared" si="95"/>
        <v>449000</v>
      </c>
    </row>
    <row r="765" spans="1:12" x14ac:dyDescent="0.45">
      <c r="A765" t="s">
        <v>5322</v>
      </c>
      <c r="B765">
        <v>340000</v>
      </c>
      <c r="C765" t="s">
        <v>4</v>
      </c>
      <c r="D765" t="str">
        <f t="shared" si="96"/>
        <v>2020.12</v>
      </c>
      <c r="E765" t="str" cm="1">
        <f t="array" ref="E765">IF(COUNT(FIND({"셀룰러","샐룰러","lte","Lte","LTE","Cellular","cellular"},G765)),"lte","wifi")</f>
        <v>wifi</v>
      </c>
      <c r="F765" t="s">
        <v>173</v>
      </c>
      <c r="G765" t="s">
        <v>4105</v>
      </c>
      <c r="H765">
        <f t="shared" si="90"/>
        <v>1.0299999999999727</v>
      </c>
      <c r="I765">
        <f t="shared" si="93"/>
        <v>449000</v>
      </c>
      <c r="J765">
        <v>2019.09</v>
      </c>
      <c r="K765">
        <f t="shared" si="94"/>
        <v>32</v>
      </c>
      <c r="L765">
        <f t="shared" si="95"/>
        <v>449000</v>
      </c>
    </row>
    <row r="766" spans="1:12" x14ac:dyDescent="0.45">
      <c r="A766" t="s">
        <v>5322</v>
      </c>
      <c r="B766">
        <v>410000</v>
      </c>
      <c r="C766" t="s">
        <v>43</v>
      </c>
      <c r="D766" t="str">
        <f t="shared" si="96"/>
        <v>2020.11</v>
      </c>
      <c r="E766" t="str" cm="1">
        <f t="array" ref="E766">IF(COUNT(FIND({"셀룰러","샐룰러","lte","Lte","LTE","Cellular","cellular"},G766)),"lte","wifi")</f>
        <v>wifi</v>
      </c>
      <c r="F766" t="s">
        <v>32</v>
      </c>
      <c r="G766" t="s">
        <v>4117</v>
      </c>
      <c r="H766">
        <f t="shared" si="90"/>
        <v>1.0199999999999818</v>
      </c>
      <c r="I766">
        <f t="shared" si="93"/>
        <v>449000</v>
      </c>
      <c r="J766">
        <v>2019.09</v>
      </c>
      <c r="K766">
        <f t="shared" si="94"/>
        <v>32</v>
      </c>
      <c r="L766">
        <f t="shared" si="95"/>
        <v>449000</v>
      </c>
    </row>
    <row r="767" spans="1:12" x14ac:dyDescent="0.45">
      <c r="A767" t="s">
        <v>5322</v>
      </c>
      <c r="B767">
        <v>320000</v>
      </c>
      <c r="C767" t="s">
        <v>4</v>
      </c>
      <c r="D767" t="str">
        <f t="shared" si="96"/>
        <v>2020.12</v>
      </c>
      <c r="E767" t="str" cm="1">
        <f t="array" ref="E767">IF(COUNT(FIND({"셀룰러","샐룰러","lte","Lte","LTE","Cellular","cellular"},G767)),"lte","wifi")</f>
        <v>wifi</v>
      </c>
      <c r="F767" t="s">
        <v>132</v>
      </c>
      <c r="G767" t="s">
        <v>4093</v>
      </c>
      <c r="H767">
        <f t="shared" si="90"/>
        <v>1.0299999999999727</v>
      </c>
      <c r="I767">
        <f t="shared" si="93"/>
        <v>449000</v>
      </c>
      <c r="J767">
        <v>2019.09</v>
      </c>
      <c r="K767">
        <f t="shared" si="94"/>
        <v>32</v>
      </c>
      <c r="L767">
        <f t="shared" si="95"/>
        <v>449000</v>
      </c>
    </row>
    <row r="768" spans="1:12" x14ac:dyDescent="0.45">
      <c r="A768" t="s">
        <v>5322</v>
      </c>
      <c r="B768">
        <v>400000</v>
      </c>
      <c r="C768" t="s">
        <v>4</v>
      </c>
      <c r="D768" t="str">
        <f t="shared" si="96"/>
        <v>2021.02</v>
      </c>
      <c r="E768" t="str" cm="1">
        <f t="array" ref="E768">IF(COUNT(FIND({"셀룰러","샐룰러","lte","Lte","LTE","Cellular","cellular"},G768)),"lte","wifi")</f>
        <v>wifi</v>
      </c>
      <c r="F768" t="s">
        <v>25</v>
      </c>
      <c r="G768" t="s">
        <v>3781</v>
      </c>
      <c r="H768">
        <f t="shared" si="90"/>
        <v>1.9300000000000637</v>
      </c>
      <c r="I768">
        <f t="shared" si="93"/>
        <v>579000</v>
      </c>
      <c r="J768">
        <v>2019.09</v>
      </c>
      <c r="K768">
        <f t="shared" si="94"/>
        <v>128</v>
      </c>
      <c r="L768">
        <f t="shared" si="95"/>
        <v>449000</v>
      </c>
    </row>
    <row r="769" spans="1:12" x14ac:dyDescent="0.45">
      <c r="A769" t="s">
        <v>5322</v>
      </c>
      <c r="B769">
        <v>359000</v>
      </c>
      <c r="C769" t="s">
        <v>4</v>
      </c>
      <c r="D769" t="str">
        <f t="shared" si="96"/>
        <v>2021.02</v>
      </c>
      <c r="E769" t="str" cm="1">
        <f t="array" ref="E769">IF(COUNT(FIND({"셀룰러","샐룰러","lte","Lte","LTE","Cellular","cellular"},G769)),"lte","wifi")</f>
        <v>wifi</v>
      </c>
      <c r="F769" t="s">
        <v>74</v>
      </c>
      <c r="G769" t="s">
        <v>3778</v>
      </c>
      <c r="H769">
        <f t="shared" si="90"/>
        <v>1.9300000000000637</v>
      </c>
      <c r="I769">
        <f t="shared" si="93"/>
        <v>449000</v>
      </c>
      <c r="J769">
        <v>2019.09</v>
      </c>
      <c r="K769">
        <f t="shared" si="94"/>
        <v>32</v>
      </c>
      <c r="L769">
        <f t="shared" si="95"/>
        <v>449000</v>
      </c>
    </row>
    <row r="770" spans="1:12" x14ac:dyDescent="0.45">
      <c r="A770" t="s">
        <v>5322</v>
      </c>
      <c r="B770">
        <v>410000</v>
      </c>
      <c r="C770" t="s">
        <v>7</v>
      </c>
      <c r="D770" t="str">
        <f t="shared" si="96"/>
        <v>2020.12</v>
      </c>
      <c r="E770" t="str" cm="1">
        <f t="array" ref="E770">IF(COUNT(FIND({"셀룰러","샐룰러","lte","Lte","LTE","Cellular","cellular"},G770)),"lte","wifi")</f>
        <v>wifi</v>
      </c>
      <c r="F770" t="s">
        <v>138</v>
      </c>
      <c r="G770" t="s">
        <v>4091</v>
      </c>
      <c r="H770">
        <f t="shared" ref="H770:H833" si="97">D770-J770</f>
        <v>1.0299999999999727</v>
      </c>
      <c r="I770">
        <f t="shared" si="93"/>
        <v>579000</v>
      </c>
      <c r="J770">
        <v>2019.09</v>
      </c>
      <c r="K770">
        <f t="shared" si="94"/>
        <v>128</v>
      </c>
      <c r="L770">
        <f t="shared" si="95"/>
        <v>449000</v>
      </c>
    </row>
    <row r="771" spans="1:12" x14ac:dyDescent="0.45">
      <c r="A771" t="s">
        <v>5322</v>
      </c>
      <c r="B771">
        <v>350000</v>
      </c>
      <c r="C771" t="s">
        <v>4</v>
      </c>
      <c r="D771" t="str">
        <f t="shared" si="96"/>
        <v>2021.01</v>
      </c>
      <c r="E771" t="str" cm="1">
        <f t="array" ref="E771">IF(COUNT(FIND({"셀룰러","샐룰러","lte","Lte","LTE","Cellular","cellular"},G771)),"lte","wifi")</f>
        <v>wifi</v>
      </c>
      <c r="F771" t="s">
        <v>116</v>
      </c>
      <c r="G771" t="s">
        <v>3793</v>
      </c>
      <c r="H771">
        <f t="shared" si="97"/>
        <v>1.9200000000000728</v>
      </c>
      <c r="I771">
        <f t="shared" si="93"/>
        <v>449000</v>
      </c>
      <c r="J771">
        <v>2019.09</v>
      </c>
      <c r="K771">
        <f t="shared" si="94"/>
        <v>32</v>
      </c>
      <c r="L771">
        <f t="shared" si="95"/>
        <v>449000</v>
      </c>
    </row>
    <row r="772" spans="1:12" x14ac:dyDescent="0.45">
      <c r="A772" t="s">
        <v>5322</v>
      </c>
      <c r="B772">
        <v>450000</v>
      </c>
      <c r="C772" t="s">
        <v>4</v>
      </c>
      <c r="D772" t="str">
        <f t="shared" si="96"/>
        <v>2020.11</v>
      </c>
      <c r="E772" t="str" cm="1">
        <f t="array" ref="E772">IF(COUNT(FIND({"셀룰러","샐룰러","lte","Lte","LTE","Cellular","cellular"},G772)),"lte","wifi")</f>
        <v>wifi</v>
      </c>
      <c r="F772" t="s">
        <v>186</v>
      </c>
      <c r="G772" t="s">
        <v>4146</v>
      </c>
      <c r="H772">
        <f t="shared" si="97"/>
        <v>1.0199999999999818</v>
      </c>
      <c r="I772">
        <f t="shared" si="93"/>
        <v>579000</v>
      </c>
      <c r="J772">
        <v>2019.09</v>
      </c>
      <c r="K772">
        <f t="shared" si="94"/>
        <v>128</v>
      </c>
      <c r="L772">
        <f t="shared" si="95"/>
        <v>449000</v>
      </c>
    </row>
    <row r="773" spans="1:12" x14ac:dyDescent="0.45">
      <c r="A773" t="s">
        <v>5322</v>
      </c>
      <c r="B773">
        <v>400000</v>
      </c>
      <c r="C773" t="s">
        <v>43</v>
      </c>
      <c r="D773" t="str">
        <f t="shared" si="96"/>
        <v>2021.02</v>
      </c>
      <c r="E773" t="str" cm="1">
        <f t="array" ref="E773">IF(COUNT(FIND({"셀룰러","샐룰러","lte","Lte","LTE","Cellular","cellular"},G773)),"lte","wifi")</f>
        <v>wifi</v>
      </c>
      <c r="F773" t="s">
        <v>35</v>
      </c>
      <c r="G773" t="s">
        <v>3783</v>
      </c>
      <c r="H773">
        <f t="shared" si="97"/>
        <v>1.9300000000000637</v>
      </c>
      <c r="I773">
        <f t="shared" si="93"/>
        <v>449000</v>
      </c>
      <c r="J773">
        <v>2019.09</v>
      </c>
      <c r="K773">
        <f t="shared" si="94"/>
        <v>32</v>
      </c>
      <c r="L773">
        <f t="shared" si="95"/>
        <v>449000</v>
      </c>
    </row>
    <row r="774" spans="1:12" x14ac:dyDescent="0.45">
      <c r="A774" t="s">
        <v>5322</v>
      </c>
      <c r="B774">
        <v>360000</v>
      </c>
      <c r="C774" t="s">
        <v>43</v>
      </c>
      <c r="D774" t="str">
        <f t="shared" si="96"/>
        <v>2020.11</v>
      </c>
      <c r="E774" t="str" cm="1">
        <f t="array" ref="E774">IF(COUNT(FIND({"셀룰러","샐룰러","lte","Lte","LTE","Cellular","cellular"},G774)),"lte","wifi")</f>
        <v>wifi</v>
      </c>
      <c r="F774" t="s">
        <v>673</v>
      </c>
      <c r="G774" t="s">
        <v>3964</v>
      </c>
      <c r="H774">
        <f t="shared" si="97"/>
        <v>1.0199999999999818</v>
      </c>
      <c r="I774">
        <f t="shared" si="93"/>
        <v>449000</v>
      </c>
      <c r="J774">
        <v>2019.09</v>
      </c>
      <c r="K774">
        <f t="shared" si="94"/>
        <v>32</v>
      </c>
      <c r="L774">
        <f t="shared" si="95"/>
        <v>449000</v>
      </c>
    </row>
    <row r="775" spans="1:12" x14ac:dyDescent="0.45">
      <c r="A775" t="s">
        <v>5322</v>
      </c>
      <c r="B775">
        <v>40000</v>
      </c>
      <c r="C775" t="s">
        <v>4</v>
      </c>
      <c r="D775" s="2">
        <v>2020.12</v>
      </c>
      <c r="E775" t="str" cm="1">
        <f t="array" ref="E775">IF(COUNT(FIND({"셀룰러","샐룰러","lte","Lte","LTE","Cellular","cellular"},G775)),"lte","wifi")</f>
        <v>wifi</v>
      </c>
      <c r="F775">
        <v>20201220</v>
      </c>
      <c r="G775" t="s">
        <v>5379</v>
      </c>
      <c r="H775">
        <f t="shared" si="97"/>
        <v>1.0299999999999727</v>
      </c>
      <c r="I775">
        <f t="shared" si="93"/>
        <v>449000</v>
      </c>
      <c r="J775">
        <v>2019.09</v>
      </c>
      <c r="K775">
        <f t="shared" si="94"/>
        <v>32</v>
      </c>
      <c r="L775">
        <f t="shared" si="95"/>
        <v>449000</v>
      </c>
    </row>
    <row r="776" spans="1:12" x14ac:dyDescent="0.45">
      <c r="A776" t="s">
        <v>5322</v>
      </c>
      <c r="B776">
        <v>270000</v>
      </c>
      <c r="C776" t="s">
        <v>7</v>
      </c>
      <c r="D776" t="str">
        <f t="shared" ref="D776:D783" si="98">LEFT(F776,7)</f>
        <v>2020.12</v>
      </c>
      <c r="E776" t="str" cm="1">
        <f t="array" ref="E776">IF(COUNT(FIND({"셀룰러","샐룰러","lte","Lte","LTE","Cellular","cellular"},G776)),"lte","wifi")</f>
        <v>wifi</v>
      </c>
      <c r="F776" t="s">
        <v>472</v>
      </c>
      <c r="G776" t="s">
        <v>3907</v>
      </c>
      <c r="H776">
        <f t="shared" si="97"/>
        <v>1.0299999999999727</v>
      </c>
      <c r="I776">
        <f t="shared" si="93"/>
        <v>449000</v>
      </c>
      <c r="J776">
        <v>2019.09</v>
      </c>
      <c r="K776">
        <f t="shared" si="94"/>
        <v>32</v>
      </c>
      <c r="L776">
        <f t="shared" si="95"/>
        <v>449000</v>
      </c>
    </row>
    <row r="777" spans="1:12" x14ac:dyDescent="0.45">
      <c r="A777" t="s">
        <v>5322</v>
      </c>
      <c r="B777">
        <v>400000</v>
      </c>
      <c r="C777" t="s">
        <v>43</v>
      </c>
      <c r="D777" t="str">
        <f t="shared" si="98"/>
        <v>2021.01</v>
      </c>
      <c r="E777" t="str" cm="1">
        <f t="array" ref="E777">IF(COUNT(FIND({"셀룰러","샐룰러","lte","Lte","LTE","Cellular","cellular"},G777)),"lte","wifi")</f>
        <v>wifi</v>
      </c>
      <c r="F777" t="s">
        <v>342</v>
      </c>
      <c r="G777" t="s">
        <v>4060</v>
      </c>
      <c r="H777">
        <f t="shared" si="97"/>
        <v>1.9200000000000728</v>
      </c>
      <c r="I777">
        <f t="shared" si="93"/>
        <v>449000</v>
      </c>
      <c r="J777">
        <v>2019.09</v>
      </c>
      <c r="K777">
        <f t="shared" si="94"/>
        <v>32</v>
      </c>
      <c r="L777">
        <f t="shared" si="95"/>
        <v>449000</v>
      </c>
    </row>
    <row r="778" spans="1:12" x14ac:dyDescent="0.45">
      <c r="A778" t="s">
        <v>5322</v>
      </c>
      <c r="B778">
        <v>310000</v>
      </c>
      <c r="C778" t="s">
        <v>4</v>
      </c>
      <c r="D778" t="str">
        <f t="shared" si="98"/>
        <v>2021.02</v>
      </c>
      <c r="E778" t="str" cm="1">
        <f t="array" ref="E778">IF(COUNT(FIND({"셀룰러","샐룰러","lte","Lte","LTE","Cellular","cellular"},G778)),"lte","wifi")</f>
        <v>wifi</v>
      </c>
      <c r="F778" t="s">
        <v>61</v>
      </c>
      <c r="G778" t="s">
        <v>4004</v>
      </c>
      <c r="H778">
        <f t="shared" si="97"/>
        <v>1.9300000000000637</v>
      </c>
      <c r="I778">
        <f t="shared" si="93"/>
        <v>449000</v>
      </c>
      <c r="J778">
        <v>2019.09</v>
      </c>
      <c r="K778">
        <f t="shared" si="94"/>
        <v>32</v>
      </c>
      <c r="L778">
        <f t="shared" si="95"/>
        <v>449000</v>
      </c>
    </row>
    <row r="779" spans="1:12" x14ac:dyDescent="0.45">
      <c r="A779" t="s">
        <v>5322</v>
      </c>
      <c r="B779">
        <v>370000</v>
      </c>
      <c r="C779" t="s">
        <v>43</v>
      </c>
      <c r="D779" t="str">
        <f t="shared" si="98"/>
        <v>2020.11</v>
      </c>
      <c r="E779" t="str" cm="1">
        <f t="array" ref="E779">IF(COUNT(FIND({"셀룰러","샐룰러","lte","Lte","LTE","Cellular","cellular"},G779)),"lte","wifi")</f>
        <v>wifi</v>
      </c>
      <c r="F779" t="s">
        <v>536</v>
      </c>
      <c r="G779" t="s">
        <v>4120</v>
      </c>
      <c r="H779">
        <f t="shared" si="97"/>
        <v>1.0199999999999818</v>
      </c>
      <c r="I779">
        <f t="shared" si="93"/>
        <v>449000</v>
      </c>
      <c r="J779">
        <v>2019.09</v>
      </c>
      <c r="K779">
        <f t="shared" si="94"/>
        <v>32</v>
      </c>
      <c r="L779">
        <f t="shared" si="95"/>
        <v>449000</v>
      </c>
    </row>
    <row r="780" spans="1:12" x14ac:dyDescent="0.45">
      <c r="A780" t="s">
        <v>5322</v>
      </c>
      <c r="B780">
        <v>300000</v>
      </c>
      <c r="C780" t="s">
        <v>4</v>
      </c>
      <c r="D780" t="str">
        <f t="shared" si="98"/>
        <v>2020.11</v>
      </c>
      <c r="E780" t="str" cm="1">
        <f t="array" ref="E780">IF(COUNT(FIND({"셀룰러","샐룰러","lte","Lte","LTE","Cellular","cellular"},G780)),"lte","wifi")</f>
        <v>wifi</v>
      </c>
      <c r="F780" t="s">
        <v>186</v>
      </c>
      <c r="G780" t="s">
        <v>3945</v>
      </c>
      <c r="H780">
        <f t="shared" si="97"/>
        <v>1.0199999999999818</v>
      </c>
      <c r="I780">
        <f t="shared" si="93"/>
        <v>449000</v>
      </c>
      <c r="J780">
        <v>2019.09</v>
      </c>
      <c r="K780">
        <f t="shared" si="94"/>
        <v>32</v>
      </c>
      <c r="L780">
        <f t="shared" si="95"/>
        <v>449000</v>
      </c>
    </row>
    <row r="781" spans="1:12" x14ac:dyDescent="0.45">
      <c r="A781" t="s">
        <v>5322</v>
      </c>
      <c r="B781">
        <v>360000</v>
      </c>
      <c r="C781" t="s">
        <v>4</v>
      </c>
      <c r="D781" t="str">
        <f t="shared" si="98"/>
        <v>2021.01</v>
      </c>
      <c r="E781" t="str" cm="1">
        <f t="array" ref="E781">IF(COUNT(FIND({"셀룰러","샐룰러","lte","Lte","LTE","Cellular","cellular"},G781)),"lte","wifi")</f>
        <v>wifi</v>
      </c>
      <c r="F781" t="s">
        <v>94</v>
      </c>
      <c r="G781" t="s">
        <v>4056</v>
      </c>
      <c r="H781">
        <f t="shared" si="97"/>
        <v>1.9200000000000728</v>
      </c>
      <c r="I781">
        <f t="shared" si="93"/>
        <v>449000</v>
      </c>
      <c r="J781">
        <v>2019.09</v>
      </c>
      <c r="K781">
        <f t="shared" si="94"/>
        <v>32</v>
      </c>
      <c r="L781">
        <f t="shared" si="95"/>
        <v>449000</v>
      </c>
    </row>
    <row r="782" spans="1:12" x14ac:dyDescent="0.45">
      <c r="A782" t="s">
        <v>5322</v>
      </c>
      <c r="B782">
        <v>390000</v>
      </c>
      <c r="C782" t="s">
        <v>43</v>
      </c>
      <c r="D782" t="str">
        <f t="shared" si="98"/>
        <v>2021.02</v>
      </c>
      <c r="E782" t="str" cm="1">
        <f t="array" ref="E782">IF(COUNT(FIND({"셀룰러","샐룰러","lte","Lte","LTE","Cellular","cellular"},G782)),"lte","wifi")</f>
        <v>wifi</v>
      </c>
      <c r="F782" t="s">
        <v>77</v>
      </c>
      <c r="G782" t="s">
        <v>3854</v>
      </c>
      <c r="H782">
        <f t="shared" si="97"/>
        <v>1.9300000000000637</v>
      </c>
      <c r="I782">
        <f t="shared" si="93"/>
        <v>449000</v>
      </c>
      <c r="J782">
        <v>2019.09</v>
      </c>
      <c r="K782">
        <f t="shared" si="94"/>
        <v>32</v>
      </c>
      <c r="L782">
        <f t="shared" si="95"/>
        <v>449000</v>
      </c>
    </row>
    <row r="783" spans="1:12" x14ac:dyDescent="0.45">
      <c r="A783" t="s">
        <v>5322</v>
      </c>
      <c r="B783">
        <v>350000</v>
      </c>
      <c r="C783" t="s">
        <v>4</v>
      </c>
      <c r="D783" t="str">
        <f t="shared" si="98"/>
        <v>2020.11</v>
      </c>
      <c r="E783" t="str" cm="1">
        <f t="array" ref="E783">IF(COUNT(FIND({"셀룰러","샐룰러","lte","Lte","LTE","Cellular","cellular"},G783)),"lte","wifi")</f>
        <v>wifi</v>
      </c>
      <c r="F783" t="s">
        <v>238</v>
      </c>
      <c r="G783" t="s">
        <v>3818</v>
      </c>
      <c r="H783">
        <f t="shared" si="97"/>
        <v>1.0199999999999818</v>
      </c>
      <c r="I783">
        <f t="shared" si="93"/>
        <v>449000</v>
      </c>
      <c r="J783">
        <v>2019.09</v>
      </c>
      <c r="K783">
        <f t="shared" si="94"/>
        <v>32</v>
      </c>
      <c r="L783">
        <f t="shared" si="95"/>
        <v>449000</v>
      </c>
    </row>
    <row r="784" spans="1:12" x14ac:dyDescent="0.45">
      <c r="A784" t="s">
        <v>5322</v>
      </c>
      <c r="B784">
        <v>349900</v>
      </c>
      <c r="C784" t="s">
        <v>4</v>
      </c>
      <c r="D784" s="2">
        <v>2020.11</v>
      </c>
      <c r="E784" t="str" cm="1">
        <f t="array" ref="E784">IF(COUNT(FIND({"셀룰러","샐룰러","lte","Lte","LTE","Cellular","cellular"},G784)),"lte","wifi")</f>
        <v>wifi</v>
      </c>
      <c r="F784">
        <v>20201125</v>
      </c>
      <c r="G784" t="s">
        <v>5484</v>
      </c>
      <c r="H784">
        <f t="shared" si="97"/>
        <v>1.0199999999999818</v>
      </c>
      <c r="I784">
        <f t="shared" si="93"/>
        <v>449000</v>
      </c>
      <c r="J784">
        <v>2019.09</v>
      </c>
      <c r="K784">
        <f t="shared" si="94"/>
        <v>32</v>
      </c>
      <c r="L784">
        <f t="shared" si="95"/>
        <v>449000</v>
      </c>
    </row>
    <row r="785" spans="1:12" x14ac:dyDescent="0.45">
      <c r="A785" t="s">
        <v>5322</v>
      </c>
      <c r="B785">
        <v>320000</v>
      </c>
      <c r="C785" t="s">
        <v>4</v>
      </c>
      <c r="D785" t="str">
        <f t="shared" ref="D785:D795" si="99">LEFT(F785,7)</f>
        <v>2020.11</v>
      </c>
      <c r="E785" t="str" cm="1">
        <f t="array" ref="E785">IF(COUNT(FIND({"셀룰러","샐룰러","lte","Lte","LTE","Cellular","cellular"},G785)),"lte","wifi")</f>
        <v>wifi</v>
      </c>
      <c r="F785" t="s">
        <v>285</v>
      </c>
      <c r="G785" t="s">
        <v>4142</v>
      </c>
      <c r="H785">
        <f t="shared" si="97"/>
        <v>1.0199999999999818</v>
      </c>
      <c r="I785">
        <f t="shared" si="93"/>
        <v>449000</v>
      </c>
      <c r="J785">
        <v>2019.09</v>
      </c>
      <c r="K785">
        <f t="shared" si="94"/>
        <v>32</v>
      </c>
      <c r="L785">
        <f t="shared" si="95"/>
        <v>449000</v>
      </c>
    </row>
    <row r="786" spans="1:12" x14ac:dyDescent="0.45">
      <c r="A786" t="s">
        <v>5322</v>
      </c>
      <c r="B786">
        <v>360000</v>
      </c>
      <c r="C786" t="s">
        <v>43</v>
      </c>
      <c r="D786" t="str">
        <f t="shared" si="99"/>
        <v>2020.12</v>
      </c>
      <c r="E786" t="str" cm="1">
        <f t="array" ref="E786">IF(COUNT(FIND({"셀룰러","샐룰러","lte","Lte","LTE","Cellular","cellular"},G786)),"lte","wifi")</f>
        <v>wifi</v>
      </c>
      <c r="F786" t="s">
        <v>171</v>
      </c>
      <c r="G786" t="s">
        <v>3910</v>
      </c>
      <c r="H786">
        <f t="shared" si="97"/>
        <v>1.0299999999999727</v>
      </c>
      <c r="I786">
        <f t="shared" si="93"/>
        <v>449000</v>
      </c>
      <c r="J786">
        <v>2019.09</v>
      </c>
      <c r="K786">
        <f t="shared" si="94"/>
        <v>32</v>
      </c>
      <c r="L786">
        <f t="shared" si="95"/>
        <v>449000</v>
      </c>
    </row>
    <row r="787" spans="1:12" x14ac:dyDescent="0.45">
      <c r="A787" t="s">
        <v>5322</v>
      </c>
      <c r="B787">
        <v>340000</v>
      </c>
      <c r="C787" t="s">
        <v>4</v>
      </c>
      <c r="D787" t="str">
        <f t="shared" si="99"/>
        <v>2020.12</v>
      </c>
      <c r="E787" t="str" cm="1">
        <f t="array" ref="E787">IF(COUNT(FIND({"셀룰러","샐룰러","lte","Lte","LTE","Cellular","cellular"},G787)),"lte","wifi")</f>
        <v>wifi</v>
      </c>
      <c r="F787" t="s">
        <v>118</v>
      </c>
      <c r="G787" t="s">
        <v>4075</v>
      </c>
      <c r="H787">
        <f t="shared" si="97"/>
        <v>1.0299999999999727</v>
      </c>
      <c r="I787">
        <f t="shared" si="93"/>
        <v>449000</v>
      </c>
      <c r="J787">
        <v>2019.09</v>
      </c>
      <c r="K787">
        <f t="shared" si="94"/>
        <v>32</v>
      </c>
      <c r="L787">
        <f t="shared" si="95"/>
        <v>449000</v>
      </c>
    </row>
    <row r="788" spans="1:12" x14ac:dyDescent="0.45">
      <c r="A788" t="s">
        <v>5322</v>
      </c>
      <c r="B788">
        <v>320000</v>
      </c>
      <c r="C788" t="s">
        <v>7</v>
      </c>
      <c r="D788" t="str">
        <f t="shared" si="99"/>
        <v>2021.03</v>
      </c>
      <c r="E788" t="str" cm="1">
        <f t="array" ref="E788">IF(COUNT(FIND({"셀룰러","샐룰러","lte","Lte","LTE","Cellular","cellular"},G788)),"lte","wifi")</f>
        <v>wifi</v>
      </c>
      <c r="F788" t="s">
        <v>20</v>
      </c>
      <c r="G788" t="s">
        <v>4023</v>
      </c>
      <c r="H788">
        <f t="shared" si="97"/>
        <v>1.9400000000000546</v>
      </c>
      <c r="I788">
        <f t="shared" si="93"/>
        <v>449000</v>
      </c>
      <c r="J788">
        <v>2019.09</v>
      </c>
      <c r="K788">
        <f t="shared" si="94"/>
        <v>32</v>
      </c>
      <c r="L788">
        <f t="shared" si="95"/>
        <v>449000</v>
      </c>
    </row>
    <row r="789" spans="1:12" x14ac:dyDescent="0.45">
      <c r="A789" t="s">
        <v>5322</v>
      </c>
      <c r="B789">
        <v>320000</v>
      </c>
      <c r="C789" t="s">
        <v>4</v>
      </c>
      <c r="D789" t="str">
        <f t="shared" si="99"/>
        <v>2021.01</v>
      </c>
      <c r="E789" t="str" cm="1">
        <f t="array" ref="E789">IF(COUNT(FIND({"셀룰러","샐룰러","lte","Lte","LTE","Cellular","cellular"},G789)),"lte","wifi")</f>
        <v>wifi</v>
      </c>
      <c r="F789" t="s">
        <v>347</v>
      </c>
      <c r="G789" t="s">
        <v>4047</v>
      </c>
      <c r="H789">
        <f t="shared" si="97"/>
        <v>1.9200000000000728</v>
      </c>
      <c r="I789">
        <f t="shared" si="93"/>
        <v>449000</v>
      </c>
      <c r="J789">
        <v>2019.09</v>
      </c>
      <c r="K789">
        <f t="shared" si="94"/>
        <v>32</v>
      </c>
      <c r="L789">
        <f t="shared" si="95"/>
        <v>449000</v>
      </c>
    </row>
    <row r="790" spans="1:12" x14ac:dyDescent="0.45">
      <c r="A790" t="s">
        <v>5322</v>
      </c>
      <c r="B790">
        <v>460000</v>
      </c>
      <c r="C790" t="s">
        <v>4</v>
      </c>
      <c r="D790" t="str">
        <f t="shared" si="99"/>
        <v>2020.12</v>
      </c>
      <c r="E790" t="str" cm="1">
        <f t="array" ref="E790">IF(COUNT(FIND({"셀룰러","샐룰러","lte","Lte","LTE","Cellular","cellular"},G790)),"lte","wifi")</f>
        <v>wifi</v>
      </c>
      <c r="F790" t="s">
        <v>455</v>
      </c>
      <c r="G790" t="s">
        <v>3659</v>
      </c>
      <c r="H790">
        <f t="shared" si="97"/>
        <v>1.0299999999999727</v>
      </c>
      <c r="I790">
        <f t="shared" si="93"/>
        <v>579000</v>
      </c>
      <c r="J790">
        <v>2019.09</v>
      </c>
      <c r="K790">
        <f t="shared" si="94"/>
        <v>128</v>
      </c>
      <c r="L790">
        <f t="shared" si="95"/>
        <v>449000</v>
      </c>
    </row>
    <row r="791" spans="1:12" x14ac:dyDescent="0.45">
      <c r="A791" t="s">
        <v>5322</v>
      </c>
      <c r="B791">
        <v>320000</v>
      </c>
      <c r="C791" t="s">
        <v>4</v>
      </c>
      <c r="D791" t="str">
        <f t="shared" si="99"/>
        <v>2021.02</v>
      </c>
      <c r="E791" t="str" cm="1">
        <f t="array" ref="E791">IF(COUNT(FIND({"셀룰러","샐룰러","lte","Lte","LTE","Cellular","cellular"},G791)),"lte","wifi")</f>
        <v>wifi</v>
      </c>
      <c r="F791" t="s">
        <v>52</v>
      </c>
      <c r="G791" t="s">
        <v>3846</v>
      </c>
      <c r="H791">
        <f t="shared" si="97"/>
        <v>1.9300000000000637</v>
      </c>
      <c r="I791">
        <f t="shared" si="93"/>
        <v>449000</v>
      </c>
      <c r="J791">
        <v>2019.09</v>
      </c>
      <c r="K791">
        <f t="shared" si="94"/>
        <v>32</v>
      </c>
      <c r="L791">
        <f t="shared" si="95"/>
        <v>449000</v>
      </c>
    </row>
    <row r="792" spans="1:12" x14ac:dyDescent="0.45">
      <c r="A792" t="s">
        <v>5322</v>
      </c>
      <c r="B792">
        <v>360000</v>
      </c>
      <c r="C792" t="s">
        <v>4</v>
      </c>
      <c r="D792" t="str">
        <f t="shared" si="99"/>
        <v>2020.11</v>
      </c>
      <c r="E792" t="str" cm="1">
        <f t="array" ref="E792">IF(COUNT(FIND({"셀룰러","샐룰러","lte","Lte","LTE","Cellular","cellular"},G792)),"lte","wifi")</f>
        <v>wifi</v>
      </c>
      <c r="F792" t="s">
        <v>195</v>
      </c>
      <c r="G792" t="s">
        <v>3963</v>
      </c>
      <c r="H792">
        <f t="shared" si="97"/>
        <v>1.0199999999999818</v>
      </c>
      <c r="I792">
        <f t="shared" si="93"/>
        <v>449000</v>
      </c>
      <c r="J792">
        <v>2019.09</v>
      </c>
      <c r="K792">
        <f t="shared" si="94"/>
        <v>32</v>
      </c>
      <c r="L792">
        <f t="shared" si="95"/>
        <v>449000</v>
      </c>
    </row>
    <row r="793" spans="1:12" x14ac:dyDescent="0.45">
      <c r="A793" t="s">
        <v>5322</v>
      </c>
      <c r="B793">
        <v>320000</v>
      </c>
      <c r="C793" t="s">
        <v>4</v>
      </c>
      <c r="D793" t="str">
        <f t="shared" si="99"/>
        <v>2020.11</v>
      </c>
      <c r="E793" t="str" cm="1">
        <f t="array" ref="E793">IF(COUNT(FIND({"셀룰러","샐룰러","lte","Lte","LTE","Cellular","cellular"},G793)),"lte","wifi")</f>
        <v>wifi</v>
      </c>
      <c r="F793" t="s">
        <v>192</v>
      </c>
      <c r="G793" t="s">
        <v>3878</v>
      </c>
      <c r="H793">
        <f t="shared" si="97"/>
        <v>1.0199999999999818</v>
      </c>
      <c r="I793">
        <f t="shared" si="93"/>
        <v>449000</v>
      </c>
      <c r="J793">
        <v>2019.09</v>
      </c>
      <c r="K793">
        <f t="shared" si="94"/>
        <v>32</v>
      </c>
      <c r="L793">
        <f t="shared" si="95"/>
        <v>449000</v>
      </c>
    </row>
    <row r="794" spans="1:12" x14ac:dyDescent="0.45">
      <c r="A794" t="s">
        <v>5322</v>
      </c>
      <c r="B794">
        <v>410000</v>
      </c>
      <c r="C794" t="s">
        <v>4</v>
      </c>
      <c r="D794" t="str">
        <f t="shared" si="99"/>
        <v>2021.01</v>
      </c>
      <c r="E794" t="str" cm="1">
        <f t="array" ref="E794">IF(COUNT(FIND({"셀룰러","샐룰러","lte","Lte","LTE","Cellular","cellular"},G794)),"lte","wifi")</f>
        <v>wifi</v>
      </c>
      <c r="F794" t="s">
        <v>117</v>
      </c>
      <c r="G794" t="s">
        <v>3891</v>
      </c>
      <c r="H794">
        <f t="shared" si="97"/>
        <v>1.9200000000000728</v>
      </c>
      <c r="I794">
        <f t="shared" si="93"/>
        <v>579000</v>
      </c>
      <c r="J794">
        <v>2019.09</v>
      </c>
      <c r="K794">
        <f t="shared" si="94"/>
        <v>128</v>
      </c>
      <c r="L794">
        <f t="shared" si="95"/>
        <v>449000</v>
      </c>
    </row>
    <row r="795" spans="1:12" x14ac:dyDescent="0.45">
      <c r="A795" t="s">
        <v>5322</v>
      </c>
      <c r="B795">
        <v>340000</v>
      </c>
      <c r="C795" t="s">
        <v>4</v>
      </c>
      <c r="D795" t="str">
        <f t="shared" si="99"/>
        <v>2021.03</v>
      </c>
      <c r="E795" t="str" cm="1">
        <f t="array" ref="E795">IF(COUNT(FIND({"셀룰러","샐룰러","lte","Lte","LTE","Cellular","cellular"},G795)),"lte","wifi")</f>
        <v>wifi</v>
      </c>
      <c r="F795" t="s">
        <v>10</v>
      </c>
      <c r="G795" t="s">
        <v>4009</v>
      </c>
      <c r="H795">
        <f t="shared" si="97"/>
        <v>1.9400000000000546</v>
      </c>
      <c r="I795">
        <f t="shared" si="93"/>
        <v>449000</v>
      </c>
      <c r="J795">
        <v>2019.09</v>
      </c>
      <c r="K795">
        <f t="shared" si="94"/>
        <v>32</v>
      </c>
      <c r="L795">
        <f t="shared" si="95"/>
        <v>449000</v>
      </c>
    </row>
    <row r="796" spans="1:12" x14ac:dyDescent="0.45">
      <c r="A796" t="s">
        <v>5322</v>
      </c>
      <c r="B796">
        <v>100000</v>
      </c>
      <c r="C796" t="s">
        <v>4</v>
      </c>
      <c r="D796" s="2">
        <v>2021.01</v>
      </c>
      <c r="E796" t="str" cm="1">
        <f t="array" ref="E796">IF(COUNT(FIND({"셀룰러","샐룰러","lte","Lte","LTE","Cellular","cellular"},G796)),"lte","wifi")</f>
        <v>wifi</v>
      </c>
      <c r="F796">
        <v>20210112</v>
      </c>
      <c r="G796" t="s">
        <v>3999</v>
      </c>
      <c r="H796">
        <f t="shared" si="97"/>
        <v>1.9200000000000728</v>
      </c>
      <c r="I796">
        <f t="shared" si="93"/>
        <v>449000</v>
      </c>
      <c r="J796">
        <v>2019.09</v>
      </c>
      <c r="K796">
        <f t="shared" si="94"/>
        <v>32</v>
      </c>
      <c r="L796">
        <f t="shared" si="95"/>
        <v>449000</v>
      </c>
    </row>
    <row r="797" spans="1:12" x14ac:dyDescent="0.45">
      <c r="A797" t="s">
        <v>5322</v>
      </c>
      <c r="B797">
        <v>390000</v>
      </c>
      <c r="C797" t="s">
        <v>43</v>
      </c>
      <c r="D797" t="str">
        <f t="shared" ref="D797:D809" si="100">LEFT(F797,7)</f>
        <v>2021.02</v>
      </c>
      <c r="E797" t="str" cm="1">
        <f t="array" ref="E797">IF(COUNT(FIND({"셀룰러","샐룰러","lte","Lte","LTE","Cellular","cellular"},G797)),"lte","wifi")</f>
        <v>lte</v>
      </c>
      <c r="F797" t="s">
        <v>48</v>
      </c>
      <c r="G797" t="s">
        <v>3848</v>
      </c>
      <c r="H797">
        <f t="shared" si="97"/>
        <v>1.9300000000000637</v>
      </c>
      <c r="I797">
        <f t="shared" si="93"/>
        <v>619000</v>
      </c>
      <c r="J797">
        <v>2019.09</v>
      </c>
      <c r="K797">
        <f t="shared" si="94"/>
        <v>32</v>
      </c>
      <c r="L797">
        <f t="shared" si="95"/>
        <v>619000</v>
      </c>
    </row>
    <row r="798" spans="1:12" x14ac:dyDescent="0.45">
      <c r="A798" t="s">
        <v>5322</v>
      </c>
      <c r="B798">
        <v>330000</v>
      </c>
      <c r="C798" t="s">
        <v>4</v>
      </c>
      <c r="D798" t="str">
        <f t="shared" si="100"/>
        <v>2021.02</v>
      </c>
      <c r="E798" t="str" cm="1">
        <f t="array" ref="E798">IF(COUNT(FIND({"셀룰러","샐룰러","lte","Lte","LTE","Cellular","cellular"},G798)),"lte","wifi")</f>
        <v>wifi</v>
      </c>
      <c r="F798" t="s">
        <v>47</v>
      </c>
      <c r="G798" t="s">
        <v>3836</v>
      </c>
      <c r="H798">
        <f t="shared" si="97"/>
        <v>1.9300000000000637</v>
      </c>
      <c r="I798">
        <f t="shared" si="93"/>
        <v>449000</v>
      </c>
      <c r="J798">
        <v>2019.09</v>
      </c>
      <c r="K798">
        <f t="shared" si="94"/>
        <v>32</v>
      </c>
      <c r="L798">
        <f t="shared" si="95"/>
        <v>449000</v>
      </c>
    </row>
    <row r="799" spans="1:12" x14ac:dyDescent="0.45">
      <c r="A799" t="s">
        <v>5322</v>
      </c>
      <c r="B799">
        <v>500000</v>
      </c>
      <c r="C799" t="s">
        <v>43</v>
      </c>
      <c r="D799" t="str">
        <f t="shared" si="100"/>
        <v>2021.01</v>
      </c>
      <c r="E799" t="str" cm="1">
        <f t="array" ref="E799">IF(COUNT(FIND({"셀룰러","샐룰러","lte","Lte","LTE","Cellular","cellular"},G799)),"lte","wifi")</f>
        <v>wifi</v>
      </c>
      <c r="F799" t="s">
        <v>114</v>
      </c>
      <c r="G799" t="s">
        <v>4082</v>
      </c>
      <c r="H799">
        <f t="shared" si="97"/>
        <v>1.9200000000000728</v>
      </c>
      <c r="I799">
        <f t="shared" si="93"/>
        <v>579000</v>
      </c>
      <c r="J799">
        <v>2019.09</v>
      </c>
      <c r="K799">
        <f t="shared" si="94"/>
        <v>128</v>
      </c>
      <c r="L799">
        <f t="shared" si="95"/>
        <v>449000</v>
      </c>
    </row>
    <row r="800" spans="1:12" x14ac:dyDescent="0.45">
      <c r="A800" t="s">
        <v>5322</v>
      </c>
      <c r="B800">
        <v>350000</v>
      </c>
      <c r="C800" t="s">
        <v>43</v>
      </c>
      <c r="D800" t="str">
        <f t="shared" si="100"/>
        <v>2020.11</v>
      </c>
      <c r="E800" t="str" cm="1">
        <f t="array" ref="E800">IF(COUNT(FIND({"셀룰러","샐룰러","lte","Lte","LTE","Cellular","cellular"},G800)),"lte","wifi")</f>
        <v>wifi</v>
      </c>
      <c r="F800" t="s">
        <v>185</v>
      </c>
      <c r="G800" t="s">
        <v>3952</v>
      </c>
      <c r="H800">
        <f t="shared" si="97"/>
        <v>1.0199999999999818</v>
      </c>
      <c r="I800">
        <f t="shared" si="93"/>
        <v>449000</v>
      </c>
      <c r="J800">
        <v>2019.09</v>
      </c>
      <c r="K800">
        <f t="shared" si="94"/>
        <v>32</v>
      </c>
      <c r="L800">
        <f t="shared" si="95"/>
        <v>449000</v>
      </c>
    </row>
    <row r="801" spans="1:12" x14ac:dyDescent="0.45">
      <c r="A801" t="s">
        <v>5322</v>
      </c>
      <c r="B801">
        <v>400000</v>
      </c>
      <c r="C801" t="s">
        <v>4</v>
      </c>
      <c r="D801" t="str">
        <f t="shared" si="100"/>
        <v>2020.12</v>
      </c>
      <c r="E801" t="str" cm="1">
        <f t="array" ref="E801">IF(COUNT(FIND({"셀룰러","샐룰러","lte","Lte","LTE","Cellular","cellular"},G801)),"lte","wifi")</f>
        <v>wifi</v>
      </c>
      <c r="F801" t="s">
        <v>175</v>
      </c>
      <c r="G801" t="s">
        <v>3932</v>
      </c>
      <c r="H801">
        <f t="shared" si="97"/>
        <v>1.0299999999999727</v>
      </c>
      <c r="I801">
        <f t="shared" si="93"/>
        <v>579000</v>
      </c>
      <c r="J801">
        <v>2019.09</v>
      </c>
      <c r="K801">
        <f t="shared" si="94"/>
        <v>128</v>
      </c>
      <c r="L801">
        <f t="shared" si="95"/>
        <v>449000</v>
      </c>
    </row>
    <row r="802" spans="1:12" x14ac:dyDescent="0.45">
      <c r="A802" t="s">
        <v>5322</v>
      </c>
      <c r="B802">
        <v>320000</v>
      </c>
      <c r="C802" t="s">
        <v>4</v>
      </c>
      <c r="D802" t="str">
        <f t="shared" si="100"/>
        <v>2021.02</v>
      </c>
      <c r="E802" t="str" cm="1">
        <f t="array" ref="E802">IF(COUNT(FIND({"셀룰러","샐룰러","lte","Lte","LTE","Cellular","cellular"},G802)),"lte","wifi")</f>
        <v>wifi</v>
      </c>
      <c r="F802" t="s">
        <v>41</v>
      </c>
      <c r="G802" t="s">
        <v>3753</v>
      </c>
      <c r="H802">
        <f t="shared" si="97"/>
        <v>1.9300000000000637</v>
      </c>
      <c r="I802">
        <f t="shared" si="93"/>
        <v>449000</v>
      </c>
      <c r="J802">
        <v>2019.09</v>
      </c>
      <c r="K802">
        <f t="shared" si="94"/>
        <v>32</v>
      </c>
      <c r="L802">
        <f t="shared" si="95"/>
        <v>449000</v>
      </c>
    </row>
    <row r="803" spans="1:12" x14ac:dyDescent="0.45">
      <c r="A803" t="s">
        <v>5322</v>
      </c>
      <c r="B803">
        <v>300000</v>
      </c>
      <c r="C803" t="s">
        <v>7</v>
      </c>
      <c r="D803" t="str">
        <f t="shared" si="100"/>
        <v>2020.11</v>
      </c>
      <c r="E803" t="str" cm="1">
        <f t="array" ref="E803">IF(COUNT(FIND({"셀룰러","샐룰러","lte","Lte","LTE","Cellular","cellular"},G803)),"lte","wifi")</f>
        <v>wifi</v>
      </c>
      <c r="F803" t="s">
        <v>186</v>
      </c>
      <c r="G803" t="s">
        <v>4147</v>
      </c>
      <c r="H803">
        <f t="shared" si="97"/>
        <v>1.0199999999999818</v>
      </c>
      <c r="I803">
        <f t="shared" si="93"/>
        <v>449000</v>
      </c>
      <c r="J803">
        <v>2019.09</v>
      </c>
      <c r="K803">
        <f t="shared" si="94"/>
        <v>32</v>
      </c>
      <c r="L803">
        <f t="shared" si="95"/>
        <v>449000</v>
      </c>
    </row>
    <row r="804" spans="1:12" x14ac:dyDescent="0.45">
      <c r="A804" t="s">
        <v>5322</v>
      </c>
      <c r="B804">
        <v>450000</v>
      </c>
      <c r="C804" t="s">
        <v>4</v>
      </c>
      <c r="D804" t="str">
        <f t="shared" si="100"/>
        <v>2020.12</v>
      </c>
      <c r="E804" t="str" cm="1">
        <f t="array" ref="E804">IF(COUNT(FIND({"셀룰러","샐룰러","lte","Lte","LTE","Cellular","cellular"},G804)),"lte","wifi")</f>
        <v>lte</v>
      </c>
      <c r="F804" t="s">
        <v>160</v>
      </c>
      <c r="G804" t="s">
        <v>3903</v>
      </c>
      <c r="H804">
        <f t="shared" si="97"/>
        <v>1.0299999999999727</v>
      </c>
      <c r="I804">
        <f t="shared" ref="I804:I867" si="101">IF(K804=128,L804+130000,L804)</f>
        <v>749000</v>
      </c>
      <c r="J804">
        <v>2019.09</v>
      </c>
      <c r="K804">
        <f t="shared" ref="K804:K867" si="102">IF(COUNT(FIND(128,G804)),128,32)</f>
        <v>128</v>
      </c>
      <c r="L804">
        <f t="shared" ref="L804:L867" si="103">IF(E804="wifi",449000,619000)</f>
        <v>619000</v>
      </c>
    </row>
    <row r="805" spans="1:12" x14ac:dyDescent="0.45">
      <c r="A805" t="s">
        <v>5322</v>
      </c>
      <c r="B805">
        <v>340000</v>
      </c>
      <c r="C805" t="s">
        <v>4</v>
      </c>
      <c r="D805" t="str">
        <f t="shared" si="100"/>
        <v>2020.12</v>
      </c>
      <c r="E805" t="str" cm="1">
        <f t="array" ref="E805">IF(COUNT(FIND({"셀룰러","샐룰러","lte","Lte","LTE","Cellular","cellular"},G805)),"lte","wifi")</f>
        <v>wifi</v>
      </c>
      <c r="F805" t="s">
        <v>499</v>
      </c>
      <c r="G805" t="s">
        <v>3808</v>
      </c>
      <c r="H805">
        <f t="shared" si="97"/>
        <v>1.0299999999999727</v>
      </c>
      <c r="I805">
        <f t="shared" si="101"/>
        <v>449000</v>
      </c>
      <c r="J805">
        <v>2019.09</v>
      </c>
      <c r="K805">
        <f t="shared" si="102"/>
        <v>32</v>
      </c>
      <c r="L805">
        <f t="shared" si="103"/>
        <v>449000</v>
      </c>
    </row>
    <row r="806" spans="1:12" x14ac:dyDescent="0.45">
      <c r="A806" t="s">
        <v>5322</v>
      </c>
      <c r="B806">
        <v>420000</v>
      </c>
      <c r="C806" t="s">
        <v>7</v>
      </c>
      <c r="D806" t="str">
        <f t="shared" si="100"/>
        <v>2020.11</v>
      </c>
      <c r="E806" t="str" cm="1">
        <f t="array" ref="E806">IF(COUNT(FIND({"셀룰러","샐룰러","lte","Lte","LTE","Cellular","cellular"},G806)),"lte","wifi")</f>
        <v>lte</v>
      </c>
      <c r="F806" t="s">
        <v>216</v>
      </c>
      <c r="G806" t="s">
        <v>4153</v>
      </c>
      <c r="H806">
        <f t="shared" si="97"/>
        <v>1.0199999999999818</v>
      </c>
      <c r="I806">
        <f t="shared" si="101"/>
        <v>749000</v>
      </c>
      <c r="J806">
        <v>2019.09</v>
      </c>
      <c r="K806">
        <f t="shared" si="102"/>
        <v>128</v>
      </c>
      <c r="L806">
        <f t="shared" si="103"/>
        <v>619000</v>
      </c>
    </row>
    <row r="807" spans="1:12" x14ac:dyDescent="0.45">
      <c r="A807" t="s">
        <v>5322</v>
      </c>
      <c r="B807">
        <v>360000</v>
      </c>
      <c r="C807" t="s">
        <v>43</v>
      </c>
      <c r="D807" t="str">
        <f t="shared" si="100"/>
        <v>2020.12</v>
      </c>
      <c r="E807" t="str" cm="1">
        <f t="array" ref="E807">IF(COUNT(FIND({"셀룰러","샐룰러","lte","Lte","LTE","Cellular","cellular"},G807)),"lte","wifi")</f>
        <v>wifi</v>
      </c>
      <c r="F807" t="s">
        <v>142</v>
      </c>
      <c r="G807" t="s">
        <v>4095</v>
      </c>
      <c r="H807">
        <f t="shared" si="97"/>
        <v>1.0299999999999727</v>
      </c>
      <c r="I807">
        <f t="shared" si="101"/>
        <v>449000</v>
      </c>
      <c r="J807">
        <v>2019.09</v>
      </c>
      <c r="K807">
        <f t="shared" si="102"/>
        <v>32</v>
      </c>
      <c r="L807">
        <f t="shared" si="103"/>
        <v>449000</v>
      </c>
    </row>
    <row r="808" spans="1:12" x14ac:dyDescent="0.45">
      <c r="A808" t="s">
        <v>5322</v>
      </c>
      <c r="B808">
        <v>300000</v>
      </c>
      <c r="C808" t="s">
        <v>4</v>
      </c>
      <c r="D808" t="str">
        <f t="shared" si="100"/>
        <v>2020.11</v>
      </c>
      <c r="E808" t="str" cm="1">
        <f t="array" ref="E808">IF(COUNT(FIND({"셀룰러","샐룰러","lte","Lte","LTE","Cellular","cellular"},G808)),"lte","wifi")</f>
        <v>wifi</v>
      </c>
      <c r="F808" t="s">
        <v>213</v>
      </c>
      <c r="G808" t="s">
        <v>3958</v>
      </c>
      <c r="H808">
        <f t="shared" si="97"/>
        <v>1.0199999999999818</v>
      </c>
      <c r="I808">
        <f t="shared" si="101"/>
        <v>449000</v>
      </c>
      <c r="J808">
        <v>2019.09</v>
      </c>
      <c r="K808">
        <f t="shared" si="102"/>
        <v>32</v>
      </c>
      <c r="L808">
        <f t="shared" si="103"/>
        <v>449000</v>
      </c>
    </row>
    <row r="809" spans="1:12" x14ac:dyDescent="0.45">
      <c r="A809" t="s">
        <v>5322</v>
      </c>
      <c r="B809">
        <v>500000</v>
      </c>
      <c r="C809" t="s">
        <v>4</v>
      </c>
      <c r="D809" t="str">
        <f t="shared" si="100"/>
        <v>2021.02</v>
      </c>
      <c r="E809" t="str" cm="1">
        <f t="array" ref="E809">IF(COUNT(FIND({"셀룰러","샐룰러","lte","Lte","LTE","Cellular","cellular"},G809)),"lte","wifi")</f>
        <v>lte</v>
      </c>
      <c r="F809" t="s">
        <v>257</v>
      </c>
      <c r="G809" t="s">
        <v>3832</v>
      </c>
      <c r="H809">
        <f t="shared" si="97"/>
        <v>1.9300000000000637</v>
      </c>
      <c r="I809">
        <f t="shared" si="101"/>
        <v>749000</v>
      </c>
      <c r="J809">
        <v>2019.09</v>
      </c>
      <c r="K809">
        <f t="shared" si="102"/>
        <v>128</v>
      </c>
      <c r="L809">
        <f t="shared" si="103"/>
        <v>619000</v>
      </c>
    </row>
    <row r="810" spans="1:12" x14ac:dyDescent="0.45">
      <c r="A810" t="s">
        <v>5322</v>
      </c>
      <c r="B810">
        <v>320000</v>
      </c>
      <c r="C810" t="s">
        <v>7</v>
      </c>
      <c r="D810" s="2">
        <v>2020.11</v>
      </c>
      <c r="E810" t="str" cm="1">
        <f t="array" ref="E810">IF(COUNT(FIND({"셀룰러","샐룰러","lte","Lte","LTE","Cellular","cellular"},G810)),"lte","wifi")</f>
        <v>wifi</v>
      </c>
      <c r="F810">
        <v>20201107</v>
      </c>
      <c r="G810" t="s">
        <v>5702</v>
      </c>
      <c r="H810">
        <f t="shared" si="97"/>
        <v>1.0199999999999818</v>
      </c>
      <c r="I810">
        <f t="shared" si="101"/>
        <v>449000</v>
      </c>
      <c r="J810">
        <v>2019.09</v>
      </c>
      <c r="K810">
        <f t="shared" si="102"/>
        <v>32</v>
      </c>
      <c r="L810">
        <f t="shared" si="103"/>
        <v>449000</v>
      </c>
    </row>
    <row r="811" spans="1:12" x14ac:dyDescent="0.45">
      <c r="A811" t="s">
        <v>5322</v>
      </c>
      <c r="B811">
        <v>390000</v>
      </c>
      <c r="C811" t="s">
        <v>43</v>
      </c>
      <c r="D811" t="str">
        <f t="shared" ref="D811:D821" si="104">LEFT(F811,7)</f>
        <v>2020.12</v>
      </c>
      <c r="E811" t="str" cm="1">
        <f t="array" ref="E811">IF(COUNT(FIND({"셀룰러","샐룰러","lte","Lte","LTE","Cellular","cellular"},G811)),"lte","wifi")</f>
        <v>wifi</v>
      </c>
      <c r="F811" t="s">
        <v>155</v>
      </c>
      <c r="G811" t="s">
        <v>4099</v>
      </c>
      <c r="H811">
        <f t="shared" si="97"/>
        <v>1.0299999999999727</v>
      </c>
      <c r="I811">
        <f t="shared" si="101"/>
        <v>449000</v>
      </c>
      <c r="J811">
        <v>2019.09</v>
      </c>
      <c r="K811">
        <f t="shared" si="102"/>
        <v>32</v>
      </c>
      <c r="L811">
        <f t="shared" si="103"/>
        <v>449000</v>
      </c>
    </row>
    <row r="812" spans="1:12" x14ac:dyDescent="0.45">
      <c r="A812" t="s">
        <v>5322</v>
      </c>
      <c r="B812">
        <v>440000</v>
      </c>
      <c r="C812" t="s">
        <v>4</v>
      </c>
      <c r="D812" t="str">
        <f t="shared" si="104"/>
        <v>2021.02</v>
      </c>
      <c r="E812" t="str" cm="1">
        <f t="array" ref="E812">IF(COUNT(FIND({"셀룰러","샐룰러","lte","Lte","LTE","Cellular","cellular"},G812)),"lte","wifi")</f>
        <v>lte</v>
      </c>
      <c r="F812" t="s">
        <v>71</v>
      </c>
      <c r="G812" t="s">
        <v>3851</v>
      </c>
      <c r="H812">
        <f t="shared" si="97"/>
        <v>1.9300000000000637</v>
      </c>
      <c r="I812">
        <f t="shared" si="101"/>
        <v>749000</v>
      </c>
      <c r="J812">
        <v>2019.09</v>
      </c>
      <c r="K812">
        <f t="shared" si="102"/>
        <v>128</v>
      </c>
      <c r="L812">
        <f t="shared" si="103"/>
        <v>619000</v>
      </c>
    </row>
    <row r="813" spans="1:12" x14ac:dyDescent="0.45">
      <c r="A813" t="s">
        <v>5322</v>
      </c>
      <c r="B813">
        <v>300000</v>
      </c>
      <c r="C813" t="s">
        <v>4</v>
      </c>
      <c r="D813" t="str">
        <f t="shared" si="104"/>
        <v>2020.12</v>
      </c>
      <c r="E813" t="str" cm="1">
        <f t="array" ref="E813">IF(COUNT(FIND({"셀룰러","샐룰러","lte","Lte","LTE","Cellular","cellular"},G813)),"lte","wifi")</f>
        <v>wifi</v>
      </c>
      <c r="F813" t="s">
        <v>169</v>
      </c>
      <c r="G813" t="s">
        <v>3812</v>
      </c>
      <c r="H813">
        <f t="shared" si="97"/>
        <v>1.0299999999999727</v>
      </c>
      <c r="I813">
        <f t="shared" si="101"/>
        <v>449000</v>
      </c>
      <c r="J813">
        <v>2019.09</v>
      </c>
      <c r="K813">
        <f t="shared" si="102"/>
        <v>32</v>
      </c>
      <c r="L813">
        <f t="shared" si="103"/>
        <v>449000</v>
      </c>
    </row>
    <row r="814" spans="1:12" x14ac:dyDescent="0.45">
      <c r="A814" t="s">
        <v>5322</v>
      </c>
      <c r="B814">
        <v>400000</v>
      </c>
      <c r="C814" t="s">
        <v>7</v>
      </c>
      <c r="D814" t="str">
        <f t="shared" si="104"/>
        <v>2021.01</v>
      </c>
      <c r="E814" t="str" cm="1">
        <f t="array" ref="E814">IF(COUNT(FIND({"셀룰러","샐룰러","lte","Lte","LTE","Cellular","cellular"},G814)),"lte","wifi")</f>
        <v>wifi</v>
      </c>
      <c r="F814" t="s">
        <v>102</v>
      </c>
      <c r="G814" t="s">
        <v>3888</v>
      </c>
      <c r="H814">
        <f t="shared" si="97"/>
        <v>1.9200000000000728</v>
      </c>
      <c r="I814">
        <f t="shared" si="101"/>
        <v>579000</v>
      </c>
      <c r="J814">
        <v>2019.09</v>
      </c>
      <c r="K814">
        <f t="shared" si="102"/>
        <v>128</v>
      </c>
      <c r="L814">
        <f t="shared" si="103"/>
        <v>449000</v>
      </c>
    </row>
    <row r="815" spans="1:12" x14ac:dyDescent="0.45">
      <c r="A815" t="s">
        <v>5322</v>
      </c>
      <c r="B815">
        <v>380000</v>
      </c>
      <c r="C815" t="s">
        <v>4</v>
      </c>
      <c r="D815" t="str">
        <f t="shared" si="104"/>
        <v>2020.11</v>
      </c>
      <c r="E815" t="str" cm="1">
        <f t="array" ref="E815">IF(COUNT(FIND({"셀룰러","샐룰러","lte","Lte","LTE","Cellular","cellular"},G815)),"lte","wifi")</f>
        <v>wifi</v>
      </c>
      <c r="F815" t="s">
        <v>195</v>
      </c>
      <c r="G815" t="s">
        <v>4145</v>
      </c>
      <c r="H815">
        <f t="shared" si="97"/>
        <v>1.0199999999999818</v>
      </c>
      <c r="I815">
        <f t="shared" si="101"/>
        <v>579000</v>
      </c>
      <c r="J815">
        <v>2019.09</v>
      </c>
      <c r="K815">
        <f t="shared" si="102"/>
        <v>128</v>
      </c>
      <c r="L815">
        <f t="shared" si="103"/>
        <v>449000</v>
      </c>
    </row>
    <row r="816" spans="1:12" x14ac:dyDescent="0.45">
      <c r="A816" t="s">
        <v>5322</v>
      </c>
      <c r="B816">
        <v>330000</v>
      </c>
      <c r="C816" t="s">
        <v>43</v>
      </c>
      <c r="D816" t="str">
        <f t="shared" si="104"/>
        <v>2020.11</v>
      </c>
      <c r="E816" t="str" cm="1">
        <f t="array" ref="E816">IF(COUNT(FIND({"셀룰러","샐룰러","lte","Lte","LTE","Cellular","cellular"},G816)),"lte","wifi")</f>
        <v>wifi</v>
      </c>
      <c r="F816" t="s">
        <v>536</v>
      </c>
      <c r="G816" t="s">
        <v>3938</v>
      </c>
      <c r="H816">
        <f t="shared" si="97"/>
        <v>1.0199999999999818</v>
      </c>
      <c r="I816">
        <f t="shared" si="101"/>
        <v>449000</v>
      </c>
      <c r="J816">
        <v>2019.09</v>
      </c>
      <c r="K816">
        <f t="shared" si="102"/>
        <v>32</v>
      </c>
      <c r="L816">
        <f t="shared" si="103"/>
        <v>449000</v>
      </c>
    </row>
    <row r="817" spans="1:12" x14ac:dyDescent="0.45">
      <c r="A817" t="s">
        <v>5322</v>
      </c>
      <c r="B817">
        <v>350000</v>
      </c>
      <c r="C817" t="s">
        <v>4</v>
      </c>
      <c r="D817" t="str">
        <f t="shared" si="104"/>
        <v>2020.12</v>
      </c>
      <c r="E817" t="str" cm="1">
        <f t="array" ref="E817">IF(COUNT(FIND({"셀룰러","샐룰러","lte","Lte","LTE","Cellular","cellular"},G817)),"lte","wifi")</f>
        <v>wifi</v>
      </c>
      <c r="F817" t="s">
        <v>169</v>
      </c>
      <c r="G817" t="s">
        <v>3920</v>
      </c>
      <c r="H817">
        <f t="shared" si="97"/>
        <v>1.0299999999999727</v>
      </c>
      <c r="I817">
        <f t="shared" si="101"/>
        <v>579000</v>
      </c>
      <c r="J817">
        <v>2019.09</v>
      </c>
      <c r="K817">
        <f t="shared" si="102"/>
        <v>128</v>
      </c>
      <c r="L817">
        <f t="shared" si="103"/>
        <v>449000</v>
      </c>
    </row>
    <row r="818" spans="1:12" x14ac:dyDescent="0.45">
      <c r="A818" t="s">
        <v>5322</v>
      </c>
      <c r="B818">
        <v>350000</v>
      </c>
      <c r="C818" t="s">
        <v>4</v>
      </c>
      <c r="D818" t="str">
        <f t="shared" si="104"/>
        <v>2020.12</v>
      </c>
      <c r="E818" t="str" cm="1">
        <f t="array" ref="E818">IF(COUNT(FIND({"셀룰러","샐룰러","lte","Lte","LTE","Cellular","cellular"},G818)),"lte","wifi")</f>
        <v>wifi</v>
      </c>
      <c r="F818" t="s">
        <v>173</v>
      </c>
      <c r="G818" t="s">
        <v>4104</v>
      </c>
      <c r="H818">
        <f t="shared" si="97"/>
        <v>1.0299999999999727</v>
      </c>
      <c r="I818">
        <f t="shared" si="101"/>
        <v>449000</v>
      </c>
      <c r="J818">
        <v>2019.09</v>
      </c>
      <c r="K818">
        <f t="shared" si="102"/>
        <v>32</v>
      </c>
      <c r="L818">
        <f t="shared" si="103"/>
        <v>449000</v>
      </c>
    </row>
    <row r="819" spans="1:12" x14ac:dyDescent="0.45">
      <c r="A819" t="s">
        <v>5322</v>
      </c>
      <c r="B819">
        <v>420000</v>
      </c>
      <c r="C819" t="s">
        <v>4</v>
      </c>
      <c r="D819" t="str">
        <f t="shared" si="104"/>
        <v>2021.01</v>
      </c>
      <c r="E819" t="str" cm="1">
        <f t="array" ref="E819">IF(COUNT(FIND({"셀룰러","샐룰러","lte","Lte","LTE","Cellular","cellular"},G819)),"lte","wifi")</f>
        <v>lte</v>
      </c>
      <c r="F819" t="s">
        <v>83</v>
      </c>
      <c r="G819" t="s">
        <v>4006</v>
      </c>
      <c r="H819">
        <f t="shared" si="97"/>
        <v>1.9200000000000728</v>
      </c>
      <c r="I819">
        <f t="shared" si="101"/>
        <v>619000</v>
      </c>
      <c r="J819">
        <v>2019.09</v>
      </c>
      <c r="K819">
        <f t="shared" si="102"/>
        <v>32</v>
      </c>
      <c r="L819">
        <f t="shared" si="103"/>
        <v>619000</v>
      </c>
    </row>
    <row r="820" spans="1:12" x14ac:dyDescent="0.45">
      <c r="A820" t="s">
        <v>5322</v>
      </c>
      <c r="B820">
        <v>330000</v>
      </c>
      <c r="C820" t="s">
        <v>4</v>
      </c>
      <c r="D820" t="str">
        <f t="shared" si="104"/>
        <v>2021.02</v>
      </c>
      <c r="E820" t="str" cm="1">
        <f t="array" ref="E820">IF(COUNT(FIND({"셀룰러","샐룰러","lte","Lte","LTE","Cellular","cellular"},G820)),"lte","wifi")</f>
        <v>wifi</v>
      </c>
      <c r="F820" t="s">
        <v>64</v>
      </c>
      <c r="G820" t="s">
        <v>4038</v>
      </c>
      <c r="H820">
        <f t="shared" si="97"/>
        <v>1.9300000000000637</v>
      </c>
      <c r="I820">
        <f t="shared" si="101"/>
        <v>449000</v>
      </c>
      <c r="J820">
        <v>2019.09</v>
      </c>
      <c r="K820">
        <f t="shared" si="102"/>
        <v>32</v>
      </c>
      <c r="L820">
        <f t="shared" si="103"/>
        <v>449000</v>
      </c>
    </row>
    <row r="821" spans="1:12" x14ac:dyDescent="0.45">
      <c r="A821" t="s">
        <v>5322</v>
      </c>
      <c r="B821">
        <v>350000</v>
      </c>
      <c r="C821" t="s">
        <v>4</v>
      </c>
      <c r="D821" t="str">
        <f t="shared" si="104"/>
        <v>2021.02</v>
      </c>
      <c r="E821" t="str" cm="1">
        <f t="array" ref="E821">IF(COUNT(FIND({"셀룰러","샐룰러","lte","Lte","LTE","Cellular","cellular"},G821)),"lte","wifi")</f>
        <v>lte</v>
      </c>
      <c r="F821" t="s">
        <v>54</v>
      </c>
      <c r="G821" t="s">
        <v>3849</v>
      </c>
      <c r="H821">
        <f t="shared" si="97"/>
        <v>1.9300000000000637</v>
      </c>
      <c r="I821">
        <f t="shared" si="101"/>
        <v>619000</v>
      </c>
      <c r="J821">
        <v>2019.09</v>
      </c>
      <c r="K821">
        <f t="shared" si="102"/>
        <v>32</v>
      </c>
      <c r="L821">
        <f t="shared" si="103"/>
        <v>619000</v>
      </c>
    </row>
    <row r="822" spans="1:12" x14ac:dyDescent="0.45">
      <c r="A822" t="s">
        <v>5322</v>
      </c>
      <c r="B822">
        <v>360000</v>
      </c>
      <c r="C822" t="s">
        <v>4</v>
      </c>
      <c r="D822" s="2">
        <v>2021.01</v>
      </c>
      <c r="E822" t="str" cm="1">
        <f t="array" ref="E822">IF(COUNT(FIND({"셀룰러","샐룰러","lte","Lte","LTE","Cellular","cellular"},G822)),"lte","wifi")</f>
        <v>wifi</v>
      </c>
      <c r="F822">
        <v>20210111</v>
      </c>
      <c r="G822" t="s">
        <v>5633</v>
      </c>
      <c r="H822">
        <f t="shared" si="97"/>
        <v>1.9200000000000728</v>
      </c>
      <c r="I822">
        <f t="shared" si="101"/>
        <v>449000</v>
      </c>
      <c r="J822">
        <v>2019.09</v>
      </c>
      <c r="K822">
        <f t="shared" si="102"/>
        <v>32</v>
      </c>
      <c r="L822">
        <f t="shared" si="103"/>
        <v>449000</v>
      </c>
    </row>
    <row r="823" spans="1:12" x14ac:dyDescent="0.45">
      <c r="A823" t="s">
        <v>5322</v>
      </c>
      <c r="B823">
        <v>295000</v>
      </c>
      <c r="C823" t="s">
        <v>4</v>
      </c>
      <c r="D823" t="str">
        <f t="shared" ref="D823:D828" si="105">LEFT(F823,7)</f>
        <v>2020.11</v>
      </c>
      <c r="E823" t="str" cm="1">
        <f t="array" ref="E823">IF(COUNT(FIND({"셀룰러","샐룰러","lte","Lte","LTE","Cellular","cellular"},G823)),"lte","wifi")</f>
        <v>wifi</v>
      </c>
      <c r="F823" t="s">
        <v>604</v>
      </c>
      <c r="G823" t="s">
        <v>3982</v>
      </c>
      <c r="H823">
        <f t="shared" si="97"/>
        <v>1.0199999999999818</v>
      </c>
      <c r="I823">
        <f t="shared" si="101"/>
        <v>449000</v>
      </c>
      <c r="J823">
        <v>2019.09</v>
      </c>
      <c r="K823">
        <f t="shared" si="102"/>
        <v>32</v>
      </c>
      <c r="L823">
        <f t="shared" si="103"/>
        <v>449000</v>
      </c>
    </row>
    <row r="824" spans="1:12" x14ac:dyDescent="0.45">
      <c r="A824" t="s">
        <v>5322</v>
      </c>
      <c r="B824">
        <v>370000</v>
      </c>
      <c r="C824" t="s">
        <v>4</v>
      </c>
      <c r="D824" t="str">
        <f t="shared" si="105"/>
        <v>2020.12</v>
      </c>
      <c r="E824" t="str" cm="1">
        <f t="array" ref="E824">IF(COUNT(FIND({"셀룰러","샐룰러","lte","Lte","LTE","Cellular","cellular"},G824)),"lte","wifi")</f>
        <v>lte</v>
      </c>
      <c r="F824" t="s">
        <v>159</v>
      </c>
      <c r="G824" t="s">
        <v>3916</v>
      </c>
      <c r="H824">
        <f t="shared" si="97"/>
        <v>1.0299999999999727</v>
      </c>
      <c r="I824">
        <f t="shared" si="101"/>
        <v>619000</v>
      </c>
      <c r="J824">
        <v>2019.09</v>
      </c>
      <c r="K824">
        <f t="shared" si="102"/>
        <v>32</v>
      </c>
      <c r="L824">
        <f t="shared" si="103"/>
        <v>619000</v>
      </c>
    </row>
    <row r="825" spans="1:12" x14ac:dyDescent="0.45">
      <c r="A825" t="s">
        <v>5322</v>
      </c>
      <c r="B825">
        <v>280000</v>
      </c>
      <c r="C825" t="s">
        <v>4</v>
      </c>
      <c r="D825" t="str">
        <f t="shared" si="105"/>
        <v>2020.11</v>
      </c>
      <c r="E825" t="str" cm="1">
        <f t="array" ref="E825">IF(COUNT(FIND({"셀룰러","샐룰러","lte","Lte","LTE","Cellular","cellular"},G825)),"lte","wifi")</f>
        <v>wifi</v>
      </c>
      <c r="F825" t="s">
        <v>516</v>
      </c>
      <c r="G825" t="s">
        <v>3812</v>
      </c>
      <c r="H825">
        <f t="shared" si="97"/>
        <v>1.0199999999999818</v>
      </c>
      <c r="I825">
        <f t="shared" si="101"/>
        <v>449000</v>
      </c>
      <c r="J825">
        <v>2019.09</v>
      </c>
      <c r="K825">
        <f t="shared" si="102"/>
        <v>32</v>
      </c>
      <c r="L825">
        <f t="shared" si="103"/>
        <v>449000</v>
      </c>
    </row>
    <row r="826" spans="1:12" x14ac:dyDescent="0.45">
      <c r="A826" t="s">
        <v>5322</v>
      </c>
      <c r="B826">
        <v>350000</v>
      </c>
      <c r="C826" t="s">
        <v>4</v>
      </c>
      <c r="D826" t="str">
        <f t="shared" si="105"/>
        <v>2021.02</v>
      </c>
      <c r="E826" t="str" cm="1">
        <f t="array" ref="E826">IF(COUNT(FIND({"셀룰러","샐룰러","lte","Lte","LTE","Cellular","cellular"},G826)),"lte","wifi")</f>
        <v>wifi</v>
      </c>
      <c r="F826" t="s">
        <v>73</v>
      </c>
      <c r="G826" t="s">
        <v>3787</v>
      </c>
      <c r="H826">
        <f t="shared" si="97"/>
        <v>1.9300000000000637</v>
      </c>
      <c r="I826">
        <f t="shared" si="101"/>
        <v>449000</v>
      </c>
      <c r="J826">
        <v>2019.09</v>
      </c>
      <c r="K826">
        <f t="shared" si="102"/>
        <v>32</v>
      </c>
      <c r="L826">
        <f t="shared" si="103"/>
        <v>449000</v>
      </c>
    </row>
    <row r="827" spans="1:12" x14ac:dyDescent="0.45">
      <c r="A827" t="s">
        <v>5322</v>
      </c>
      <c r="B827">
        <v>450000</v>
      </c>
      <c r="C827" t="s">
        <v>43</v>
      </c>
      <c r="D827" t="str">
        <f t="shared" si="105"/>
        <v>2021.01</v>
      </c>
      <c r="E827" t="str" cm="1">
        <f t="array" ref="E827">IF(COUNT(FIND({"셀룰러","샐룰러","lte","Lte","LTE","Cellular","cellular"},G827)),"lte","wifi")</f>
        <v>wifi</v>
      </c>
      <c r="F827" t="s">
        <v>83</v>
      </c>
      <c r="G827" t="s">
        <v>3863</v>
      </c>
      <c r="H827">
        <f t="shared" si="97"/>
        <v>1.9200000000000728</v>
      </c>
      <c r="I827">
        <f t="shared" si="101"/>
        <v>449000</v>
      </c>
      <c r="J827">
        <v>2019.09</v>
      </c>
      <c r="K827">
        <f t="shared" si="102"/>
        <v>32</v>
      </c>
      <c r="L827">
        <f t="shared" si="103"/>
        <v>449000</v>
      </c>
    </row>
    <row r="828" spans="1:12" x14ac:dyDescent="0.45">
      <c r="A828" t="s">
        <v>5322</v>
      </c>
      <c r="B828">
        <v>320000</v>
      </c>
      <c r="C828" t="s">
        <v>4</v>
      </c>
      <c r="D828" t="str">
        <f t="shared" si="105"/>
        <v>2020.12</v>
      </c>
      <c r="E828" t="str" cm="1">
        <f t="array" ref="E828">IF(COUNT(FIND({"셀룰러","샐룰러","lte","Lte","LTE","Cellular","cellular"},G828)),"lte","wifi")</f>
        <v>wifi</v>
      </c>
      <c r="F828" t="s">
        <v>173</v>
      </c>
      <c r="G828" t="s">
        <v>4121</v>
      </c>
      <c r="H828">
        <f t="shared" si="97"/>
        <v>1.0299999999999727</v>
      </c>
      <c r="I828">
        <f t="shared" si="101"/>
        <v>449000</v>
      </c>
      <c r="J828">
        <v>2019.09</v>
      </c>
      <c r="K828">
        <f t="shared" si="102"/>
        <v>32</v>
      </c>
      <c r="L828">
        <f t="shared" si="103"/>
        <v>449000</v>
      </c>
    </row>
    <row r="829" spans="1:12" x14ac:dyDescent="0.45">
      <c r="A829" t="s">
        <v>5322</v>
      </c>
      <c r="B829">
        <v>380000</v>
      </c>
      <c r="C829" t="s">
        <v>4</v>
      </c>
      <c r="D829" s="2">
        <v>2020.12</v>
      </c>
      <c r="E829" t="str" cm="1">
        <f t="array" ref="E829">IF(COUNT(FIND({"셀룰러","샐룰러","lte","Lte","LTE","Cellular","cellular"},G829)),"lte","wifi")</f>
        <v>wifi</v>
      </c>
      <c r="F829">
        <v>20201223</v>
      </c>
      <c r="G829" t="s">
        <v>5394</v>
      </c>
      <c r="H829">
        <f t="shared" si="97"/>
        <v>1.0299999999999727</v>
      </c>
      <c r="I829">
        <f t="shared" si="101"/>
        <v>449000</v>
      </c>
      <c r="J829">
        <v>2019.09</v>
      </c>
      <c r="K829">
        <f t="shared" si="102"/>
        <v>32</v>
      </c>
      <c r="L829">
        <f t="shared" si="103"/>
        <v>449000</v>
      </c>
    </row>
    <row r="830" spans="1:12" x14ac:dyDescent="0.45">
      <c r="A830" t="s">
        <v>5322</v>
      </c>
      <c r="B830">
        <v>330000</v>
      </c>
      <c r="C830" t="s">
        <v>4</v>
      </c>
      <c r="D830" t="str">
        <f t="shared" ref="D830:D860" si="106">LEFT(F830,7)</f>
        <v>2020.11</v>
      </c>
      <c r="E830" t="str" cm="1">
        <f t="array" ref="E830">IF(COUNT(FIND({"셀룰러","샐룰러","lte","Lte","LTE","Cellular","cellular"},G830)),"lte","wifi")</f>
        <v>wifi</v>
      </c>
      <c r="F830" t="s">
        <v>193</v>
      </c>
      <c r="G830" t="s">
        <v>4132</v>
      </c>
      <c r="H830">
        <f t="shared" si="97"/>
        <v>1.0199999999999818</v>
      </c>
      <c r="I830">
        <f t="shared" si="101"/>
        <v>449000</v>
      </c>
      <c r="J830">
        <v>2019.09</v>
      </c>
      <c r="K830">
        <f t="shared" si="102"/>
        <v>32</v>
      </c>
      <c r="L830">
        <f t="shared" si="103"/>
        <v>449000</v>
      </c>
    </row>
    <row r="831" spans="1:12" x14ac:dyDescent="0.45">
      <c r="A831" t="s">
        <v>5322</v>
      </c>
      <c r="B831">
        <v>350000</v>
      </c>
      <c r="C831" t="s">
        <v>4</v>
      </c>
      <c r="D831" t="str">
        <f t="shared" si="106"/>
        <v>2021.01</v>
      </c>
      <c r="E831" t="str" cm="1">
        <f t="array" ref="E831">IF(COUNT(FIND({"셀룰러","샐룰러","lte","Lte","LTE","Cellular","cellular"},G831)),"lte","wifi")</f>
        <v>wifi</v>
      </c>
      <c r="F831" t="s">
        <v>107</v>
      </c>
      <c r="G831" t="s">
        <v>3869</v>
      </c>
      <c r="H831">
        <f t="shared" si="97"/>
        <v>1.9200000000000728</v>
      </c>
      <c r="I831">
        <f t="shared" si="101"/>
        <v>449000</v>
      </c>
      <c r="J831">
        <v>2019.09</v>
      </c>
      <c r="K831">
        <f t="shared" si="102"/>
        <v>32</v>
      </c>
      <c r="L831">
        <f t="shared" si="103"/>
        <v>449000</v>
      </c>
    </row>
    <row r="832" spans="1:12" x14ac:dyDescent="0.45">
      <c r="A832" t="s">
        <v>5322</v>
      </c>
      <c r="B832">
        <v>310000</v>
      </c>
      <c r="C832" t="s">
        <v>4</v>
      </c>
      <c r="D832" t="str">
        <f t="shared" si="106"/>
        <v>2020.12</v>
      </c>
      <c r="E832" t="str" cm="1">
        <f t="array" ref="E832">IF(COUNT(FIND({"셀룰러","샐룰러","lte","Lte","LTE","Cellular","cellular"},G832)),"lte","wifi")</f>
        <v>wifi</v>
      </c>
      <c r="F832" t="s">
        <v>171</v>
      </c>
      <c r="G832" t="s">
        <v>3909</v>
      </c>
      <c r="H832">
        <f t="shared" si="97"/>
        <v>1.0299999999999727</v>
      </c>
      <c r="I832">
        <f t="shared" si="101"/>
        <v>449000</v>
      </c>
      <c r="J832">
        <v>2019.09</v>
      </c>
      <c r="K832">
        <f t="shared" si="102"/>
        <v>32</v>
      </c>
      <c r="L832">
        <f t="shared" si="103"/>
        <v>449000</v>
      </c>
    </row>
    <row r="833" spans="1:12" x14ac:dyDescent="0.45">
      <c r="A833" t="s">
        <v>5322</v>
      </c>
      <c r="B833">
        <v>380000</v>
      </c>
      <c r="C833" t="s">
        <v>43</v>
      </c>
      <c r="D833" t="str">
        <f t="shared" si="106"/>
        <v>2020.12</v>
      </c>
      <c r="E833" t="str" cm="1">
        <f t="array" ref="E833">IF(COUNT(FIND({"셀룰러","샐룰러","lte","Lte","LTE","Cellular","cellular"},G833)),"lte","wifi")</f>
        <v>wifi</v>
      </c>
      <c r="F833" t="s">
        <v>169</v>
      </c>
      <c r="G833" t="s">
        <v>3919</v>
      </c>
      <c r="H833">
        <f t="shared" si="97"/>
        <v>1.0299999999999727</v>
      </c>
      <c r="I833">
        <f t="shared" si="101"/>
        <v>449000</v>
      </c>
      <c r="J833">
        <v>2019.09</v>
      </c>
      <c r="K833">
        <f t="shared" si="102"/>
        <v>32</v>
      </c>
      <c r="L833">
        <f t="shared" si="103"/>
        <v>449000</v>
      </c>
    </row>
    <row r="834" spans="1:12" x14ac:dyDescent="0.45">
      <c r="A834" t="s">
        <v>5322</v>
      </c>
      <c r="B834">
        <v>400000</v>
      </c>
      <c r="C834" t="s">
        <v>4</v>
      </c>
      <c r="D834" t="str">
        <f t="shared" si="106"/>
        <v>2020.12</v>
      </c>
      <c r="E834" t="str" cm="1">
        <f t="array" ref="E834">IF(COUNT(FIND({"셀룰러","샐룰러","lte","Lte","LTE","Cellular","cellular"},G834)),"lte","wifi")</f>
        <v>wifi</v>
      </c>
      <c r="F834" t="s">
        <v>165</v>
      </c>
      <c r="G834" t="s">
        <v>3932</v>
      </c>
      <c r="H834">
        <f t="shared" ref="H834:H897" si="107">D834-J834</f>
        <v>1.0299999999999727</v>
      </c>
      <c r="I834">
        <f t="shared" si="101"/>
        <v>579000</v>
      </c>
      <c r="J834">
        <v>2019.09</v>
      </c>
      <c r="K834">
        <f t="shared" si="102"/>
        <v>128</v>
      </c>
      <c r="L834">
        <f t="shared" si="103"/>
        <v>449000</v>
      </c>
    </row>
    <row r="835" spans="1:12" x14ac:dyDescent="0.45">
      <c r="A835" t="s">
        <v>5322</v>
      </c>
      <c r="B835">
        <v>380000</v>
      </c>
      <c r="C835" t="s">
        <v>43</v>
      </c>
      <c r="D835" t="str">
        <f t="shared" si="106"/>
        <v>2020.12</v>
      </c>
      <c r="E835" t="str" cm="1">
        <f t="array" ref="E835">IF(COUNT(FIND({"셀룰러","샐룰러","lte","Lte","LTE","Cellular","cellular"},G835)),"lte","wifi")</f>
        <v>wifi</v>
      </c>
      <c r="F835" t="s">
        <v>138</v>
      </c>
      <c r="G835" t="s">
        <v>4085</v>
      </c>
      <c r="H835">
        <f t="shared" si="107"/>
        <v>1.0299999999999727</v>
      </c>
      <c r="I835">
        <f t="shared" si="101"/>
        <v>449000</v>
      </c>
      <c r="J835">
        <v>2019.09</v>
      </c>
      <c r="K835">
        <f t="shared" si="102"/>
        <v>32</v>
      </c>
      <c r="L835">
        <f t="shared" si="103"/>
        <v>449000</v>
      </c>
    </row>
    <row r="836" spans="1:12" x14ac:dyDescent="0.45">
      <c r="A836" t="s">
        <v>5322</v>
      </c>
      <c r="B836">
        <v>350000</v>
      </c>
      <c r="C836" t="s">
        <v>7</v>
      </c>
      <c r="D836" t="str">
        <f t="shared" si="106"/>
        <v>2020.12</v>
      </c>
      <c r="E836" t="str" cm="1">
        <f t="array" ref="E836">IF(COUNT(FIND({"셀룰러","샐룰러","lte","Lte","LTE","Cellular","cellular"},G836)),"lte","wifi")</f>
        <v>lte</v>
      </c>
      <c r="F836" t="s">
        <v>142</v>
      </c>
      <c r="G836" t="s">
        <v>3894</v>
      </c>
      <c r="H836">
        <f t="shared" si="107"/>
        <v>1.0299999999999727</v>
      </c>
      <c r="I836">
        <f t="shared" si="101"/>
        <v>619000</v>
      </c>
      <c r="J836">
        <v>2019.09</v>
      </c>
      <c r="K836">
        <f t="shared" si="102"/>
        <v>32</v>
      </c>
      <c r="L836">
        <f t="shared" si="103"/>
        <v>619000</v>
      </c>
    </row>
    <row r="837" spans="1:12" x14ac:dyDescent="0.45">
      <c r="A837" t="s">
        <v>5322</v>
      </c>
      <c r="B837">
        <v>250000</v>
      </c>
      <c r="C837" t="s">
        <v>7</v>
      </c>
      <c r="D837" t="str">
        <f t="shared" si="106"/>
        <v>2021.01</v>
      </c>
      <c r="E837" t="str" cm="1">
        <f t="array" ref="E837">IF(COUNT(FIND({"셀룰러","샐룰러","lte","Lte","LTE","Cellular","cellular"},G837)),"lte","wifi")</f>
        <v>wifi</v>
      </c>
      <c r="F837" t="s">
        <v>89</v>
      </c>
      <c r="G837" t="s">
        <v>3824</v>
      </c>
      <c r="H837">
        <f t="shared" si="107"/>
        <v>1.9200000000000728</v>
      </c>
      <c r="I837">
        <f t="shared" si="101"/>
        <v>449000</v>
      </c>
      <c r="J837">
        <v>2019.09</v>
      </c>
      <c r="K837">
        <f t="shared" si="102"/>
        <v>32</v>
      </c>
      <c r="L837">
        <f t="shared" si="103"/>
        <v>449000</v>
      </c>
    </row>
    <row r="838" spans="1:12" x14ac:dyDescent="0.45">
      <c r="A838" t="s">
        <v>5322</v>
      </c>
      <c r="B838">
        <v>280000</v>
      </c>
      <c r="C838" t="s">
        <v>4</v>
      </c>
      <c r="D838" t="str">
        <f t="shared" si="106"/>
        <v>2020.12</v>
      </c>
      <c r="E838" t="str" cm="1">
        <f t="array" ref="E838">IF(COUNT(FIND({"셀룰러","샐룰러","lte","Lte","LTE","Cellular","cellular"},G838)),"lte","wifi")</f>
        <v>wifi</v>
      </c>
      <c r="F838" t="s">
        <v>455</v>
      </c>
      <c r="G838" t="s">
        <v>3878</v>
      </c>
      <c r="H838">
        <f t="shared" si="107"/>
        <v>1.0299999999999727</v>
      </c>
      <c r="I838">
        <f t="shared" si="101"/>
        <v>449000</v>
      </c>
      <c r="J838">
        <v>2019.09</v>
      </c>
      <c r="K838">
        <f t="shared" si="102"/>
        <v>32</v>
      </c>
      <c r="L838">
        <f t="shared" si="103"/>
        <v>449000</v>
      </c>
    </row>
    <row r="839" spans="1:12" x14ac:dyDescent="0.45">
      <c r="A839" t="s">
        <v>5322</v>
      </c>
      <c r="B839">
        <v>350000</v>
      </c>
      <c r="C839" t="s">
        <v>4</v>
      </c>
      <c r="D839" t="str">
        <f t="shared" si="106"/>
        <v>2020.11</v>
      </c>
      <c r="E839" t="str" cm="1">
        <f t="array" ref="E839">IF(COUNT(FIND({"셀룰러","샐룰러","lte","Lte","LTE","Cellular","cellular"},G839)),"lte","wifi")</f>
        <v>wifi</v>
      </c>
      <c r="F839" t="s">
        <v>673</v>
      </c>
      <c r="G839" t="s">
        <v>4149</v>
      </c>
      <c r="H839">
        <f t="shared" si="107"/>
        <v>1.0199999999999818</v>
      </c>
      <c r="I839">
        <f t="shared" si="101"/>
        <v>449000</v>
      </c>
      <c r="J839">
        <v>2019.09</v>
      </c>
      <c r="K839">
        <f t="shared" si="102"/>
        <v>32</v>
      </c>
      <c r="L839">
        <f t="shared" si="103"/>
        <v>449000</v>
      </c>
    </row>
    <row r="840" spans="1:12" x14ac:dyDescent="0.45">
      <c r="A840" t="s">
        <v>5322</v>
      </c>
      <c r="B840">
        <v>330000</v>
      </c>
      <c r="C840" t="s">
        <v>4</v>
      </c>
      <c r="D840" t="str">
        <f t="shared" si="106"/>
        <v>2020.11</v>
      </c>
      <c r="E840" t="str" cm="1">
        <f t="array" ref="E840">IF(COUNT(FIND({"셀룰러","샐룰러","lte","Lte","LTE","Cellular","cellular"},G840)),"lte","wifi")</f>
        <v>wifi</v>
      </c>
      <c r="F840" t="s">
        <v>195</v>
      </c>
      <c r="G840" t="s">
        <v>4125</v>
      </c>
      <c r="H840">
        <f t="shared" si="107"/>
        <v>1.0199999999999818</v>
      </c>
      <c r="I840">
        <f t="shared" si="101"/>
        <v>449000</v>
      </c>
      <c r="J840">
        <v>2019.09</v>
      </c>
      <c r="K840">
        <f t="shared" si="102"/>
        <v>32</v>
      </c>
      <c r="L840">
        <f t="shared" si="103"/>
        <v>449000</v>
      </c>
    </row>
    <row r="841" spans="1:12" x14ac:dyDescent="0.45">
      <c r="A841" t="s">
        <v>5322</v>
      </c>
      <c r="B841">
        <v>380000</v>
      </c>
      <c r="C841" t="s">
        <v>7</v>
      </c>
      <c r="D841" t="str">
        <f t="shared" si="106"/>
        <v>2021.01</v>
      </c>
      <c r="E841" t="str" cm="1">
        <f t="array" ref="E841">IF(COUNT(FIND({"셀룰러","샐룰러","lte","Lte","LTE","Cellular","cellular"},G841)),"lte","wifi")</f>
        <v>wifi</v>
      </c>
      <c r="F841" t="s">
        <v>116</v>
      </c>
      <c r="G841" t="s">
        <v>2779</v>
      </c>
      <c r="H841">
        <f t="shared" si="107"/>
        <v>1.9200000000000728</v>
      </c>
      <c r="I841">
        <f t="shared" si="101"/>
        <v>579000</v>
      </c>
      <c r="J841">
        <v>2019.09</v>
      </c>
      <c r="K841">
        <f t="shared" si="102"/>
        <v>128</v>
      </c>
      <c r="L841">
        <f t="shared" si="103"/>
        <v>449000</v>
      </c>
    </row>
    <row r="842" spans="1:12" x14ac:dyDescent="0.45">
      <c r="A842" t="s">
        <v>5322</v>
      </c>
      <c r="B842">
        <v>430000</v>
      </c>
      <c r="C842" t="s">
        <v>43</v>
      </c>
      <c r="D842" t="str">
        <f t="shared" si="106"/>
        <v>2021.01</v>
      </c>
      <c r="E842" t="str" cm="1">
        <f t="array" ref="E842">IF(COUNT(FIND({"셀룰러","샐룰러","lte","Lte","LTE","Cellular","cellular"},G842)),"lte","wifi")</f>
        <v>wifi</v>
      </c>
      <c r="F842" t="s">
        <v>102</v>
      </c>
      <c r="G842" t="s">
        <v>4059</v>
      </c>
      <c r="H842">
        <f t="shared" si="107"/>
        <v>1.9200000000000728</v>
      </c>
      <c r="I842">
        <f t="shared" si="101"/>
        <v>449000</v>
      </c>
      <c r="J842">
        <v>2019.09</v>
      </c>
      <c r="K842">
        <f t="shared" si="102"/>
        <v>32</v>
      </c>
      <c r="L842">
        <f t="shared" si="103"/>
        <v>449000</v>
      </c>
    </row>
    <row r="843" spans="1:12" x14ac:dyDescent="0.45">
      <c r="A843" t="s">
        <v>5322</v>
      </c>
      <c r="B843">
        <v>350000</v>
      </c>
      <c r="C843" t="s">
        <v>43</v>
      </c>
      <c r="D843" t="str">
        <f t="shared" si="106"/>
        <v>2020.11</v>
      </c>
      <c r="E843" t="str" cm="1">
        <f t="array" ref="E843">IF(COUNT(FIND({"셀룰러","샐룰러","lte","Lte","LTE","Cellular","cellular"},G843)),"lte","wifi")</f>
        <v>wifi</v>
      </c>
      <c r="F843" t="s">
        <v>213</v>
      </c>
      <c r="G843" t="s">
        <v>4078</v>
      </c>
      <c r="H843">
        <f t="shared" si="107"/>
        <v>1.0199999999999818</v>
      </c>
      <c r="I843">
        <f t="shared" si="101"/>
        <v>449000</v>
      </c>
      <c r="J843">
        <v>2019.09</v>
      </c>
      <c r="K843">
        <f t="shared" si="102"/>
        <v>32</v>
      </c>
      <c r="L843">
        <f t="shared" si="103"/>
        <v>449000</v>
      </c>
    </row>
    <row r="844" spans="1:12" x14ac:dyDescent="0.45">
      <c r="A844" t="s">
        <v>5322</v>
      </c>
      <c r="B844">
        <v>480000</v>
      </c>
      <c r="C844" t="s">
        <v>4</v>
      </c>
      <c r="D844" t="str">
        <f t="shared" si="106"/>
        <v>2021.01</v>
      </c>
      <c r="E844" t="str" cm="1">
        <f t="array" ref="E844">IF(COUNT(FIND({"셀룰러","샐룰러","lte","Lte","LTE","Cellular","cellular"},G844)),"lte","wifi")</f>
        <v>wifi</v>
      </c>
      <c r="F844" t="s">
        <v>95</v>
      </c>
      <c r="G844" t="s">
        <v>3880</v>
      </c>
      <c r="H844">
        <f t="shared" si="107"/>
        <v>1.9200000000000728</v>
      </c>
      <c r="I844">
        <f t="shared" si="101"/>
        <v>579000</v>
      </c>
      <c r="J844">
        <v>2019.09</v>
      </c>
      <c r="K844">
        <f t="shared" si="102"/>
        <v>128</v>
      </c>
      <c r="L844">
        <f t="shared" si="103"/>
        <v>449000</v>
      </c>
    </row>
    <row r="845" spans="1:12" x14ac:dyDescent="0.45">
      <c r="A845" t="s">
        <v>5322</v>
      </c>
      <c r="B845">
        <v>300000</v>
      </c>
      <c r="C845" t="s">
        <v>4</v>
      </c>
      <c r="D845" t="str">
        <f t="shared" si="106"/>
        <v>2020.11</v>
      </c>
      <c r="E845" t="str" cm="1">
        <f t="array" ref="E845">IF(COUNT(FIND({"셀룰러","샐룰러","lte","Lte","LTE","Cellular","cellular"},G845)),"lte","wifi")</f>
        <v>wifi</v>
      </c>
      <c r="F845" t="s">
        <v>32</v>
      </c>
      <c r="G845" t="s">
        <v>3803</v>
      </c>
      <c r="H845">
        <f t="shared" si="107"/>
        <v>1.0199999999999818</v>
      </c>
      <c r="I845">
        <f t="shared" si="101"/>
        <v>449000</v>
      </c>
      <c r="J845">
        <v>2019.09</v>
      </c>
      <c r="K845">
        <f t="shared" si="102"/>
        <v>32</v>
      </c>
      <c r="L845">
        <f t="shared" si="103"/>
        <v>449000</v>
      </c>
    </row>
    <row r="846" spans="1:12" x14ac:dyDescent="0.45">
      <c r="A846" t="s">
        <v>5322</v>
      </c>
      <c r="B846">
        <v>500000</v>
      </c>
      <c r="C846" t="s">
        <v>43</v>
      </c>
      <c r="D846" t="str">
        <f t="shared" si="106"/>
        <v>2020.11</v>
      </c>
      <c r="E846" t="str" cm="1">
        <f t="array" ref="E846">IF(COUNT(FIND({"셀룰러","샐룰러","lte","Lte","LTE","Cellular","cellular"},G846)),"lte","wifi")</f>
        <v>wifi</v>
      </c>
      <c r="F846" t="s">
        <v>216</v>
      </c>
      <c r="G846" t="s">
        <v>3987</v>
      </c>
      <c r="H846">
        <f t="shared" si="107"/>
        <v>1.0199999999999818</v>
      </c>
      <c r="I846">
        <f t="shared" si="101"/>
        <v>579000</v>
      </c>
      <c r="J846">
        <v>2019.09</v>
      </c>
      <c r="K846">
        <f t="shared" si="102"/>
        <v>128</v>
      </c>
      <c r="L846">
        <f t="shared" si="103"/>
        <v>449000</v>
      </c>
    </row>
    <row r="847" spans="1:12" x14ac:dyDescent="0.45">
      <c r="A847" t="s">
        <v>5322</v>
      </c>
      <c r="B847">
        <v>330000</v>
      </c>
      <c r="C847" t="s">
        <v>4</v>
      </c>
      <c r="D847" t="str">
        <f t="shared" si="106"/>
        <v>2021.01</v>
      </c>
      <c r="E847" t="str" cm="1">
        <f t="array" ref="E847">IF(COUNT(FIND({"셀룰러","샐룰러","lte","Lte","LTE","Cellular","cellular"},G847)),"lte","wifi")</f>
        <v>wifi</v>
      </c>
      <c r="F847" t="s">
        <v>371</v>
      </c>
      <c r="G847" t="s">
        <v>4069</v>
      </c>
      <c r="H847">
        <f t="shared" si="107"/>
        <v>1.9200000000000728</v>
      </c>
      <c r="I847">
        <f t="shared" si="101"/>
        <v>449000</v>
      </c>
      <c r="J847">
        <v>2019.09</v>
      </c>
      <c r="K847">
        <f t="shared" si="102"/>
        <v>32</v>
      </c>
      <c r="L847">
        <f t="shared" si="103"/>
        <v>449000</v>
      </c>
    </row>
    <row r="848" spans="1:12" x14ac:dyDescent="0.45">
      <c r="A848" t="s">
        <v>5322</v>
      </c>
      <c r="B848">
        <v>400000</v>
      </c>
      <c r="C848" t="s">
        <v>4</v>
      </c>
      <c r="D848" t="str">
        <f t="shared" si="106"/>
        <v>2021.03</v>
      </c>
      <c r="E848" t="str" cm="1">
        <f t="array" ref="E848">IF(COUNT(FIND({"셀룰러","샐룰러","lte","Lte","LTE","Cellular","cellular"},G848)),"lte","wifi")</f>
        <v>wifi</v>
      </c>
      <c r="F848" t="s">
        <v>1513</v>
      </c>
      <c r="G848" t="s">
        <v>4003</v>
      </c>
      <c r="H848">
        <f t="shared" si="107"/>
        <v>1.9400000000000546</v>
      </c>
      <c r="I848">
        <f t="shared" si="101"/>
        <v>449000</v>
      </c>
      <c r="J848">
        <v>2019.09</v>
      </c>
      <c r="K848">
        <f t="shared" si="102"/>
        <v>32</v>
      </c>
      <c r="L848">
        <f t="shared" si="103"/>
        <v>449000</v>
      </c>
    </row>
    <row r="849" spans="1:12" x14ac:dyDescent="0.45">
      <c r="A849" t="s">
        <v>5322</v>
      </c>
      <c r="B849">
        <v>410000</v>
      </c>
      <c r="C849" t="s">
        <v>43</v>
      </c>
      <c r="D849" t="str">
        <f t="shared" si="106"/>
        <v>2021.01</v>
      </c>
      <c r="E849" t="str" cm="1">
        <f t="array" ref="E849">IF(COUNT(FIND({"셀룰러","샐룰러","lte","Lte","LTE","Cellular","cellular"},G849)),"lte","wifi")</f>
        <v>wifi</v>
      </c>
      <c r="F849" t="s">
        <v>127</v>
      </c>
      <c r="G849" t="s">
        <v>3796</v>
      </c>
      <c r="H849">
        <f t="shared" si="107"/>
        <v>1.9200000000000728</v>
      </c>
      <c r="I849">
        <f t="shared" si="101"/>
        <v>449000</v>
      </c>
      <c r="J849">
        <v>2019.09</v>
      </c>
      <c r="K849">
        <f t="shared" si="102"/>
        <v>32</v>
      </c>
      <c r="L849">
        <f t="shared" si="103"/>
        <v>449000</v>
      </c>
    </row>
    <row r="850" spans="1:12" x14ac:dyDescent="0.45">
      <c r="A850" t="s">
        <v>5322</v>
      </c>
      <c r="B850">
        <v>350000</v>
      </c>
      <c r="C850" t="s">
        <v>4</v>
      </c>
      <c r="D850" t="str">
        <f t="shared" si="106"/>
        <v>2020.12</v>
      </c>
      <c r="E850" t="str" cm="1">
        <f t="array" ref="E850">IF(COUNT(FIND({"셀룰러","샐룰러","lte","Lte","LTE","Cellular","cellular"},G850)),"lte","wifi")</f>
        <v>wifi</v>
      </c>
      <c r="F850" t="s">
        <v>460</v>
      </c>
      <c r="G850" t="s">
        <v>3801</v>
      </c>
      <c r="H850">
        <f t="shared" si="107"/>
        <v>1.0299999999999727</v>
      </c>
      <c r="I850">
        <f t="shared" si="101"/>
        <v>449000</v>
      </c>
      <c r="J850">
        <v>2019.09</v>
      </c>
      <c r="K850">
        <f t="shared" si="102"/>
        <v>32</v>
      </c>
      <c r="L850">
        <f t="shared" si="103"/>
        <v>449000</v>
      </c>
    </row>
    <row r="851" spans="1:12" x14ac:dyDescent="0.45">
      <c r="A851" t="s">
        <v>5322</v>
      </c>
      <c r="B851">
        <v>320000</v>
      </c>
      <c r="C851" t="s">
        <v>43</v>
      </c>
      <c r="D851" t="str">
        <f t="shared" si="106"/>
        <v>2020.11</v>
      </c>
      <c r="E851" t="str" cm="1">
        <f t="array" ref="E851">IF(COUNT(FIND({"셀룰러","샐룰러","lte","Lte","LTE","Cellular","cellular"},G851)),"lte","wifi")</f>
        <v>wifi</v>
      </c>
      <c r="F851" t="s">
        <v>536</v>
      </c>
      <c r="G851" t="s">
        <v>3777</v>
      </c>
      <c r="H851">
        <f t="shared" si="107"/>
        <v>1.0199999999999818</v>
      </c>
      <c r="I851">
        <f t="shared" si="101"/>
        <v>449000</v>
      </c>
      <c r="J851">
        <v>2019.09</v>
      </c>
      <c r="K851">
        <f t="shared" si="102"/>
        <v>32</v>
      </c>
      <c r="L851">
        <f t="shared" si="103"/>
        <v>449000</v>
      </c>
    </row>
    <row r="852" spans="1:12" x14ac:dyDescent="0.45">
      <c r="A852" t="s">
        <v>5322</v>
      </c>
      <c r="B852">
        <v>320000</v>
      </c>
      <c r="C852" t="s">
        <v>4</v>
      </c>
      <c r="D852" t="str">
        <f t="shared" si="106"/>
        <v>2020.11</v>
      </c>
      <c r="E852" t="str" cm="1">
        <f t="array" ref="E852">IF(COUNT(FIND({"셀룰러","샐룰러","lte","Lte","LTE","Cellular","cellular"},G852)),"lte","wifi")</f>
        <v>wifi</v>
      </c>
      <c r="F852" t="s">
        <v>189</v>
      </c>
      <c r="G852" t="s">
        <v>3811</v>
      </c>
      <c r="H852">
        <f t="shared" si="107"/>
        <v>1.0199999999999818</v>
      </c>
      <c r="I852">
        <f t="shared" si="101"/>
        <v>449000</v>
      </c>
      <c r="J852">
        <v>2019.09</v>
      </c>
      <c r="K852">
        <f t="shared" si="102"/>
        <v>32</v>
      </c>
      <c r="L852">
        <f t="shared" si="103"/>
        <v>449000</v>
      </c>
    </row>
    <row r="853" spans="1:12" x14ac:dyDescent="0.45">
      <c r="A853" t="s">
        <v>5322</v>
      </c>
      <c r="B853">
        <v>430000</v>
      </c>
      <c r="C853" t="s">
        <v>4</v>
      </c>
      <c r="D853" t="str">
        <f t="shared" si="106"/>
        <v>2021.01</v>
      </c>
      <c r="E853" t="str" cm="1">
        <f t="array" ref="E853">IF(COUNT(FIND({"셀룰러","샐룰러","lte","Lte","LTE","Cellular","cellular"},G853)),"lte","wifi")</f>
        <v>wifi</v>
      </c>
      <c r="F853" t="s">
        <v>114</v>
      </c>
      <c r="G853" t="s">
        <v>4072</v>
      </c>
      <c r="H853">
        <f t="shared" si="107"/>
        <v>1.9200000000000728</v>
      </c>
      <c r="I853">
        <f t="shared" si="101"/>
        <v>579000</v>
      </c>
      <c r="J853">
        <v>2019.09</v>
      </c>
      <c r="K853">
        <f t="shared" si="102"/>
        <v>128</v>
      </c>
      <c r="L853">
        <f t="shared" si="103"/>
        <v>449000</v>
      </c>
    </row>
    <row r="854" spans="1:12" x14ac:dyDescent="0.45">
      <c r="A854" t="s">
        <v>5322</v>
      </c>
      <c r="B854">
        <v>350000</v>
      </c>
      <c r="C854" t="s">
        <v>4</v>
      </c>
      <c r="D854" t="str">
        <f t="shared" si="106"/>
        <v>2021.01</v>
      </c>
      <c r="E854" t="str" cm="1">
        <f t="array" ref="E854">IF(COUNT(FIND({"셀룰러","샐룰러","lte","Lte","LTE","Cellular","cellular"},G854)),"lte","wifi")</f>
        <v>wifi</v>
      </c>
      <c r="F854" t="s">
        <v>97</v>
      </c>
      <c r="G854" t="s">
        <v>4013</v>
      </c>
      <c r="H854">
        <f t="shared" si="107"/>
        <v>1.9200000000000728</v>
      </c>
      <c r="I854">
        <f t="shared" si="101"/>
        <v>449000</v>
      </c>
      <c r="J854">
        <v>2019.09</v>
      </c>
      <c r="K854">
        <f t="shared" si="102"/>
        <v>32</v>
      </c>
      <c r="L854">
        <f t="shared" si="103"/>
        <v>449000</v>
      </c>
    </row>
    <row r="855" spans="1:12" x14ac:dyDescent="0.45">
      <c r="A855" t="s">
        <v>5322</v>
      </c>
      <c r="B855">
        <v>300000</v>
      </c>
      <c r="C855" t="s">
        <v>7</v>
      </c>
      <c r="D855" t="str">
        <f t="shared" si="106"/>
        <v>2020.11</v>
      </c>
      <c r="E855" t="str" cm="1">
        <f t="array" ref="E855">IF(COUNT(FIND({"셀룰러","샐룰러","lte","Lte","LTE","Cellular","cellular"},G855)),"lte","wifi")</f>
        <v>wifi</v>
      </c>
      <c r="F855" t="s">
        <v>201</v>
      </c>
      <c r="G855" t="s">
        <v>3856</v>
      </c>
      <c r="H855">
        <f t="shared" si="107"/>
        <v>1.0199999999999818</v>
      </c>
      <c r="I855">
        <f t="shared" si="101"/>
        <v>449000</v>
      </c>
      <c r="J855">
        <v>2019.09</v>
      </c>
      <c r="K855">
        <f t="shared" si="102"/>
        <v>32</v>
      </c>
      <c r="L855">
        <f t="shared" si="103"/>
        <v>449000</v>
      </c>
    </row>
    <row r="856" spans="1:12" x14ac:dyDescent="0.45">
      <c r="A856" t="s">
        <v>5322</v>
      </c>
      <c r="B856">
        <v>480000</v>
      </c>
      <c r="C856" t="s">
        <v>43</v>
      </c>
      <c r="D856" t="str">
        <f t="shared" si="106"/>
        <v>2020.11</v>
      </c>
      <c r="E856" t="str" cm="1">
        <f t="array" ref="E856">IF(COUNT(FIND({"셀룰러","샐룰러","lte","Lte","LTE","Cellular","cellular"},G856)),"lte","wifi")</f>
        <v>wifi</v>
      </c>
      <c r="F856" t="s">
        <v>189</v>
      </c>
      <c r="G856" t="s">
        <v>4130</v>
      </c>
      <c r="H856">
        <f t="shared" si="107"/>
        <v>1.0199999999999818</v>
      </c>
      <c r="I856">
        <f t="shared" si="101"/>
        <v>579000</v>
      </c>
      <c r="J856">
        <v>2019.09</v>
      </c>
      <c r="K856">
        <f t="shared" si="102"/>
        <v>128</v>
      </c>
      <c r="L856">
        <f t="shared" si="103"/>
        <v>449000</v>
      </c>
    </row>
    <row r="857" spans="1:12" x14ac:dyDescent="0.45">
      <c r="A857" t="s">
        <v>5322</v>
      </c>
      <c r="B857">
        <v>360000</v>
      </c>
      <c r="C857" t="s">
        <v>4</v>
      </c>
      <c r="D857" t="str">
        <f t="shared" si="106"/>
        <v>2020.11</v>
      </c>
      <c r="E857" t="str" cm="1">
        <f t="array" ref="E857">IF(COUNT(FIND({"셀룰러","샐룰러","lte","Lte","LTE","Cellular","cellular"},G857)),"lte","wifi")</f>
        <v>wifi</v>
      </c>
      <c r="F857" t="s">
        <v>604</v>
      </c>
      <c r="G857" t="s">
        <v>3959</v>
      </c>
      <c r="H857">
        <f t="shared" si="107"/>
        <v>1.0199999999999818</v>
      </c>
      <c r="I857">
        <f t="shared" si="101"/>
        <v>449000</v>
      </c>
      <c r="J857">
        <v>2019.09</v>
      </c>
      <c r="K857">
        <f t="shared" si="102"/>
        <v>32</v>
      </c>
      <c r="L857">
        <f t="shared" si="103"/>
        <v>449000</v>
      </c>
    </row>
    <row r="858" spans="1:12" x14ac:dyDescent="0.45">
      <c r="A858" t="s">
        <v>5322</v>
      </c>
      <c r="B858">
        <v>355000</v>
      </c>
      <c r="C858" t="s">
        <v>43</v>
      </c>
      <c r="D858" t="str">
        <f t="shared" si="106"/>
        <v>2020.11</v>
      </c>
      <c r="E858" t="str" cm="1">
        <f t="array" ref="E858">IF(COUNT(FIND({"셀룰러","샐룰러","lte","Lte","LTE","Cellular","cellular"},G858)),"lte","wifi")</f>
        <v>wifi</v>
      </c>
      <c r="F858" t="s">
        <v>204</v>
      </c>
      <c r="G858" t="s">
        <v>4073</v>
      </c>
      <c r="H858">
        <f t="shared" si="107"/>
        <v>1.0199999999999818</v>
      </c>
      <c r="I858">
        <f t="shared" si="101"/>
        <v>449000</v>
      </c>
      <c r="J858">
        <v>2019.09</v>
      </c>
      <c r="K858">
        <f t="shared" si="102"/>
        <v>32</v>
      </c>
      <c r="L858">
        <f t="shared" si="103"/>
        <v>449000</v>
      </c>
    </row>
    <row r="859" spans="1:12" x14ac:dyDescent="0.45">
      <c r="A859" t="s">
        <v>5322</v>
      </c>
      <c r="B859">
        <v>360000</v>
      </c>
      <c r="C859" t="s">
        <v>4</v>
      </c>
      <c r="D859" t="str">
        <f t="shared" si="106"/>
        <v>2020.11</v>
      </c>
      <c r="E859" t="str" cm="1">
        <f t="array" ref="E859">IF(COUNT(FIND({"셀룰러","샐룰러","lte","Lte","LTE","Cellular","cellular"},G859)),"lte","wifi")</f>
        <v>wifi</v>
      </c>
      <c r="F859" t="s">
        <v>67</v>
      </c>
      <c r="G859" t="s">
        <v>3957</v>
      </c>
      <c r="H859">
        <f t="shared" si="107"/>
        <v>1.0199999999999818</v>
      </c>
      <c r="I859">
        <f t="shared" si="101"/>
        <v>449000</v>
      </c>
      <c r="J859">
        <v>2019.09</v>
      </c>
      <c r="K859">
        <f t="shared" si="102"/>
        <v>32</v>
      </c>
      <c r="L859">
        <f t="shared" si="103"/>
        <v>449000</v>
      </c>
    </row>
    <row r="860" spans="1:12" x14ac:dyDescent="0.45">
      <c r="A860" t="s">
        <v>5322</v>
      </c>
      <c r="B860">
        <v>340000</v>
      </c>
      <c r="C860" t="s">
        <v>7</v>
      </c>
      <c r="D860" t="str">
        <f t="shared" si="106"/>
        <v>2020.12</v>
      </c>
      <c r="E860" t="str" cm="1">
        <f t="array" ref="E860">IF(COUNT(FIND({"셀룰러","샐룰러","lte","Lte","LTE","Cellular","cellular"},G860)),"lte","wifi")</f>
        <v>wifi</v>
      </c>
      <c r="F860" t="s">
        <v>171</v>
      </c>
      <c r="G860" t="s">
        <v>3927</v>
      </c>
      <c r="H860">
        <f t="shared" si="107"/>
        <v>1.0299999999999727</v>
      </c>
      <c r="I860">
        <f t="shared" si="101"/>
        <v>579000</v>
      </c>
      <c r="J860">
        <v>2019.09</v>
      </c>
      <c r="K860">
        <f t="shared" si="102"/>
        <v>128</v>
      </c>
      <c r="L860">
        <f t="shared" si="103"/>
        <v>449000</v>
      </c>
    </row>
    <row r="861" spans="1:12" x14ac:dyDescent="0.45">
      <c r="A861" t="s">
        <v>5322</v>
      </c>
      <c r="B861">
        <v>290000</v>
      </c>
      <c r="C861" t="s">
        <v>7</v>
      </c>
      <c r="D861" s="2">
        <v>2021.02</v>
      </c>
      <c r="E861" t="str" cm="1">
        <f t="array" ref="E861">IF(COUNT(FIND({"셀룰러","샐룰러","lte","Lte","LTE","Cellular","cellular"},G861)),"lte","wifi")</f>
        <v>wifi</v>
      </c>
      <c r="F861">
        <v>20210203</v>
      </c>
      <c r="G861" t="s">
        <v>5415</v>
      </c>
      <c r="H861">
        <f t="shared" si="107"/>
        <v>1.9300000000000637</v>
      </c>
      <c r="I861">
        <f t="shared" si="101"/>
        <v>449000</v>
      </c>
      <c r="J861">
        <v>2019.09</v>
      </c>
      <c r="K861">
        <f t="shared" si="102"/>
        <v>32</v>
      </c>
      <c r="L861">
        <f t="shared" si="103"/>
        <v>449000</v>
      </c>
    </row>
    <row r="862" spans="1:12" x14ac:dyDescent="0.45">
      <c r="A862" t="s">
        <v>5322</v>
      </c>
      <c r="B862">
        <v>360000</v>
      </c>
      <c r="C862" t="s">
        <v>43</v>
      </c>
      <c r="D862" t="str">
        <f t="shared" ref="D862:D879" si="108">LEFT(F862,7)</f>
        <v>2020.11</v>
      </c>
      <c r="E862" t="str" cm="1">
        <f t="array" ref="E862">IF(COUNT(FIND({"셀룰러","샐룰러","lte","Lte","LTE","Cellular","cellular"},G862)),"lte","wifi")</f>
        <v>wifi</v>
      </c>
      <c r="F862" t="s">
        <v>234</v>
      </c>
      <c r="G862" t="s">
        <v>4110</v>
      </c>
      <c r="H862">
        <f t="shared" si="107"/>
        <v>1.0199999999999818</v>
      </c>
      <c r="I862">
        <f t="shared" si="101"/>
        <v>579000</v>
      </c>
      <c r="J862">
        <v>2019.09</v>
      </c>
      <c r="K862">
        <f t="shared" si="102"/>
        <v>128</v>
      </c>
      <c r="L862">
        <f t="shared" si="103"/>
        <v>449000</v>
      </c>
    </row>
    <row r="863" spans="1:12" x14ac:dyDescent="0.45">
      <c r="A863" t="s">
        <v>5322</v>
      </c>
      <c r="B863">
        <v>380000</v>
      </c>
      <c r="C863" t="s">
        <v>43</v>
      </c>
      <c r="D863" t="str">
        <f t="shared" si="108"/>
        <v>2020.11</v>
      </c>
      <c r="E863" t="str" cm="1">
        <f t="array" ref="E863">IF(COUNT(FIND({"셀룰러","샐룰러","lte","Lte","LTE","Cellular","cellular"},G863)),"lte","wifi")</f>
        <v>wifi</v>
      </c>
      <c r="F863" t="s">
        <v>183</v>
      </c>
      <c r="G863" t="s">
        <v>3936</v>
      </c>
      <c r="H863">
        <f t="shared" si="107"/>
        <v>1.0199999999999818</v>
      </c>
      <c r="I863">
        <f t="shared" si="101"/>
        <v>449000</v>
      </c>
      <c r="J863">
        <v>2019.09</v>
      </c>
      <c r="K863">
        <f t="shared" si="102"/>
        <v>32</v>
      </c>
      <c r="L863">
        <f t="shared" si="103"/>
        <v>449000</v>
      </c>
    </row>
    <row r="864" spans="1:12" x14ac:dyDescent="0.45">
      <c r="A864" t="s">
        <v>5322</v>
      </c>
      <c r="B864">
        <v>250000</v>
      </c>
      <c r="C864" t="s">
        <v>4</v>
      </c>
      <c r="D864" t="str">
        <f t="shared" si="108"/>
        <v>2020.12</v>
      </c>
      <c r="E864" t="str" cm="1">
        <f t="array" ref="E864">IF(COUNT(FIND({"셀룰러","샐룰러","lte","Lte","LTE","Cellular","cellular"},G864)),"lte","wifi")</f>
        <v>wifi</v>
      </c>
      <c r="F864" t="s">
        <v>152</v>
      </c>
      <c r="G864" t="s">
        <v>3795</v>
      </c>
      <c r="H864">
        <f t="shared" si="107"/>
        <v>1.0299999999999727</v>
      </c>
      <c r="I864">
        <f t="shared" si="101"/>
        <v>449000</v>
      </c>
      <c r="J864">
        <v>2019.09</v>
      </c>
      <c r="K864">
        <f t="shared" si="102"/>
        <v>32</v>
      </c>
      <c r="L864">
        <f t="shared" si="103"/>
        <v>449000</v>
      </c>
    </row>
    <row r="865" spans="1:12" x14ac:dyDescent="0.45">
      <c r="A865" t="s">
        <v>5322</v>
      </c>
      <c r="B865">
        <v>350000</v>
      </c>
      <c r="C865" t="s">
        <v>4</v>
      </c>
      <c r="D865" t="str">
        <f t="shared" si="108"/>
        <v>2020.12</v>
      </c>
      <c r="E865" t="str" cm="1">
        <f t="array" ref="E865">IF(COUNT(FIND({"셀룰러","샐룰러","lte","Lte","LTE","Cellular","cellular"},G865)),"lte","wifi")</f>
        <v>wifi</v>
      </c>
      <c r="F865" t="s">
        <v>130</v>
      </c>
      <c r="G865" t="s">
        <v>3947</v>
      </c>
      <c r="H865">
        <f t="shared" si="107"/>
        <v>1.0299999999999727</v>
      </c>
      <c r="I865">
        <f t="shared" si="101"/>
        <v>449000</v>
      </c>
      <c r="J865">
        <v>2019.09</v>
      </c>
      <c r="K865">
        <f t="shared" si="102"/>
        <v>32</v>
      </c>
      <c r="L865">
        <f t="shared" si="103"/>
        <v>449000</v>
      </c>
    </row>
    <row r="866" spans="1:12" x14ac:dyDescent="0.45">
      <c r="A866" t="s">
        <v>5322</v>
      </c>
      <c r="B866">
        <v>360000</v>
      </c>
      <c r="C866" t="s">
        <v>43</v>
      </c>
      <c r="D866" t="str">
        <f t="shared" si="108"/>
        <v>2021.03</v>
      </c>
      <c r="E866" t="str" cm="1">
        <f t="array" ref="E866">IF(COUNT(FIND({"셀룰러","샐룰러","lte","Lte","LTE","Cellular","cellular"},G866)),"lte","wifi")</f>
        <v>wifi</v>
      </c>
      <c r="F866" t="s">
        <v>18</v>
      </c>
      <c r="G866" t="s">
        <v>4018</v>
      </c>
      <c r="H866">
        <f t="shared" si="107"/>
        <v>1.9400000000000546</v>
      </c>
      <c r="I866">
        <f t="shared" si="101"/>
        <v>449000</v>
      </c>
      <c r="J866">
        <v>2019.09</v>
      </c>
      <c r="K866">
        <f t="shared" si="102"/>
        <v>32</v>
      </c>
      <c r="L866">
        <f t="shared" si="103"/>
        <v>449000</v>
      </c>
    </row>
    <row r="867" spans="1:12" x14ac:dyDescent="0.45">
      <c r="A867" t="s">
        <v>5322</v>
      </c>
      <c r="B867">
        <v>550000</v>
      </c>
      <c r="C867" t="s">
        <v>7</v>
      </c>
      <c r="D867" t="str">
        <f t="shared" si="108"/>
        <v>2020.11</v>
      </c>
      <c r="E867" t="str" cm="1">
        <f t="array" ref="E867">IF(COUNT(FIND({"셀룰러","샐룰러","lte","Lte","LTE","Cellular","cellular"},G867)),"lte","wifi")</f>
        <v>wifi</v>
      </c>
      <c r="F867" t="s">
        <v>189</v>
      </c>
      <c r="G867" t="s">
        <v>3809</v>
      </c>
      <c r="H867">
        <f t="shared" si="107"/>
        <v>1.0199999999999818</v>
      </c>
      <c r="I867">
        <f t="shared" si="101"/>
        <v>579000</v>
      </c>
      <c r="J867">
        <v>2019.09</v>
      </c>
      <c r="K867">
        <f t="shared" si="102"/>
        <v>128</v>
      </c>
      <c r="L867">
        <f t="shared" si="103"/>
        <v>449000</v>
      </c>
    </row>
    <row r="868" spans="1:12" x14ac:dyDescent="0.45">
      <c r="A868" t="s">
        <v>5322</v>
      </c>
      <c r="B868">
        <v>300000</v>
      </c>
      <c r="C868" t="s">
        <v>7</v>
      </c>
      <c r="D868" t="str">
        <f t="shared" si="108"/>
        <v>2020.11</v>
      </c>
      <c r="E868" t="str" cm="1">
        <f t="array" ref="E868">IF(COUNT(FIND({"셀룰러","샐룰러","lte","Lte","LTE","Cellular","cellular"},G868)),"lte","wifi")</f>
        <v>wifi</v>
      </c>
      <c r="F868" t="s">
        <v>168</v>
      </c>
      <c r="G868" t="s">
        <v>3925</v>
      </c>
      <c r="H868">
        <f t="shared" si="107"/>
        <v>1.0199999999999818</v>
      </c>
      <c r="I868">
        <f t="shared" ref="I868:I931" si="109">IF(K868=128,L868+130000,L868)</f>
        <v>449000</v>
      </c>
      <c r="J868">
        <v>2019.09</v>
      </c>
      <c r="K868">
        <f t="shared" ref="K868:K931" si="110">IF(COUNT(FIND(128,G868)),128,32)</f>
        <v>32</v>
      </c>
      <c r="L868">
        <f t="shared" ref="L868:L931" si="111">IF(E868="wifi",449000,619000)</f>
        <v>449000</v>
      </c>
    </row>
    <row r="869" spans="1:12" x14ac:dyDescent="0.45">
      <c r="A869" t="s">
        <v>5322</v>
      </c>
      <c r="B869">
        <v>300000</v>
      </c>
      <c r="C869" t="s">
        <v>4</v>
      </c>
      <c r="D869" t="str">
        <f t="shared" si="108"/>
        <v>2020.11</v>
      </c>
      <c r="E869" t="str" cm="1">
        <f t="array" ref="E869">IF(COUNT(FIND({"셀룰러","샐룰러","lte","Lte","LTE","Cellular","cellular"},G869)),"lte","wifi")</f>
        <v>wifi</v>
      </c>
      <c r="F869" t="s">
        <v>189</v>
      </c>
      <c r="G869" t="s">
        <v>3949</v>
      </c>
      <c r="H869">
        <f t="shared" si="107"/>
        <v>1.0199999999999818</v>
      </c>
      <c r="I869">
        <f t="shared" si="109"/>
        <v>449000</v>
      </c>
      <c r="J869">
        <v>2019.09</v>
      </c>
      <c r="K869">
        <f t="shared" si="110"/>
        <v>32</v>
      </c>
      <c r="L869">
        <f t="shared" si="111"/>
        <v>449000</v>
      </c>
    </row>
    <row r="870" spans="1:12" x14ac:dyDescent="0.45">
      <c r="A870" t="s">
        <v>5322</v>
      </c>
      <c r="B870">
        <v>350000</v>
      </c>
      <c r="C870" t="s">
        <v>4</v>
      </c>
      <c r="D870" t="str">
        <f t="shared" si="108"/>
        <v>2020.11</v>
      </c>
      <c r="E870" t="str" cm="1">
        <f t="array" ref="E870">IF(COUNT(FIND({"셀룰러","샐룰러","lte","Lte","LTE","Cellular","cellular"},G870)),"lte","wifi")</f>
        <v>wifi</v>
      </c>
      <c r="F870" t="s">
        <v>181</v>
      </c>
      <c r="G870" t="s">
        <v>4123</v>
      </c>
      <c r="H870">
        <f t="shared" si="107"/>
        <v>1.0199999999999818</v>
      </c>
      <c r="I870">
        <f t="shared" si="109"/>
        <v>449000</v>
      </c>
      <c r="J870">
        <v>2019.09</v>
      </c>
      <c r="K870">
        <f t="shared" si="110"/>
        <v>32</v>
      </c>
      <c r="L870">
        <f t="shared" si="111"/>
        <v>449000</v>
      </c>
    </row>
    <row r="871" spans="1:12" x14ac:dyDescent="0.45">
      <c r="A871" t="s">
        <v>5322</v>
      </c>
      <c r="B871">
        <v>380000</v>
      </c>
      <c r="C871" t="s">
        <v>43</v>
      </c>
      <c r="D871" t="str">
        <f t="shared" si="108"/>
        <v>2020.11</v>
      </c>
      <c r="E871" t="str" cm="1">
        <f t="array" ref="E871">IF(COUNT(FIND({"셀룰러","샐룰러","lte","Lte","LTE","Cellular","cellular"},G871)),"lte","wifi")</f>
        <v>wifi</v>
      </c>
      <c r="F871" t="s">
        <v>516</v>
      </c>
      <c r="G871" t="s">
        <v>4170</v>
      </c>
      <c r="H871">
        <f t="shared" si="107"/>
        <v>1.0199999999999818</v>
      </c>
      <c r="I871">
        <f t="shared" si="109"/>
        <v>449000</v>
      </c>
      <c r="J871">
        <v>2019.09</v>
      </c>
      <c r="K871">
        <f t="shared" si="110"/>
        <v>32</v>
      </c>
      <c r="L871">
        <f t="shared" si="111"/>
        <v>449000</v>
      </c>
    </row>
    <row r="872" spans="1:12" x14ac:dyDescent="0.45">
      <c r="A872" t="s">
        <v>5322</v>
      </c>
      <c r="B872">
        <v>350000</v>
      </c>
      <c r="C872" t="s">
        <v>43</v>
      </c>
      <c r="D872" t="str">
        <f t="shared" si="108"/>
        <v>2020.12</v>
      </c>
      <c r="E872" t="str" cm="1">
        <f t="array" ref="E872">IF(COUNT(FIND({"셀룰러","샐룰러","lte","Lte","LTE","Cellular","cellular"},G872)),"lte","wifi")</f>
        <v>wifi</v>
      </c>
      <c r="F872" t="s">
        <v>160</v>
      </c>
      <c r="G872" t="s">
        <v>3904</v>
      </c>
      <c r="H872">
        <f t="shared" si="107"/>
        <v>1.0299999999999727</v>
      </c>
      <c r="I872">
        <f t="shared" si="109"/>
        <v>449000</v>
      </c>
      <c r="J872">
        <v>2019.09</v>
      </c>
      <c r="K872">
        <f t="shared" si="110"/>
        <v>32</v>
      </c>
      <c r="L872">
        <f t="shared" si="111"/>
        <v>449000</v>
      </c>
    </row>
    <row r="873" spans="1:12" x14ac:dyDescent="0.45">
      <c r="A873" t="s">
        <v>5322</v>
      </c>
      <c r="B873">
        <v>320000</v>
      </c>
      <c r="C873" t="s">
        <v>4</v>
      </c>
      <c r="D873" t="str">
        <f t="shared" si="108"/>
        <v>2021.01</v>
      </c>
      <c r="E873" t="str" cm="1">
        <f t="array" ref="E873">IF(COUNT(FIND({"셀룰러","샐룰러","lte","Lte","LTE","Cellular","cellular"},G873)),"lte","wifi")</f>
        <v>wifi</v>
      </c>
      <c r="F873" t="s">
        <v>107</v>
      </c>
      <c r="G873" t="s">
        <v>4173</v>
      </c>
      <c r="H873">
        <f t="shared" si="107"/>
        <v>1.9200000000000728</v>
      </c>
      <c r="I873">
        <f t="shared" si="109"/>
        <v>449000</v>
      </c>
      <c r="J873">
        <v>2019.09</v>
      </c>
      <c r="K873">
        <f t="shared" si="110"/>
        <v>32</v>
      </c>
      <c r="L873">
        <f t="shared" si="111"/>
        <v>449000</v>
      </c>
    </row>
    <row r="874" spans="1:12" x14ac:dyDescent="0.45">
      <c r="A874" t="s">
        <v>5322</v>
      </c>
      <c r="B874">
        <v>320000</v>
      </c>
      <c r="C874" t="s">
        <v>4</v>
      </c>
      <c r="D874" t="str">
        <f t="shared" si="108"/>
        <v>2021.01</v>
      </c>
      <c r="E874" t="str" cm="1">
        <f t="array" ref="E874">IF(COUNT(FIND({"셀룰러","샐룰러","lte","Lte","LTE","Cellular","cellular"},G874)),"lte","wifi")</f>
        <v>wifi</v>
      </c>
      <c r="F874" t="s">
        <v>100</v>
      </c>
      <c r="G874" t="s">
        <v>4050</v>
      </c>
      <c r="H874">
        <f t="shared" si="107"/>
        <v>1.9200000000000728</v>
      </c>
      <c r="I874">
        <f t="shared" si="109"/>
        <v>449000</v>
      </c>
      <c r="J874">
        <v>2019.09</v>
      </c>
      <c r="K874">
        <f t="shared" si="110"/>
        <v>32</v>
      </c>
      <c r="L874">
        <f t="shared" si="111"/>
        <v>449000</v>
      </c>
    </row>
    <row r="875" spans="1:12" x14ac:dyDescent="0.45">
      <c r="A875" t="s">
        <v>5322</v>
      </c>
      <c r="B875">
        <v>320000</v>
      </c>
      <c r="C875" t="s">
        <v>4</v>
      </c>
      <c r="D875" t="str">
        <f t="shared" si="108"/>
        <v>2020.12</v>
      </c>
      <c r="E875" t="str" cm="1">
        <f t="array" ref="E875">IF(COUNT(FIND({"셀룰러","샐룰러","lte","Lte","LTE","Cellular","cellular"},G875)),"lte","wifi")</f>
        <v>wifi</v>
      </c>
      <c r="F875" t="s">
        <v>171</v>
      </c>
      <c r="G875" t="s">
        <v>4097</v>
      </c>
      <c r="H875">
        <f t="shared" si="107"/>
        <v>1.0299999999999727</v>
      </c>
      <c r="I875">
        <f t="shared" si="109"/>
        <v>449000</v>
      </c>
      <c r="J875">
        <v>2019.09</v>
      </c>
      <c r="K875">
        <f t="shared" si="110"/>
        <v>32</v>
      </c>
      <c r="L875">
        <f t="shared" si="111"/>
        <v>449000</v>
      </c>
    </row>
    <row r="876" spans="1:12" x14ac:dyDescent="0.45">
      <c r="A876" t="s">
        <v>5322</v>
      </c>
      <c r="B876">
        <v>500000</v>
      </c>
      <c r="C876" t="s">
        <v>4</v>
      </c>
      <c r="D876" t="str">
        <f t="shared" si="108"/>
        <v>2020.11</v>
      </c>
      <c r="E876" t="str" cm="1">
        <f t="array" ref="E876">IF(COUNT(FIND({"셀룰러","샐룰러","lte","Lte","LTE","Cellular","cellular"},G876)),"lte","wifi")</f>
        <v>wifi</v>
      </c>
      <c r="F876" t="s">
        <v>604</v>
      </c>
      <c r="G876" t="s">
        <v>3981</v>
      </c>
      <c r="H876">
        <f t="shared" si="107"/>
        <v>1.0199999999999818</v>
      </c>
      <c r="I876">
        <f t="shared" si="109"/>
        <v>579000</v>
      </c>
      <c r="J876">
        <v>2019.09</v>
      </c>
      <c r="K876">
        <f t="shared" si="110"/>
        <v>128</v>
      </c>
      <c r="L876">
        <f t="shared" si="111"/>
        <v>449000</v>
      </c>
    </row>
    <row r="877" spans="1:12" x14ac:dyDescent="0.45">
      <c r="A877" t="s">
        <v>5322</v>
      </c>
      <c r="B877">
        <v>430000</v>
      </c>
      <c r="C877" t="s">
        <v>4</v>
      </c>
      <c r="D877" t="str">
        <f t="shared" si="108"/>
        <v>2020.11</v>
      </c>
      <c r="E877" t="str" cm="1">
        <f t="array" ref="E877">IF(COUNT(FIND({"셀룰러","샐룰러","lte","Lte","LTE","Cellular","cellular"},G877)),"lte","wifi")</f>
        <v>wifi</v>
      </c>
      <c r="F877" t="s">
        <v>236</v>
      </c>
      <c r="G877" t="s">
        <v>3970</v>
      </c>
      <c r="H877">
        <f t="shared" si="107"/>
        <v>1.0199999999999818</v>
      </c>
      <c r="I877">
        <f t="shared" si="109"/>
        <v>579000</v>
      </c>
      <c r="J877">
        <v>2019.09</v>
      </c>
      <c r="K877">
        <f t="shared" si="110"/>
        <v>128</v>
      </c>
      <c r="L877">
        <f t="shared" si="111"/>
        <v>449000</v>
      </c>
    </row>
    <row r="878" spans="1:12" x14ac:dyDescent="0.45">
      <c r="A878" t="s">
        <v>5322</v>
      </c>
      <c r="B878">
        <v>360000</v>
      </c>
      <c r="C878" t="s">
        <v>7</v>
      </c>
      <c r="D878" t="str">
        <f t="shared" si="108"/>
        <v>2020.11</v>
      </c>
      <c r="E878" t="str" cm="1">
        <f t="array" ref="E878">IF(COUNT(FIND({"셀룰러","샐룰러","lte","Lte","LTE","Cellular","cellular"},G878)),"lte","wifi")</f>
        <v>wifi</v>
      </c>
      <c r="F878" t="s">
        <v>193</v>
      </c>
      <c r="G878" t="s">
        <v>4131</v>
      </c>
      <c r="H878">
        <f t="shared" si="107"/>
        <v>1.0199999999999818</v>
      </c>
      <c r="I878">
        <f t="shared" si="109"/>
        <v>579000</v>
      </c>
      <c r="J878">
        <v>2019.09</v>
      </c>
      <c r="K878">
        <f t="shared" si="110"/>
        <v>128</v>
      </c>
      <c r="L878">
        <f t="shared" si="111"/>
        <v>449000</v>
      </c>
    </row>
    <row r="879" spans="1:12" x14ac:dyDescent="0.45">
      <c r="A879" t="s">
        <v>5322</v>
      </c>
      <c r="B879">
        <v>330000</v>
      </c>
      <c r="C879" t="s">
        <v>4</v>
      </c>
      <c r="D879" t="str">
        <f t="shared" si="108"/>
        <v>2021.01</v>
      </c>
      <c r="E879" t="str" cm="1">
        <f t="array" ref="E879">IF(COUNT(FIND({"셀룰러","샐룰러","lte","Lte","LTE","Cellular","cellular"},G879)),"lte","wifi")</f>
        <v>wifi</v>
      </c>
      <c r="F879" t="s">
        <v>81</v>
      </c>
      <c r="G879" t="s">
        <v>3859</v>
      </c>
      <c r="H879">
        <f t="shared" si="107"/>
        <v>1.9200000000000728</v>
      </c>
      <c r="I879">
        <f t="shared" si="109"/>
        <v>449000</v>
      </c>
      <c r="J879">
        <v>2019.09</v>
      </c>
      <c r="K879">
        <f t="shared" si="110"/>
        <v>32</v>
      </c>
      <c r="L879">
        <f t="shared" si="111"/>
        <v>449000</v>
      </c>
    </row>
    <row r="880" spans="1:12" x14ac:dyDescent="0.45">
      <c r="A880" t="s">
        <v>5322</v>
      </c>
      <c r="B880">
        <v>500000</v>
      </c>
      <c r="C880" t="s">
        <v>4</v>
      </c>
      <c r="D880" s="2">
        <v>2021.02</v>
      </c>
      <c r="E880" t="str" cm="1">
        <f t="array" ref="E880">IF(COUNT(FIND({"셀룰러","샐룰러","lte","Lte","LTE","Cellular","cellular"},G880)),"lte","wifi")</f>
        <v>wifi</v>
      </c>
      <c r="F880">
        <v>20210215</v>
      </c>
      <c r="G880" t="s">
        <v>3967</v>
      </c>
      <c r="H880">
        <f t="shared" si="107"/>
        <v>1.9300000000000637</v>
      </c>
      <c r="I880">
        <f t="shared" si="109"/>
        <v>579000</v>
      </c>
      <c r="J880">
        <v>2019.09</v>
      </c>
      <c r="K880">
        <f t="shared" si="110"/>
        <v>128</v>
      </c>
      <c r="L880">
        <f t="shared" si="111"/>
        <v>449000</v>
      </c>
    </row>
    <row r="881" spans="1:12" x14ac:dyDescent="0.45">
      <c r="A881" t="s">
        <v>5322</v>
      </c>
      <c r="B881">
        <v>340000</v>
      </c>
      <c r="C881" t="s">
        <v>4</v>
      </c>
      <c r="D881" t="str">
        <f>LEFT(F881,7)</f>
        <v>2020.11</v>
      </c>
      <c r="E881" t="str" cm="1">
        <f t="array" ref="E881">IF(COUNT(FIND({"셀룰러","샐룰러","lte","Lte","LTE","Cellular","cellular"},G881)),"lte","wifi")</f>
        <v>wifi</v>
      </c>
      <c r="F881" t="s">
        <v>234</v>
      </c>
      <c r="G881" t="s">
        <v>3929</v>
      </c>
      <c r="H881">
        <f t="shared" si="107"/>
        <v>1.0199999999999818</v>
      </c>
      <c r="I881">
        <f t="shared" si="109"/>
        <v>449000</v>
      </c>
      <c r="J881">
        <v>2019.09</v>
      </c>
      <c r="K881">
        <f t="shared" si="110"/>
        <v>32</v>
      </c>
      <c r="L881">
        <f t="shared" si="111"/>
        <v>449000</v>
      </c>
    </row>
    <row r="882" spans="1:12" x14ac:dyDescent="0.45">
      <c r="A882" t="s">
        <v>5322</v>
      </c>
      <c r="B882">
        <v>380000</v>
      </c>
      <c r="C882" t="s">
        <v>4</v>
      </c>
      <c r="D882" s="2">
        <v>2021.01</v>
      </c>
      <c r="E882" t="str" cm="1">
        <f t="array" ref="E882">IF(COUNT(FIND({"셀룰러","샐룰러","lte","Lte","LTE","Cellular","cellular"},G882)),"lte","wifi")</f>
        <v>wifi</v>
      </c>
      <c r="F882">
        <v>20210121</v>
      </c>
      <c r="G882" t="s">
        <v>5371</v>
      </c>
      <c r="H882">
        <f t="shared" si="107"/>
        <v>1.9200000000000728</v>
      </c>
      <c r="I882">
        <f t="shared" si="109"/>
        <v>449000</v>
      </c>
      <c r="J882">
        <v>2019.09</v>
      </c>
      <c r="K882">
        <f t="shared" si="110"/>
        <v>32</v>
      </c>
      <c r="L882">
        <f t="shared" si="111"/>
        <v>449000</v>
      </c>
    </row>
    <row r="883" spans="1:12" x14ac:dyDescent="0.45">
      <c r="A883" t="s">
        <v>5322</v>
      </c>
      <c r="B883">
        <v>420000</v>
      </c>
      <c r="C883" t="s">
        <v>43</v>
      </c>
      <c r="D883" t="str">
        <f t="shared" ref="D883:D892" si="112">LEFT(F883,7)</f>
        <v>2021.01</v>
      </c>
      <c r="E883" t="str" cm="1">
        <f t="array" ref="E883">IF(COUNT(FIND({"셀룰러","샐룰러","lte","Lte","LTE","Cellular","cellular"},G883)),"lte","wifi")</f>
        <v>lte</v>
      </c>
      <c r="F883" t="s">
        <v>87</v>
      </c>
      <c r="G883" t="s">
        <v>4045</v>
      </c>
      <c r="H883">
        <f t="shared" si="107"/>
        <v>1.9200000000000728</v>
      </c>
      <c r="I883">
        <f t="shared" si="109"/>
        <v>619000</v>
      </c>
      <c r="J883">
        <v>2019.09</v>
      </c>
      <c r="K883">
        <f t="shared" si="110"/>
        <v>32</v>
      </c>
      <c r="L883">
        <f t="shared" si="111"/>
        <v>619000</v>
      </c>
    </row>
    <row r="884" spans="1:12" x14ac:dyDescent="0.45">
      <c r="A884" t="s">
        <v>5322</v>
      </c>
      <c r="B884">
        <v>360000</v>
      </c>
      <c r="C884" t="s">
        <v>43</v>
      </c>
      <c r="D884" t="str">
        <f t="shared" si="112"/>
        <v>2020.11</v>
      </c>
      <c r="E884" t="str" cm="1">
        <f t="array" ref="E884">IF(COUNT(FIND({"셀룰러","샐룰러","lte","Lte","LTE","Cellular","cellular"},G884)),"lte","wifi")</f>
        <v>wifi</v>
      </c>
      <c r="F884" t="s">
        <v>201</v>
      </c>
      <c r="G884" t="s">
        <v>4148</v>
      </c>
      <c r="H884">
        <f t="shared" si="107"/>
        <v>1.0199999999999818</v>
      </c>
      <c r="I884">
        <f t="shared" si="109"/>
        <v>449000</v>
      </c>
      <c r="J884">
        <v>2019.09</v>
      </c>
      <c r="K884">
        <f t="shared" si="110"/>
        <v>32</v>
      </c>
      <c r="L884">
        <f t="shared" si="111"/>
        <v>449000</v>
      </c>
    </row>
    <row r="885" spans="1:12" x14ac:dyDescent="0.45">
      <c r="A885" t="s">
        <v>5322</v>
      </c>
      <c r="B885">
        <v>400000</v>
      </c>
      <c r="C885" t="s">
        <v>4</v>
      </c>
      <c r="D885" t="str">
        <f t="shared" si="112"/>
        <v>2020.12</v>
      </c>
      <c r="E885" t="str" cm="1">
        <f t="array" ref="E885">IF(COUNT(FIND({"셀룰러","샐룰러","lte","Lte","LTE","Cellular","cellular"},G885)),"lte","wifi")</f>
        <v>wifi</v>
      </c>
      <c r="F885" t="s">
        <v>173</v>
      </c>
      <c r="G885" t="s">
        <v>3932</v>
      </c>
      <c r="H885">
        <f t="shared" si="107"/>
        <v>1.0299999999999727</v>
      </c>
      <c r="I885">
        <f t="shared" si="109"/>
        <v>579000</v>
      </c>
      <c r="J885">
        <v>2019.09</v>
      </c>
      <c r="K885">
        <f t="shared" si="110"/>
        <v>128</v>
      </c>
      <c r="L885">
        <f t="shared" si="111"/>
        <v>449000</v>
      </c>
    </row>
    <row r="886" spans="1:12" x14ac:dyDescent="0.45">
      <c r="A886" t="s">
        <v>5322</v>
      </c>
      <c r="B886">
        <v>350000</v>
      </c>
      <c r="C886" t="s">
        <v>4</v>
      </c>
      <c r="D886" t="str">
        <f t="shared" si="112"/>
        <v>2021.01</v>
      </c>
      <c r="E886" t="str" cm="1">
        <f t="array" ref="E886">IF(COUNT(FIND({"셀룰러","샐룰러","lte","Lte","LTE","Cellular","cellular"},G886)),"lte","wifi")</f>
        <v>wifi</v>
      </c>
      <c r="F886" t="s">
        <v>117</v>
      </c>
      <c r="G886" t="s">
        <v>3643</v>
      </c>
      <c r="H886">
        <f t="shared" si="107"/>
        <v>1.9200000000000728</v>
      </c>
      <c r="I886">
        <f t="shared" si="109"/>
        <v>579000</v>
      </c>
      <c r="J886">
        <v>2019.09</v>
      </c>
      <c r="K886">
        <f t="shared" si="110"/>
        <v>128</v>
      </c>
      <c r="L886">
        <f t="shared" si="111"/>
        <v>449000</v>
      </c>
    </row>
    <row r="887" spans="1:12" x14ac:dyDescent="0.45">
      <c r="A887" t="s">
        <v>5322</v>
      </c>
      <c r="B887">
        <v>330000</v>
      </c>
      <c r="C887" t="s">
        <v>4</v>
      </c>
      <c r="D887" t="str">
        <f t="shared" si="112"/>
        <v>2021.03</v>
      </c>
      <c r="E887" t="str" cm="1">
        <f t="array" ref="E887">IF(COUNT(FIND({"셀룰러","샐룰러","lte","Lte","LTE","Cellular","cellular"},G887)),"lte","wifi")</f>
        <v>wifi</v>
      </c>
      <c r="F887" t="s">
        <v>20</v>
      </c>
      <c r="G887" t="s">
        <v>5205</v>
      </c>
      <c r="H887">
        <f t="shared" si="107"/>
        <v>1.9400000000000546</v>
      </c>
      <c r="I887">
        <f t="shared" si="109"/>
        <v>449000</v>
      </c>
      <c r="J887">
        <v>2019.09</v>
      </c>
      <c r="K887">
        <f t="shared" si="110"/>
        <v>32</v>
      </c>
      <c r="L887">
        <f t="shared" si="111"/>
        <v>449000</v>
      </c>
    </row>
    <row r="888" spans="1:12" x14ac:dyDescent="0.45">
      <c r="A888" t="s">
        <v>5322</v>
      </c>
      <c r="B888">
        <v>384300</v>
      </c>
      <c r="C888" t="s">
        <v>43</v>
      </c>
      <c r="D888" t="str">
        <f t="shared" si="112"/>
        <v>2021.01</v>
      </c>
      <c r="E888" t="str" cm="1">
        <f t="array" ref="E888">IF(COUNT(FIND({"셀룰러","샐룰러","lte","Lte","LTE","Cellular","cellular"},G888)),"lte","wifi")</f>
        <v>wifi</v>
      </c>
      <c r="F888" t="s">
        <v>114</v>
      </c>
      <c r="G888" t="s">
        <v>3794</v>
      </c>
      <c r="H888">
        <f t="shared" si="107"/>
        <v>1.9200000000000728</v>
      </c>
      <c r="I888">
        <f t="shared" si="109"/>
        <v>449000</v>
      </c>
      <c r="J888">
        <v>2019.09</v>
      </c>
      <c r="K888">
        <f t="shared" si="110"/>
        <v>32</v>
      </c>
      <c r="L888">
        <f t="shared" si="111"/>
        <v>449000</v>
      </c>
    </row>
    <row r="889" spans="1:12" x14ac:dyDescent="0.45">
      <c r="A889" t="s">
        <v>5322</v>
      </c>
      <c r="B889">
        <v>370000</v>
      </c>
      <c r="C889" t="s">
        <v>4</v>
      </c>
      <c r="D889" t="str">
        <f t="shared" si="112"/>
        <v>2020.11</v>
      </c>
      <c r="E889" t="str" cm="1">
        <f t="array" ref="E889">IF(COUNT(FIND({"셀룰러","샐룰러","lte","Lte","LTE","Cellular","cellular"},G889)),"lte","wifi")</f>
        <v>wifi</v>
      </c>
      <c r="F889" t="s">
        <v>220</v>
      </c>
      <c r="G889" t="s">
        <v>4163</v>
      </c>
      <c r="H889">
        <f t="shared" si="107"/>
        <v>1.0199999999999818</v>
      </c>
      <c r="I889">
        <f t="shared" si="109"/>
        <v>579000</v>
      </c>
      <c r="J889">
        <v>2019.09</v>
      </c>
      <c r="K889">
        <f t="shared" si="110"/>
        <v>128</v>
      </c>
      <c r="L889">
        <f t="shared" si="111"/>
        <v>449000</v>
      </c>
    </row>
    <row r="890" spans="1:12" x14ac:dyDescent="0.45">
      <c r="A890" t="s">
        <v>5322</v>
      </c>
      <c r="B890">
        <v>290000</v>
      </c>
      <c r="C890" t="s">
        <v>4</v>
      </c>
      <c r="D890" t="str">
        <f t="shared" si="112"/>
        <v>2021.02</v>
      </c>
      <c r="E890" t="str" cm="1">
        <f t="array" ref="E890">IF(COUNT(FIND({"셀룰러","샐룰러","lte","Lte","LTE","Cellular","cellular"},G890)),"lte","wifi")</f>
        <v>wifi</v>
      </c>
      <c r="F890" t="s">
        <v>74</v>
      </c>
      <c r="G890" t="s">
        <v>4041</v>
      </c>
      <c r="H890">
        <f t="shared" si="107"/>
        <v>1.9300000000000637</v>
      </c>
      <c r="I890">
        <f t="shared" si="109"/>
        <v>449000</v>
      </c>
      <c r="J890">
        <v>2019.09</v>
      </c>
      <c r="K890">
        <f t="shared" si="110"/>
        <v>32</v>
      </c>
      <c r="L890">
        <f t="shared" si="111"/>
        <v>449000</v>
      </c>
    </row>
    <row r="891" spans="1:12" x14ac:dyDescent="0.45">
      <c r="A891" t="s">
        <v>5322</v>
      </c>
      <c r="B891">
        <v>320000</v>
      </c>
      <c r="C891" t="s">
        <v>4</v>
      </c>
      <c r="D891" t="str">
        <f t="shared" si="112"/>
        <v>2021.01</v>
      </c>
      <c r="E891" t="str" cm="1">
        <f t="array" ref="E891">IF(COUNT(FIND({"셀룰러","샐룰러","lte","Lte","LTE","Cellular","cellular"},G891)),"lte","wifi")</f>
        <v>wifi</v>
      </c>
      <c r="F891" t="s">
        <v>84</v>
      </c>
      <c r="G891" t="s">
        <v>3860</v>
      </c>
      <c r="H891">
        <f t="shared" si="107"/>
        <v>1.9200000000000728</v>
      </c>
      <c r="I891">
        <f t="shared" si="109"/>
        <v>449000</v>
      </c>
      <c r="J891">
        <v>2019.09</v>
      </c>
      <c r="K891">
        <f t="shared" si="110"/>
        <v>32</v>
      </c>
      <c r="L891">
        <f t="shared" si="111"/>
        <v>449000</v>
      </c>
    </row>
    <row r="892" spans="1:12" x14ac:dyDescent="0.45">
      <c r="A892" t="s">
        <v>5322</v>
      </c>
      <c r="B892">
        <v>55000</v>
      </c>
      <c r="C892" t="s">
        <v>4</v>
      </c>
      <c r="D892" t="str">
        <f t="shared" si="112"/>
        <v>2020.12</v>
      </c>
      <c r="E892" t="str" cm="1">
        <f t="array" ref="E892">IF(COUNT(FIND({"셀룰러","샐룰러","lte","Lte","LTE","Cellular","cellular"},G892)),"lte","wifi")</f>
        <v>wifi</v>
      </c>
      <c r="F892" t="s">
        <v>146</v>
      </c>
      <c r="G892" t="s">
        <v>4167</v>
      </c>
      <c r="H892">
        <f t="shared" si="107"/>
        <v>1.0299999999999727</v>
      </c>
      <c r="I892">
        <f t="shared" si="109"/>
        <v>449000</v>
      </c>
      <c r="J892">
        <v>2019.09</v>
      </c>
      <c r="K892">
        <f t="shared" si="110"/>
        <v>32</v>
      </c>
      <c r="L892">
        <f t="shared" si="111"/>
        <v>449000</v>
      </c>
    </row>
    <row r="893" spans="1:12" x14ac:dyDescent="0.45">
      <c r="A893" t="s">
        <v>5322</v>
      </c>
      <c r="B893">
        <v>320000</v>
      </c>
      <c r="C893" t="s">
        <v>4</v>
      </c>
      <c r="D893" s="2">
        <v>2021.02</v>
      </c>
      <c r="E893" t="str" cm="1">
        <f t="array" ref="E893">IF(COUNT(FIND({"셀룰러","샐룰러","lte","Lte","LTE","Cellular","cellular"},G893)),"lte","wifi")</f>
        <v>wifi</v>
      </c>
      <c r="F893">
        <v>20210217</v>
      </c>
      <c r="G893" t="s">
        <v>5362</v>
      </c>
      <c r="H893">
        <f t="shared" si="107"/>
        <v>1.9300000000000637</v>
      </c>
      <c r="I893">
        <f t="shared" si="109"/>
        <v>449000</v>
      </c>
      <c r="J893">
        <v>2019.09</v>
      </c>
      <c r="K893">
        <f t="shared" si="110"/>
        <v>32</v>
      </c>
      <c r="L893">
        <f t="shared" si="111"/>
        <v>449000</v>
      </c>
    </row>
    <row r="894" spans="1:12" x14ac:dyDescent="0.45">
      <c r="A894" t="s">
        <v>5322</v>
      </c>
      <c r="B894">
        <v>50000</v>
      </c>
      <c r="C894" t="s">
        <v>7</v>
      </c>
      <c r="D894" t="str">
        <f t="shared" ref="D894:D899" si="113">LEFT(F894,7)</f>
        <v>2020.11</v>
      </c>
      <c r="E894" t="str" cm="1">
        <f t="array" ref="E894">IF(COUNT(FIND({"셀룰러","샐룰러","lte","Lte","LTE","Cellular","cellular"},G894)),"lte","wifi")</f>
        <v>wifi</v>
      </c>
      <c r="F894" t="s">
        <v>67</v>
      </c>
      <c r="G894" t="s">
        <v>3998</v>
      </c>
      <c r="H894">
        <f t="shared" si="107"/>
        <v>1.0199999999999818</v>
      </c>
      <c r="I894">
        <f t="shared" si="109"/>
        <v>449000</v>
      </c>
      <c r="J894">
        <v>2019.09</v>
      </c>
      <c r="K894">
        <f t="shared" si="110"/>
        <v>32</v>
      </c>
      <c r="L894">
        <f t="shared" si="111"/>
        <v>449000</v>
      </c>
    </row>
    <row r="895" spans="1:12" x14ac:dyDescent="0.45">
      <c r="A895" t="s">
        <v>5322</v>
      </c>
      <c r="B895">
        <v>350000</v>
      </c>
      <c r="C895" t="s">
        <v>43</v>
      </c>
      <c r="D895" t="str">
        <f t="shared" si="113"/>
        <v>2020.12</v>
      </c>
      <c r="E895" t="str" cm="1">
        <f t="array" ref="E895">IF(COUNT(FIND({"셀룰러","샐룰러","lte","Lte","LTE","Cellular","cellular"},G895)),"lte","wifi")</f>
        <v>wifi</v>
      </c>
      <c r="F895" t="s">
        <v>155</v>
      </c>
      <c r="G895" t="s">
        <v>4089</v>
      </c>
      <c r="H895">
        <f t="shared" si="107"/>
        <v>1.0299999999999727</v>
      </c>
      <c r="I895">
        <f t="shared" si="109"/>
        <v>449000</v>
      </c>
      <c r="J895">
        <v>2019.09</v>
      </c>
      <c r="K895">
        <f t="shared" si="110"/>
        <v>32</v>
      </c>
      <c r="L895">
        <f t="shared" si="111"/>
        <v>449000</v>
      </c>
    </row>
    <row r="896" spans="1:12" x14ac:dyDescent="0.45">
      <c r="A896" t="s">
        <v>5322</v>
      </c>
      <c r="B896">
        <v>320000</v>
      </c>
      <c r="C896" t="s">
        <v>4</v>
      </c>
      <c r="D896" t="str">
        <f t="shared" si="113"/>
        <v>2020.11</v>
      </c>
      <c r="E896" t="str" cm="1">
        <f t="array" ref="E896">IF(COUNT(FIND({"셀룰러","샐룰러","lte","Lte","LTE","Cellular","cellular"},G896)),"lte","wifi")</f>
        <v>wifi</v>
      </c>
      <c r="F896" t="s">
        <v>536</v>
      </c>
      <c r="G896" t="s">
        <v>4119</v>
      </c>
      <c r="H896">
        <f t="shared" si="107"/>
        <v>1.0199999999999818</v>
      </c>
      <c r="I896">
        <f t="shared" si="109"/>
        <v>449000</v>
      </c>
      <c r="J896">
        <v>2019.09</v>
      </c>
      <c r="K896">
        <f t="shared" si="110"/>
        <v>32</v>
      </c>
      <c r="L896">
        <f t="shared" si="111"/>
        <v>449000</v>
      </c>
    </row>
    <row r="897" spans="1:12" x14ac:dyDescent="0.45">
      <c r="A897" t="s">
        <v>5322</v>
      </c>
      <c r="B897">
        <v>480000</v>
      </c>
      <c r="C897" t="s">
        <v>4</v>
      </c>
      <c r="D897" t="str">
        <f t="shared" si="113"/>
        <v>2021.02</v>
      </c>
      <c r="E897" t="str" cm="1">
        <f t="array" ref="E897">IF(COUNT(FIND({"셀룰러","샐룰러","lte","Lte","LTE","Cellular","cellular"},G897)),"lte","wifi")</f>
        <v>wifi</v>
      </c>
      <c r="F897" t="s">
        <v>30</v>
      </c>
      <c r="G897" t="s">
        <v>3841</v>
      </c>
      <c r="H897">
        <f t="shared" si="107"/>
        <v>1.9300000000000637</v>
      </c>
      <c r="I897">
        <f t="shared" si="109"/>
        <v>579000</v>
      </c>
      <c r="J897">
        <v>2019.09</v>
      </c>
      <c r="K897">
        <f t="shared" si="110"/>
        <v>128</v>
      </c>
      <c r="L897">
        <f t="shared" si="111"/>
        <v>449000</v>
      </c>
    </row>
    <row r="898" spans="1:12" x14ac:dyDescent="0.45">
      <c r="A898" t="s">
        <v>5322</v>
      </c>
      <c r="B898">
        <v>330000</v>
      </c>
      <c r="C898" t="s">
        <v>4</v>
      </c>
      <c r="D898" t="str">
        <f t="shared" si="113"/>
        <v>2020.11</v>
      </c>
      <c r="E898" t="str" cm="1">
        <f t="array" ref="E898">IF(COUNT(FIND({"셀룰러","샐룰러","lte","Lte","LTE","Cellular","cellular"},G898)),"lte","wifi")</f>
        <v>wifi</v>
      </c>
      <c r="F898" t="s">
        <v>285</v>
      </c>
      <c r="G898" t="s">
        <v>3960</v>
      </c>
      <c r="H898">
        <f t="shared" ref="H898:H961" si="114">D898-J898</f>
        <v>1.0199999999999818</v>
      </c>
      <c r="I898">
        <f t="shared" si="109"/>
        <v>449000</v>
      </c>
      <c r="J898">
        <v>2019.09</v>
      </c>
      <c r="K898">
        <f t="shared" si="110"/>
        <v>32</v>
      </c>
      <c r="L898">
        <f t="shared" si="111"/>
        <v>449000</v>
      </c>
    </row>
    <row r="899" spans="1:12" x14ac:dyDescent="0.45">
      <c r="A899" t="s">
        <v>5322</v>
      </c>
      <c r="B899">
        <v>390000</v>
      </c>
      <c r="C899" t="s">
        <v>43</v>
      </c>
      <c r="D899" t="str">
        <f t="shared" si="113"/>
        <v>2021.01</v>
      </c>
      <c r="E899" t="str" cm="1">
        <f t="array" ref="E899">IF(COUNT(FIND({"셀룰러","샐룰러","lte","Lte","LTE","Cellular","cellular"},G899)),"lte","wifi")</f>
        <v>wifi</v>
      </c>
      <c r="F899" t="s">
        <v>108</v>
      </c>
      <c r="G899" t="s">
        <v>4067</v>
      </c>
      <c r="H899">
        <f t="shared" si="114"/>
        <v>1.9200000000000728</v>
      </c>
      <c r="I899">
        <f t="shared" si="109"/>
        <v>449000</v>
      </c>
      <c r="J899">
        <v>2019.09</v>
      </c>
      <c r="K899">
        <f t="shared" si="110"/>
        <v>32</v>
      </c>
      <c r="L899">
        <f t="shared" si="111"/>
        <v>449000</v>
      </c>
    </row>
    <row r="900" spans="1:12" x14ac:dyDescent="0.45">
      <c r="A900" t="s">
        <v>5322</v>
      </c>
      <c r="B900">
        <v>330000</v>
      </c>
      <c r="C900" t="s">
        <v>4</v>
      </c>
      <c r="D900" s="2">
        <v>2020.12</v>
      </c>
      <c r="E900" t="str" cm="1">
        <f t="array" ref="E900">IF(COUNT(FIND({"셀룰러","샐룰러","lte","Lte","LTE","Cellular","cellular"},G900)),"lte","wifi")</f>
        <v>wifi</v>
      </c>
      <c r="F900">
        <v>20201204</v>
      </c>
      <c r="G900" t="s">
        <v>3918</v>
      </c>
      <c r="H900">
        <f t="shared" si="114"/>
        <v>1.0299999999999727</v>
      </c>
      <c r="I900">
        <f t="shared" si="109"/>
        <v>449000</v>
      </c>
      <c r="J900">
        <v>2019.09</v>
      </c>
      <c r="K900">
        <f t="shared" si="110"/>
        <v>32</v>
      </c>
      <c r="L900">
        <f t="shared" si="111"/>
        <v>449000</v>
      </c>
    </row>
    <row r="901" spans="1:12" x14ac:dyDescent="0.45">
      <c r="A901" t="s">
        <v>5322</v>
      </c>
      <c r="B901">
        <v>330000</v>
      </c>
      <c r="C901" t="s">
        <v>4</v>
      </c>
      <c r="D901" t="str">
        <f>LEFT(F901,7)</f>
        <v>2020.11</v>
      </c>
      <c r="E901" t="str" cm="1">
        <f t="array" ref="E901">IF(COUNT(FIND({"셀룰러","샐룰러","lte","Lte","LTE","Cellular","cellular"},G901)),"lte","wifi")</f>
        <v>wifi</v>
      </c>
      <c r="F901" t="s">
        <v>604</v>
      </c>
      <c r="G901" t="s">
        <v>3983</v>
      </c>
      <c r="H901">
        <f t="shared" si="114"/>
        <v>1.0199999999999818</v>
      </c>
      <c r="I901">
        <f t="shared" si="109"/>
        <v>449000</v>
      </c>
      <c r="J901">
        <v>2019.09</v>
      </c>
      <c r="K901">
        <f t="shared" si="110"/>
        <v>32</v>
      </c>
      <c r="L901">
        <f t="shared" si="111"/>
        <v>449000</v>
      </c>
    </row>
    <row r="902" spans="1:12" x14ac:dyDescent="0.45">
      <c r="A902" t="s">
        <v>5322</v>
      </c>
      <c r="B902">
        <v>520000</v>
      </c>
      <c r="C902" t="s">
        <v>43</v>
      </c>
      <c r="D902" t="str">
        <f>LEFT(F902,7)</f>
        <v>2020.12</v>
      </c>
      <c r="E902" t="str" cm="1">
        <f t="array" ref="E902">IF(COUNT(FIND({"셀룰러","샐룰러","lte","Lte","LTE","Cellular","cellular"},G902)),"lte","wifi")</f>
        <v>wifi</v>
      </c>
      <c r="F902" t="s">
        <v>153</v>
      </c>
      <c r="G902" t="s">
        <v>4111</v>
      </c>
      <c r="H902">
        <f t="shared" si="114"/>
        <v>1.0299999999999727</v>
      </c>
      <c r="I902">
        <f t="shared" si="109"/>
        <v>579000</v>
      </c>
      <c r="J902">
        <v>2019.09</v>
      </c>
      <c r="K902">
        <f t="shared" si="110"/>
        <v>128</v>
      </c>
      <c r="L902">
        <f t="shared" si="111"/>
        <v>449000</v>
      </c>
    </row>
    <row r="903" spans="1:12" x14ac:dyDescent="0.45">
      <c r="A903" t="s">
        <v>5322</v>
      </c>
      <c r="B903">
        <v>330000</v>
      </c>
      <c r="C903" t="s">
        <v>43</v>
      </c>
      <c r="D903" s="2">
        <v>2021.02</v>
      </c>
      <c r="E903" t="str" cm="1">
        <f t="array" ref="E903">IF(COUNT(FIND({"셀룰러","샐룰러","lte","Lte","LTE","Cellular","cellular"},G903)),"lte","wifi")</f>
        <v>wifi</v>
      </c>
      <c r="F903">
        <v>20210202</v>
      </c>
      <c r="G903" t="s">
        <v>5634</v>
      </c>
      <c r="H903">
        <f t="shared" si="114"/>
        <v>1.9300000000000637</v>
      </c>
      <c r="I903">
        <f t="shared" si="109"/>
        <v>449000</v>
      </c>
      <c r="J903">
        <v>2019.09</v>
      </c>
      <c r="K903">
        <f t="shared" si="110"/>
        <v>32</v>
      </c>
      <c r="L903">
        <f t="shared" si="111"/>
        <v>449000</v>
      </c>
    </row>
    <row r="904" spans="1:12" x14ac:dyDescent="0.45">
      <c r="A904" t="s">
        <v>5322</v>
      </c>
      <c r="B904">
        <v>70000</v>
      </c>
      <c r="C904" t="s">
        <v>4</v>
      </c>
      <c r="D904" t="str">
        <f t="shared" ref="D904:D911" si="115">LEFT(F904,7)</f>
        <v>2020.10</v>
      </c>
      <c r="E904" t="str" cm="1">
        <f t="array" ref="E904">IF(COUNT(FIND({"셀룰러","샐룰러","lte","Lte","LTE","Cellular","cellular"},G904)),"lte","wifi")</f>
        <v>wifi</v>
      </c>
      <c r="F904" t="s">
        <v>611</v>
      </c>
      <c r="G904" t="s">
        <v>4158</v>
      </c>
      <c r="H904">
        <f t="shared" si="114"/>
        <v>1.0099999999999909</v>
      </c>
      <c r="I904">
        <f t="shared" si="109"/>
        <v>449000</v>
      </c>
      <c r="J904">
        <v>2019.09</v>
      </c>
      <c r="K904">
        <f t="shared" si="110"/>
        <v>32</v>
      </c>
      <c r="L904">
        <f t="shared" si="111"/>
        <v>449000</v>
      </c>
    </row>
    <row r="905" spans="1:12" x14ac:dyDescent="0.45">
      <c r="A905" t="s">
        <v>5322</v>
      </c>
      <c r="B905">
        <v>380000</v>
      </c>
      <c r="C905" t="s">
        <v>4</v>
      </c>
      <c r="D905" t="str">
        <f t="shared" si="115"/>
        <v>2020.12</v>
      </c>
      <c r="E905" t="str" cm="1">
        <f t="array" ref="E905">IF(COUNT(FIND({"셀룰러","샐룰러","lte","Lte","LTE","Cellular","cellular"},G905)),"lte","wifi")</f>
        <v>wifi</v>
      </c>
      <c r="F905" t="s">
        <v>499</v>
      </c>
      <c r="G905" t="s">
        <v>3805</v>
      </c>
      <c r="H905">
        <f t="shared" si="114"/>
        <v>1.0299999999999727</v>
      </c>
      <c r="I905">
        <f t="shared" si="109"/>
        <v>449000</v>
      </c>
      <c r="J905">
        <v>2019.09</v>
      </c>
      <c r="K905">
        <f t="shared" si="110"/>
        <v>32</v>
      </c>
      <c r="L905">
        <f t="shared" si="111"/>
        <v>449000</v>
      </c>
    </row>
    <row r="906" spans="1:12" x14ac:dyDescent="0.45">
      <c r="A906" t="s">
        <v>5322</v>
      </c>
      <c r="B906">
        <v>360000</v>
      </c>
      <c r="C906" t="s">
        <v>4</v>
      </c>
      <c r="D906" t="str">
        <f t="shared" si="115"/>
        <v>2021.01</v>
      </c>
      <c r="E906" t="str" cm="1">
        <f t="array" ref="E906">IF(COUNT(FIND({"셀룰러","샐룰러","lte","Lte","LTE","Cellular","cellular"},G906)),"lte","wifi")</f>
        <v>wifi</v>
      </c>
      <c r="F906" t="s">
        <v>94</v>
      </c>
      <c r="G906" t="s">
        <v>3867</v>
      </c>
      <c r="H906">
        <f t="shared" si="114"/>
        <v>1.9200000000000728</v>
      </c>
      <c r="I906">
        <f t="shared" si="109"/>
        <v>449000</v>
      </c>
      <c r="J906">
        <v>2019.09</v>
      </c>
      <c r="K906">
        <f t="shared" si="110"/>
        <v>32</v>
      </c>
      <c r="L906">
        <f t="shared" si="111"/>
        <v>449000</v>
      </c>
    </row>
    <row r="907" spans="1:12" x14ac:dyDescent="0.45">
      <c r="A907" t="s">
        <v>5322</v>
      </c>
      <c r="B907">
        <v>380000</v>
      </c>
      <c r="C907" t="s">
        <v>4</v>
      </c>
      <c r="D907" t="str">
        <f t="shared" si="115"/>
        <v>2020.12</v>
      </c>
      <c r="E907" t="str" cm="1">
        <f t="array" ref="E907">IF(COUNT(FIND({"셀룰러","샐룰러","lte","Lte","LTE","Cellular","cellular"},G907)),"lte","wifi")</f>
        <v>lte</v>
      </c>
      <c r="F907" t="s">
        <v>152</v>
      </c>
      <c r="G907" t="s">
        <v>3799</v>
      </c>
      <c r="H907">
        <f t="shared" si="114"/>
        <v>1.0299999999999727</v>
      </c>
      <c r="I907">
        <f t="shared" si="109"/>
        <v>619000</v>
      </c>
      <c r="J907">
        <v>2019.09</v>
      </c>
      <c r="K907">
        <f t="shared" si="110"/>
        <v>32</v>
      </c>
      <c r="L907">
        <f t="shared" si="111"/>
        <v>619000</v>
      </c>
    </row>
    <row r="908" spans="1:12" x14ac:dyDescent="0.45">
      <c r="A908" t="s">
        <v>5322</v>
      </c>
      <c r="B908">
        <v>270000</v>
      </c>
      <c r="C908" t="s">
        <v>7</v>
      </c>
      <c r="D908" t="str">
        <f t="shared" si="115"/>
        <v>2021.02</v>
      </c>
      <c r="E908" t="str" cm="1">
        <f t="array" ref="E908">IF(COUNT(FIND({"셀룰러","샐룰러","lte","Lte","LTE","Cellular","cellular"},G908)),"lte","wifi")</f>
        <v>wifi</v>
      </c>
      <c r="F908" t="s">
        <v>41</v>
      </c>
      <c r="G908" t="s">
        <v>3834</v>
      </c>
      <c r="H908">
        <f t="shared" si="114"/>
        <v>1.9300000000000637</v>
      </c>
      <c r="I908">
        <f t="shared" si="109"/>
        <v>449000</v>
      </c>
      <c r="J908">
        <v>2019.09</v>
      </c>
      <c r="K908">
        <f t="shared" si="110"/>
        <v>32</v>
      </c>
      <c r="L908">
        <f t="shared" si="111"/>
        <v>449000</v>
      </c>
    </row>
    <row r="909" spans="1:12" x14ac:dyDescent="0.45">
      <c r="A909" t="s">
        <v>5322</v>
      </c>
      <c r="B909">
        <v>370000</v>
      </c>
      <c r="C909" t="s">
        <v>4</v>
      </c>
      <c r="D909" t="str">
        <f t="shared" si="115"/>
        <v>2020.12</v>
      </c>
      <c r="E909" t="str" cm="1">
        <f t="array" ref="E909">IF(COUNT(FIND({"셀룰러","샐룰러","lte","Lte","LTE","Cellular","cellular"},G909)),"lte","wifi")</f>
        <v>wifi</v>
      </c>
      <c r="F909" t="s">
        <v>175</v>
      </c>
      <c r="G909" t="s">
        <v>3940</v>
      </c>
      <c r="H909">
        <f t="shared" si="114"/>
        <v>1.0299999999999727</v>
      </c>
      <c r="I909">
        <f t="shared" si="109"/>
        <v>579000</v>
      </c>
      <c r="J909">
        <v>2019.09</v>
      </c>
      <c r="K909">
        <f t="shared" si="110"/>
        <v>128</v>
      </c>
      <c r="L909">
        <f t="shared" si="111"/>
        <v>449000</v>
      </c>
    </row>
    <row r="910" spans="1:12" x14ac:dyDescent="0.45">
      <c r="A910" t="s">
        <v>5322</v>
      </c>
      <c r="B910">
        <v>350000</v>
      </c>
      <c r="C910" t="s">
        <v>7</v>
      </c>
      <c r="D910" t="str">
        <f t="shared" si="115"/>
        <v>2020.12</v>
      </c>
      <c r="E910" t="str" cm="1">
        <f t="array" ref="E910">IF(COUNT(FIND({"셀룰러","샐룰러","lte","Lte","LTE","Cellular","cellular"},G910)),"lte","wifi")</f>
        <v>wifi</v>
      </c>
      <c r="F910" t="s">
        <v>455</v>
      </c>
      <c r="G910" t="s">
        <v>3899</v>
      </c>
      <c r="H910">
        <f t="shared" si="114"/>
        <v>1.0299999999999727</v>
      </c>
      <c r="I910">
        <f t="shared" si="109"/>
        <v>449000</v>
      </c>
      <c r="J910">
        <v>2019.09</v>
      </c>
      <c r="K910">
        <f t="shared" si="110"/>
        <v>32</v>
      </c>
      <c r="L910">
        <f t="shared" si="111"/>
        <v>449000</v>
      </c>
    </row>
    <row r="911" spans="1:12" x14ac:dyDescent="0.45">
      <c r="A911" t="s">
        <v>5322</v>
      </c>
      <c r="B911">
        <v>290000</v>
      </c>
      <c r="C911" t="s">
        <v>7</v>
      </c>
      <c r="D911" t="str">
        <f t="shared" si="115"/>
        <v>2020.11</v>
      </c>
      <c r="E911" t="str" cm="1">
        <f t="array" ref="E911">IF(COUNT(FIND({"셀룰러","샐룰러","lte","Lte","LTE","Cellular","cellular"},G911)),"lte","wifi")</f>
        <v>wifi</v>
      </c>
      <c r="F911" t="s">
        <v>604</v>
      </c>
      <c r="G911" t="s">
        <v>4171</v>
      </c>
      <c r="H911">
        <f t="shared" si="114"/>
        <v>1.0199999999999818</v>
      </c>
      <c r="I911">
        <f t="shared" si="109"/>
        <v>449000</v>
      </c>
      <c r="J911">
        <v>2019.09</v>
      </c>
      <c r="K911">
        <f t="shared" si="110"/>
        <v>32</v>
      </c>
      <c r="L911">
        <f t="shared" si="111"/>
        <v>449000</v>
      </c>
    </row>
    <row r="912" spans="1:12" x14ac:dyDescent="0.45">
      <c r="A912" t="s">
        <v>5322</v>
      </c>
      <c r="B912">
        <v>300000</v>
      </c>
      <c r="C912" t="s">
        <v>4</v>
      </c>
      <c r="D912" s="2">
        <v>2021.02</v>
      </c>
      <c r="E912" t="str" cm="1">
        <f t="array" ref="E912">IF(COUNT(FIND({"셀룰러","샐룰러","lte","Lte","LTE","Cellular","cellular"},G912)),"lte","wifi")</f>
        <v>wifi</v>
      </c>
      <c r="F912">
        <v>20210203</v>
      </c>
      <c r="G912" t="s">
        <v>5407</v>
      </c>
      <c r="H912">
        <f t="shared" si="114"/>
        <v>1.9300000000000637</v>
      </c>
      <c r="I912">
        <f t="shared" si="109"/>
        <v>449000</v>
      </c>
      <c r="J912">
        <v>2019.09</v>
      </c>
      <c r="K912">
        <f t="shared" si="110"/>
        <v>32</v>
      </c>
      <c r="L912">
        <f t="shared" si="111"/>
        <v>449000</v>
      </c>
    </row>
    <row r="913" spans="1:12" x14ac:dyDescent="0.45">
      <c r="A913" t="s">
        <v>5322</v>
      </c>
      <c r="B913">
        <v>600000</v>
      </c>
      <c r="C913" t="s">
        <v>4</v>
      </c>
      <c r="D913" t="str">
        <f t="shared" ref="D913:D920" si="116">LEFT(F913,7)</f>
        <v>2020.11</v>
      </c>
      <c r="E913" t="str" cm="1">
        <f t="array" ref="E913">IF(COUNT(FIND({"셀룰러","샐룰러","lte","Lte","LTE","Cellular","cellular"},G913)),"lte","wifi")</f>
        <v>lte</v>
      </c>
      <c r="F913" t="s">
        <v>285</v>
      </c>
      <c r="G913" t="s">
        <v>4141</v>
      </c>
      <c r="H913">
        <f t="shared" si="114"/>
        <v>1.0199999999999818</v>
      </c>
      <c r="I913">
        <f t="shared" si="109"/>
        <v>619000</v>
      </c>
      <c r="J913">
        <v>2019.09</v>
      </c>
      <c r="K913">
        <f t="shared" si="110"/>
        <v>32</v>
      </c>
      <c r="L913">
        <f t="shared" si="111"/>
        <v>619000</v>
      </c>
    </row>
    <row r="914" spans="1:12" x14ac:dyDescent="0.45">
      <c r="A914" t="s">
        <v>5322</v>
      </c>
      <c r="B914">
        <v>300000</v>
      </c>
      <c r="C914" t="s">
        <v>4</v>
      </c>
      <c r="D914" t="str">
        <f t="shared" si="116"/>
        <v>2021.02</v>
      </c>
      <c r="E914" t="str" cm="1">
        <f t="array" ref="E914">IF(COUNT(FIND({"셀룰러","샐룰러","lte","Lte","LTE","Cellular","cellular"},G914)),"lte","wifi")</f>
        <v>wifi</v>
      </c>
      <c r="F914" t="s">
        <v>49</v>
      </c>
      <c r="G914" t="s">
        <v>4036</v>
      </c>
      <c r="H914">
        <f t="shared" si="114"/>
        <v>1.9300000000000637</v>
      </c>
      <c r="I914">
        <f t="shared" si="109"/>
        <v>449000</v>
      </c>
      <c r="J914">
        <v>2019.09</v>
      </c>
      <c r="K914">
        <f t="shared" si="110"/>
        <v>32</v>
      </c>
      <c r="L914">
        <f t="shared" si="111"/>
        <v>449000</v>
      </c>
    </row>
    <row r="915" spans="1:12" x14ac:dyDescent="0.45">
      <c r="A915" t="s">
        <v>5322</v>
      </c>
      <c r="B915">
        <v>300000</v>
      </c>
      <c r="C915" t="s">
        <v>4</v>
      </c>
      <c r="D915" t="str">
        <f t="shared" si="116"/>
        <v>2020.11</v>
      </c>
      <c r="E915" t="str" cm="1">
        <f t="array" ref="E915">IF(COUNT(FIND({"셀룰러","샐룰러","lte","Lte","LTE","Cellular","cellular"},G915)),"lte","wifi")</f>
        <v>wifi</v>
      </c>
      <c r="F915" t="s">
        <v>195</v>
      </c>
      <c r="G915" t="s">
        <v>3951</v>
      </c>
      <c r="H915">
        <f t="shared" si="114"/>
        <v>1.0199999999999818</v>
      </c>
      <c r="I915">
        <f t="shared" si="109"/>
        <v>449000</v>
      </c>
      <c r="J915">
        <v>2019.09</v>
      </c>
      <c r="K915">
        <f t="shared" si="110"/>
        <v>32</v>
      </c>
      <c r="L915">
        <f t="shared" si="111"/>
        <v>449000</v>
      </c>
    </row>
    <row r="916" spans="1:12" x14ac:dyDescent="0.45">
      <c r="A916" t="s">
        <v>5322</v>
      </c>
      <c r="B916">
        <v>300000</v>
      </c>
      <c r="C916" t="s">
        <v>4</v>
      </c>
      <c r="D916" t="str">
        <f t="shared" si="116"/>
        <v>2020.11</v>
      </c>
      <c r="E916" t="str" cm="1">
        <f t="array" ref="E916">IF(COUNT(FIND({"셀룰러","샐룰러","lte","Lte","LTE","Cellular","cellular"},G916)),"lte","wifi")</f>
        <v>wifi</v>
      </c>
      <c r="F916" t="s">
        <v>195</v>
      </c>
      <c r="G916" t="s">
        <v>3943</v>
      </c>
      <c r="H916">
        <f t="shared" si="114"/>
        <v>1.0199999999999818</v>
      </c>
      <c r="I916">
        <f t="shared" si="109"/>
        <v>449000</v>
      </c>
      <c r="J916">
        <v>2019.09</v>
      </c>
      <c r="K916">
        <f t="shared" si="110"/>
        <v>32</v>
      </c>
      <c r="L916">
        <f t="shared" si="111"/>
        <v>449000</v>
      </c>
    </row>
    <row r="917" spans="1:12" x14ac:dyDescent="0.45">
      <c r="A917" t="s">
        <v>5322</v>
      </c>
      <c r="B917">
        <v>310000</v>
      </c>
      <c r="C917" t="s">
        <v>4</v>
      </c>
      <c r="D917" t="str">
        <f t="shared" si="116"/>
        <v>2020.12</v>
      </c>
      <c r="E917" t="str" cm="1">
        <f t="array" ref="E917">IF(COUNT(FIND({"셀룰러","샐룰러","lte","Lte","LTE","Cellular","cellular"},G917)),"lte","wifi")</f>
        <v>wifi</v>
      </c>
      <c r="F917" t="s">
        <v>153</v>
      </c>
      <c r="G917" t="s">
        <v>4112</v>
      </c>
      <c r="H917">
        <f t="shared" si="114"/>
        <v>1.0299999999999727</v>
      </c>
      <c r="I917">
        <f t="shared" si="109"/>
        <v>449000</v>
      </c>
      <c r="J917">
        <v>2019.09</v>
      </c>
      <c r="K917">
        <f t="shared" si="110"/>
        <v>32</v>
      </c>
      <c r="L917">
        <f t="shared" si="111"/>
        <v>449000</v>
      </c>
    </row>
    <row r="918" spans="1:12" x14ac:dyDescent="0.45">
      <c r="A918" t="s">
        <v>5322</v>
      </c>
      <c r="B918">
        <v>380000</v>
      </c>
      <c r="C918" t="s">
        <v>43</v>
      </c>
      <c r="D918" t="str">
        <f t="shared" si="116"/>
        <v>2021.02</v>
      </c>
      <c r="E918" t="str" cm="1">
        <f t="array" ref="E918">IF(COUNT(FIND({"셀룰러","샐룰러","lte","Lte","LTE","Cellular","cellular"},G918)),"lte","wifi")</f>
        <v>wifi</v>
      </c>
      <c r="F918" t="s">
        <v>66</v>
      </c>
      <c r="G918" t="s">
        <v>3844</v>
      </c>
      <c r="H918">
        <f t="shared" si="114"/>
        <v>1.9300000000000637</v>
      </c>
      <c r="I918">
        <f t="shared" si="109"/>
        <v>449000</v>
      </c>
      <c r="J918">
        <v>2019.09</v>
      </c>
      <c r="K918">
        <f t="shared" si="110"/>
        <v>32</v>
      </c>
      <c r="L918">
        <f t="shared" si="111"/>
        <v>449000</v>
      </c>
    </row>
    <row r="919" spans="1:12" x14ac:dyDescent="0.45">
      <c r="A919" t="s">
        <v>5322</v>
      </c>
      <c r="B919">
        <v>380000</v>
      </c>
      <c r="C919" t="s">
        <v>43</v>
      </c>
      <c r="D919" t="str">
        <f t="shared" si="116"/>
        <v>2020.11</v>
      </c>
      <c r="E919" t="str" cm="1">
        <f t="array" ref="E919">IF(COUNT(FIND({"셀룰러","샐룰러","lte","Lte","LTE","Cellular","cellular"},G919)),"lte","wifi")</f>
        <v>wifi</v>
      </c>
      <c r="F919" t="s">
        <v>185</v>
      </c>
      <c r="G919" t="s">
        <v>3953</v>
      </c>
      <c r="H919">
        <f t="shared" si="114"/>
        <v>1.0199999999999818</v>
      </c>
      <c r="I919">
        <f t="shared" si="109"/>
        <v>449000</v>
      </c>
      <c r="J919">
        <v>2019.09</v>
      </c>
      <c r="K919">
        <f t="shared" si="110"/>
        <v>32</v>
      </c>
      <c r="L919">
        <f t="shared" si="111"/>
        <v>449000</v>
      </c>
    </row>
    <row r="920" spans="1:12" x14ac:dyDescent="0.45">
      <c r="A920" t="s">
        <v>5322</v>
      </c>
      <c r="B920">
        <v>330000</v>
      </c>
      <c r="C920" t="s">
        <v>4</v>
      </c>
      <c r="D920" t="str">
        <f t="shared" si="116"/>
        <v>2020.12</v>
      </c>
      <c r="E920" t="str" cm="1">
        <f t="array" ref="E920">IF(COUNT(FIND({"셀룰러","샐룰러","lte","Lte","LTE","Cellular","cellular"},G920)),"lte","wifi")</f>
        <v>wifi</v>
      </c>
      <c r="F920" t="s">
        <v>130</v>
      </c>
      <c r="G920" t="s">
        <v>4076</v>
      </c>
      <c r="H920">
        <f t="shared" si="114"/>
        <v>1.0299999999999727</v>
      </c>
      <c r="I920">
        <f t="shared" si="109"/>
        <v>449000</v>
      </c>
      <c r="J920">
        <v>2019.09</v>
      </c>
      <c r="K920">
        <f t="shared" si="110"/>
        <v>32</v>
      </c>
      <c r="L920">
        <f t="shared" si="111"/>
        <v>449000</v>
      </c>
    </row>
    <row r="921" spans="1:12" x14ac:dyDescent="0.45">
      <c r="A921" t="s">
        <v>5322</v>
      </c>
      <c r="B921">
        <v>500000</v>
      </c>
      <c r="C921" t="s">
        <v>43</v>
      </c>
      <c r="D921" s="2">
        <v>2020.1</v>
      </c>
      <c r="E921" t="str" cm="1">
        <f t="array" ref="E921">IF(COUNT(FIND({"셀룰러","샐룰러","lte","Lte","LTE","Cellular","cellular"},G921)),"lte","wifi")</f>
        <v>wifi</v>
      </c>
      <c r="F921">
        <v>20201031</v>
      </c>
      <c r="G921" t="s">
        <v>5332</v>
      </c>
      <c r="H921">
        <f t="shared" si="114"/>
        <v>1.0099999999999909</v>
      </c>
      <c r="I921">
        <f t="shared" si="109"/>
        <v>579000</v>
      </c>
      <c r="J921">
        <v>2019.09</v>
      </c>
      <c r="K921">
        <f t="shared" si="110"/>
        <v>128</v>
      </c>
      <c r="L921">
        <f t="shared" si="111"/>
        <v>449000</v>
      </c>
    </row>
    <row r="922" spans="1:12" x14ac:dyDescent="0.45">
      <c r="A922" t="s">
        <v>5322</v>
      </c>
      <c r="B922">
        <v>350000</v>
      </c>
      <c r="C922" t="s">
        <v>7</v>
      </c>
      <c r="D922" t="str">
        <f>LEFT(F922,7)</f>
        <v>2021.01</v>
      </c>
      <c r="E922" t="str" cm="1">
        <f t="array" ref="E922">IF(COUNT(FIND({"셀룰러","샐룰러","lte","Lte","LTE","Cellular","cellular"},G922)),"lte","wifi")</f>
        <v>wifi</v>
      </c>
      <c r="F922" t="s">
        <v>371</v>
      </c>
      <c r="G922" t="s">
        <v>3883</v>
      </c>
      <c r="H922">
        <f t="shared" si="114"/>
        <v>1.9200000000000728</v>
      </c>
      <c r="I922">
        <f t="shared" si="109"/>
        <v>449000</v>
      </c>
      <c r="J922">
        <v>2019.09</v>
      </c>
      <c r="K922">
        <f t="shared" si="110"/>
        <v>32</v>
      </c>
      <c r="L922">
        <f t="shared" si="111"/>
        <v>449000</v>
      </c>
    </row>
    <row r="923" spans="1:12" x14ac:dyDescent="0.45">
      <c r="A923" t="s">
        <v>5322</v>
      </c>
      <c r="B923">
        <v>350000</v>
      </c>
      <c r="C923" t="s">
        <v>4</v>
      </c>
      <c r="D923" t="str">
        <f>LEFT(F923,7)</f>
        <v>2021.01</v>
      </c>
      <c r="E923" t="str" cm="1">
        <f t="array" ref="E923">IF(COUNT(FIND({"셀룰러","샐룰러","lte","Lte","LTE","Cellular","cellular"},G923)),"lte","wifi")</f>
        <v>wifi</v>
      </c>
      <c r="F923" t="s">
        <v>92</v>
      </c>
      <c r="G923" t="s">
        <v>3881</v>
      </c>
      <c r="H923">
        <f t="shared" si="114"/>
        <v>1.9200000000000728</v>
      </c>
      <c r="I923">
        <f t="shared" si="109"/>
        <v>449000</v>
      </c>
      <c r="J923">
        <v>2019.09</v>
      </c>
      <c r="K923">
        <f t="shared" si="110"/>
        <v>32</v>
      </c>
      <c r="L923">
        <f t="shared" si="111"/>
        <v>449000</v>
      </c>
    </row>
    <row r="924" spans="1:12" x14ac:dyDescent="0.45">
      <c r="A924" t="s">
        <v>5322</v>
      </c>
      <c r="B924">
        <v>400000</v>
      </c>
      <c r="C924" t="s">
        <v>4</v>
      </c>
      <c r="D924" s="2">
        <v>2020.11</v>
      </c>
      <c r="E924" t="str" cm="1">
        <f t="array" ref="E924">IF(COUNT(FIND({"셀룰러","샐룰러","lte","Lte","LTE","Cellular","cellular"},G924)),"lte","wifi")</f>
        <v>wifi</v>
      </c>
      <c r="F924">
        <v>20201122</v>
      </c>
      <c r="G924" t="s">
        <v>5595</v>
      </c>
      <c r="H924">
        <f t="shared" si="114"/>
        <v>1.0199999999999818</v>
      </c>
      <c r="I924">
        <f t="shared" si="109"/>
        <v>579000</v>
      </c>
      <c r="J924">
        <v>2019.09</v>
      </c>
      <c r="K924">
        <f t="shared" si="110"/>
        <v>128</v>
      </c>
      <c r="L924">
        <f t="shared" si="111"/>
        <v>449000</v>
      </c>
    </row>
    <row r="925" spans="1:12" x14ac:dyDescent="0.45">
      <c r="A925" t="s">
        <v>5322</v>
      </c>
      <c r="B925">
        <v>340000</v>
      </c>
      <c r="C925" t="s">
        <v>4</v>
      </c>
      <c r="D925" t="str">
        <f t="shared" ref="D925:D930" si="117">LEFT(F925,7)</f>
        <v>2020.09</v>
      </c>
      <c r="E925" t="str" cm="1">
        <f t="array" ref="E925">IF(COUNT(FIND({"셀룰러","샐룰러","lte","Lte","LTE","Cellular","cellular"},G925)),"lte","wifi")</f>
        <v>wifi</v>
      </c>
      <c r="F925" t="s">
        <v>614</v>
      </c>
      <c r="G925" t="s">
        <v>4166</v>
      </c>
      <c r="H925">
        <f t="shared" si="114"/>
        <v>1</v>
      </c>
      <c r="I925">
        <f t="shared" si="109"/>
        <v>449000</v>
      </c>
      <c r="J925">
        <v>2019.09</v>
      </c>
      <c r="K925">
        <f t="shared" si="110"/>
        <v>32</v>
      </c>
      <c r="L925">
        <f t="shared" si="111"/>
        <v>449000</v>
      </c>
    </row>
    <row r="926" spans="1:12" x14ac:dyDescent="0.45">
      <c r="A926" t="s">
        <v>5322</v>
      </c>
      <c r="B926">
        <v>400000</v>
      </c>
      <c r="C926" t="s">
        <v>4</v>
      </c>
      <c r="D926" t="str">
        <f t="shared" si="117"/>
        <v>2020.12</v>
      </c>
      <c r="E926" t="str" cm="1">
        <f t="array" ref="E926">IF(COUNT(FIND({"셀룰러","샐룰러","lte","Lte","LTE","Cellular","cellular"},G926)),"lte","wifi")</f>
        <v>wifi</v>
      </c>
      <c r="F926" t="s">
        <v>138</v>
      </c>
      <c r="G926" t="s">
        <v>4090</v>
      </c>
      <c r="H926">
        <f t="shared" si="114"/>
        <v>1.0299999999999727</v>
      </c>
      <c r="I926">
        <f t="shared" si="109"/>
        <v>579000</v>
      </c>
      <c r="J926">
        <v>2019.09</v>
      </c>
      <c r="K926">
        <f t="shared" si="110"/>
        <v>128</v>
      </c>
      <c r="L926">
        <f t="shared" si="111"/>
        <v>449000</v>
      </c>
    </row>
    <row r="927" spans="1:12" x14ac:dyDescent="0.45">
      <c r="A927" t="s">
        <v>5322</v>
      </c>
      <c r="B927">
        <v>370000</v>
      </c>
      <c r="C927" t="s">
        <v>7</v>
      </c>
      <c r="D927" t="str">
        <f t="shared" si="117"/>
        <v>2020.12</v>
      </c>
      <c r="E927" t="str" cm="1">
        <f t="array" ref="E927">IF(COUNT(FIND({"셀룰러","샐룰러","lte","Lte","LTE","Cellular","cellular"},G927)),"lte","wifi")</f>
        <v>wifi</v>
      </c>
      <c r="F927" t="s">
        <v>455</v>
      </c>
      <c r="G927" t="s">
        <v>3897</v>
      </c>
      <c r="H927">
        <f t="shared" si="114"/>
        <v>1.0299999999999727</v>
      </c>
      <c r="I927">
        <f t="shared" si="109"/>
        <v>449000</v>
      </c>
      <c r="J927">
        <v>2019.09</v>
      </c>
      <c r="K927">
        <f t="shared" si="110"/>
        <v>32</v>
      </c>
      <c r="L927">
        <f t="shared" si="111"/>
        <v>449000</v>
      </c>
    </row>
    <row r="928" spans="1:12" x14ac:dyDescent="0.45">
      <c r="A928" t="s">
        <v>5322</v>
      </c>
      <c r="B928">
        <v>480000</v>
      </c>
      <c r="C928" t="s">
        <v>4</v>
      </c>
      <c r="D928" t="str">
        <f t="shared" si="117"/>
        <v>2021.01</v>
      </c>
      <c r="E928" t="str" cm="1">
        <f t="array" ref="E928">IF(COUNT(FIND({"셀룰러","샐룰러","lte","Lte","LTE","Cellular","cellular"},G928)),"lte","wifi")</f>
        <v>lte</v>
      </c>
      <c r="F928" t="s">
        <v>94</v>
      </c>
      <c r="G928" t="s">
        <v>3790</v>
      </c>
      <c r="H928">
        <f t="shared" si="114"/>
        <v>1.9200000000000728</v>
      </c>
      <c r="I928">
        <f t="shared" si="109"/>
        <v>749000</v>
      </c>
      <c r="J928">
        <v>2019.09</v>
      </c>
      <c r="K928">
        <f t="shared" si="110"/>
        <v>128</v>
      </c>
      <c r="L928">
        <f t="shared" si="111"/>
        <v>619000</v>
      </c>
    </row>
    <row r="929" spans="1:12" x14ac:dyDescent="0.45">
      <c r="A929" t="s">
        <v>5322</v>
      </c>
      <c r="B929">
        <v>390000</v>
      </c>
      <c r="C929" t="s">
        <v>7</v>
      </c>
      <c r="D929" t="str">
        <f t="shared" si="117"/>
        <v>2020.11</v>
      </c>
      <c r="E929" t="str" cm="1">
        <f t="array" ref="E929">IF(COUNT(FIND({"셀룰러","샐룰러","lte","Lte","LTE","Cellular","cellular"},G929)),"lte","wifi")</f>
        <v>wifi</v>
      </c>
      <c r="F929" t="s">
        <v>206</v>
      </c>
      <c r="G929" t="s">
        <v>3967</v>
      </c>
      <c r="H929">
        <f t="shared" si="114"/>
        <v>1.0199999999999818</v>
      </c>
      <c r="I929">
        <f t="shared" si="109"/>
        <v>579000</v>
      </c>
      <c r="J929">
        <v>2019.09</v>
      </c>
      <c r="K929">
        <f t="shared" si="110"/>
        <v>128</v>
      </c>
      <c r="L929">
        <f t="shared" si="111"/>
        <v>449000</v>
      </c>
    </row>
    <row r="930" spans="1:12" x14ac:dyDescent="0.45">
      <c r="A930" t="s">
        <v>5322</v>
      </c>
      <c r="B930">
        <v>330000</v>
      </c>
      <c r="C930" t="s">
        <v>4</v>
      </c>
      <c r="D930" t="str">
        <f t="shared" si="117"/>
        <v>2021.01</v>
      </c>
      <c r="E930" t="str" cm="1">
        <f t="array" ref="E930">IF(COUNT(FIND({"셀룰러","샐룰러","lte","Lte","LTE","Cellular","cellular"},G930)),"lte","wifi")</f>
        <v>wifi</v>
      </c>
      <c r="F930" t="s">
        <v>92</v>
      </c>
      <c r="G930" t="s">
        <v>3879</v>
      </c>
      <c r="H930">
        <f t="shared" si="114"/>
        <v>1.9200000000000728</v>
      </c>
      <c r="I930">
        <f t="shared" si="109"/>
        <v>449000</v>
      </c>
      <c r="J930">
        <v>2019.09</v>
      </c>
      <c r="K930">
        <f t="shared" si="110"/>
        <v>32</v>
      </c>
      <c r="L930">
        <f t="shared" si="111"/>
        <v>449000</v>
      </c>
    </row>
    <row r="931" spans="1:12" x14ac:dyDescent="0.45">
      <c r="A931" t="s">
        <v>5322</v>
      </c>
      <c r="B931">
        <v>450000</v>
      </c>
      <c r="C931" t="s">
        <v>43</v>
      </c>
      <c r="D931" s="2">
        <v>2021.01</v>
      </c>
      <c r="E931" t="str" cm="1">
        <f t="array" ref="E931">IF(COUNT(FIND({"셀룰러","샐룰러","lte","Lte","LTE","Cellular","cellular"},G931)),"lte","wifi")</f>
        <v>wifi</v>
      </c>
      <c r="F931">
        <v>20210113</v>
      </c>
      <c r="G931" t="s">
        <v>4005</v>
      </c>
      <c r="H931">
        <f t="shared" si="114"/>
        <v>1.9200000000000728</v>
      </c>
      <c r="I931">
        <f t="shared" si="109"/>
        <v>449000</v>
      </c>
      <c r="J931">
        <v>2019.09</v>
      </c>
      <c r="K931">
        <f t="shared" si="110"/>
        <v>32</v>
      </c>
      <c r="L931">
        <f t="shared" si="111"/>
        <v>449000</v>
      </c>
    </row>
    <row r="932" spans="1:12" x14ac:dyDescent="0.45">
      <c r="A932" t="s">
        <v>5322</v>
      </c>
      <c r="B932">
        <v>300000</v>
      </c>
      <c r="C932" t="s">
        <v>4</v>
      </c>
      <c r="D932" t="str">
        <f t="shared" ref="D932:D948" si="118">LEFT(F932,7)</f>
        <v>2020.12</v>
      </c>
      <c r="E932" t="str" cm="1">
        <f t="array" ref="E932">IF(COUNT(FIND({"셀룰러","샐룰러","lte","Lte","LTE","Cellular","cellular"},G932)),"lte","wifi")</f>
        <v>wifi</v>
      </c>
      <c r="F932" t="s">
        <v>173</v>
      </c>
      <c r="G932" t="s">
        <v>3939</v>
      </c>
      <c r="H932">
        <f t="shared" si="114"/>
        <v>1.0299999999999727</v>
      </c>
      <c r="I932">
        <f t="shared" ref="I932:I995" si="119">IF(K932=128,L932+130000,L932)</f>
        <v>449000</v>
      </c>
      <c r="J932">
        <v>2019.09</v>
      </c>
      <c r="K932">
        <f t="shared" ref="K932:K995" si="120">IF(COUNT(FIND(128,G932)),128,32)</f>
        <v>32</v>
      </c>
      <c r="L932">
        <f t="shared" ref="L932:L995" si="121">IF(E932="wifi",449000,619000)</f>
        <v>449000</v>
      </c>
    </row>
    <row r="933" spans="1:12" x14ac:dyDescent="0.45">
      <c r="A933" t="s">
        <v>5322</v>
      </c>
      <c r="B933">
        <v>500000</v>
      </c>
      <c r="C933" t="s">
        <v>43</v>
      </c>
      <c r="D933" t="str">
        <f t="shared" si="118"/>
        <v>2020.10</v>
      </c>
      <c r="E933" t="str" cm="1">
        <f t="array" ref="E933">IF(COUNT(FIND({"셀룰러","샐룰러","lte","Lte","LTE","Cellular","cellular"},G933)),"lte","wifi")</f>
        <v>wifi</v>
      </c>
      <c r="F933" t="s">
        <v>616</v>
      </c>
      <c r="G933" t="s">
        <v>4165</v>
      </c>
      <c r="H933">
        <f t="shared" si="114"/>
        <v>1.0099999999999909</v>
      </c>
      <c r="I933">
        <f t="shared" si="119"/>
        <v>579000</v>
      </c>
      <c r="J933">
        <v>2019.09</v>
      </c>
      <c r="K933">
        <f t="shared" si="120"/>
        <v>128</v>
      </c>
      <c r="L933">
        <f t="shared" si="121"/>
        <v>449000</v>
      </c>
    </row>
    <row r="934" spans="1:12" x14ac:dyDescent="0.45">
      <c r="A934" t="s">
        <v>5322</v>
      </c>
      <c r="B934">
        <v>450000</v>
      </c>
      <c r="C934" t="s">
        <v>43</v>
      </c>
      <c r="D934" t="str">
        <f t="shared" si="118"/>
        <v>2021.02</v>
      </c>
      <c r="E934" t="str" cm="1">
        <f t="array" ref="E934">IF(COUNT(FIND({"셀룰러","샐룰러","lte","Lte","LTE","Cellular","cellular"},G934)),"lte","wifi")</f>
        <v>lte</v>
      </c>
      <c r="F934" t="s">
        <v>52</v>
      </c>
      <c r="G934" t="s">
        <v>3838</v>
      </c>
      <c r="H934">
        <f t="shared" si="114"/>
        <v>1.9300000000000637</v>
      </c>
      <c r="I934">
        <f t="shared" si="119"/>
        <v>749000</v>
      </c>
      <c r="J934">
        <v>2019.09</v>
      </c>
      <c r="K934">
        <f t="shared" si="120"/>
        <v>128</v>
      </c>
      <c r="L934">
        <f t="shared" si="121"/>
        <v>619000</v>
      </c>
    </row>
    <row r="935" spans="1:12" x14ac:dyDescent="0.45">
      <c r="A935" t="s">
        <v>5322</v>
      </c>
      <c r="B935">
        <v>260000</v>
      </c>
      <c r="C935" t="s">
        <v>4</v>
      </c>
      <c r="D935" t="str">
        <f t="shared" si="118"/>
        <v>2021.02</v>
      </c>
      <c r="E935" t="str" cm="1">
        <f t="array" ref="E935">IF(COUNT(FIND({"셀룰러","샐룰러","lte","Lte","LTE","Cellular","cellular"},G935)),"lte","wifi")</f>
        <v>wifi</v>
      </c>
      <c r="F935" t="s">
        <v>41</v>
      </c>
      <c r="G935" t="s">
        <v>3835</v>
      </c>
      <c r="H935">
        <f t="shared" si="114"/>
        <v>1.9300000000000637</v>
      </c>
      <c r="I935">
        <f t="shared" si="119"/>
        <v>449000</v>
      </c>
      <c r="J935">
        <v>2019.09</v>
      </c>
      <c r="K935">
        <f t="shared" si="120"/>
        <v>32</v>
      </c>
      <c r="L935">
        <f t="shared" si="121"/>
        <v>449000</v>
      </c>
    </row>
    <row r="936" spans="1:12" x14ac:dyDescent="0.45">
      <c r="A936" t="s">
        <v>5322</v>
      </c>
      <c r="B936">
        <v>500000</v>
      </c>
      <c r="C936" t="s">
        <v>4</v>
      </c>
      <c r="D936" t="str">
        <f t="shared" si="118"/>
        <v>2021.01</v>
      </c>
      <c r="E936" t="str" cm="1">
        <f t="array" ref="E936">IF(COUNT(FIND({"셀룰러","샐룰러","lte","Lte","LTE","Cellular","cellular"},G936)),"lte","wifi")</f>
        <v>lte</v>
      </c>
      <c r="F936" t="s">
        <v>111</v>
      </c>
      <c r="G936" t="s">
        <v>3892</v>
      </c>
      <c r="H936">
        <f t="shared" si="114"/>
        <v>1.9200000000000728</v>
      </c>
      <c r="I936">
        <f t="shared" si="119"/>
        <v>749000</v>
      </c>
      <c r="J936">
        <v>2019.09</v>
      </c>
      <c r="K936">
        <f t="shared" si="120"/>
        <v>128</v>
      </c>
      <c r="L936">
        <f t="shared" si="121"/>
        <v>619000</v>
      </c>
    </row>
    <row r="937" spans="1:12" x14ac:dyDescent="0.45">
      <c r="A937" t="s">
        <v>5322</v>
      </c>
      <c r="B937">
        <v>320000</v>
      </c>
      <c r="C937" t="s">
        <v>4</v>
      </c>
      <c r="D937" t="str">
        <f t="shared" si="118"/>
        <v>2020.11</v>
      </c>
      <c r="E937" t="str" cm="1">
        <f t="array" ref="E937">IF(COUNT(FIND({"셀룰러","샐룰러","lte","Lte","LTE","Cellular","cellular"},G937)),"lte","wifi")</f>
        <v>wifi</v>
      </c>
      <c r="F937" t="s">
        <v>186</v>
      </c>
      <c r="G937" t="s">
        <v>4071</v>
      </c>
      <c r="H937">
        <f t="shared" si="114"/>
        <v>1.0199999999999818</v>
      </c>
      <c r="I937">
        <f t="shared" si="119"/>
        <v>449000</v>
      </c>
      <c r="J937">
        <v>2019.09</v>
      </c>
      <c r="K937">
        <f t="shared" si="120"/>
        <v>32</v>
      </c>
      <c r="L937">
        <f t="shared" si="121"/>
        <v>449000</v>
      </c>
    </row>
    <row r="938" spans="1:12" x14ac:dyDescent="0.45">
      <c r="A938" t="s">
        <v>5322</v>
      </c>
      <c r="B938">
        <v>320000</v>
      </c>
      <c r="C938" t="s">
        <v>4</v>
      </c>
      <c r="D938" t="str">
        <f t="shared" si="118"/>
        <v>2021.01</v>
      </c>
      <c r="E938" t="str" cm="1">
        <f t="array" ref="E938">IF(COUNT(FIND({"셀룰러","샐룰러","lte","Lte","LTE","Cellular","cellular"},G938)),"lte","wifi")</f>
        <v>wifi</v>
      </c>
      <c r="F938" t="s">
        <v>97</v>
      </c>
      <c r="G938" t="s">
        <v>3791</v>
      </c>
      <c r="H938">
        <f t="shared" si="114"/>
        <v>1.9200000000000728</v>
      </c>
      <c r="I938">
        <f t="shared" si="119"/>
        <v>449000</v>
      </c>
      <c r="J938">
        <v>2019.09</v>
      </c>
      <c r="K938">
        <f t="shared" si="120"/>
        <v>32</v>
      </c>
      <c r="L938">
        <f t="shared" si="121"/>
        <v>449000</v>
      </c>
    </row>
    <row r="939" spans="1:12" x14ac:dyDescent="0.45">
      <c r="A939" t="s">
        <v>5322</v>
      </c>
      <c r="B939">
        <v>230000</v>
      </c>
      <c r="C939" t="s">
        <v>7</v>
      </c>
      <c r="D939" t="str">
        <f t="shared" si="118"/>
        <v>2020.12</v>
      </c>
      <c r="E939" t="str" cm="1">
        <f t="array" ref="E939">IF(COUNT(FIND({"셀룰러","샐룰러","lte","Lte","LTE","Cellular","cellular"},G939)),"lte","wifi")</f>
        <v>wifi</v>
      </c>
      <c r="F939" t="s">
        <v>150</v>
      </c>
      <c r="G939" t="s">
        <v>3902</v>
      </c>
      <c r="H939">
        <f t="shared" si="114"/>
        <v>1.0299999999999727</v>
      </c>
      <c r="I939">
        <f t="shared" si="119"/>
        <v>449000</v>
      </c>
      <c r="J939">
        <v>2019.09</v>
      </c>
      <c r="K939">
        <f t="shared" si="120"/>
        <v>32</v>
      </c>
      <c r="L939">
        <f t="shared" si="121"/>
        <v>449000</v>
      </c>
    </row>
    <row r="940" spans="1:12" x14ac:dyDescent="0.45">
      <c r="A940" t="s">
        <v>5322</v>
      </c>
      <c r="B940">
        <v>370000</v>
      </c>
      <c r="C940" t="s">
        <v>4</v>
      </c>
      <c r="D940" t="str">
        <f t="shared" si="118"/>
        <v>2020.12</v>
      </c>
      <c r="E940" t="str" cm="1">
        <f t="array" ref="E940">IF(COUNT(FIND({"셀룰러","샐룰러","lte","Lte","LTE","Cellular","cellular"},G940)),"lte","wifi")</f>
        <v>lte</v>
      </c>
      <c r="F940" t="s">
        <v>171</v>
      </c>
      <c r="G940" t="s">
        <v>3911</v>
      </c>
      <c r="H940">
        <f t="shared" si="114"/>
        <v>1.0299999999999727</v>
      </c>
      <c r="I940">
        <f t="shared" si="119"/>
        <v>619000</v>
      </c>
      <c r="J940">
        <v>2019.09</v>
      </c>
      <c r="K940">
        <f t="shared" si="120"/>
        <v>32</v>
      </c>
      <c r="L940">
        <f t="shared" si="121"/>
        <v>619000</v>
      </c>
    </row>
    <row r="941" spans="1:12" x14ac:dyDescent="0.45">
      <c r="A941" t="s">
        <v>5322</v>
      </c>
      <c r="B941">
        <v>380000</v>
      </c>
      <c r="C941" t="s">
        <v>4</v>
      </c>
      <c r="D941" t="str">
        <f t="shared" si="118"/>
        <v>2020.12</v>
      </c>
      <c r="E941" t="str" cm="1">
        <f t="array" ref="E941">IF(COUNT(FIND({"셀룰러","샐룰러","lte","Lte","LTE","Cellular","cellular"},G941)),"lte","wifi")</f>
        <v>lte</v>
      </c>
      <c r="F941" t="s">
        <v>118</v>
      </c>
      <c r="G941" t="s">
        <v>3887</v>
      </c>
      <c r="H941">
        <f t="shared" si="114"/>
        <v>1.0299999999999727</v>
      </c>
      <c r="I941">
        <f t="shared" si="119"/>
        <v>619000</v>
      </c>
      <c r="J941">
        <v>2019.09</v>
      </c>
      <c r="K941">
        <f t="shared" si="120"/>
        <v>32</v>
      </c>
      <c r="L941">
        <f t="shared" si="121"/>
        <v>619000</v>
      </c>
    </row>
    <row r="942" spans="1:12" x14ac:dyDescent="0.45">
      <c r="A942" t="s">
        <v>5322</v>
      </c>
      <c r="B942">
        <v>300000</v>
      </c>
      <c r="C942" t="s">
        <v>4</v>
      </c>
      <c r="D942" t="str">
        <f t="shared" si="118"/>
        <v>2021.03</v>
      </c>
      <c r="E942" t="str" cm="1">
        <f t="array" ref="E942">IF(COUNT(FIND({"셀룰러","샐룰러","lte","Lte","LTE","Cellular","cellular"},G942)),"lte","wifi")</f>
        <v>wifi</v>
      </c>
      <c r="F942" t="s">
        <v>15</v>
      </c>
      <c r="G942" t="s">
        <v>3820</v>
      </c>
      <c r="H942">
        <f t="shared" si="114"/>
        <v>1.9400000000000546</v>
      </c>
      <c r="I942">
        <f t="shared" si="119"/>
        <v>449000</v>
      </c>
      <c r="J942">
        <v>2019.09</v>
      </c>
      <c r="K942">
        <f t="shared" si="120"/>
        <v>32</v>
      </c>
      <c r="L942">
        <f t="shared" si="121"/>
        <v>449000</v>
      </c>
    </row>
    <row r="943" spans="1:12" x14ac:dyDescent="0.45">
      <c r="A943" t="s">
        <v>5322</v>
      </c>
      <c r="B943">
        <v>370000</v>
      </c>
      <c r="C943" t="s">
        <v>4</v>
      </c>
      <c r="D943" t="str">
        <f t="shared" si="118"/>
        <v>2020.11</v>
      </c>
      <c r="E943" t="str" cm="1">
        <f t="array" ref="E943">IF(COUNT(FIND({"셀룰러","샐룰러","lte","Lte","LTE","Cellular","cellular"},G943)),"lte","wifi")</f>
        <v>wifi</v>
      </c>
      <c r="F943" t="s">
        <v>234</v>
      </c>
      <c r="G943" t="s">
        <v>3930</v>
      </c>
      <c r="H943">
        <f t="shared" si="114"/>
        <v>1.0199999999999818</v>
      </c>
      <c r="I943">
        <f t="shared" si="119"/>
        <v>579000</v>
      </c>
      <c r="J943">
        <v>2019.09</v>
      </c>
      <c r="K943">
        <f t="shared" si="120"/>
        <v>128</v>
      </c>
      <c r="L943">
        <f t="shared" si="121"/>
        <v>449000</v>
      </c>
    </row>
    <row r="944" spans="1:12" x14ac:dyDescent="0.45">
      <c r="A944" t="s">
        <v>5322</v>
      </c>
      <c r="B944">
        <v>390000</v>
      </c>
      <c r="C944" t="s">
        <v>4</v>
      </c>
      <c r="D944" t="str">
        <f t="shared" si="118"/>
        <v>2020.11</v>
      </c>
      <c r="E944" t="str" cm="1">
        <f t="array" ref="E944">IF(COUNT(FIND({"셀룰러","샐룰러","lte","Lte","LTE","Cellular","cellular"},G944)),"lte","wifi")</f>
        <v>lte</v>
      </c>
      <c r="F944" t="s">
        <v>206</v>
      </c>
      <c r="G944" t="s">
        <v>4151</v>
      </c>
      <c r="H944">
        <f t="shared" si="114"/>
        <v>1.0199999999999818</v>
      </c>
      <c r="I944">
        <f t="shared" si="119"/>
        <v>619000</v>
      </c>
      <c r="J944">
        <v>2019.09</v>
      </c>
      <c r="K944">
        <f t="shared" si="120"/>
        <v>32</v>
      </c>
      <c r="L944">
        <f t="shared" si="121"/>
        <v>619000</v>
      </c>
    </row>
    <row r="945" spans="1:12" x14ac:dyDescent="0.45">
      <c r="A945" t="s">
        <v>5322</v>
      </c>
      <c r="B945">
        <v>300000</v>
      </c>
      <c r="C945" t="s">
        <v>4</v>
      </c>
      <c r="D945" t="str">
        <f t="shared" si="118"/>
        <v>2021.02</v>
      </c>
      <c r="E945" t="str" cm="1">
        <f t="array" ref="E945">IF(COUNT(FIND({"셀룰러","샐룰러","lte","Lte","LTE","Cellular","cellular"},G945)),"lte","wifi")</f>
        <v>wifi</v>
      </c>
      <c r="F945" t="s">
        <v>49</v>
      </c>
      <c r="G945" t="s">
        <v>4037</v>
      </c>
      <c r="H945">
        <f t="shared" si="114"/>
        <v>1.9300000000000637</v>
      </c>
      <c r="I945">
        <f t="shared" si="119"/>
        <v>449000</v>
      </c>
      <c r="J945">
        <v>2019.09</v>
      </c>
      <c r="K945">
        <f t="shared" si="120"/>
        <v>32</v>
      </c>
      <c r="L945">
        <f t="shared" si="121"/>
        <v>449000</v>
      </c>
    </row>
    <row r="946" spans="1:12" x14ac:dyDescent="0.45">
      <c r="A946" t="s">
        <v>5322</v>
      </c>
      <c r="B946">
        <v>390000</v>
      </c>
      <c r="C946" t="s">
        <v>4</v>
      </c>
      <c r="D946" t="str">
        <f t="shared" si="118"/>
        <v>2020.11</v>
      </c>
      <c r="E946" t="str" cm="1">
        <f t="array" ref="E946">IF(COUNT(FIND({"셀룰러","샐룰러","lte","Lte","LTE","Cellular","cellular"},G946)),"lte","wifi")</f>
        <v>lte</v>
      </c>
      <c r="F946" t="s">
        <v>238</v>
      </c>
      <c r="G946" t="s">
        <v>3971</v>
      </c>
      <c r="H946">
        <f t="shared" si="114"/>
        <v>1.0199999999999818</v>
      </c>
      <c r="I946">
        <f t="shared" si="119"/>
        <v>619000</v>
      </c>
      <c r="J946">
        <v>2019.09</v>
      </c>
      <c r="K946">
        <f t="shared" si="120"/>
        <v>32</v>
      </c>
      <c r="L946">
        <f t="shared" si="121"/>
        <v>619000</v>
      </c>
    </row>
    <row r="947" spans="1:12" x14ac:dyDescent="0.45">
      <c r="A947" t="s">
        <v>5322</v>
      </c>
      <c r="B947">
        <v>350000</v>
      </c>
      <c r="C947" t="s">
        <v>43</v>
      </c>
      <c r="D947" t="str">
        <f t="shared" si="118"/>
        <v>2020.12</v>
      </c>
      <c r="E947" t="str" cm="1">
        <f t="array" ref="E947">IF(COUNT(FIND({"셀룰러","샐룰러","lte","Lte","LTE","Cellular","cellular"},G947)),"lte","wifi")</f>
        <v>wifi</v>
      </c>
      <c r="F947" t="s">
        <v>150</v>
      </c>
      <c r="G947" t="s">
        <v>4088</v>
      </c>
      <c r="H947">
        <f t="shared" si="114"/>
        <v>1.0299999999999727</v>
      </c>
      <c r="I947">
        <f t="shared" si="119"/>
        <v>449000</v>
      </c>
      <c r="J947">
        <v>2019.09</v>
      </c>
      <c r="K947">
        <f t="shared" si="120"/>
        <v>32</v>
      </c>
      <c r="L947">
        <f t="shared" si="121"/>
        <v>449000</v>
      </c>
    </row>
    <row r="948" spans="1:12" x14ac:dyDescent="0.45">
      <c r="A948" t="s">
        <v>5322</v>
      </c>
      <c r="B948">
        <v>400000</v>
      </c>
      <c r="C948" t="s">
        <v>7</v>
      </c>
      <c r="D948" t="str">
        <f t="shared" si="118"/>
        <v>2020.11</v>
      </c>
      <c r="E948" t="str" cm="1">
        <f t="array" ref="E948">IF(COUNT(FIND({"셀룰러","샐룰러","lte","Lte","LTE","Cellular","cellular"},G948)),"lte","wifi")</f>
        <v>wifi</v>
      </c>
      <c r="F948" t="s">
        <v>597</v>
      </c>
      <c r="G948" t="s">
        <v>3819</v>
      </c>
      <c r="H948">
        <f t="shared" si="114"/>
        <v>1.0199999999999818</v>
      </c>
      <c r="I948">
        <f t="shared" si="119"/>
        <v>579000</v>
      </c>
      <c r="J948">
        <v>2019.09</v>
      </c>
      <c r="K948">
        <f t="shared" si="120"/>
        <v>128</v>
      </c>
      <c r="L948">
        <f t="shared" si="121"/>
        <v>449000</v>
      </c>
    </row>
    <row r="949" spans="1:12" x14ac:dyDescent="0.45">
      <c r="A949" t="s">
        <v>5322</v>
      </c>
      <c r="B949">
        <v>350000</v>
      </c>
      <c r="C949" t="s">
        <v>4</v>
      </c>
      <c r="D949" s="2">
        <v>2021.01</v>
      </c>
      <c r="E949" t="str" cm="1">
        <f t="array" ref="E949">IF(COUNT(FIND({"셀룰러","샐룰러","lte","Lte","LTE","Cellular","cellular"},G949)),"lte","wifi")</f>
        <v>wifi</v>
      </c>
      <c r="F949">
        <v>20210116</v>
      </c>
      <c r="G949" t="s">
        <v>5615</v>
      </c>
      <c r="H949">
        <f t="shared" si="114"/>
        <v>1.9200000000000728</v>
      </c>
      <c r="I949">
        <f t="shared" si="119"/>
        <v>449000</v>
      </c>
      <c r="J949">
        <v>2019.09</v>
      </c>
      <c r="K949">
        <f t="shared" si="120"/>
        <v>32</v>
      </c>
      <c r="L949">
        <f t="shared" si="121"/>
        <v>449000</v>
      </c>
    </row>
    <row r="950" spans="1:12" x14ac:dyDescent="0.45">
      <c r="A950" t="s">
        <v>5322</v>
      </c>
      <c r="B950">
        <v>305000</v>
      </c>
      <c r="C950" t="s">
        <v>4</v>
      </c>
      <c r="D950" t="str">
        <f>LEFT(F950,7)</f>
        <v>2020.11</v>
      </c>
      <c r="E950" t="str" cm="1">
        <f t="array" ref="E950">IF(COUNT(FIND({"셀룰러","샐룰러","lte","Lte","LTE","Cellular","cellular"},G950)),"lte","wifi")</f>
        <v>wifi</v>
      </c>
      <c r="F950" t="s">
        <v>189</v>
      </c>
      <c r="G950" t="s">
        <v>4129</v>
      </c>
      <c r="H950">
        <f t="shared" si="114"/>
        <v>1.0199999999999818</v>
      </c>
      <c r="I950">
        <f t="shared" si="119"/>
        <v>449000</v>
      </c>
      <c r="J950">
        <v>2019.09</v>
      </c>
      <c r="K950">
        <f t="shared" si="120"/>
        <v>32</v>
      </c>
      <c r="L950">
        <f t="shared" si="121"/>
        <v>449000</v>
      </c>
    </row>
    <row r="951" spans="1:12" x14ac:dyDescent="0.45">
      <c r="A951" t="s">
        <v>5322</v>
      </c>
      <c r="B951">
        <v>360000</v>
      </c>
      <c r="C951" t="s">
        <v>7</v>
      </c>
      <c r="D951" t="str">
        <f>LEFT(F951,7)</f>
        <v>2020.11</v>
      </c>
      <c r="E951" t="str" cm="1">
        <f t="array" ref="E951">IF(COUNT(FIND({"셀룰러","샐룰러","lte","Lte","LTE","Cellular","cellular"},G951)),"lte","wifi")</f>
        <v>wifi</v>
      </c>
      <c r="F951" t="s">
        <v>597</v>
      </c>
      <c r="G951" t="s">
        <v>4144</v>
      </c>
      <c r="H951">
        <f t="shared" si="114"/>
        <v>1.0199999999999818</v>
      </c>
      <c r="I951">
        <f t="shared" si="119"/>
        <v>579000</v>
      </c>
      <c r="J951">
        <v>2019.09</v>
      </c>
      <c r="K951">
        <f t="shared" si="120"/>
        <v>128</v>
      </c>
      <c r="L951">
        <f t="shared" si="121"/>
        <v>449000</v>
      </c>
    </row>
    <row r="952" spans="1:12" x14ac:dyDescent="0.45">
      <c r="A952" t="s">
        <v>5322</v>
      </c>
      <c r="B952">
        <v>340000</v>
      </c>
      <c r="C952" t="s">
        <v>4</v>
      </c>
      <c r="D952" t="str">
        <f>LEFT(F952,7)</f>
        <v>2021.02</v>
      </c>
      <c r="E952" t="str" cm="1">
        <f t="array" ref="E952">IF(COUNT(FIND({"셀룰러","샐룰러","lte","Lte","LTE","Cellular","cellular"},G952)),"lte","wifi")</f>
        <v>wifi</v>
      </c>
      <c r="F952" t="s">
        <v>105</v>
      </c>
      <c r="G952" t="s">
        <v>4007</v>
      </c>
      <c r="H952">
        <f t="shared" si="114"/>
        <v>1.9300000000000637</v>
      </c>
      <c r="I952">
        <f t="shared" si="119"/>
        <v>449000</v>
      </c>
      <c r="J952">
        <v>2019.09</v>
      </c>
      <c r="K952">
        <f t="shared" si="120"/>
        <v>32</v>
      </c>
      <c r="L952">
        <f t="shared" si="121"/>
        <v>449000</v>
      </c>
    </row>
    <row r="953" spans="1:12" x14ac:dyDescent="0.45">
      <c r="A953" t="s">
        <v>5322</v>
      </c>
      <c r="B953">
        <v>350000</v>
      </c>
      <c r="C953" t="s">
        <v>43</v>
      </c>
      <c r="D953" s="2">
        <v>2020.11</v>
      </c>
      <c r="E953" t="str" cm="1">
        <f t="array" ref="E953">IF(COUNT(FIND({"셀룰러","샐룰러","lte","Lte","LTE","Cellular","cellular"},G953)),"lte","wifi")</f>
        <v>wifi</v>
      </c>
      <c r="F953">
        <v>20201119</v>
      </c>
      <c r="G953" t="s">
        <v>5622</v>
      </c>
      <c r="H953">
        <f t="shared" si="114"/>
        <v>1.0199999999999818</v>
      </c>
      <c r="I953">
        <f t="shared" si="119"/>
        <v>449000</v>
      </c>
      <c r="J953">
        <v>2019.09</v>
      </c>
      <c r="K953">
        <f t="shared" si="120"/>
        <v>32</v>
      </c>
      <c r="L953">
        <f t="shared" si="121"/>
        <v>449000</v>
      </c>
    </row>
    <row r="954" spans="1:12" x14ac:dyDescent="0.45">
      <c r="A954" t="s">
        <v>5322</v>
      </c>
      <c r="B954">
        <v>400000</v>
      </c>
      <c r="C954" t="s">
        <v>4</v>
      </c>
      <c r="D954" t="str">
        <f t="shared" ref="D954:D973" si="122">LEFT(F954,7)</f>
        <v>2020.11</v>
      </c>
      <c r="E954" t="str" cm="1">
        <f t="array" ref="E954">IF(COUNT(FIND({"셀룰러","샐룰러","lte","Lte","LTE","Cellular","cellular"},G954)),"lte","wifi")</f>
        <v>wifi</v>
      </c>
      <c r="F954" t="s">
        <v>599</v>
      </c>
      <c r="G954" t="s">
        <v>3821</v>
      </c>
      <c r="H954">
        <f t="shared" si="114"/>
        <v>1.0199999999999818</v>
      </c>
      <c r="I954">
        <f t="shared" si="119"/>
        <v>579000</v>
      </c>
      <c r="J954">
        <v>2019.09</v>
      </c>
      <c r="K954">
        <f t="shared" si="120"/>
        <v>128</v>
      </c>
      <c r="L954">
        <f t="shared" si="121"/>
        <v>449000</v>
      </c>
    </row>
    <row r="955" spans="1:12" x14ac:dyDescent="0.45">
      <c r="A955" t="s">
        <v>5322</v>
      </c>
      <c r="B955">
        <v>320000</v>
      </c>
      <c r="C955" t="s">
        <v>4</v>
      </c>
      <c r="D955" t="str">
        <f t="shared" si="122"/>
        <v>2020.11</v>
      </c>
      <c r="E955" t="str" cm="1">
        <f t="array" ref="E955">IF(COUNT(FIND({"셀룰러","샐룰러","lte","Lte","LTE","Cellular","cellular"},G955)),"lte","wifi")</f>
        <v>wifi</v>
      </c>
      <c r="F955" t="s">
        <v>236</v>
      </c>
      <c r="G955" t="s">
        <v>4154</v>
      </c>
      <c r="H955">
        <f t="shared" si="114"/>
        <v>1.0199999999999818</v>
      </c>
      <c r="I955">
        <f t="shared" si="119"/>
        <v>449000</v>
      </c>
      <c r="J955">
        <v>2019.09</v>
      </c>
      <c r="K955">
        <f t="shared" si="120"/>
        <v>32</v>
      </c>
      <c r="L955">
        <f t="shared" si="121"/>
        <v>449000</v>
      </c>
    </row>
    <row r="956" spans="1:12" x14ac:dyDescent="0.45">
      <c r="A956" t="s">
        <v>5322</v>
      </c>
      <c r="B956">
        <v>280000</v>
      </c>
      <c r="C956" t="s">
        <v>7</v>
      </c>
      <c r="D956" t="str">
        <f t="shared" si="122"/>
        <v>2021.02</v>
      </c>
      <c r="E956" t="str" cm="1">
        <f t="array" ref="E956">IF(COUNT(FIND({"셀룰러","샐룰러","lte","Lte","LTE","Cellular","cellular"},G956)),"lte","wifi")</f>
        <v>wifi</v>
      </c>
      <c r="F956" t="s">
        <v>41</v>
      </c>
      <c r="G956" t="s">
        <v>3833</v>
      </c>
      <c r="H956">
        <f t="shared" si="114"/>
        <v>1.9300000000000637</v>
      </c>
      <c r="I956">
        <f t="shared" si="119"/>
        <v>449000</v>
      </c>
      <c r="J956">
        <v>2019.09</v>
      </c>
      <c r="K956">
        <f t="shared" si="120"/>
        <v>32</v>
      </c>
      <c r="L956">
        <f t="shared" si="121"/>
        <v>449000</v>
      </c>
    </row>
    <row r="957" spans="1:12" x14ac:dyDescent="0.45">
      <c r="A957" t="s">
        <v>5322</v>
      </c>
      <c r="B957">
        <v>310000</v>
      </c>
      <c r="C957" t="s">
        <v>4</v>
      </c>
      <c r="D957" t="str">
        <f t="shared" si="122"/>
        <v>2021.03</v>
      </c>
      <c r="E957" t="str" cm="1">
        <f t="array" ref="E957">IF(COUNT(FIND({"셀룰러","샐룰러","lte","Lte","LTE","Cellular","cellular"},G957)),"lte","wifi")</f>
        <v>wifi</v>
      </c>
      <c r="F957" t="s">
        <v>197</v>
      </c>
      <c r="G957" t="s">
        <v>3817</v>
      </c>
      <c r="H957">
        <f t="shared" si="114"/>
        <v>1.9400000000000546</v>
      </c>
      <c r="I957">
        <f t="shared" si="119"/>
        <v>449000</v>
      </c>
      <c r="J957">
        <v>2019.09</v>
      </c>
      <c r="K957">
        <f t="shared" si="120"/>
        <v>32</v>
      </c>
      <c r="L957">
        <f t="shared" si="121"/>
        <v>449000</v>
      </c>
    </row>
    <row r="958" spans="1:12" x14ac:dyDescent="0.45">
      <c r="A958" t="s">
        <v>5322</v>
      </c>
      <c r="B958">
        <v>300000</v>
      </c>
      <c r="C958" t="s">
        <v>4</v>
      </c>
      <c r="D958" t="str">
        <f t="shared" si="122"/>
        <v>2020.12</v>
      </c>
      <c r="E958" t="str" cm="1">
        <f t="array" ref="E958">IF(COUNT(FIND({"셀룰러","샐룰러","lte","Lte","LTE","Cellular","cellular"},G958)),"lte","wifi")</f>
        <v>wifi</v>
      </c>
      <c r="F958" t="s">
        <v>173</v>
      </c>
      <c r="G958" t="s">
        <v>3810</v>
      </c>
      <c r="H958">
        <f t="shared" si="114"/>
        <v>1.0299999999999727</v>
      </c>
      <c r="I958">
        <f t="shared" si="119"/>
        <v>449000</v>
      </c>
      <c r="J958">
        <v>2019.09</v>
      </c>
      <c r="K958">
        <f t="shared" si="120"/>
        <v>32</v>
      </c>
      <c r="L958">
        <f t="shared" si="121"/>
        <v>449000</v>
      </c>
    </row>
    <row r="959" spans="1:12" x14ac:dyDescent="0.45">
      <c r="A959" t="s">
        <v>5322</v>
      </c>
      <c r="B959">
        <v>320000</v>
      </c>
      <c r="C959" t="s">
        <v>4</v>
      </c>
      <c r="D959" t="str">
        <f t="shared" si="122"/>
        <v>2021.02</v>
      </c>
      <c r="E959" t="str" cm="1">
        <f t="array" ref="E959">IF(COUNT(FIND({"셀룰러","샐룰러","lte","Lte","LTE","Cellular","cellular"},G959)),"lte","wifi")</f>
        <v>wifi</v>
      </c>
      <c r="F959" t="s">
        <v>299</v>
      </c>
      <c r="G959" t="s">
        <v>3845</v>
      </c>
      <c r="H959">
        <f t="shared" si="114"/>
        <v>1.9300000000000637</v>
      </c>
      <c r="I959">
        <f t="shared" si="119"/>
        <v>449000</v>
      </c>
      <c r="J959">
        <v>2019.09</v>
      </c>
      <c r="K959">
        <f t="shared" si="120"/>
        <v>32</v>
      </c>
      <c r="L959">
        <f t="shared" si="121"/>
        <v>449000</v>
      </c>
    </row>
    <row r="960" spans="1:12" x14ac:dyDescent="0.45">
      <c r="A960" t="s">
        <v>5322</v>
      </c>
      <c r="B960">
        <v>369000</v>
      </c>
      <c r="C960" t="s">
        <v>4</v>
      </c>
      <c r="D960" t="str">
        <f t="shared" si="122"/>
        <v>2021.03</v>
      </c>
      <c r="E960" t="str" cm="1">
        <f t="array" ref="E960">IF(COUNT(FIND({"셀룰러","샐룰러","lte","Lte","LTE","Cellular","cellular"},G960)),"lte","wifi")</f>
        <v>wifi</v>
      </c>
      <c r="F960" t="s">
        <v>22</v>
      </c>
      <c r="G960" t="s">
        <v>3829</v>
      </c>
      <c r="H960">
        <f t="shared" si="114"/>
        <v>1.9400000000000546</v>
      </c>
      <c r="I960">
        <f t="shared" si="119"/>
        <v>449000</v>
      </c>
      <c r="J960">
        <v>2019.09</v>
      </c>
      <c r="K960">
        <f t="shared" si="120"/>
        <v>32</v>
      </c>
      <c r="L960">
        <f t="shared" si="121"/>
        <v>449000</v>
      </c>
    </row>
    <row r="961" spans="1:12" x14ac:dyDescent="0.45">
      <c r="A961" t="s">
        <v>5322</v>
      </c>
      <c r="B961">
        <v>380000</v>
      </c>
      <c r="C961" t="s">
        <v>43</v>
      </c>
      <c r="D961" t="str">
        <f t="shared" si="122"/>
        <v>2020.11</v>
      </c>
      <c r="E961" t="str" cm="1">
        <f t="array" ref="E961">IF(COUNT(FIND({"셀룰러","샐룰러","lte","Lte","LTE","Cellular","cellular"},G961)),"lte","wifi")</f>
        <v>wifi</v>
      </c>
      <c r="F961" t="s">
        <v>216</v>
      </c>
      <c r="G961" t="s">
        <v>3968</v>
      </c>
      <c r="H961">
        <f t="shared" si="114"/>
        <v>1.0199999999999818</v>
      </c>
      <c r="I961">
        <f t="shared" si="119"/>
        <v>449000</v>
      </c>
      <c r="J961">
        <v>2019.09</v>
      </c>
      <c r="K961">
        <f t="shared" si="120"/>
        <v>32</v>
      </c>
      <c r="L961">
        <f t="shared" si="121"/>
        <v>449000</v>
      </c>
    </row>
    <row r="962" spans="1:12" x14ac:dyDescent="0.45">
      <c r="A962" t="s">
        <v>5322</v>
      </c>
      <c r="B962">
        <v>340000</v>
      </c>
      <c r="C962" t="s">
        <v>4</v>
      </c>
      <c r="D962" t="str">
        <f t="shared" si="122"/>
        <v>2021.03</v>
      </c>
      <c r="E962" t="str" cm="1">
        <f t="array" ref="E962">IF(COUNT(FIND({"셀룰러","샐룰러","lte","Lte","LTE","Cellular","cellular"},G962)),"lte","wifi")</f>
        <v>wifi</v>
      </c>
      <c r="F962" t="s">
        <v>17</v>
      </c>
      <c r="G962" t="s">
        <v>4012</v>
      </c>
      <c r="H962">
        <f t="shared" ref="H962:H1025" si="123">D962-J962</f>
        <v>1.9400000000000546</v>
      </c>
      <c r="I962">
        <f t="shared" si="119"/>
        <v>449000</v>
      </c>
      <c r="J962">
        <v>2019.09</v>
      </c>
      <c r="K962">
        <f t="shared" si="120"/>
        <v>32</v>
      </c>
      <c r="L962">
        <f t="shared" si="121"/>
        <v>449000</v>
      </c>
    </row>
    <row r="963" spans="1:12" x14ac:dyDescent="0.45">
      <c r="A963" t="s">
        <v>5322</v>
      </c>
      <c r="B963">
        <v>350000</v>
      </c>
      <c r="C963" t="s">
        <v>4</v>
      </c>
      <c r="D963" t="str">
        <f t="shared" si="122"/>
        <v>2020.11</v>
      </c>
      <c r="E963" t="str" cm="1">
        <f t="array" ref="E963">IF(COUNT(FIND({"셀룰러","샐룰러","lte","Lte","LTE","Cellular","cellular"},G963)),"lte","wifi")</f>
        <v>wifi</v>
      </c>
      <c r="F963" t="s">
        <v>67</v>
      </c>
      <c r="G963" t="s">
        <v>3815</v>
      </c>
      <c r="H963">
        <f t="shared" si="123"/>
        <v>1.0199999999999818</v>
      </c>
      <c r="I963">
        <f t="shared" si="119"/>
        <v>449000</v>
      </c>
      <c r="J963">
        <v>2019.09</v>
      </c>
      <c r="K963">
        <f t="shared" si="120"/>
        <v>32</v>
      </c>
      <c r="L963">
        <f t="shared" si="121"/>
        <v>449000</v>
      </c>
    </row>
    <row r="964" spans="1:12" x14ac:dyDescent="0.45">
      <c r="A964" t="s">
        <v>5322</v>
      </c>
      <c r="B964">
        <v>350000</v>
      </c>
      <c r="C964" t="s">
        <v>7</v>
      </c>
      <c r="D964" t="str">
        <f t="shared" si="122"/>
        <v>2021.01</v>
      </c>
      <c r="E964" t="str" cm="1">
        <f t="array" ref="E964">IF(COUNT(FIND({"셀룰러","샐룰러","lte","Lte","LTE","Cellular","cellular"},G964)),"lte","wifi")</f>
        <v>wifi</v>
      </c>
      <c r="F964" t="s">
        <v>107</v>
      </c>
      <c r="G964" t="s">
        <v>3875</v>
      </c>
      <c r="H964">
        <f t="shared" si="123"/>
        <v>1.9200000000000728</v>
      </c>
      <c r="I964">
        <f t="shared" si="119"/>
        <v>449000</v>
      </c>
      <c r="J964">
        <v>2019.09</v>
      </c>
      <c r="K964">
        <f t="shared" si="120"/>
        <v>32</v>
      </c>
      <c r="L964">
        <f t="shared" si="121"/>
        <v>449000</v>
      </c>
    </row>
    <row r="965" spans="1:12" x14ac:dyDescent="0.45">
      <c r="A965" t="s">
        <v>5322</v>
      </c>
      <c r="B965">
        <v>310000</v>
      </c>
      <c r="C965" t="s">
        <v>4</v>
      </c>
      <c r="D965" t="str">
        <f t="shared" si="122"/>
        <v>2020.11</v>
      </c>
      <c r="E965" t="str" cm="1">
        <f t="array" ref="E965">IF(COUNT(FIND({"셀룰러","샐룰러","lte","Lte","LTE","Cellular","cellular"},G965)),"lte","wifi")</f>
        <v>wifi</v>
      </c>
      <c r="F965" t="s">
        <v>186</v>
      </c>
      <c r="G965" t="s">
        <v>3813</v>
      </c>
      <c r="H965">
        <f t="shared" si="123"/>
        <v>1.0199999999999818</v>
      </c>
      <c r="I965">
        <f t="shared" si="119"/>
        <v>449000</v>
      </c>
      <c r="J965">
        <v>2019.09</v>
      </c>
      <c r="K965">
        <f t="shared" si="120"/>
        <v>32</v>
      </c>
      <c r="L965">
        <f t="shared" si="121"/>
        <v>449000</v>
      </c>
    </row>
    <row r="966" spans="1:12" x14ac:dyDescent="0.45">
      <c r="A966" t="s">
        <v>5322</v>
      </c>
      <c r="B966">
        <v>85000</v>
      </c>
      <c r="C966" t="s">
        <v>4</v>
      </c>
      <c r="D966" t="str">
        <f t="shared" si="122"/>
        <v>2021.03</v>
      </c>
      <c r="E966" t="str" cm="1">
        <f t="array" ref="E966">IF(COUNT(FIND({"셀룰러","샐룰러","lte","Lte","LTE","Cellular","cellular"},G966)),"lte","wifi")</f>
        <v>wifi</v>
      </c>
      <c r="F966" t="s">
        <v>10</v>
      </c>
      <c r="G966" t="s">
        <v>4010</v>
      </c>
      <c r="H966">
        <f t="shared" si="123"/>
        <v>1.9400000000000546</v>
      </c>
      <c r="I966">
        <f t="shared" si="119"/>
        <v>449000</v>
      </c>
      <c r="J966">
        <v>2019.09</v>
      </c>
      <c r="K966">
        <f t="shared" si="120"/>
        <v>32</v>
      </c>
      <c r="L966">
        <f t="shared" si="121"/>
        <v>449000</v>
      </c>
    </row>
    <row r="967" spans="1:12" x14ac:dyDescent="0.45">
      <c r="A967" t="s">
        <v>5322</v>
      </c>
      <c r="B967">
        <v>290000</v>
      </c>
      <c r="C967" t="s">
        <v>4</v>
      </c>
      <c r="D967" t="str">
        <f t="shared" si="122"/>
        <v>2020.12</v>
      </c>
      <c r="E967" t="str" cm="1">
        <f t="array" ref="E967">IF(COUNT(FIND({"셀룰러","샐룰러","lte","Lte","LTE","Cellular","cellular"},G967)),"lte","wifi")</f>
        <v>wifi</v>
      </c>
      <c r="F967" t="s">
        <v>148</v>
      </c>
      <c r="G967" t="s">
        <v>5207</v>
      </c>
      <c r="H967">
        <f t="shared" si="123"/>
        <v>1.0299999999999727</v>
      </c>
      <c r="I967">
        <f t="shared" si="119"/>
        <v>449000</v>
      </c>
      <c r="J967">
        <v>2019.09</v>
      </c>
      <c r="K967">
        <f t="shared" si="120"/>
        <v>32</v>
      </c>
      <c r="L967">
        <f t="shared" si="121"/>
        <v>449000</v>
      </c>
    </row>
    <row r="968" spans="1:12" x14ac:dyDescent="0.45">
      <c r="A968" t="s">
        <v>5322</v>
      </c>
      <c r="B968">
        <v>330000</v>
      </c>
      <c r="C968" t="s">
        <v>4</v>
      </c>
      <c r="D968" t="str">
        <f t="shared" si="122"/>
        <v>2021.02</v>
      </c>
      <c r="E968" t="str" cm="1">
        <f t="array" ref="E968">IF(COUNT(FIND({"셀룰러","샐룰러","lte","Lte","LTE","Cellular","cellular"},G968)),"lte","wifi")</f>
        <v>wifi</v>
      </c>
      <c r="F968" t="s">
        <v>77</v>
      </c>
      <c r="G968" t="s">
        <v>4035</v>
      </c>
      <c r="H968">
        <f t="shared" si="123"/>
        <v>1.9300000000000637</v>
      </c>
      <c r="I968">
        <f t="shared" si="119"/>
        <v>449000</v>
      </c>
      <c r="J968">
        <v>2019.09</v>
      </c>
      <c r="K968">
        <f t="shared" si="120"/>
        <v>32</v>
      </c>
      <c r="L968">
        <f t="shared" si="121"/>
        <v>449000</v>
      </c>
    </row>
    <row r="969" spans="1:12" x14ac:dyDescent="0.45">
      <c r="A969" t="s">
        <v>5322</v>
      </c>
      <c r="B969">
        <v>300000</v>
      </c>
      <c r="C969" t="s">
        <v>4</v>
      </c>
      <c r="D969" t="str">
        <f t="shared" si="122"/>
        <v>2020.12</v>
      </c>
      <c r="E969" t="str" cm="1">
        <f t="array" ref="E969">IF(COUNT(FIND({"셀룰러","샐룰러","lte","Lte","LTE","Cellular","cellular"},G969)),"lte","wifi")</f>
        <v>wifi</v>
      </c>
      <c r="F969" t="s">
        <v>163</v>
      </c>
      <c r="G969" t="s">
        <v>3807</v>
      </c>
      <c r="H969">
        <f t="shared" si="123"/>
        <v>1.0299999999999727</v>
      </c>
      <c r="I969">
        <f t="shared" si="119"/>
        <v>449000</v>
      </c>
      <c r="J969">
        <v>2019.09</v>
      </c>
      <c r="K969">
        <f t="shared" si="120"/>
        <v>32</v>
      </c>
      <c r="L969">
        <f t="shared" si="121"/>
        <v>449000</v>
      </c>
    </row>
    <row r="970" spans="1:12" x14ac:dyDescent="0.45">
      <c r="A970" t="s">
        <v>5322</v>
      </c>
      <c r="B970">
        <v>370000</v>
      </c>
      <c r="C970" t="s">
        <v>43</v>
      </c>
      <c r="D970" t="str">
        <f t="shared" si="122"/>
        <v>2020.10</v>
      </c>
      <c r="E970" t="str" cm="1">
        <f t="array" ref="E970">IF(COUNT(FIND({"셀룰러","샐룰러","lte","Lte","LTE","Cellular","cellular"},G970)),"lte","wifi")</f>
        <v>wifi</v>
      </c>
      <c r="F970" t="s">
        <v>222</v>
      </c>
      <c r="G970" t="s">
        <v>3831</v>
      </c>
      <c r="H970">
        <f t="shared" si="123"/>
        <v>1.0099999999999909</v>
      </c>
      <c r="I970">
        <f t="shared" si="119"/>
        <v>449000</v>
      </c>
      <c r="J970">
        <v>2019.09</v>
      </c>
      <c r="K970">
        <f t="shared" si="120"/>
        <v>32</v>
      </c>
      <c r="L970">
        <f t="shared" si="121"/>
        <v>449000</v>
      </c>
    </row>
    <row r="971" spans="1:12" x14ac:dyDescent="0.45">
      <c r="A971" t="s">
        <v>5322</v>
      </c>
      <c r="B971">
        <v>380000</v>
      </c>
      <c r="C971" t="s">
        <v>43</v>
      </c>
      <c r="D971" t="str">
        <f t="shared" si="122"/>
        <v>2020.12</v>
      </c>
      <c r="E971" t="str" cm="1">
        <f t="array" ref="E971">IF(COUNT(FIND({"셀룰러","샐룰러","lte","Lte","LTE","Cellular","cellular"},G971)),"lte","wifi")</f>
        <v>wifi</v>
      </c>
      <c r="F971" t="s">
        <v>173</v>
      </c>
      <c r="G971" t="s">
        <v>3806</v>
      </c>
      <c r="H971">
        <f t="shared" si="123"/>
        <v>1.0299999999999727</v>
      </c>
      <c r="I971">
        <f t="shared" si="119"/>
        <v>449000</v>
      </c>
      <c r="J971">
        <v>2019.09</v>
      </c>
      <c r="K971">
        <f t="shared" si="120"/>
        <v>32</v>
      </c>
      <c r="L971">
        <f t="shared" si="121"/>
        <v>449000</v>
      </c>
    </row>
    <row r="972" spans="1:12" x14ac:dyDescent="0.45">
      <c r="A972" t="s">
        <v>5322</v>
      </c>
      <c r="B972">
        <v>370000</v>
      </c>
      <c r="C972" t="s">
        <v>43</v>
      </c>
      <c r="D972" t="str">
        <f t="shared" si="122"/>
        <v>2020.11</v>
      </c>
      <c r="E972" t="str" cm="1">
        <f t="array" ref="E972">IF(COUNT(FIND({"셀룰러","샐룰러","lte","Lte","LTE","Cellular","cellular"},G972)),"lte","wifi")</f>
        <v>wifi</v>
      </c>
      <c r="F972" t="s">
        <v>234</v>
      </c>
      <c r="G972" t="s">
        <v>3928</v>
      </c>
      <c r="H972">
        <f t="shared" si="123"/>
        <v>1.0199999999999818</v>
      </c>
      <c r="I972">
        <f t="shared" si="119"/>
        <v>449000</v>
      </c>
      <c r="J972">
        <v>2019.09</v>
      </c>
      <c r="K972">
        <f t="shared" si="120"/>
        <v>32</v>
      </c>
      <c r="L972">
        <f t="shared" si="121"/>
        <v>449000</v>
      </c>
    </row>
    <row r="973" spans="1:12" x14ac:dyDescent="0.45">
      <c r="A973" t="s">
        <v>5322</v>
      </c>
      <c r="B973">
        <v>370000</v>
      </c>
      <c r="C973" t="s">
        <v>4</v>
      </c>
      <c r="D973" t="str">
        <f t="shared" si="122"/>
        <v>2020.12</v>
      </c>
      <c r="E973" t="str" cm="1">
        <f t="array" ref="E973">IF(COUNT(FIND({"셀룰러","샐룰러","lte","Lte","LTE","Cellular","cellular"},G973)),"lte","wifi")</f>
        <v>lte</v>
      </c>
      <c r="F973" t="s">
        <v>480</v>
      </c>
      <c r="G973" t="s">
        <v>4101</v>
      </c>
      <c r="H973">
        <f t="shared" si="123"/>
        <v>1.0299999999999727</v>
      </c>
      <c r="I973">
        <f t="shared" si="119"/>
        <v>619000</v>
      </c>
      <c r="J973">
        <v>2019.09</v>
      </c>
      <c r="K973">
        <f t="shared" si="120"/>
        <v>32</v>
      </c>
      <c r="L973">
        <f t="shared" si="121"/>
        <v>619000</v>
      </c>
    </row>
    <row r="974" spans="1:12" x14ac:dyDescent="0.45">
      <c r="A974" t="s">
        <v>5322</v>
      </c>
      <c r="B974">
        <v>300000</v>
      </c>
      <c r="C974" t="s">
        <v>4</v>
      </c>
      <c r="D974" s="2">
        <v>2021.02</v>
      </c>
      <c r="E974" t="str" cm="1">
        <f t="array" ref="E974">IF(COUNT(FIND({"셀룰러","샐룰러","lte","Lte","LTE","Cellular","cellular"},G974)),"lte","wifi")</f>
        <v>wifi</v>
      </c>
      <c r="F974">
        <v>20210209</v>
      </c>
      <c r="G974" t="s">
        <v>5616</v>
      </c>
      <c r="H974">
        <f t="shared" si="123"/>
        <v>1.9300000000000637</v>
      </c>
      <c r="I974">
        <f t="shared" si="119"/>
        <v>449000</v>
      </c>
      <c r="J974">
        <v>2019.09</v>
      </c>
      <c r="K974">
        <f t="shared" si="120"/>
        <v>32</v>
      </c>
      <c r="L974">
        <f t="shared" si="121"/>
        <v>449000</v>
      </c>
    </row>
    <row r="975" spans="1:12" x14ac:dyDescent="0.45">
      <c r="A975" t="s">
        <v>5322</v>
      </c>
      <c r="B975">
        <v>460000</v>
      </c>
      <c r="C975" t="s">
        <v>4</v>
      </c>
      <c r="D975" t="str">
        <f t="shared" ref="D975:D1008" si="124">LEFT(F975,7)</f>
        <v>2020.12</v>
      </c>
      <c r="E975" t="str" cm="1">
        <f t="array" ref="E975">IF(COUNT(FIND({"셀룰러","샐룰러","lte","Lte","LTE","Cellular","cellular"},G975)),"lte","wifi")</f>
        <v>lte</v>
      </c>
      <c r="F975" t="s">
        <v>169</v>
      </c>
      <c r="G975" t="s">
        <v>4103</v>
      </c>
      <c r="H975">
        <f t="shared" si="123"/>
        <v>1.0299999999999727</v>
      </c>
      <c r="I975">
        <f t="shared" si="119"/>
        <v>749000</v>
      </c>
      <c r="J975">
        <v>2019.09</v>
      </c>
      <c r="K975">
        <f t="shared" si="120"/>
        <v>128</v>
      </c>
      <c r="L975">
        <f t="shared" si="121"/>
        <v>619000</v>
      </c>
    </row>
    <row r="976" spans="1:12" x14ac:dyDescent="0.45">
      <c r="A976" t="s">
        <v>5322</v>
      </c>
      <c r="B976">
        <v>310000</v>
      </c>
      <c r="C976" t="s">
        <v>4</v>
      </c>
      <c r="D976" t="str">
        <f t="shared" si="124"/>
        <v>2021.01</v>
      </c>
      <c r="E976" t="str" cm="1">
        <f t="array" ref="E976">IF(COUNT(FIND({"셀룰러","샐룰러","lte","Lte","LTE","Cellular","cellular"},G976)),"lte","wifi")</f>
        <v>wifi</v>
      </c>
      <c r="F976" t="s">
        <v>367</v>
      </c>
      <c r="G976" t="s">
        <v>3889</v>
      </c>
      <c r="H976">
        <f t="shared" si="123"/>
        <v>1.9200000000000728</v>
      </c>
      <c r="I976">
        <f t="shared" si="119"/>
        <v>449000</v>
      </c>
      <c r="J976">
        <v>2019.09</v>
      </c>
      <c r="K976">
        <f t="shared" si="120"/>
        <v>32</v>
      </c>
      <c r="L976">
        <f t="shared" si="121"/>
        <v>449000</v>
      </c>
    </row>
    <row r="977" spans="1:12" x14ac:dyDescent="0.45">
      <c r="A977" t="s">
        <v>5322</v>
      </c>
      <c r="B977">
        <v>420000</v>
      </c>
      <c r="C977" t="s">
        <v>7</v>
      </c>
      <c r="D977" t="str">
        <f t="shared" si="124"/>
        <v>2021.01</v>
      </c>
      <c r="E977" t="str" cm="1">
        <f t="array" ref="E977">IF(COUNT(FIND({"셀룰러","샐룰러","lte","Lte","LTE","Cellular","cellular"},G977)),"lte","wifi")</f>
        <v>lte</v>
      </c>
      <c r="F977" t="s">
        <v>96</v>
      </c>
      <c r="G977" t="s">
        <v>3885</v>
      </c>
      <c r="H977">
        <f t="shared" si="123"/>
        <v>1.9200000000000728</v>
      </c>
      <c r="I977">
        <f t="shared" si="119"/>
        <v>749000</v>
      </c>
      <c r="J977">
        <v>2019.09</v>
      </c>
      <c r="K977">
        <f t="shared" si="120"/>
        <v>128</v>
      </c>
      <c r="L977">
        <f t="shared" si="121"/>
        <v>619000</v>
      </c>
    </row>
    <row r="978" spans="1:12" x14ac:dyDescent="0.45">
      <c r="A978" t="s">
        <v>5322</v>
      </c>
      <c r="B978">
        <v>460000</v>
      </c>
      <c r="C978" t="s">
        <v>4</v>
      </c>
      <c r="D978" t="str">
        <f t="shared" si="124"/>
        <v>2020.11</v>
      </c>
      <c r="E978" t="str" cm="1">
        <f t="array" ref="E978">IF(COUNT(FIND({"셀룰러","샐룰러","lte","Lte","LTE","Cellular","cellular"},G978)),"lte","wifi")</f>
        <v>wifi</v>
      </c>
      <c r="F978" t="s">
        <v>186</v>
      </c>
      <c r="G978" t="s">
        <v>3946</v>
      </c>
      <c r="H978">
        <f t="shared" si="123"/>
        <v>1.0199999999999818</v>
      </c>
      <c r="I978">
        <f t="shared" si="119"/>
        <v>579000</v>
      </c>
      <c r="J978">
        <v>2019.09</v>
      </c>
      <c r="K978">
        <f t="shared" si="120"/>
        <v>128</v>
      </c>
      <c r="L978">
        <f t="shared" si="121"/>
        <v>449000</v>
      </c>
    </row>
    <row r="979" spans="1:12" x14ac:dyDescent="0.45">
      <c r="A979" t="s">
        <v>5322</v>
      </c>
      <c r="B979">
        <v>390000</v>
      </c>
      <c r="C979" t="s">
        <v>4</v>
      </c>
      <c r="D979" t="str">
        <f t="shared" si="124"/>
        <v>2020.11</v>
      </c>
      <c r="E979" t="str" cm="1">
        <f t="array" ref="E979">IF(COUNT(FIND({"셀룰러","샐룰러","lte","Lte","LTE","Cellular","cellular"},G979)),"lte","wifi")</f>
        <v>wifi</v>
      </c>
      <c r="F979" t="s">
        <v>238</v>
      </c>
      <c r="G979" t="s">
        <v>3973</v>
      </c>
      <c r="H979">
        <f t="shared" si="123"/>
        <v>1.0199999999999818</v>
      </c>
      <c r="I979">
        <f t="shared" si="119"/>
        <v>579000</v>
      </c>
      <c r="J979">
        <v>2019.09</v>
      </c>
      <c r="K979">
        <f t="shared" si="120"/>
        <v>128</v>
      </c>
      <c r="L979">
        <f t="shared" si="121"/>
        <v>449000</v>
      </c>
    </row>
    <row r="980" spans="1:12" x14ac:dyDescent="0.45">
      <c r="A980" t="s">
        <v>5322</v>
      </c>
      <c r="B980">
        <v>330000</v>
      </c>
      <c r="C980" t="s">
        <v>4</v>
      </c>
      <c r="D980" t="str">
        <f t="shared" si="124"/>
        <v>2021.01</v>
      </c>
      <c r="E980" t="str" cm="1">
        <f t="array" ref="E980">IF(COUNT(FIND({"셀룰러","샐룰러","lte","Lte","LTE","Cellular","cellular"},G980)),"lte","wifi")</f>
        <v>wifi</v>
      </c>
      <c r="F980" t="s">
        <v>103</v>
      </c>
      <c r="G980" t="s">
        <v>4065</v>
      </c>
      <c r="H980">
        <f t="shared" si="123"/>
        <v>1.9200000000000728</v>
      </c>
      <c r="I980">
        <f t="shared" si="119"/>
        <v>449000</v>
      </c>
      <c r="J980">
        <v>2019.09</v>
      </c>
      <c r="K980">
        <f t="shared" si="120"/>
        <v>32</v>
      </c>
      <c r="L980">
        <f t="shared" si="121"/>
        <v>449000</v>
      </c>
    </row>
    <row r="981" spans="1:12" x14ac:dyDescent="0.45">
      <c r="A981" t="s">
        <v>5322</v>
      </c>
      <c r="B981">
        <v>300000</v>
      </c>
      <c r="C981" t="s">
        <v>4</v>
      </c>
      <c r="D981" t="str">
        <f t="shared" si="124"/>
        <v>2021.03</v>
      </c>
      <c r="E981" t="str" cm="1">
        <f t="array" ref="E981">IF(COUNT(FIND({"셀룰러","샐룰러","lte","Lte","LTE","Cellular","cellular"},G981)),"lte","wifi")</f>
        <v>wifi</v>
      </c>
      <c r="F981" t="s">
        <v>13</v>
      </c>
      <c r="G981" t="s">
        <v>4019</v>
      </c>
      <c r="H981">
        <f t="shared" si="123"/>
        <v>1.9400000000000546</v>
      </c>
      <c r="I981">
        <f t="shared" si="119"/>
        <v>449000</v>
      </c>
      <c r="J981">
        <v>2019.09</v>
      </c>
      <c r="K981">
        <f t="shared" si="120"/>
        <v>32</v>
      </c>
      <c r="L981">
        <f t="shared" si="121"/>
        <v>449000</v>
      </c>
    </row>
    <row r="982" spans="1:12" x14ac:dyDescent="0.45">
      <c r="A982" t="s">
        <v>5322</v>
      </c>
      <c r="B982">
        <v>330000</v>
      </c>
      <c r="C982" t="s">
        <v>4</v>
      </c>
      <c r="D982" t="str">
        <f t="shared" si="124"/>
        <v>2021.02</v>
      </c>
      <c r="E982" t="str" cm="1">
        <f t="array" ref="E982">IF(COUNT(FIND({"셀룰러","샐룰러","lte","Lte","LTE","Cellular","cellular"},G982)),"lte","wifi")</f>
        <v>wifi</v>
      </c>
      <c r="F982" t="s">
        <v>105</v>
      </c>
      <c r="G982" t="s">
        <v>3278</v>
      </c>
      <c r="H982">
        <f t="shared" si="123"/>
        <v>1.9300000000000637</v>
      </c>
      <c r="I982">
        <f t="shared" si="119"/>
        <v>449000</v>
      </c>
      <c r="J982">
        <v>2019.09</v>
      </c>
      <c r="K982">
        <f t="shared" si="120"/>
        <v>32</v>
      </c>
      <c r="L982">
        <f t="shared" si="121"/>
        <v>449000</v>
      </c>
    </row>
    <row r="983" spans="1:12" x14ac:dyDescent="0.45">
      <c r="A983" t="s">
        <v>5322</v>
      </c>
      <c r="B983">
        <v>320000</v>
      </c>
      <c r="C983" t="s">
        <v>4</v>
      </c>
      <c r="D983" t="str">
        <f t="shared" si="124"/>
        <v>2020.11</v>
      </c>
      <c r="E983" t="str" cm="1">
        <f t="array" ref="E983">IF(COUNT(FIND({"셀룰러","샐룰러","lte","Lte","LTE","Cellular","cellular"},G983)),"lte","wifi")</f>
        <v>wifi</v>
      </c>
      <c r="F983" t="s">
        <v>183</v>
      </c>
      <c r="G983" t="s">
        <v>4138</v>
      </c>
      <c r="H983">
        <f t="shared" si="123"/>
        <v>1.0199999999999818</v>
      </c>
      <c r="I983">
        <f t="shared" si="119"/>
        <v>449000</v>
      </c>
      <c r="J983">
        <v>2019.09</v>
      </c>
      <c r="K983">
        <f t="shared" si="120"/>
        <v>32</v>
      </c>
      <c r="L983">
        <f t="shared" si="121"/>
        <v>449000</v>
      </c>
    </row>
    <row r="984" spans="1:12" x14ac:dyDescent="0.45">
      <c r="A984" t="s">
        <v>5322</v>
      </c>
      <c r="B984">
        <v>350000</v>
      </c>
      <c r="C984" t="s">
        <v>4</v>
      </c>
      <c r="D984" t="str">
        <f t="shared" si="124"/>
        <v>2020.11</v>
      </c>
      <c r="E984" t="str" cm="1">
        <f t="array" ref="E984">IF(COUNT(FIND({"셀룰러","샐룰러","lte","Lte","LTE","Cellular","cellular"},G984)),"lte","wifi")</f>
        <v>lte</v>
      </c>
      <c r="F984" t="s">
        <v>285</v>
      </c>
      <c r="G984" t="s">
        <v>3986</v>
      </c>
      <c r="H984">
        <f t="shared" si="123"/>
        <v>1.0199999999999818</v>
      </c>
      <c r="I984">
        <f t="shared" si="119"/>
        <v>619000</v>
      </c>
      <c r="J984">
        <v>2019.09</v>
      </c>
      <c r="K984">
        <f t="shared" si="120"/>
        <v>32</v>
      </c>
      <c r="L984">
        <f t="shared" si="121"/>
        <v>619000</v>
      </c>
    </row>
    <row r="985" spans="1:12" x14ac:dyDescent="0.45">
      <c r="A985" t="s">
        <v>5322</v>
      </c>
      <c r="B985">
        <v>340000</v>
      </c>
      <c r="C985" t="s">
        <v>4</v>
      </c>
      <c r="D985" t="str">
        <f t="shared" si="124"/>
        <v>2020.11</v>
      </c>
      <c r="E985" t="str" cm="1">
        <f t="array" ref="E985">IF(COUNT(FIND({"셀룰러","샐룰러","lte","Lte","LTE","Cellular","cellular"},G985)),"lte","wifi")</f>
        <v>wifi</v>
      </c>
      <c r="F985" t="s">
        <v>192</v>
      </c>
      <c r="G985" t="s">
        <v>4122</v>
      </c>
      <c r="H985">
        <f t="shared" si="123"/>
        <v>1.0199999999999818</v>
      </c>
      <c r="I985">
        <f t="shared" si="119"/>
        <v>449000</v>
      </c>
      <c r="J985">
        <v>2019.09</v>
      </c>
      <c r="K985">
        <f t="shared" si="120"/>
        <v>32</v>
      </c>
      <c r="L985">
        <f t="shared" si="121"/>
        <v>449000</v>
      </c>
    </row>
    <row r="986" spans="1:12" x14ac:dyDescent="0.45">
      <c r="A986" t="s">
        <v>5322</v>
      </c>
      <c r="B986">
        <v>380000</v>
      </c>
      <c r="C986" t="s">
        <v>4</v>
      </c>
      <c r="D986" t="str">
        <f t="shared" si="124"/>
        <v>2020.11</v>
      </c>
      <c r="E986" t="str" cm="1">
        <f t="array" ref="E986">IF(COUNT(FIND({"셀룰러","샐룰러","lte","Lte","LTE","Cellular","cellular"},G986)),"lte","wifi")</f>
        <v>lte</v>
      </c>
      <c r="F986" t="s">
        <v>599</v>
      </c>
      <c r="G986" t="s">
        <v>4135</v>
      </c>
      <c r="H986">
        <f t="shared" si="123"/>
        <v>1.0199999999999818</v>
      </c>
      <c r="I986">
        <f t="shared" si="119"/>
        <v>619000</v>
      </c>
      <c r="J986">
        <v>2019.09</v>
      </c>
      <c r="K986">
        <f t="shared" si="120"/>
        <v>32</v>
      </c>
      <c r="L986">
        <f t="shared" si="121"/>
        <v>619000</v>
      </c>
    </row>
    <row r="987" spans="1:12" x14ac:dyDescent="0.45">
      <c r="A987" t="s">
        <v>5322</v>
      </c>
      <c r="B987">
        <v>369000</v>
      </c>
      <c r="C987" t="s">
        <v>4</v>
      </c>
      <c r="D987" t="str">
        <f t="shared" si="124"/>
        <v>2021.02</v>
      </c>
      <c r="E987" t="str" cm="1">
        <f t="array" ref="E987">IF(COUNT(FIND({"셀룰러","샐룰러","lte","Lte","LTE","Cellular","cellular"},G987)),"lte","wifi")</f>
        <v>wifi</v>
      </c>
      <c r="F987" t="s">
        <v>69</v>
      </c>
      <c r="G987" t="s">
        <v>3788</v>
      </c>
      <c r="H987">
        <f t="shared" si="123"/>
        <v>1.9300000000000637</v>
      </c>
      <c r="I987">
        <f t="shared" si="119"/>
        <v>579000</v>
      </c>
      <c r="J987">
        <v>2019.09</v>
      </c>
      <c r="K987">
        <f t="shared" si="120"/>
        <v>128</v>
      </c>
      <c r="L987">
        <f t="shared" si="121"/>
        <v>449000</v>
      </c>
    </row>
    <row r="988" spans="1:12" x14ac:dyDescent="0.45">
      <c r="A988" t="s">
        <v>5322</v>
      </c>
      <c r="B988">
        <v>330000</v>
      </c>
      <c r="C988" t="s">
        <v>4</v>
      </c>
      <c r="D988" t="str">
        <f t="shared" si="124"/>
        <v>2020.11</v>
      </c>
      <c r="E988" t="str" cm="1">
        <f t="array" ref="E988">IF(COUNT(FIND({"셀룰러","샐룰러","lte","Lte","LTE","Cellular","cellular"},G988)),"lte","wifi")</f>
        <v>wifi</v>
      </c>
      <c r="F988" t="s">
        <v>236</v>
      </c>
      <c r="G988" t="s">
        <v>4155</v>
      </c>
      <c r="H988">
        <f t="shared" si="123"/>
        <v>1.0199999999999818</v>
      </c>
      <c r="I988">
        <f t="shared" si="119"/>
        <v>449000</v>
      </c>
      <c r="J988">
        <v>2019.09</v>
      </c>
      <c r="K988">
        <f t="shared" si="120"/>
        <v>32</v>
      </c>
      <c r="L988">
        <f t="shared" si="121"/>
        <v>449000</v>
      </c>
    </row>
    <row r="989" spans="1:12" x14ac:dyDescent="0.45">
      <c r="A989" t="s">
        <v>5322</v>
      </c>
      <c r="B989">
        <v>350000</v>
      </c>
      <c r="C989" t="s">
        <v>43</v>
      </c>
      <c r="D989" t="str">
        <f t="shared" si="124"/>
        <v>2020.12</v>
      </c>
      <c r="E989" t="str" cm="1">
        <f t="array" ref="E989">IF(COUNT(FIND({"셀룰러","샐룰러","lte","Lte","LTE","Cellular","cellular"},G989)),"lte","wifi")</f>
        <v>wifi</v>
      </c>
      <c r="F989" t="s">
        <v>152</v>
      </c>
      <c r="G989" t="s">
        <v>4083</v>
      </c>
      <c r="H989">
        <f t="shared" si="123"/>
        <v>1.0299999999999727</v>
      </c>
      <c r="I989">
        <f t="shared" si="119"/>
        <v>449000</v>
      </c>
      <c r="J989">
        <v>2019.09</v>
      </c>
      <c r="K989">
        <f t="shared" si="120"/>
        <v>32</v>
      </c>
      <c r="L989">
        <f t="shared" si="121"/>
        <v>449000</v>
      </c>
    </row>
    <row r="990" spans="1:12" x14ac:dyDescent="0.45">
      <c r="A990" t="s">
        <v>5322</v>
      </c>
      <c r="B990">
        <v>350000</v>
      </c>
      <c r="C990" t="s">
        <v>7</v>
      </c>
      <c r="D990" t="str">
        <f t="shared" si="124"/>
        <v>2021.01</v>
      </c>
      <c r="E990" t="str" cm="1">
        <f t="array" ref="E990">IF(COUNT(FIND({"셀룰러","샐룰러","lte","Lte","LTE","Cellular","cellular"},G990)),"lte","wifi")</f>
        <v>wifi</v>
      </c>
      <c r="F990" t="s">
        <v>313</v>
      </c>
      <c r="G990" t="s">
        <v>3862</v>
      </c>
      <c r="H990">
        <f t="shared" si="123"/>
        <v>1.9200000000000728</v>
      </c>
      <c r="I990">
        <f t="shared" si="119"/>
        <v>449000</v>
      </c>
      <c r="J990">
        <v>2019.09</v>
      </c>
      <c r="K990">
        <f t="shared" si="120"/>
        <v>32</v>
      </c>
      <c r="L990">
        <f t="shared" si="121"/>
        <v>449000</v>
      </c>
    </row>
    <row r="991" spans="1:12" x14ac:dyDescent="0.45">
      <c r="A991" t="s">
        <v>5322</v>
      </c>
      <c r="B991">
        <v>510000</v>
      </c>
      <c r="C991" t="s">
        <v>43</v>
      </c>
      <c r="D991" t="str">
        <f t="shared" si="124"/>
        <v>2020.12</v>
      </c>
      <c r="E991" t="str" cm="1">
        <f t="array" ref="E991">IF(COUNT(FIND({"셀룰러","샐룰러","lte","Lte","LTE","Cellular","cellular"},G991)),"lte","wifi")</f>
        <v>wifi</v>
      </c>
      <c r="F991" t="s">
        <v>175</v>
      </c>
      <c r="G991" t="s">
        <v>3994</v>
      </c>
      <c r="H991">
        <f t="shared" si="123"/>
        <v>1.0299999999999727</v>
      </c>
      <c r="I991">
        <f t="shared" si="119"/>
        <v>579000</v>
      </c>
      <c r="J991">
        <v>2019.09</v>
      </c>
      <c r="K991">
        <f t="shared" si="120"/>
        <v>128</v>
      </c>
      <c r="L991">
        <f t="shared" si="121"/>
        <v>449000</v>
      </c>
    </row>
    <row r="992" spans="1:12" x14ac:dyDescent="0.45">
      <c r="A992" t="s">
        <v>5322</v>
      </c>
      <c r="B992">
        <v>350000</v>
      </c>
      <c r="C992" t="s">
        <v>43</v>
      </c>
      <c r="D992" t="str">
        <f t="shared" si="124"/>
        <v>2020.12</v>
      </c>
      <c r="E992" t="str" cm="1">
        <f t="array" ref="E992">IF(COUNT(FIND({"셀룰러","샐룰러","lte","Lte","LTE","Cellular","cellular"},G992)),"lte","wifi")</f>
        <v>wifi</v>
      </c>
      <c r="F992" t="s">
        <v>173</v>
      </c>
      <c r="G992" t="s">
        <v>3921</v>
      </c>
      <c r="H992">
        <f t="shared" si="123"/>
        <v>1.0299999999999727</v>
      </c>
      <c r="I992">
        <f t="shared" si="119"/>
        <v>449000</v>
      </c>
      <c r="J992">
        <v>2019.09</v>
      </c>
      <c r="K992">
        <f t="shared" si="120"/>
        <v>32</v>
      </c>
      <c r="L992">
        <f t="shared" si="121"/>
        <v>449000</v>
      </c>
    </row>
    <row r="993" spans="1:12" x14ac:dyDescent="0.45">
      <c r="A993" t="s">
        <v>5322</v>
      </c>
      <c r="B993">
        <v>350000</v>
      </c>
      <c r="C993" t="s">
        <v>4</v>
      </c>
      <c r="D993" t="str">
        <f t="shared" si="124"/>
        <v>2021.01</v>
      </c>
      <c r="E993" t="str" cm="1">
        <f t="array" ref="E993">IF(COUNT(FIND({"셀룰러","샐룰러","lte","Lte","LTE","Cellular","cellular"},G993)),"lte","wifi")</f>
        <v>wifi</v>
      </c>
      <c r="F993" t="s">
        <v>81</v>
      </c>
      <c r="G993" t="s">
        <v>3857</v>
      </c>
      <c r="H993">
        <f t="shared" si="123"/>
        <v>1.9200000000000728</v>
      </c>
      <c r="I993">
        <f t="shared" si="119"/>
        <v>579000</v>
      </c>
      <c r="J993">
        <v>2019.09</v>
      </c>
      <c r="K993">
        <f t="shared" si="120"/>
        <v>128</v>
      </c>
      <c r="L993">
        <f t="shared" si="121"/>
        <v>449000</v>
      </c>
    </row>
    <row r="994" spans="1:12" x14ac:dyDescent="0.45">
      <c r="A994" t="s">
        <v>5322</v>
      </c>
      <c r="B994">
        <v>365000</v>
      </c>
      <c r="C994" t="s">
        <v>43</v>
      </c>
      <c r="D994" t="str">
        <f t="shared" si="124"/>
        <v>2020.11</v>
      </c>
      <c r="E994" t="str" cm="1">
        <f t="array" ref="E994">IF(COUNT(FIND({"셀룰러","샐룰러","lte","Lte","LTE","Cellular","cellular"},G994)),"lte","wifi")</f>
        <v>wifi</v>
      </c>
      <c r="F994" t="s">
        <v>213</v>
      </c>
      <c r="G994" t="s">
        <v>4137</v>
      </c>
      <c r="H994">
        <f t="shared" si="123"/>
        <v>1.0199999999999818</v>
      </c>
      <c r="I994">
        <f t="shared" si="119"/>
        <v>449000</v>
      </c>
      <c r="J994">
        <v>2019.09</v>
      </c>
      <c r="K994">
        <f t="shared" si="120"/>
        <v>32</v>
      </c>
      <c r="L994">
        <f t="shared" si="121"/>
        <v>449000</v>
      </c>
    </row>
    <row r="995" spans="1:12" x14ac:dyDescent="0.45">
      <c r="A995" t="s">
        <v>5322</v>
      </c>
      <c r="B995">
        <v>330000</v>
      </c>
      <c r="C995" t="s">
        <v>4</v>
      </c>
      <c r="D995" t="str">
        <f t="shared" si="124"/>
        <v>2020.11</v>
      </c>
      <c r="E995" t="str" cm="1">
        <f t="array" ref="E995">IF(COUNT(FIND({"셀룰러","샐룰러","lte","Lte","LTE","Cellular","cellular"},G995)),"lte","wifi")</f>
        <v>wifi</v>
      </c>
      <c r="F995" t="s">
        <v>238</v>
      </c>
      <c r="G995" t="s">
        <v>3972</v>
      </c>
      <c r="H995">
        <f t="shared" si="123"/>
        <v>1.0199999999999818</v>
      </c>
      <c r="I995">
        <f t="shared" si="119"/>
        <v>449000</v>
      </c>
      <c r="J995">
        <v>2019.09</v>
      </c>
      <c r="K995">
        <f t="shared" si="120"/>
        <v>32</v>
      </c>
      <c r="L995">
        <f t="shared" si="121"/>
        <v>449000</v>
      </c>
    </row>
    <row r="996" spans="1:12" x14ac:dyDescent="0.45">
      <c r="A996" t="s">
        <v>5322</v>
      </c>
      <c r="B996">
        <v>300000</v>
      </c>
      <c r="C996" t="s">
        <v>7</v>
      </c>
      <c r="D996" t="str">
        <f t="shared" si="124"/>
        <v>2020.12</v>
      </c>
      <c r="E996" t="str" cm="1">
        <f t="array" ref="E996">IF(COUNT(FIND({"셀룰러","샐룰러","lte","Lte","LTE","Cellular","cellular"},G996)),"lte","wifi")</f>
        <v>wifi</v>
      </c>
      <c r="F996" t="s">
        <v>121</v>
      </c>
      <c r="G996" t="s">
        <v>3896</v>
      </c>
      <c r="H996">
        <f t="shared" si="123"/>
        <v>1.0299999999999727</v>
      </c>
      <c r="I996">
        <f t="shared" ref="I996:I1059" si="125">IF(K996=128,L996+130000,L996)</f>
        <v>449000</v>
      </c>
      <c r="J996">
        <v>2019.09</v>
      </c>
      <c r="K996">
        <f t="shared" ref="K996:K1059" si="126">IF(COUNT(FIND(128,G996)),128,32)</f>
        <v>32</v>
      </c>
      <c r="L996">
        <f t="shared" ref="L996:L1059" si="127">IF(E996="wifi",449000,619000)</f>
        <v>449000</v>
      </c>
    </row>
    <row r="997" spans="1:12" x14ac:dyDescent="0.45">
      <c r="A997" t="s">
        <v>5322</v>
      </c>
      <c r="B997">
        <v>400000</v>
      </c>
      <c r="C997" t="s">
        <v>7</v>
      </c>
      <c r="D997" t="str">
        <f t="shared" si="124"/>
        <v>2020.12</v>
      </c>
      <c r="E997" t="str" cm="1">
        <f t="array" ref="E997">IF(COUNT(FIND({"셀룰러","샐룰러","lte","Lte","LTE","Cellular","cellular"},G997)),"lte","wifi")</f>
        <v>wifi</v>
      </c>
      <c r="F997" t="s">
        <v>161</v>
      </c>
      <c r="G997" t="s">
        <v>3913</v>
      </c>
      <c r="H997">
        <f t="shared" si="123"/>
        <v>1.0299999999999727</v>
      </c>
      <c r="I997">
        <f t="shared" si="125"/>
        <v>449000</v>
      </c>
      <c r="J997">
        <v>2019.09</v>
      </c>
      <c r="K997">
        <f t="shared" si="126"/>
        <v>32</v>
      </c>
      <c r="L997">
        <f t="shared" si="127"/>
        <v>449000</v>
      </c>
    </row>
    <row r="998" spans="1:12" x14ac:dyDescent="0.45">
      <c r="A998" t="s">
        <v>5322</v>
      </c>
      <c r="B998">
        <v>300000</v>
      </c>
      <c r="C998" t="s">
        <v>4</v>
      </c>
      <c r="D998" t="str">
        <f t="shared" si="124"/>
        <v>2020.11</v>
      </c>
      <c r="E998" t="str" cm="1">
        <f t="array" ref="E998">IF(COUNT(FIND({"셀룰러","샐룰러","lte","Lte","LTE","Cellular","cellular"},G998)),"lte","wifi")</f>
        <v>wifi</v>
      </c>
      <c r="F998" t="s">
        <v>185</v>
      </c>
      <c r="G998" t="s">
        <v>3954</v>
      </c>
      <c r="H998">
        <f t="shared" si="123"/>
        <v>1.0199999999999818</v>
      </c>
      <c r="I998">
        <f t="shared" si="125"/>
        <v>449000</v>
      </c>
      <c r="J998">
        <v>2019.09</v>
      </c>
      <c r="K998">
        <f t="shared" si="126"/>
        <v>32</v>
      </c>
      <c r="L998">
        <f t="shared" si="127"/>
        <v>449000</v>
      </c>
    </row>
    <row r="999" spans="1:12" x14ac:dyDescent="0.45">
      <c r="A999" t="s">
        <v>5322</v>
      </c>
      <c r="B999">
        <v>320000</v>
      </c>
      <c r="C999" t="s">
        <v>4</v>
      </c>
      <c r="D999" t="str">
        <f t="shared" si="124"/>
        <v>2020.10</v>
      </c>
      <c r="E999" t="str" cm="1">
        <f t="array" ref="E999">IF(COUNT(FIND({"셀룰러","샐룰러","lte","Lte","LTE","Cellular","cellular"},G999)),"lte","wifi")</f>
        <v>wifi</v>
      </c>
      <c r="F999" t="s">
        <v>608</v>
      </c>
      <c r="G999" t="s">
        <v>3978</v>
      </c>
      <c r="H999">
        <f t="shared" si="123"/>
        <v>1.0099999999999909</v>
      </c>
      <c r="I999">
        <f t="shared" si="125"/>
        <v>449000</v>
      </c>
      <c r="J999">
        <v>2019.09</v>
      </c>
      <c r="K999">
        <f t="shared" si="126"/>
        <v>32</v>
      </c>
      <c r="L999">
        <f t="shared" si="127"/>
        <v>449000</v>
      </c>
    </row>
    <row r="1000" spans="1:12" x14ac:dyDescent="0.45">
      <c r="A1000" t="s">
        <v>5322</v>
      </c>
      <c r="B1000">
        <v>350000</v>
      </c>
      <c r="C1000" t="s">
        <v>4</v>
      </c>
      <c r="D1000" t="str">
        <f t="shared" si="124"/>
        <v>2021.03</v>
      </c>
      <c r="E1000" t="str" cm="1">
        <f t="array" ref="E1000">IF(COUNT(FIND({"셀룰러","샐룰러","lte","Lte","LTE","Cellular","cellular"},G1000)),"lte","wifi")</f>
        <v>wifi</v>
      </c>
      <c r="F1000" t="s">
        <v>5</v>
      </c>
      <c r="G1000" t="s">
        <v>3822</v>
      </c>
      <c r="H1000">
        <f t="shared" si="123"/>
        <v>1.9400000000000546</v>
      </c>
      <c r="I1000">
        <f t="shared" si="125"/>
        <v>449000</v>
      </c>
      <c r="J1000">
        <v>2019.09</v>
      </c>
      <c r="K1000">
        <f t="shared" si="126"/>
        <v>32</v>
      </c>
      <c r="L1000">
        <f t="shared" si="127"/>
        <v>449000</v>
      </c>
    </row>
    <row r="1001" spans="1:12" x14ac:dyDescent="0.45">
      <c r="A1001" t="s">
        <v>5322</v>
      </c>
      <c r="B1001">
        <v>420000</v>
      </c>
      <c r="C1001" t="s">
        <v>43</v>
      </c>
      <c r="D1001" t="str">
        <f t="shared" si="124"/>
        <v>2021.02</v>
      </c>
      <c r="E1001" t="str" cm="1">
        <f t="array" ref="E1001">IF(COUNT(FIND({"셀룰러","샐룰러","lte","Lte","LTE","Cellular","cellular"},G1001)),"lte","wifi")</f>
        <v>lte</v>
      </c>
      <c r="F1001" t="s">
        <v>49</v>
      </c>
      <c r="G1001" t="s">
        <v>3837</v>
      </c>
      <c r="H1001">
        <f t="shared" si="123"/>
        <v>1.9300000000000637</v>
      </c>
      <c r="I1001">
        <f t="shared" si="125"/>
        <v>619000</v>
      </c>
      <c r="J1001">
        <v>2019.09</v>
      </c>
      <c r="K1001">
        <f t="shared" si="126"/>
        <v>32</v>
      </c>
      <c r="L1001">
        <f t="shared" si="127"/>
        <v>619000</v>
      </c>
    </row>
    <row r="1002" spans="1:12" x14ac:dyDescent="0.45">
      <c r="A1002" t="s">
        <v>5322</v>
      </c>
      <c r="B1002">
        <v>320000</v>
      </c>
      <c r="C1002" t="s">
        <v>4</v>
      </c>
      <c r="D1002" t="str">
        <f t="shared" si="124"/>
        <v>2020.11</v>
      </c>
      <c r="E1002" t="str" cm="1">
        <f t="array" ref="E1002">IF(COUNT(FIND({"셀룰러","샐룰러","lte","Lte","LTE","Cellular","cellular"},G1002)),"lte","wifi")</f>
        <v>wifi</v>
      </c>
      <c r="F1002" t="s">
        <v>285</v>
      </c>
      <c r="G1002" t="s">
        <v>3961</v>
      </c>
      <c r="H1002">
        <f t="shared" si="123"/>
        <v>1.0199999999999818</v>
      </c>
      <c r="I1002">
        <f t="shared" si="125"/>
        <v>449000</v>
      </c>
      <c r="J1002">
        <v>2019.09</v>
      </c>
      <c r="K1002">
        <f t="shared" si="126"/>
        <v>32</v>
      </c>
      <c r="L1002">
        <f t="shared" si="127"/>
        <v>449000</v>
      </c>
    </row>
    <row r="1003" spans="1:12" x14ac:dyDescent="0.45">
      <c r="A1003" t="s">
        <v>5322</v>
      </c>
      <c r="B1003">
        <v>300000</v>
      </c>
      <c r="C1003" t="s">
        <v>4</v>
      </c>
      <c r="D1003" t="str">
        <f t="shared" si="124"/>
        <v>2020.12</v>
      </c>
      <c r="E1003" t="str" cm="1">
        <f t="array" ref="E1003">IF(COUNT(FIND({"셀룰러","샐룰러","lte","Lte","LTE","Cellular","cellular"},G1003)),"lte","wifi")</f>
        <v>wifi</v>
      </c>
      <c r="F1003" t="s">
        <v>146</v>
      </c>
      <c r="G1003" t="s">
        <v>4100</v>
      </c>
      <c r="H1003">
        <f t="shared" si="123"/>
        <v>1.0299999999999727</v>
      </c>
      <c r="I1003">
        <f t="shared" si="125"/>
        <v>449000</v>
      </c>
      <c r="J1003">
        <v>2019.09</v>
      </c>
      <c r="K1003">
        <f t="shared" si="126"/>
        <v>32</v>
      </c>
      <c r="L1003">
        <f t="shared" si="127"/>
        <v>449000</v>
      </c>
    </row>
    <row r="1004" spans="1:12" x14ac:dyDescent="0.45">
      <c r="A1004" t="s">
        <v>5322</v>
      </c>
      <c r="B1004">
        <v>530000</v>
      </c>
      <c r="C1004" t="s">
        <v>7</v>
      </c>
      <c r="D1004" t="str">
        <f t="shared" si="124"/>
        <v>2021.02</v>
      </c>
      <c r="E1004" t="str" cm="1">
        <f t="array" ref="E1004">IF(COUNT(FIND({"셀룰러","샐룰러","lte","Lte","LTE","Cellular","cellular"},G1004)),"lte","wifi")</f>
        <v>wifi</v>
      </c>
      <c r="F1004" t="s">
        <v>69</v>
      </c>
      <c r="G1004" t="s">
        <v>3850</v>
      </c>
      <c r="H1004">
        <f t="shared" si="123"/>
        <v>1.9300000000000637</v>
      </c>
      <c r="I1004">
        <f t="shared" si="125"/>
        <v>449000</v>
      </c>
      <c r="J1004">
        <v>2019.09</v>
      </c>
      <c r="K1004">
        <f t="shared" si="126"/>
        <v>32</v>
      </c>
      <c r="L1004">
        <f t="shared" si="127"/>
        <v>449000</v>
      </c>
    </row>
    <row r="1005" spans="1:12" x14ac:dyDescent="0.45">
      <c r="A1005" t="s">
        <v>5322</v>
      </c>
      <c r="B1005">
        <v>330000</v>
      </c>
      <c r="C1005" t="s">
        <v>4</v>
      </c>
      <c r="D1005" t="str">
        <f t="shared" si="124"/>
        <v>2021.01</v>
      </c>
      <c r="E1005" t="str" cm="1">
        <f t="array" ref="E1005">IF(COUNT(FIND({"셀룰러","샐룰러","lte","Lte","LTE","Cellular","cellular"},G1005)),"lte","wifi")</f>
        <v>wifi</v>
      </c>
      <c r="F1005" t="s">
        <v>92</v>
      </c>
      <c r="G1005" t="s">
        <v>3870</v>
      </c>
      <c r="H1005">
        <f t="shared" si="123"/>
        <v>1.9200000000000728</v>
      </c>
      <c r="I1005">
        <f t="shared" si="125"/>
        <v>449000</v>
      </c>
      <c r="J1005">
        <v>2019.09</v>
      </c>
      <c r="K1005">
        <f t="shared" si="126"/>
        <v>32</v>
      </c>
      <c r="L1005">
        <f t="shared" si="127"/>
        <v>449000</v>
      </c>
    </row>
    <row r="1006" spans="1:12" x14ac:dyDescent="0.45">
      <c r="A1006" t="s">
        <v>5322</v>
      </c>
      <c r="B1006">
        <v>310000</v>
      </c>
      <c r="C1006" t="s">
        <v>4</v>
      </c>
      <c r="D1006" t="str">
        <f t="shared" si="124"/>
        <v>2020.11</v>
      </c>
      <c r="E1006" t="str" cm="1">
        <f t="array" ref="E1006">IF(COUNT(FIND({"셀룰러","샐룰러","lte","Lte","LTE","Cellular","cellular"},G1006)),"lte","wifi")</f>
        <v>wifi</v>
      </c>
      <c r="F1006" t="s">
        <v>236</v>
      </c>
      <c r="G1006" t="s">
        <v>3969</v>
      </c>
      <c r="H1006">
        <f t="shared" si="123"/>
        <v>1.0199999999999818</v>
      </c>
      <c r="I1006">
        <f t="shared" si="125"/>
        <v>449000</v>
      </c>
      <c r="J1006">
        <v>2019.09</v>
      </c>
      <c r="K1006">
        <f t="shared" si="126"/>
        <v>32</v>
      </c>
      <c r="L1006">
        <f t="shared" si="127"/>
        <v>449000</v>
      </c>
    </row>
    <row r="1007" spans="1:12" x14ac:dyDescent="0.45">
      <c r="A1007" t="s">
        <v>5322</v>
      </c>
      <c r="B1007">
        <v>330000</v>
      </c>
      <c r="C1007" t="s">
        <v>43</v>
      </c>
      <c r="D1007" t="str">
        <f t="shared" si="124"/>
        <v>2020.12</v>
      </c>
      <c r="E1007" t="str" cm="1">
        <f t="array" ref="E1007">IF(COUNT(FIND({"셀룰러","샐룰러","lte","Lte","LTE","Cellular","cellular"},G1007)),"lte","wifi")</f>
        <v>wifi</v>
      </c>
      <c r="F1007" t="s">
        <v>161</v>
      </c>
      <c r="G1007" t="s">
        <v>3914</v>
      </c>
      <c r="H1007">
        <f t="shared" si="123"/>
        <v>1.0299999999999727</v>
      </c>
      <c r="I1007">
        <f t="shared" si="125"/>
        <v>449000</v>
      </c>
      <c r="J1007">
        <v>2019.09</v>
      </c>
      <c r="K1007">
        <f t="shared" si="126"/>
        <v>32</v>
      </c>
      <c r="L1007">
        <f t="shared" si="127"/>
        <v>449000</v>
      </c>
    </row>
    <row r="1008" spans="1:12" x14ac:dyDescent="0.45">
      <c r="A1008" t="s">
        <v>5322</v>
      </c>
      <c r="B1008">
        <v>300000</v>
      </c>
      <c r="C1008" t="s">
        <v>4</v>
      </c>
      <c r="D1008" t="str">
        <f t="shared" si="124"/>
        <v>2020.12</v>
      </c>
      <c r="E1008" t="str" cm="1">
        <f t="array" ref="E1008">IF(COUNT(FIND({"셀룰러","샐룰러","lte","Lte","LTE","Cellular","cellular"},G1008)),"lte","wifi")</f>
        <v>wifi</v>
      </c>
      <c r="F1008" t="s">
        <v>159</v>
      </c>
      <c r="G1008" t="s">
        <v>3917</v>
      </c>
      <c r="H1008">
        <f t="shared" si="123"/>
        <v>1.0299999999999727</v>
      </c>
      <c r="I1008">
        <f t="shared" si="125"/>
        <v>449000</v>
      </c>
      <c r="J1008">
        <v>2019.09</v>
      </c>
      <c r="K1008">
        <f t="shared" si="126"/>
        <v>32</v>
      </c>
      <c r="L1008">
        <f t="shared" si="127"/>
        <v>449000</v>
      </c>
    </row>
    <row r="1009" spans="1:12" x14ac:dyDescent="0.45">
      <c r="A1009" t="s">
        <v>5322</v>
      </c>
      <c r="B1009">
        <v>300000</v>
      </c>
      <c r="C1009" t="s">
        <v>43</v>
      </c>
      <c r="D1009" s="2">
        <v>2020.12</v>
      </c>
      <c r="E1009" t="str" cm="1">
        <f t="array" ref="E1009">IF(COUNT(FIND({"셀룰러","샐룰러","lte","Lte","LTE","Cellular","cellular"},G1009)),"lte","wifi")</f>
        <v>wifi</v>
      </c>
      <c r="F1009">
        <v>20201213</v>
      </c>
      <c r="G1009" t="s">
        <v>4169</v>
      </c>
      <c r="H1009">
        <f t="shared" si="123"/>
        <v>1.0299999999999727</v>
      </c>
      <c r="I1009">
        <f t="shared" si="125"/>
        <v>449000</v>
      </c>
      <c r="J1009">
        <v>2019.09</v>
      </c>
      <c r="K1009">
        <f t="shared" si="126"/>
        <v>32</v>
      </c>
      <c r="L1009">
        <f t="shared" si="127"/>
        <v>449000</v>
      </c>
    </row>
    <row r="1010" spans="1:12" x14ac:dyDescent="0.45">
      <c r="A1010" t="s">
        <v>5322</v>
      </c>
      <c r="B1010">
        <v>370000</v>
      </c>
      <c r="C1010" t="s">
        <v>43</v>
      </c>
      <c r="D1010" t="str">
        <f>LEFT(F1010,7)</f>
        <v>2020.11</v>
      </c>
      <c r="E1010" t="str" cm="1">
        <f t="array" ref="E1010">IF(COUNT(FIND({"셀룰러","샐룰러","lte","Lte","LTE","Cellular","cellular"},G1010)),"lte","wifi")</f>
        <v>wifi</v>
      </c>
      <c r="F1010" t="s">
        <v>599</v>
      </c>
      <c r="G1010" t="s">
        <v>3976</v>
      </c>
      <c r="H1010">
        <f t="shared" si="123"/>
        <v>1.0199999999999818</v>
      </c>
      <c r="I1010">
        <f t="shared" si="125"/>
        <v>449000</v>
      </c>
      <c r="J1010">
        <v>2019.09</v>
      </c>
      <c r="K1010">
        <f t="shared" si="126"/>
        <v>32</v>
      </c>
      <c r="L1010">
        <f t="shared" si="127"/>
        <v>449000</v>
      </c>
    </row>
    <row r="1011" spans="1:12" x14ac:dyDescent="0.45">
      <c r="A1011" t="s">
        <v>5322</v>
      </c>
      <c r="B1011">
        <v>450000</v>
      </c>
      <c r="C1011" t="s">
        <v>4</v>
      </c>
      <c r="D1011" t="str">
        <f>LEFT(F1011,7)</f>
        <v>2020.12</v>
      </c>
      <c r="E1011" t="str" cm="1">
        <f t="array" ref="E1011">IF(COUNT(FIND({"셀룰러","샐룰러","lte","Lte","LTE","Cellular","cellular"},G1011)),"lte","wifi")</f>
        <v>wifi</v>
      </c>
      <c r="F1011" t="s">
        <v>472</v>
      </c>
      <c r="G1011" t="s">
        <v>4107</v>
      </c>
      <c r="H1011">
        <f t="shared" si="123"/>
        <v>1.0299999999999727</v>
      </c>
      <c r="I1011">
        <f t="shared" si="125"/>
        <v>579000</v>
      </c>
      <c r="J1011">
        <v>2019.09</v>
      </c>
      <c r="K1011">
        <f t="shared" si="126"/>
        <v>128</v>
      </c>
      <c r="L1011">
        <f t="shared" si="127"/>
        <v>449000</v>
      </c>
    </row>
    <row r="1012" spans="1:12" x14ac:dyDescent="0.45">
      <c r="A1012" t="s">
        <v>5322</v>
      </c>
      <c r="B1012">
        <v>360000</v>
      </c>
      <c r="C1012" t="s">
        <v>43</v>
      </c>
      <c r="D1012" s="2">
        <v>2020.11</v>
      </c>
      <c r="E1012" t="str" cm="1">
        <f t="array" ref="E1012">IF(COUNT(FIND({"셀룰러","샐룰러","lte","Lte","LTE","Cellular","cellular"},G1012)),"lte","wifi")</f>
        <v>wifi</v>
      </c>
      <c r="F1012">
        <v>20201125</v>
      </c>
      <c r="G1012" t="s">
        <v>5645</v>
      </c>
      <c r="H1012">
        <f t="shared" si="123"/>
        <v>1.0199999999999818</v>
      </c>
      <c r="I1012">
        <f t="shared" si="125"/>
        <v>449000</v>
      </c>
      <c r="J1012">
        <v>2019.09</v>
      </c>
      <c r="K1012">
        <f t="shared" si="126"/>
        <v>32</v>
      </c>
      <c r="L1012">
        <f t="shared" si="127"/>
        <v>449000</v>
      </c>
    </row>
    <row r="1013" spans="1:12" x14ac:dyDescent="0.45">
      <c r="A1013" t="s">
        <v>5322</v>
      </c>
      <c r="B1013">
        <v>170000</v>
      </c>
      <c r="C1013" t="s">
        <v>4</v>
      </c>
      <c r="D1013" t="str">
        <f t="shared" ref="D1013:D1025" si="128">LEFT(F1013,7)</f>
        <v>2021.02</v>
      </c>
      <c r="E1013" t="str" cm="1">
        <f t="array" ref="E1013">IF(COUNT(FIND({"셀룰러","샐룰러","lte","Lte","LTE","Cellular","cellular"},G1013)),"lte","wifi")</f>
        <v>wifi</v>
      </c>
      <c r="F1013" t="s">
        <v>80</v>
      </c>
      <c r="G1013" t="s">
        <v>4042</v>
      </c>
      <c r="H1013">
        <f t="shared" si="123"/>
        <v>1.9300000000000637</v>
      </c>
      <c r="I1013">
        <f t="shared" si="125"/>
        <v>449000</v>
      </c>
      <c r="J1013">
        <v>2019.09</v>
      </c>
      <c r="K1013">
        <f t="shared" si="126"/>
        <v>32</v>
      </c>
      <c r="L1013">
        <f t="shared" si="127"/>
        <v>449000</v>
      </c>
    </row>
    <row r="1014" spans="1:12" x14ac:dyDescent="0.45">
      <c r="A1014" t="s">
        <v>5322</v>
      </c>
      <c r="B1014">
        <v>270000</v>
      </c>
      <c r="C1014" t="s">
        <v>4</v>
      </c>
      <c r="D1014" t="str">
        <f t="shared" si="128"/>
        <v>2021.02</v>
      </c>
      <c r="E1014" t="str" cm="1">
        <f t="array" ref="E1014">IF(COUNT(FIND({"셀룰러","샐룰러","lte","Lte","LTE","Cellular","cellular"},G1014)),"lte","wifi")</f>
        <v>wifi</v>
      </c>
      <c r="F1014" t="s">
        <v>41</v>
      </c>
      <c r="G1014" t="s">
        <v>4026</v>
      </c>
      <c r="H1014">
        <f t="shared" si="123"/>
        <v>1.9300000000000637</v>
      </c>
      <c r="I1014">
        <f t="shared" si="125"/>
        <v>449000</v>
      </c>
      <c r="J1014">
        <v>2019.09</v>
      </c>
      <c r="K1014">
        <f t="shared" si="126"/>
        <v>32</v>
      </c>
      <c r="L1014">
        <f t="shared" si="127"/>
        <v>449000</v>
      </c>
    </row>
    <row r="1015" spans="1:12" x14ac:dyDescent="0.45">
      <c r="A1015" t="s">
        <v>5322</v>
      </c>
      <c r="B1015">
        <v>300000</v>
      </c>
      <c r="C1015" t="s">
        <v>43</v>
      </c>
      <c r="D1015" t="str">
        <f t="shared" si="128"/>
        <v>2020.11</v>
      </c>
      <c r="E1015" t="str" cm="1">
        <f t="array" ref="E1015">IF(COUNT(FIND({"셀룰러","샐룰러","lte","Lte","LTE","Cellular","cellular"},G1015)),"lte","wifi")</f>
        <v>wifi</v>
      </c>
      <c r="F1015" t="s">
        <v>673</v>
      </c>
      <c r="G1015" t="s">
        <v>3824</v>
      </c>
      <c r="H1015">
        <f t="shared" si="123"/>
        <v>1.0199999999999818</v>
      </c>
      <c r="I1015">
        <f t="shared" si="125"/>
        <v>449000</v>
      </c>
      <c r="J1015">
        <v>2019.09</v>
      </c>
      <c r="K1015">
        <f t="shared" si="126"/>
        <v>32</v>
      </c>
      <c r="L1015">
        <f t="shared" si="127"/>
        <v>449000</v>
      </c>
    </row>
    <row r="1016" spans="1:12" x14ac:dyDescent="0.45">
      <c r="A1016" t="s">
        <v>5322</v>
      </c>
      <c r="B1016">
        <v>180000</v>
      </c>
      <c r="C1016" t="s">
        <v>4</v>
      </c>
      <c r="D1016" t="str">
        <f t="shared" si="128"/>
        <v>2021.02</v>
      </c>
      <c r="E1016" t="str" cm="1">
        <f t="array" ref="E1016">IF(COUNT(FIND({"셀룰러","샐룰러","lte","Lte","LTE","Cellular","cellular"},G1016)),"lte","wifi")</f>
        <v>wifi</v>
      </c>
      <c r="F1016" t="s">
        <v>29</v>
      </c>
      <c r="G1016" t="s">
        <v>4027</v>
      </c>
      <c r="H1016">
        <f t="shared" si="123"/>
        <v>1.9300000000000637</v>
      </c>
      <c r="I1016">
        <f t="shared" si="125"/>
        <v>449000</v>
      </c>
      <c r="J1016">
        <v>2019.09</v>
      </c>
      <c r="K1016">
        <f t="shared" si="126"/>
        <v>32</v>
      </c>
      <c r="L1016">
        <f t="shared" si="127"/>
        <v>449000</v>
      </c>
    </row>
    <row r="1017" spans="1:12" x14ac:dyDescent="0.45">
      <c r="A1017" t="s">
        <v>5322</v>
      </c>
      <c r="B1017">
        <v>340000</v>
      </c>
      <c r="C1017" t="s">
        <v>4</v>
      </c>
      <c r="D1017" t="str">
        <f t="shared" si="128"/>
        <v>2020.12</v>
      </c>
      <c r="E1017" t="str" cm="1">
        <f t="array" ref="E1017">IF(COUNT(FIND({"셀룰러","샐룰러","lte","Lte","LTE","Cellular","cellular"},G1017)),"lte","wifi")</f>
        <v>wifi</v>
      </c>
      <c r="F1017" t="s">
        <v>152</v>
      </c>
      <c r="G1017" t="s">
        <v>4084</v>
      </c>
      <c r="H1017">
        <f t="shared" si="123"/>
        <v>1.0299999999999727</v>
      </c>
      <c r="I1017">
        <f t="shared" si="125"/>
        <v>449000</v>
      </c>
      <c r="J1017">
        <v>2019.09</v>
      </c>
      <c r="K1017">
        <f t="shared" si="126"/>
        <v>32</v>
      </c>
      <c r="L1017">
        <f t="shared" si="127"/>
        <v>449000</v>
      </c>
    </row>
    <row r="1018" spans="1:12" x14ac:dyDescent="0.45">
      <c r="A1018" t="s">
        <v>5322</v>
      </c>
      <c r="B1018">
        <v>340000</v>
      </c>
      <c r="C1018" t="s">
        <v>4</v>
      </c>
      <c r="D1018" t="str">
        <f t="shared" si="128"/>
        <v>2021.01</v>
      </c>
      <c r="E1018" t="str" cm="1">
        <f t="array" ref="E1018">IF(COUNT(FIND({"셀룰러","샐룰러","lte","Lte","LTE","Cellular","cellular"},G1018)),"lte","wifi")</f>
        <v>wifi</v>
      </c>
      <c r="F1018" t="s">
        <v>96</v>
      </c>
      <c r="G1018" t="s">
        <v>3878</v>
      </c>
      <c r="H1018">
        <f t="shared" si="123"/>
        <v>1.9200000000000728</v>
      </c>
      <c r="I1018">
        <f t="shared" si="125"/>
        <v>449000</v>
      </c>
      <c r="J1018">
        <v>2019.09</v>
      </c>
      <c r="K1018">
        <f t="shared" si="126"/>
        <v>32</v>
      </c>
      <c r="L1018">
        <f t="shared" si="127"/>
        <v>449000</v>
      </c>
    </row>
    <row r="1019" spans="1:12" x14ac:dyDescent="0.45">
      <c r="A1019" t="s">
        <v>5322</v>
      </c>
      <c r="B1019">
        <v>420000</v>
      </c>
      <c r="C1019" t="s">
        <v>4</v>
      </c>
      <c r="D1019" t="str">
        <f t="shared" si="128"/>
        <v>2021.01</v>
      </c>
      <c r="E1019" t="str" cm="1">
        <f t="array" ref="E1019">IF(COUNT(FIND({"셀룰러","샐룰러","lte","Lte","LTE","Cellular","cellular"},G1019)),"lte","wifi")</f>
        <v>wifi</v>
      </c>
      <c r="F1019" t="s">
        <v>342</v>
      </c>
      <c r="G1019" t="s">
        <v>4054</v>
      </c>
      <c r="H1019">
        <f t="shared" si="123"/>
        <v>1.9200000000000728</v>
      </c>
      <c r="I1019">
        <f t="shared" si="125"/>
        <v>579000</v>
      </c>
      <c r="J1019">
        <v>2019.09</v>
      </c>
      <c r="K1019">
        <f t="shared" si="126"/>
        <v>128</v>
      </c>
      <c r="L1019">
        <f t="shared" si="127"/>
        <v>449000</v>
      </c>
    </row>
    <row r="1020" spans="1:12" x14ac:dyDescent="0.45">
      <c r="A1020" t="s">
        <v>5322</v>
      </c>
      <c r="B1020">
        <v>330000</v>
      </c>
      <c r="C1020" t="s">
        <v>4</v>
      </c>
      <c r="D1020" t="str">
        <f t="shared" si="128"/>
        <v>2021.01</v>
      </c>
      <c r="E1020" t="str" cm="1">
        <f t="array" ref="E1020">IF(COUNT(FIND({"셀룰러","샐룰러","lte","Lte","LTE","Cellular","cellular"},G1020)),"lte","wifi")</f>
        <v>wifi</v>
      </c>
      <c r="F1020" t="s">
        <v>342</v>
      </c>
      <c r="G1020" t="s">
        <v>3872</v>
      </c>
      <c r="H1020">
        <f t="shared" si="123"/>
        <v>1.9200000000000728</v>
      </c>
      <c r="I1020">
        <f t="shared" si="125"/>
        <v>449000</v>
      </c>
      <c r="J1020">
        <v>2019.09</v>
      </c>
      <c r="K1020">
        <f t="shared" si="126"/>
        <v>32</v>
      </c>
      <c r="L1020">
        <f t="shared" si="127"/>
        <v>449000</v>
      </c>
    </row>
    <row r="1021" spans="1:12" x14ac:dyDescent="0.45">
      <c r="A1021" t="s">
        <v>5322</v>
      </c>
      <c r="B1021">
        <v>490000</v>
      </c>
      <c r="C1021" t="s">
        <v>4</v>
      </c>
      <c r="D1021" t="str">
        <f t="shared" si="128"/>
        <v>2020.11</v>
      </c>
      <c r="E1021" t="str" cm="1">
        <f t="array" ref="E1021">IF(COUNT(FIND({"셀룰러","샐룰러","lte","Lte","LTE","Cellular","cellular"},G1021)),"lte","wifi")</f>
        <v>wifi</v>
      </c>
      <c r="F1021" t="s">
        <v>195</v>
      </c>
      <c r="G1021" t="s">
        <v>4124</v>
      </c>
      <c r="H1021">
        <f t="shared" si="123"/>
        <v>1.0199999999999818</v>
      </c>
      <c r="I1021">
        <f t="shared" si="125"/>
        <v>579000</v>
      </c>
      <c r="J1021">
        <v>2019.09</v>
      </c>
      <c r="K1021">
        <f t="shared" si="126"/>
        <v>128</v>
      </c>
      <c r="L1021">
        <f t="shared" si="127"/>
        <v>449000</v>
      </c>
    </row>
    <row r="1022" spans="1:12" x14ac:dyDescent="0.45">
      <c r="A1022" t="s">
        <v>5322</v>
      </c>
      <c r="B1022">
        <v>300000</v>
      </c>
      <c r="C1022" t="s">
        <v>4</v>
      </c>
      <c r="D1022" t="str">
        <f t="shared" si="128"/>
        <v>2021.02</v>
      </c>
      <c r="E1022" t="str" cm="1">
        <f t="array" ref="E1022">IF(COUNT(FIND({"셀룰러","샐룰러","lte","Lte","LTE","Cellular","cellular"},G1022)),"lte","wifi")</f>
        <v>wifi</v>
      </c>
      <c r="F1022" t="s">
        <v>30</v>
      </c>
      <c r="G1022" t="s">
        <v>3830</v>
      </c>
      <c r="H1022">
        <f t="shared" si="123"/>
        <v>1.9300000000000637</v>
      </c>
      <c r="I1022">
        <f t="shared" si="125"/>
        <v>449000</v>
      </c>
      <c r="J1022">
        <v>2019.09</v>
      </c>
      <c r="K1022">
        <f t="shared" si="126"/>
        <v>32</v>
      </c>
      <c r="L1022">
        <f t="shared" si="127"/>
        <v>449000</v>
      </c>
    </row>
    <row r="1023" spans="1:12" x14ac:dyDescent="0.45">
      <c r="A1023" t="s">
        <v>5322</v>
      </c>
      <c r="B1023">
        <v>350000</v>
      </c>
      <c r="C1023" t="s">
        <v>4</v>
      </c>
      <c r="D1023" t="str">
        <f t="shared" si="128"/>
        <v>2021.02</v>
      </c>
      <c r="E1023" t="str" cm="1">
        <f t="array" ref="E1023">IF(COUNT(FIND({"셀룰러","샐룰러","lte","Lte","LTE","Cellular","cellular"},G1023)),"lte","wifi")</f>
        <v>wifi</v>
      </c>
      <c r="F1023" t="s">
        <v>66</v>
      </c>
      <c r="G1023" t="s">
        <v>3853</v>
      </c>
      <c r="H1023">
        <f t="shared" si="123"/>
        <v>1.9300000000000637</v>
      </c>
      <c r="I1023">
        <f t="shared" si="125"/>
        <v>449000</v>
      </c>
      <c r="J1023">
        <v>2019.09</v>
      </c>
      <c r="K1023">
        <f t="shared" si="126"/>
        <v>32</v>
      </c>
      <c r="L1023">
        <f t="shared" si="127"/>
        <v>449000</v>
      </c>
    </row>
    <row r="1024" spans="1:12" x14ac:dyDescent="0.45">
      <c r="A1024" t="s">
        <v>5322</v>
      </c>
      <c r="B1024">
        <v>300000</v>
      </c>
      <c r="C1024" t="s">
        <v>7</v>
      </c>
      <c r="D1024" t="str">
        <f t="shared" si="128"/>
        <v>2020.11</v>
      </c>
      <c r="E1024" t="str" cm="1">
        <f t="array" ref="E1024">IF(COUNT(FIND({"셀룰러","샐룰러","lte","Lte","LTE","Cellular","cellular"},G1024)),"lte","wifi")</f>
        <v>wifi</v>
      </c>
      <c r="F1024" t="s">
        <v>285</v>
      </c>
      <c r="G1024" t="s">
        <v>3985</v>
      </c>
      <c r="H1024">
        <f t="shared" si="123"/>
        <v>1.0199999999999818</v>
      </c>
      <c r="I1024">
        <f t="shared" si="125"/>
        <v>449000</v>
      </c>
      <c r="J1024">
        <v>2019.09</v>
      </c>
      <c r="K1024">
        <f t="shared" si="126"/>
        <v>32</v>
      </c>
      <c r="L1024">
        <f t="shared" si="127"/>
        <v>449000</v>
      </c>
    </row>
    <row r="1025" spans="1:12" x14ac:dyDescent="0.45">
      <c r="A1025" t="s">
        <v>5322</v>
      </c>
      <c r="B1025">
        <v>300000</v>
      </c>
      <c r="C1025" t="s">
        <v>4</v>
      </c>
      <c r="D1025" t="str">
        <f t="shared" si="128"/>
        <v>2020.11</v>
      </c>
      <c r="E1025" t="str" cm="1">
        <f t="array" ref="E1025">IF(COUNT(FIND({"셀룰러","샐룰러","lte","Lte","LTE","Cellular","cellular"},G1025)),"lte","wifi")</f>
        <v>wifi</v>
      </c>
      <c r="F1025" t="s">
        <v>204</v>
      </c>
      <c r="G1025" t="s">
        <v>4150</v>
      </c>
      <c r="H1025">
        <f t="shared" si="123"/>
        <v>1.0199999999999818</v>
      </c>
      <c r="I1025">
        <f t="shared" si="125"/>
        <v>449000</v>
      </c>
      <c r="J1025">
        <v>2019.09</v>
      </c>
      <c r="K1025">
        <f t="shared" si="126"/>
        <v>32</v>
      </c>
      <c r="L1025">
        <f t="shared" si="127"/>
        <v>449000</v>
      </c>
    </row>
    <row r="1026" spans="1:12" x14ac:dyDescent="0.45">
      <c r="A1026" t="s">
        <v>5322</v>
      </c>
      <c r="B1026">
        <v>565000</v>
      </c>
      <c r="C1026" t="s">
        <v>4</v>
      </c>
      <c r="D1026" s="2">
        <v>2021.02</v>
      </c>
      <c r="E1026" t="str" cm="1">
        <f t="array" ref="E1026">IF(COUNT(FIND({"셀룰러","샐룰러","lte","Lte","LTE","Cellular","cellular"},G1026)),"lte","wifi")</f>
        <v>wifi</v>
      </c>
      <c r="F1026">
        <v>20210225</v>
      </c>
      <c r="G1026" t="s">
        <v>3222</v>
      </c>
      <c r="H1026">
        <f t="shared" ref="H1026:H1089" si="129">D1026-J1026</f>
        <v>1.9300000000000637</v>
      </c>
      <c r="I1026">
        <f t="shared" si="125"/>
        <v>449000</v>
      </c>
      <c r="J1026">
        <v>2019.09</v>
      </c>
      <c r="K1026">
        <f t="shared" si="126"/>
        <v>32</v>
      </c>
      <c r="L1026">
        <f t="shared" si="127"/>
        <v>449000</v>
      </c>
    </row>
    <row r="1027" spans="1:12" x14ac:dyDescent="0.45">
      <c r="A1027" t="s">
        <v>5322</v>
      </c>
      <c r="B1027">
        <v>350000</v>
      </c>
      <c r="C1027" t="s">
        <v>4</v>
      </c>
      <c r="D1027" t="str">
        <f t="shared" ref="D1027:D1045" si="130">LEFT(F1027,7)</f>
        <v>2021.02</v>
      </c>
      <c r="E1027" t="str" cm="1">
        <f t="array" ref="E1027">IF(COUNT(FIND({"셀룰러","샐룰러","lte","Lte","LTE","Cellular","cellular"},G1027)),"lte","wifi")</f>
        <v>wifi</v>
      </c>
      <c r="F1027" t="s">
        <v>49</v>
      </c>
      <c r="G1027" t="s">
        <v>4029</v>
      </c>
      <c r="H1027">
        <f t="shared" si="129"/>
        <v>1.9300000000000637</v>
      </c>
      <c r="I1027">
        <f t="shared" si="125"/>
        <v>449000</v>
      </c>
      <c r="J1027">
        <v>2019.09</v>
      </c>
      <c r="K1027">
        <f t="shared" si="126"/>
        <v>32</v>
      </c>
      <c r="L1027">
        <f t="shared" si="127"/>
        <v>449000</v>
      </c>
    </row>
    <row r="1028" spans="1:12" x14ac:dyDescent="0.45">
      <c r="A1028" t="s">
        <v>5322</v>
      </c>
      <c r="B1028">
        <v>350000</v>
      </c>
      <c r="C1028" t="s">
        <v>4</v>
      </c>
      <c r="D1028" t="str">
        <f t="shared" si="130"/>
        <v>2021.02</v>
      </c>
      <c r="E1028" t="str" cm="1">
        <f t="array" ref="E1028">IF(COUNT(FIND({"셀룰러","샐룰러","lte","Lte","LTE","Cellular","cellular"},G1028)),"lte","wifi")</f>
        <v>wifi</v>
      </c>
      <c r="F1028" t="s">
        <v>61</v>
      </c>
      <c r="G1028" t="s">
        <v>4033</v>
      </c>
      <c r="H1028">
        <f t="shared" si="129"/>
        <v>1.9300000000000637</v>
      </c>
      <c r="I1028">
        <f t="shared" si="125"/>
        <v>449000</v>
      </c>
      <c r="J1028">
        <v>2019.09</v>
      </c>
      <c r="K1028">
        <f t="shared" si="126"/>
        <v>32</v>
      </c>
      <c r="L1028">
        <f t="shared" si="127"/>
        <v>449000</v>
      </c>
    </row>
    <row r="1029" spans="1:12" x14ac:dyDescent="0.45">
      <c r="A1029" t="s">
        <v>5322</v>
      </c>
      <c r="B1029">
        <v>300000</v>
      </c>
      <c r="C1029" t="s">
        <v>4</v>
      </c>
      <c r="D1029" t="str">
        <f t="shared" si="130"/>
        <v>2020.11</v>
      </c>
      <c r="E1029" t="str" cm="1">
        <f t="array" ref="E1029">IF(COUNT(FIND({"셀룰러","샐룰러","lte","Lte","LTE","Cellular","cellular"},G1029)),"lte","wifi")</f>
        <v>wifi</v>
      </c>
      <c r="F1029" t="s">
        <v>185</v>
      </c>
      <c r="G1029" t="s">
        <v>4115</v>
      </c>
      <c r="H1029">
        <f t="shared" si="129"/>
        <v>1.0199999999999818</v>
      </c>
      <c r="I1029">
        <f t="shared" si="125"/>
        <v>449000</v>
      </c>
      <c r="J1029">
        <v>2019.09</v>
      </c>
      <c r="K1029">
        <f t="shared" si="126"/>
        <v>32</v>
      </c>
      <c r="L1029">
        <f t="shared" si="127"/>
        <v>449000</v>
      </c>
    </row>
    <row r="1030" spans="1:12" x14ac:dyDescent="0.45">
      <c r="A1030" t="s">
        <v>5322</v>
      </c>
      <c r="B1030">
        <v>300000</v>
      </c>
      <c r="C1030" t="s">
        <v>4</v>
      </c>
      <c r="D1030" t="str">
        <f t="shared" si="130"/>
        <v>2020.11</v>
      </c>
      <c r="E1030" t="str" cm="1">
        <f t="array" ref="E1030">IF(COUNT(FIND({"셀룰러","샐룰러","lte","Lte","LTE","Cellular","cellular"},G1030)),"lte","wifi")</f>
        <v>wifi</v>
      </c>
      <c r="F1030" t="s">
        <v>599</v>
      </c>
      <c r="G1030" t="s">
        <v>3955</v>
      </c>
      <c r="H1030">
        <f t="shared" si="129"/>
        <v>1.0199999999999818</v>
      </c>
      <c r="I1030">
        <f t="shared" si="125"/>
        <v>449000</v>
      </c>
      <c r="J1030">
        <v>2019.09</v>
      </c>
      <c r="K1030">
        <f t="shared" si="126"/>
        <v>32</v>
      </c>
      <c r="L1030">
        <f t="shared" si="127"/>
        <v>449000</v>
      </c>
    </row>
    <row r="1031" spans="1:12" x14ac:dyDescent="0.45">
      <c r="A1031" t="s">
        <v>5322</v>
      </c>
      <c r="B1031">
        <v>320000</v>
      </c>
      <c r="C1031" t="s">
        <v>4</v>
      </c>
      <c r="D1031" t="str">
        <f t="shared" si="130"/>
        <v>2021.02</v>
      </c>
      <c r="E1031" t="str" cm="1">
        <f t="array" ref="E1031">IF(COUNT(FIND({"셀룰러","샐룰러","lte","Lte","LTE","Cellular","cellular"},G1031)),"lte","wifi")</f>
        <v>wifi</v>
      </c>
      <c r="F1031" t="s">
        <v>35</v>
      </c>
      <c r="G1031" t="s">
        <v>3827</v>
      </c>
      <c r="H1031">
        <f t="shared" si="129"/>
        <v>1.9300000000000637</v>
      </c>
      <c r="I1031">
        <f t="shared" si="125"/>
        <v>579000</v>
      </c>
      <c r="J1031">
        <v>2019.09</v>
      </c>
      <c r="K1031">
        <f t="shared" si="126"/>
        <v>128</v>
      </c>
      <c r="L1031">
        <f t="shared" si="127"/>
        <v>449000</v>
      </c>
    </row>
    <row r="1032" spans="1:12" x14ac:dyDescent="0.45">
      <c r="A1032" t="s">
        <v>5322</v>
      </c>
      <c r="B1032">
        <v>370000</v>
      </c>
      <c r="C1032" t="s">
        <v>43</v>
      </c>
      <c r="D1032" t="str">
        <f t="shared" si="130"/>
        <v>2020.11</v>
      </c>
      <c r="E1032" t="str" cm="1">
        <f t="array" ref="E1032">IF(COUNT(FIND({"셀룰러","샐룰러","lte","Lte","LTE","Cellular","cellular"},G1032)),"lte","wifi")</f>
        <v>wifi</v>
      </c>
      <c r="F1032" t="s">
        <v>207</v>
      </c>
      <c r="G1032" t="s">
        <v>4152</v>
      </c>
      <c r="H1032">
        <f t="shared" si="129"/>
        <v>1.0199999999999818</v>
      </c>
      <c r="I1032">
        <f t="shared" si="125"/>
        <v>449000</v>
      </c>
      <c r="J1032">
        <v>2019.09</v>
      </c>
      <c r="K1032">
        <f t="shared" si="126"/>
        <v>32</v>
      </c>
      <c r="L1032">
        <f t="shared" si="127"/>
        <v>449000</v>
      </c>
    </row>
    <row r="1033" spans="1:12" x14ac:dyDescent="0.45">
      <c r="A1033" t="s">
        <v>5322</v>
      </c>
      <c r="B1033">
        <v>430000</v>
      </c>
      <c r="C1033" t="s">
        <v>4</v>
      </c>
      <c r="D1033" t="str">
        <f t="shared" si="130"/>
        <v>2020.12</v>
      </c>
      <c r="E1033" t="str" cm="1">
        <f t="array" ref="E1033">IF(COUNT(FIND({"셀룰러","샐룰러","lte","Lte","LTE","Cellular","cellular"},G1033)),"lte","wifi")</f>
        <v>wifi</v>
      </c>
      <c r="F1033" t="s">
        <v>150</v>
      </c>
      <c r="G1033" t="s">
        <v>3798</v>
      </c>
      <c r="H1033">
        <f t="shared" si="129"/>
        <v>1.0299999999999727</v>
      </c>
      <c r="I1033">
        <f t="shared" si="125"/>
        <v>579000</v>
      </c>
      <c r="J1033">
        <v>2019.09</v>
      </c>
      <c r="K1033">
        <f t="shared" si="126"/>
        <v>128</v>
      </c>
      <c r="L1033">
        <f t="shared" si="127"/>
        <v>449000</v>
      </c>
    </row>
    <row r="1034" spans="1:12" x14ac:dyDescent="0.45">
      <c r="A1034" t="s">
        <v>5322</v>
      </c>
      <c r="B1034">
        <v>310000</v>
      </c>
      <c r="C1034" t="s">
        <v>43</v>
      </c>
      <c r="D1034" t="str">
        <f t="shared" si="130"/>
        <v>2020.11</v>
      </c>
      <c r="E1034" t="str" cm="1">
        <f t="array" ref="E1034">IF(COUNT(FIND({"셀룰러","샐룰러","lte","Lte","LTE","Cellular","cellular"},G1034)),"lte","wifi")</f>
        <v>wifi</v>
      </c>
      <c r="F1034" t="s">
        <v>238</v>
      </c>
      <c r="G1034" t="s">
        <v>4156</v>
      </c>
      <c r="H1034">
        <f t="shared" si="129"/>
        <v>1.0199999999999818</v>
      </c>
      <c r="I1034">
        <f t="shared" si="125"/>
        <v>449000</v>
      </c>
      <c r="J1034">
        <v>2019.09</v>
      </c>
      <c r="K1034">
        <f t="shared" si="126"/>
        <v>32</v>
      </c>
      <c r="L1034">
        <f t="shared" si="127"/>
        <v>449000</v>
      </c>
    </row>
    <row r="1035" spans="1:12" x14ac:dyDescent="0.45">
      <c r="A1035" t="s">
        <v>5322</v>
      </c>
      <c r="B1035">
        <v>350000</v>
      </c>
      <c r="C1035" t="s">
        <v>4</v>
      </c>
      <c r="D1035" t="str">
        <f t="shared" si="130"/>
        <v>2021.01</v>
      </c>
      <c r="E1035" t="str" cm="1">
        <f t="array" ref="E1035">IF(COUNT(FIND({"셀룰러","샐룰러","lte","Lte","LTE","Cellular","cellular"},G1035)),"lte","wifi")</f>
        <v>wifi</v>
      </c>
      <c r="F1035" t="s">
        <v>96</v>
      </c>
      <c r="G1035" t="s">
        <v>3876</v>
      </c>
      <c r="H1035">
        <f t="shared" si="129"/>
        <v>1.9200000000000728</v>
      </c>
      <c r="I1035">
        <f t="shared" si="125"/>
        <v>449000</v>
      </c>
      <c r="J1035">
        <v>2019.09</v>
      </c>
      <c r="K1035">
        <f t="shared" si="126"/>
        <v>32</v>
      </c>
      <c r="L1035">
        <f t="shared" si="127"/>
        <v>449000</v>
      </c>
    </row>
    <row r="1036" spans="1:12" x14ac:dyDescent="0.45">
      <c r="A1036" t="s">
        <v>5322</v>
      </c>
      <c r="B1036">
        <v>430000</v>
      </c>
      <c r="C1036" t="s">
        <v>7</v>
      </c>
      <c r="D1036" t="str">
        <f t="shared" si="130"/>
        <v>2021.01</v>
      </c>
      <c r="E1036" t="str" cm="1">
        <f t="array" ref="E1036">IF(COUNT(FIND({"셀룰러","샐룰러","lte","Lte","LTE","Cellular","cellular"},G1036)),"lte","wifi")</f>
        <v>wifi</v>
      </c>
      <c r="F1036" t="s">
        <v>116</v>
      </c>
      <c r="G1036" t="s">
        <v>3792</v>
      </c>
      <c r="H1036">
        <f t="shared" si="129"/>
        <v>1.9200000000000728</v>
      </c>
      <c r="I1036">
        <f t="shared" si="125"/>
        <v>579000</v>
      </c>
      <c r="J1036">
        <v>2019.09</v>
      </c>
      <c r="K1036">
        <f t="shared" si="126"/>
        <v>128</v>
      </c>
      <c r="L1036">
        <f t="shared" si="127"/>
        <v>449000</v>
      </c>
    </row>
    <row r="1037" spans="1:12" x14ac:dyDescent="0.45">
      <c r="A1037" t="s">
        <v>5322</v>
      </c>
      <c r="B1037">
        <v>415000</v>
      </c>
      <c r="C1037" t="s">
        <v>4</v>
      </c>
      <c r="D1037" t="str">
        <f t="shared" si="130"/>
        <v>2020.11</v>
      </c>
      <c r="E1037" t="str" cm="1">
        <f t="array" ref="E1037">IF(COUNT(FIND({"셀룰러","샐룰러","lte","Lte","LTE","Cellular","cellular"},G1037)),"lte","wifi")</f>
        <v>wifi</v>
      </c>
      <c r="F1037" t="s">
        <v>213</v>
      </c>
      <c r="G1037" t="s">
        <v>4062</v>
      </c>
      <c r="H1037">
        <f t="shared" si="129"/>
        <v>1.0199999999999818</v>
      </c>
      <c r="I1037">
        <f t="shared" si="125"/>
        <v>579000</v>
      </c>
      <c r="J1037">
        <v>2019.09</v>
      </c>
      <c r="K1037">
        <f t="shared" si="126"/>
        <v>128</v>
      </c>
      <c r="L1037">
        <f t="shared" si="127"/>
        <v>449000</v>
      </c>
    </row>
    <row r="1038" spans="1:12" x14ac:dyDescent="0.45">
      <c r="A1038" t="s">
        <v>5322</v>
      </c>
      <c r="B1038">
        <v>300000</v>
      </c>
      <c r="C1038" t="s">
        <v>4</v>
      </c>
      <c r="D1038" t="str">
        <f t="shared" si="130"/>
        <v>2020.11</v>
      </c>
      <c r="E1038" t="str" cm="1">
        <f t="array" ref="E1038">IF(COUNT(FIND({"셀룰러","샐룰러","lte","Lte","LTE","Cellular","cellular"},G1038)),"lte","wifi")</f>
        <v>wifi</v>
      </c>
      <c r="F1038" t="s">
        <v>185</v>
      </c>
      <c r="G1038" t="s">
        <v>4114</v>
      </c>
      <c r="H1038">
        <f t="shared" si="129"/>
        <v>1.0199999999999818</v>
      </c>
      <c r="I1038">
        <f t="shared" si="125"/>
        <v>449000</v>
      </c>
      <c r="J1038">
        <v>2019.09</v>
      </c>
      <c r="K1038">
        <f t="shared" si="126"/>
        <v>32</v>
      </c>
      <c r="L1038">
        <f t="shared" si="127"/>
        <v>449000</v>
      </c>
    </row>
    <row r="1039" spans="1:12" x14ac:dyDescent="0.45">
      <c r="A1039" t="s">
        <v>5322</v>
      </c>
      <c r="B1039">
        <v>360000</v>
      </c>
      <c r="C1039" t="s">
        <v>4</v>
      </c>
      <c r="D1039" t="str">
        <f t="shared" si="130"/>
        <v>2021.01</v>
      </c>
      <c r="E1039" t="str" cm="1">
        <f t="array" ref="E1039">IF(COUNT(FIND({"셀룰러","샐룰러","lte","Lte","LTE","Cellular","cellular"},G1039)),"lte","wifi")</f>
        <v>wifi</v>
      </c>
      <c r="F1039" t="s">
        <v>81</v>
      </c>
      <c r="G1039" t="s">
        <v>3858</v>
      </c>
      <c r="H1039">
        <f t="shared" si="129"/>
        <v>1.9200000000000728</v>
      </c>
      <c r="I1039">
        <f t="shared" si="125"/>
        <v>579000</v>
      </c>
      <c r="J1039">
        <v>2019.09</v>
      </c>
      <c r="K1039">
        <f t="shared" si="126"/>
        <v>128</v>
      </c>
      <c r="L1039">
        <f t="shared" si="127"/>
        <v>449000</v>
      </c>
    </row>
    <row r="1040" spans="1:12" x14ac:dyDescent="0.45">
      <c r="A1040" t="s">
        <v>5322</v>
      </c>
      <c r="B1040">
        <v>330000</v>
      </c>
      <c r="C1040" t="s">
        <v>4</v>
      </c>
      <c r="D1040" t="str">
        <f t="shared" si="130"/>
        <v>2020.11</v>
      </c>
      <c r="E1040" t="str" cm="1">
        <f t="array" ref="E1040">IF(COUNT(FIND({"셀룰러","샐룰러","lte","Lte","LTE","Cellular","cellular"},G1040)),"lte","wifi")</f>
        <v>wifi</v>
      </c>
      <c r="F1040" t="s">
        <v>183</v>
      </c>
      <c r="G1040" t="s">
        <v>4118</v>
      </c>
      <c r="H1040">
        <f t="shared" si="129"/>
        <v>1.0199999999999818</v>
      </c>
      <c r="I1040">
        <f t="shared" si="125"/>
        <v>449000</v>
      </c>
      <c r="J1040">
        <v>2019.09</v>
      </c>
      <c r="K1040">
        <f t="shared" si="126"/>
        <v>32</v>
      </c>
      <c r="L1040">
        <f t="shared" si="127"/>
        <v>449000</v>
      </c>
    </row>
    <row r="1041" spans="1:12" x14ac:dyDescent="0.45">
      <c r="A1041" t="s">
        <v>5322</v>
      </c>
      <c r="B1041">
        <v>280000</v>
      </c>
      <c r="C1041" t="s">
        <v>7</v>
      </c>
      <c r="D1041" t="str">
        <f t="shared" si="130"/>
        <v>2020.11</v>
      </c>
      <c r="E1041" t="str" cm="1">
        <f t="array" ref="E1041">IF(COUNT(FIND({"셀룰러","샐룰러","lte","Lte","LTE","Cellular","cellular"},G1041)),"lte","wifi")</f>
        <v>wifi</v>
      </c>
      <c r="F1041" t="s">
        <v>181</v>
      </c>
      <c r="G1041" t="s">
        <v>3950</v>
      </c>
      <c r="H1041">
        <f t="shared" si="129"/>
        <v>1.0199999999999818</v>
      </c>
      <c r="I1041">
        <f t="shared" si="125"/>
        <v>449000</v>
      </c>
      <c r="J1041">
        <v>2019.09</v>
      </c>
      <c r="K1041">
        <f t="shared" si="126"/>
        <v>32</v>
      </c>
      <c r="L1041">
        <f t="shared" si="127"/>
        <v>449000</v>
      </c>
    </row>
    <row r="1042" spans="1:12" x14ac:dyDescent="0.45">
      <c r="A1042" t="s">
        <v>5322</v>
      </c>
      <c r="B1042">
        <v>350000</v>
      </c>
      <c r="C1042" t="s">
        <v>4</v>
      </c>
      <c r="D1042" t="str">
        <f t="shared" si="130"/>
        <v>2020.12</v>
      </c>
      <c r="E1042" t="str" cm="1">
        <f t="array" ref="E1042">IF(COUNT(FIND({"셀룰러","샐룰러","lte","Lte","LTE","Cellular","cellular"},G1042)),"lte","wifi")</f>
        <v>wifi</v>
      </c>
      <c r="F1042" t="s">
        <v>142</v>
      </c>
      <c r="G1042" t="s">
        <v>4096</v>
      </c>
      <c r="H1042">
        <f t="shared" si="129"/>
        <v>1.0299999999999727</v>
      </c>
      <c r="I1042">
        <f t="shared" si="125"/>
        <v>449000</v>
      </c>
      <c r="J1042">
        <v>2019.09</v>
      </c>
      <c r="K1042">
        <f t="shared" si="126"/>
        <v>32</v>
      </c>
      <c r="L1042">
        <f t="shared" si="127"/>
        <v>449000</v>
      </c>
    </row>
    <row r="1043" spans="1:12" x14ac:dyDescent="0.45">
      <c r="A1043" t="s">
        <v>5322</v>
      </c>
      <c r="B1043">
        <v>300000</v>
      </c>
      <c r="C1043" t="s">
        <v>4</v>
      </c>
      <c r="D1043" t="str">
        <f t="shared" si="130"/>
        <v>2021.02</v>
      </c>
      <c r="E1043" t="str" cm="1">
        <f t="array" ref="E1043">IF(COUNT(FIND({"셀룰러","샐룰러","lte","Lte","LTE","Cellular","cellular"},G1043)),"lte","wifi")</f>
        <v>lte</v>
      </c>
      <c r="F1043" t="s">
        <v>35</v>
      </c>
      <c r="G1043" t="s">
        <v>3826</v>
      </c>
      <c r="H1043">
        <f t="shared" si="129"/>
        <v>1.9300000000000637</v>
      </c>
      <c r="I1043">
        <f t="shared" si="125"/>
        <v>619000</v>
      </c>
      <c r="J1043">
        <v>2019.09</v>
      </c>
      <c r="K1043">
        <f t="shared" si="126"/>
        <v>32</v>
      </c>
      <c r="L1043">
        <f t="shared" si="127"/>
        <v>619000</v>
      </c>
    </row>
    <row r="1044" spans="1:12" x14ac:dyDescent="0.45">
      <c r="A1044" t="s">
        <v>5322</v>
      </c>
      <c r="B1044">
        <v>370000</v>
      </c>
      <c r="C1044" t="s">
        <v>4</v>
      </c>
      <c r="D1044" t="str">
        <f t="shared" si="130"/>
        <v>2020.12</v>
      </c>
      <c r="E1044" t="str" cm="1">
        <f t="array" ref="E1044">IF(COUNT(FIND({"셀룰러","샐룰러","lte","Lte","LTE","Cellular","cellular"},G1044)),"lte","wifi")</f>
        <v>wifi</v>
      </c>
      <c r="F1044" t="s">
        <v>173</v>
      </c>
      <c r="G1044" t="s">
        <v>3940</v>
      </c>
      <c r="H1044">
        <f t="shared" si="129"/>
        <v>1.0299999999999727</v>
      </c>
      <c r="I1044">
        <f t="shared" si="125"/>
        <v>579000</v>
      </c>
      <c r="J1044">
        <v>2019.09</v>
      </c>
      <c r="K1044">
        <f t="shared" si="126"/>
        <v>128</v>
      </c>
      <c r="L1044">
        <f t="shared" si="127"/>
        <v>449000</v>
      </c>
    </row>
    <row r="1045" spans="1:12" x14ac:dyDescent="0.45">
      <c r="A1045" t="s">
        <v>5322</v>
      </c>
      <c r="B1045">
        <v>430000</v>
      </c>
      <c r="C1045" t="s">
        <v>4</v>
      </c>
      <c r="D1045" t="str">
        <f t="shared" si="130"/>
        <v>2021.01</v>
      </c>
      <c r="E1045" t="str" cm="1">
        <f t="array" ref="E1045">IF(COUNT(FIND({"셀룰러","샐룰러","lte","Lte","LTE","Cellular","cellular"},G1045)),"lte","wifi")</f>
        <v>wifi</v>
      </c>
      <c r="F1045" t="s">
        <v>84</v>
      </c>
      <c r="G1045" t="s">
        <v>3789</v>
      </c>
      <c r="H1045">
        <f t="shared" si="129"/>
        <v>1.9200000000000728</v>
      </c>
      <c r="I1045">
        <f t="shared" si="125"/>
        <v>579000</v>
      </c>
      <c r="J1045">
        <v>2019.09</v>
      </c>
      <c r="K1045">
        <f t="shared" si="126"/>
        <v>128</v>
      </c>
      <c r="L1045">
        <f t="shared" si="127"/>
        <v>449000</v>
      </c>
    </row>
    <row r="1046" spans="1:12" x14ac:dyDescent="0.45">
      <c r="A1046" t="s">
        <v>5322</v>
      </c>
      <c r="B1046">
        <v>400000</v>
      </c>
      <c r="C1046" t="s">
        <v>4</v>
      </c>
      <c r="D1046" s="2">
        <v>2021.02</v>
      </c>
      <c r="E1046" t="str" cm="1">
        <f t="array" ref="E1046">IF(COUNT(FIND({"셀룰러","샐룰러","lte","Lte","LTE","Cellular","cellular"},G1046)),"lte","wifi")</f>
        <v>wifi</v>
      </c>
      <c r="F1046">
        <v>20210226</v>
      </c>
      <c r="G1046" t="s">
        <v>3778</v>
      </c>
      <c r="H1046">
        <f t="shared" si="129"/>
        <v>1.9300000000000637</v>
      </c>
      <c r="I1046">
        <f t="shared" si="125"/>
        <v>449000</v>
      </c>
      <c r="J1046">
        <v>2019.09</v>
      </c>
      <c r="K1046">
        <f t="shared" si="126"/>
        <v>32</v>
      </c>
      <c r="L1046">
        <f t="shared" si="127"/>
        <v>449000</v>
      </c>
    </row>
    <row r="1047" spans="1:12" x14ac:dyDescent="0.45">
      <c r="A1047" t="s">
        <v>5322</v>
      </c>
      <c r="B1047">
        <v>550000</v>
      </c>
      <c r="C1047" t="s">
        <v>43</v>
      </c>
      <c r="D1047" t="str">
        <f>LEFT(F1047,7)</f>
        <v>2021.02</v>
      </c>
      <c r="E1047" t="str" cm="1">
        <f t="array" ref="E1047">IF(COUNT(FIND({"셀룰러","샐룰러","lte","Lte","LTE","Cellular","cellular"},G1047)),"lte","wifi")</f>
        <v>lte</v>
      </c>
      <c r="F1047" t="s">
        <v>29</v>
      </c>
      <c r="G1047" t="s">
        <v>4022</v>
      </c>
      <c r="H1047">
        <f t="shared" si="129"/>
        <v>1.9300000000000637</v>
      </c>
      <c r="I1047">
        <f t="shared" si="125"/>
        <v>749000</v>
      </c>
      <c r="J1047">
        <v>2019.09</v>
      </c>
      <c r="K1047">
        <f t="shared" si="126"/>
        <v>128</v>
      </c>
      <c r="L1047">
        <f t="shared" si="127"/>
        <v>619000</v>
      </c>
    </row>
    <row r="1048" spans="1:12" x14ac:dyDescent="0.45">
      <c r="A1048" t="s">
        <v>5322</v>
      </c>
      <c r="B1048">
        <v>330000</v>
      </c>
      <c r="C1048" t="s">
        <v>4</v>
      </c>
      <c r="D1048" s="2">
        <v>2021.02</v>
      </c>
      <c r="E1048" t="str" cm="1">
        <f t="array" ref="E1048">IF(COUNT(FIND({"셀룰러","샐룰러","lte","Lte","LTE","Cellular","cellular"},G1048)),"lte","wifi")</f>
        <v>wifi</v>
      </c>
      <c r="F1048">
        <v>20210205</v>
      </c>
      <c r="G1048" t="s">
        <v>5716</v>
      </c>
      <c r="H1048">
        <f t="shared" si="129"/>
        <v>1.9300000000000637</v>
      </c>
      <c r="I1048">
        <f t="shared" si="125"/>
        <v>449000</v>
      </c>
      <c r="J1048">
        <v>2019.09</v>
      </c>
      <c r="K1048">
        <f t="shared" si="126"/>
        <v>32</v>
      </c>
      <c r="L1048">
        <f t="shared" si="127"/>
        <v>449000</v>
      </c>
    </row>
    <row r="1049" spans="1:12" x14ac:dyDescent="0.45">
      <c r="A1049" t="s">
        <v>5322</v>
      </c>
      <c r="B1049">
        <v>300000</v>
      </c>
      <c r="C1049" t="s">
        <v>4</v>
      </c>
      <c r="D1049" t="str">
        <f>LEFT(F1049,7)</f>
        <v>2020.11</v>
      </c>
      <c r="E1049" t="str" cm="1">
        <f t="array" ref="E1049">IF(COUNT(FIND({"셀룰러","샐룰러","lte","Lte","LTE","Cellular","cellular"},G1049)),"lte","wifi")</f>
        <v>wifi</v>
      </c>
      <c r="F1049" t="s">
        <v>516</v>
      </c>
      <c r="G1049" t="s">
        <v>3947</v>
      </c>
      <c r="H1049">
        <f t="shared" si="129"/>
        <v>1.0199999999999818</v>
      </c>
      <c r="I1049">
        <f t="shared" si="125"/>
        <v>449000</v>
      </c>
      <c r="J1049">
        <v>2019.09</v>
      </c>
      <c r="K1049">
        <f t="shared" si="126"/>
        <v>32</v>
      </c>
      <c r="L1049">
        <f t="shared" si="127"/>
        <v>449000</v>
      </c>
    </row>
    <row r="1050" spans="1:12" x14ac:dyDescent="0.45">
      <c r="A1050" t="s">
        <v>5322</v>
      </c>
      <c r="B1050">
        <v>350000</v>
      </c>
      <c r="C1050" t="s">
        <v>4</v>
      </c>
      <c r="D1050" t="str">
        <f>LEFT(F1050,7)</f>
        <v>2020.10</v>
      </c>
      <c r="E1050" t="str" cm="1">
        <f t="array" ref="E1050">IF(COUNT(FIND({"셀룰러","샐룰러","lte","Lte","LTE","Cellular","cellular"},G1050)),"lte","wifi")</f>
        <v>wifi</v>
      </c>
      <c r="F1050" t="s">
        <v>715</v>
      </c>
      <c r="G1050" t="s">
        <v>3843</v>
      </c>
      <c r="H1050">
        <f t="shared" si="129"/>
        <v>1.0099999999999909</v>
      </c>
      <c r="I1050">
        <f t="shared" si="125"/>
        <v>449000</v>
      </c>
      <c r="J1050">
        <v>2019.09</v>
      </c>
      <c r="K1050">
        <f t="shared" si="126"/>
        <v>32</v>
      </c>
      <c r="L1050">
        <f t="shared" si="127"/>
        <v>449000</v>
      </c>
    </row>
    <row r="1051" spans="1:12" x14ac:dyDescent="0.45">
      <c r="A1051" t="s">
        <v>5322</v>
      </c>
      <c r="B1051">
        <v>350000</v>
      </c>
      <c r="C1051" t="s">
        <v>4</v>
      </c>
      <c r="D1051" s="2">
        <v>2020.11</v>
      </c>
      <c r="E1051" t="str" cm="1">
        <f t="array" ref="E1051">IF(COUNT(FIND({"셀룰러","샐룰러","lte","Lte","LTE","Cellular","cellular"},G1051)),"lte","wifi")</f>
        <v>wifi</v>
      </c>
      <c r="F1051">
        <v>20201129</v>
      </c>
      <c r="G1051" t="s">
        <v>5452</v>
      </c>
      <c r="H1051">
        <f t="shared" si="129"/>
        <v>1.0199999999999818</v>
      </c>
      <c r="I1051">
        <f t="shared" si="125"/>
        <v>579000</v>
      </c>
      <c r="J1051">
        <v>2019.09</v>
      </c>
      <c r="K1051">
        <f t="shared" si="126"/>
        <v>128</v>
      </c>
      <c r="L1051">
        <f t="shared" si="127"/>
        <v>449000</v>
      </c>
    </row>
    <row r="1052" spans="1:12" x14ac:dyDescent="0.45">
      <c r="A1052" t="s">
        <v>5322</v>
      </c>
      <c r="B1052">
        <v>290000</v>
      </c>
      <c r="C1052" t="s">
        <v>4</v>
      </c>
      <c r="D1052" t="str">
        <f>LEFT(F1052,7)</f>
        <v>2020.11</v>
      </c>
      <c r="E1052" t="str" cm="1">
        <f t="array" ref="E1052">IF(COUNT(FIND({"셀룰러","샐룰러","lte","Lte","LTE","Cellular","cellular"},G1052)),"lte","wifi")</f>
        <v>wifi</v>
      </c>
      <c r="F1052" t="s">
        <v>201</v>
      </c>
      <c r="G1052" t="s">
        <v>4134</v>
      </c>
      <c r="H1052">
        <f t="shared" si="129"/>
        <v>1.0199999999999818</v>
      </c>
      <c r="I1052">
        <f t="shared" si="125"/>
        <v>449000</v>
      </c>
      <c r="J1052">
        <v>2019.09</v>
      </c>
      <c r="K1052">
        <f t="shared" si="126"/>
        <v>32</v>
      </c>
      <c r="L1052">
        <f t="shared" si="127"/>
        <v>449000</v>
      </c>
    </row>
    <row r="1053" spans="1:12" x14ac:dyDescent="0.45">
      <c r="A1053" t="s">
        <v>5322</v>
      </c>
      <c r="B1053">
        <v>450000</v>
      </c>
      <c r="C1053" t="s">
        <v>4</v>
      </c>
      <c r="D1053" t="str">
        <f>LEFT(F1053,7)</f>
        <v>2021.01</v>
      </c>
      <c r="E1053" t="str" cm="1">
        <f t="array" ref="E1053">IF(COUNT(FIND({"셀룰러","샐룰러","lte","Lte","LTE","Cellular","cellular"},G1053)),"lte","wifi")</f>
        <v>wifi</v>
      </c>
      <c r="F1053" t="s">
        <v>95</v>
      </c>
      <c r="G1053" t="s">
        <v>4051</v>
      </c>
      <c r="H1053">
        <f t="shared" si="129"/>
        <v>1.9200000000000728</v>
      </c>
      <c r="I1053">
        <f t="shared" si="125"/>
        <v>579000</v>
      </c>
      <c r="J1053">
        <v>2019.09</v>
      </c>
      <c r="K1053">
        <f t="shared" si="126"/>
        <v>128</v>
      </c>
      <c r="L1053">
        <f t="shared" si="127"/>
        <v>449000</v>
      </c>
    </row>
    <row r="1054" spans="1:12" x14ac:dyDescent="0.45">
      <c r="A1054" t="s">
        <v>5322</v>
      </c>
      <c r="B1054">
        <v>350000</v>
      </c>
      <c r="C1054" t="s">
        <v>4</v>
      </c>
      <c r="D1054" t="str">
        <f>LEFT(F1054,7)</f>
        <v>2021.03</v>
      </c>
      <c r="E1054" t="str" cm="1">
        <f t="array" ref="E1054">IF(COUNT(FIND({"셀룰러","샐룰러","lte","Lte","LTE","Cellular","cellular"},G1054)),"lte","wifi")</f>
        <v>wifi</v>
      </c>
      <c r="F1054" t="s">
        <v>22</v>
      </c>
      <c r="G1054" t="s">
        <v>4016</v>
      </c>
      <c r="H1054">
        <f t="shared" si="129"/>
        <v>1.9400000000000546</v>
      </c>
      <c r="I1054">
        <f t="shared" si="125"/>
        <v>449000</v>
      </c>
      <c r="J1054">
        <v>2019.09</v>
      </c>
      <c r="K1054">
        <f t="shared" si="126"/>
        <v>32</v>
      </c>
      <c r="L1054">
        <f t="shared" si="127"/>
        <v>449000</v>
      </c>
    </row>
    <row r="1055" spans="1:12" x14ac:dyDescent="0.45">
      <c r="A1055" t="s">
        <v>5322</v>
      </c>
      <c r="B1055">
        <v>300000</v>
      </c>
      <c r="C1055" t="s">
        <v>4</v>
      </c>
      <c r="D1055" t="str">
        <f>LEFT(F1055,7)</f>
        <v>2020.12</v>
      </c>
      <c r="E1055" t="str" cm="1">
        <f t="array" ref="E1055">IF(COUNT(FIND({"셀룰러","샐룰러","lte","Lte","LTE","Cellular","cellular"},G1055)),"lte","wifi")</f>
        <v>wifi</v>
      </c>
      <c r="F1055" t="s">
        <v>480</v>
      </c>
      <c r="G1055" t="s">
        <v>4102</v>
      </c>
      <c r="H1055">
        <f t="shared" si="129"/>
        <v>1.0299999999999727</v>
      </c>
      <c r="I1055">
        <f t="shared" si="125"/>
        <v>579000</v>
      </c>
      <c r="J1055">
        <v>2019.09</v>
      </c>
      <c r="K1055">
        <f t="shared" si="126"/>
        <v>128</v>
      </c>
      <c r="L1055">
        <f t="shared" si="127"/>
        <v>449000</v>
      </c>
    </row>
    <row r="1056" spans="1:12" x14ac:dyDescent="0.45">
      <c r="A1056" t="s">
        <v>5322</v>
      </c>
      <c r="B1056">
        <v>450000</v>
      </c>
      <c r="C1056" t="s">
        <v>4</v>
      </c>
      <c r="D1056" s="2">
        <v>2021.01</v>
      </c>
      <c r="E1056" t="str" cm="1">
        <f t="array" ref="E1056">IF(COUNT(FIND({"셀룰러","샐룰러","lte","Lte","LTE","Cellular","cellular"},G1056)),"lte","wifi")</f>
        <v>lte</v>
      </c>
      <c r="F1056">
        <v>20210126</v>
      </c>
      <c r="G1056" t="s">
        <v>5476</v>
      </c>
      <c r="H1056">
        <f t="shared" si="129"/>
        <v>1.9200000000000728</v>
      </c>
      <c r="I1056">
        <f t="shared" si="125"/>
        <v>749000</v>
      </c>
      <c r="J1056">
        <v>2019.09</v>
      </c>
      <c r="K1056">
        <f t="shared" si="126"/>
        <v>128</v>
      </c>
      <c r="L1056">
        <f t="shared" si="127"/>
        <v>619000</v>
      </c>
    </row>
    <row r="1057" spans="1:12" x14ac:dyDescent="0.45">
      <c r="A1057" t="s">
        <v>5322</v>
      </c>
      <c r="B1057">
        <v>385000</v>
      </c>
      <c r="C1057" t="s">
        <v>43</v>
      </c>
      <c r="D1057" s="2">
        <v>2020.11</v>
      </c>
      <c r="E1057" t="str" cm="1">
        <f t="array" ref="E1057">IF(COUNT(FIND({"셀룰러","샐룰러","lte","Lte","LTE","Cellular","cellular"},G1057)),"lte","wifi")</f>
        <v>wifi</v>
      </c>
      <c r="F1057">
        <v>20201130</v>
      </c>
      <c r="G1057" t="s">
        <v>5449</v>
      </c>
      <c r="H1057">
        <f t="shared" si="129"/>
        <v>1.0199999999999818</v>
      </c>
      <c r="I1057">
        <f t="shared" si="125"/>
        <v>449000</v>
      </c>
      <c r="J1057">
        <v>2019.09</v>
      </c>
      <c r="K1057">
        <f t="shared" si="126"/>
        <v>32</v>
      </c>
      <c r="L1057">
        <f t="shared" si="127"/>
        <v>449000</v>
      </c>
    </row>
    <row r="1058" spans="1:12" x14ac:dyDescent="0.45">
      <c r="A1058" t="s">
        <v>5322</v>
      </c>
      <c r="B1058">
        <v>350000</v>
      </c>
      <c r="C1058" t="s">
        <v>43</v>
      </c>
      <c r="D1058" t="str">
        <f t="shared" ref="D1058:D1064" si="131">LEFT(F1058,7)</f>
        <v>2020.12</v>
      </c>
      <c r="E1058" t="str" cm="1">
        <f t="array" ref="E1058">IF(COUNT(FIND({"셀룰러","샐룰러","lte","Lte","LTE","Cellular","cellular"},G1058)),"lte","wifi")</f>
        <v>wifi</v>
      </c>
      <c r="F1058" t="s">
        <v>155</v>
      </c>
      <c r="G1058" t="s">
        <v>3895</v>
      </c>
      <c r="H1058">
        <f t="shared" si="129"/>
        <v>1.0299999999999727</v>
      </c>
      <c r="I1058">
        <f t="shared" si="125"/>
        <v>449000</v>
      </c>
      <c r="J1058">
        <v>2019.09</v>
      </c>
      <c r="K1058">
        <f t="shared" si="126"/>
        <v>32</v>
      </c>
      <c r="L1058">
        <f t="shared" si="127"/>
        <v>449000</v>
      </c>
    </row>
    <row r="1059" spans="1:12" x14ac:dyDescent="0.45">
      <c r="A1059" t="s">
        <v>5322</v>
      </c>
      <c r="B1059">
        <v>350000</v>
      </c>
      <c r="C1059" t="s">
        <v>4</v>
      </c>
      <c r="D1059" t="str">
        <f t="shared" si="131"/>
        <v>2021.01</v>
      </c>
      <c r="E1059" t="str" cm="1">
        <f t="array" ref="E1059">IF(COUNT(FIND({"셀룰러","샐룰러","lte","Lte","LTE","Cellular","cellular"},G1059)),"lte","wifi")</f>
        <v>wifi</v>
      </c>
      <c r="F1059" t="s">
        <v>418</v>
      </c>
      <c r="G1059" t="s">
        <v>3882</v>
      </c>
      <c r="H1059">
        <f t="shared" si="129"/>
        <v>1.9200000000000728</v>
      </c>
      <c r="I1059">
        <f t="shared" si="125"/>
        <v>449000</v>
      </c>
      <c r="J1059">
        <v>2019.09</v>
      </c>
      <c r="K1059">
        <f t="shared" si="126"/>
        <v>32</v>
      </c>
      <c r="L1059">
        <f t="shared" si="127"/>
        <v>449000</v>
      </c>
    </row>
    <row r="1060" spans="1:12" x14ac:dyDescent="0.45">
      <c r="A1060" t="s">
        <v>5322</v>
      </c>
      <c r="B1060">
        <v>380000</v>
      </c>
      <c r="C1060" t="s">
        <v>4</v>
      </c>
      <c r="D1060" t="str">
        <f t="shared" si="131"/>
        <v>2020.12</v>
      </c>
      <c r="E1060" t="str" cm="1">
        <f t="array" ref="E1060">IF(COUNT(FIND({"셀룰러","샐룰러","lte","Lte","LTE","Cellular","cellular"},G1060)),"lte","wifi")</f>
        <v>lte</v>
      </c>
      <c r="F1060" t="s">
        <v>145</v>
      </c>
      <c r="G1060" t="s">
        <v>4081</v>
      </c>
      <c r="H1060">
        <f t="shared" si="129"/>
        <v>1.0299999999999727</v>
      </c>
      <c r="I1060">
        <f t="shared" ref="I1060:I1123" si="132">IF(K1060=128,L1060+130000,L1060)</f>
        <v>619000</v>
      </c>
      <c r="J1060">
        <v>2019.09</v>
      </c>
      <c r="K1060">
        <f t="shared" ref="K1060:K1123" si="133">IF(COUNT(FIND(128,G1060)),128,32)</f>
        <v>32</v>
      </c>
      <c r="L1060">
        <f t="shared" ref="L1060:L1123" si="134">IF(E1060="wifi",449000,619000)</f>
        <v>619000</v>
      </c>
    </row>
    <row r="1061" spans="1:12" x14ac:dyDescent="0.45">
      <c r="A1061" t="s">
        <v>5322</v>
      </c>
      <c r="B1061">
        <v>390000</v>
      </c>
      <c r="C1061" t="s">
        <v>4</v>
      </c>
      <c r="D1061" t="str">
        <f t="shared" si="131"/>
        <v>2021.03</v>
      </c>
      <c r="E1061" t="str" cm="1">
        <f t="array" ref="E1061">IF(COUNT(FIND({"셀룰러","샐룰러","lte","Lte","LTE","Cellular","cellular"},G1061)),"lte","wifi")</f>
        <v>wifi</v>
      </c>
      <c r="F1061" t="s">
        <v>15</v>
      </c>
      <c r="G1061" t="s">
        <v>3988</v>
      </c>
      <c r="H1061">
        <f t="shared" si="129"/>
        <v>1.9400000000000546</v>
      </c>
      <c r="I1061">
        <f t="shared" si="132"/>
        <v>449000</v>
      </c>
      <c r="J1061">
        <v>2019.09</v>
      </c>
      <c r="K1061">
        <f t="shared" si="133"/>
        <v>32</v>
      </c>
      <c r="L1061">
        <f t="shared" si="134"/>
        <v>449000</v>
      </c>
    </row>
    <row r="1062" spans="1:12" x14ac:dyDescent="0.45">
      <c r="A1062" t="s">
        <v>5322</v>
      </c>
      <c r="B1062">
        <v>330000</v>
      </c>
      <c r="C1062" t="s">
        <v>4</v>
      </c>
      <c r="D1062" t="str">
        <f t="shared" si="131"/>
        <v>2021.01</v>
      </c>
      <c r="E1062" t="str" cm="1">
        <f t="array" ref="E1062">IF(COUNT(FIND({"셀룰러","샐룰러","lte","Lte","LTE","Cellular","cellular"},G1062)),"lte","wifi")</f>
        <v>wifi</v>
      </c>
      <c r="F1062" t="s">
        <v>108</v>
      </c>
      <c r="G1062" t="s">
        <v>3884</v>
      </c>
      <c r="H1062">
        <f t="shared" si="129"/>
        <v>1.9200000000000728</v>
      </c>
      <c r="I1062">
        <f t="shared" si="132"/>
        <v>449000</v>
      </c>
      <c r="J1062">
        <v>2019.09</v>
      </c>
      <c r="K1062">
        <f t="shared" si="133"/>
        <v>32</v>
      </c>
      <c r="L1062">
        <f t="shared" si="134"/>
        <v>449000</v>
      </c>
    </row>
    <row r="1063" spans="1:12" x14ac:dyDescent="0.45">
      <c r="A1063" t="s">
        <v>5322</v>
      </c>
      <c r="B1063">
        <v>330000</v>
      </c>
      <c r="C1063" t="s">
        <v>4</v>
      </c>
      <c r="D1063" t="str">
        <f t="shared" si="131"/>
        <v>2021.01</v>
      </c>
      <c r="E1063" t="str" cm="1">
        <f t="array" ref="E1063">IF(COUNT(FIND({"셀룰러","샐룰러","lte","Lte","LTE","Cellular","cellular"},G1063)),"lte","wifi")</f>
        <v>wifi</v>
      </c>
      <c r="F1063" t="s">
        <v>117</v>
      </c>
      <c r="G1063" t="s">
        <v>4074</v>
      </c>
      <c r="H1063">
        <f t="shared" si="129"/>
        <v>1.9200000000000728</v>
      </c>
      <c r="I1063">
        <f t="shared" si="132"/>
        <v>449000</v>
      </c>
      <c r="J1063">
        <v>2019.09</v>
      </c>
      <c r="K1063">
        <f t="shared" si="133"/>
        <v>32</v>
      </c>
      <c r="L1063">
        <f t="shared" si="134"/>
        <v>449000</v>
      </c>
    </row>
    <row r="1064" spans="1:12" x14ac:dyDescent="0.45">
      <c r="A1064" t="s">
        <v>5322</v>
      </c>
      <c r="B1064">
        <v>350000</v>
      </c>
      <c r="C1064" t="s">
        <v>4</v>
      </c>
      <c r="D1064" t="str">
        <f t="shared" si="131"/>
        <v>2021.03</v>
      </c>
      <c r="E1064" t="str" cm="1">
        <f t="array" ref="E1064">IF(COUNT(FIND({"셀룰러","샐룰러","lte","Lte","LTE","Cellular","cellular"},G1064)),"lte","wifi")</f>
        <v>wifi</v>
      </c>
      <c r="F1064" t="s">
        <v>13</v>
      </c>
      <c r="G1064" t="s">
        <v>4000</v>
      </c>
      <c r="H1064">
        <f t="shared" si="129"/>
        <v>1.9400000000000546</v>
      </c>
      <c r="I1064">
        <f t="shared" si="132"/>
        <v>449000</v>
      </c>
      <c r="J1064">
        <v>2019.09</v>
      </c>
      <c r="K1064">
        <f t="shared" si="133"/>
        <v>32</v>
      </c>
      <c r="L1064">
        <f t="shared" si="134"/>
        <v>449000</v>
      </c>
    </row>
    <row r="1065" spans="1:12" x14ac:dyDescent="0.45">
      <c r="A1065" t="s">
        <v>5322</v>
      </c>
      <c r="B1065">
        <v>300000</v>
      </c>
      <c r="C1065" t="s">
        <v>7</v>
      </c>
      <c r="D1065" s="2">
        <v>2021.01</v>
      </c>
      <c r="E1065" t="str" cm="1">
        <f t="array" ref="E1065">IF(COUNT(FIND({"셀룰러","샐룰러","lte","Lte","LTE","Cellular","cellular"},G1065)),"lte","wifi")</f>
        <v>wifi</v>
      </c>
      <c r="F1065">
        <v>20210103</v>
      </c>
      <c r="G1065" t="s">
        <v>5578</v>
      </c>
      <c r="H1065">
        <f t="shared" si="129"/>
        <v>1.9200000000000728</v>
      </c>
      <c r="I1065">
        <f t="shared" si="132"/>
        <v>449000</v>
      </c>
      <c r="J1065">
        <v>2019.09</v>
      </c>
      <c r="K1065">
        <f t="shared" si="133"/>
        <v>32</v>
      </c>
      <c r="L1065">
        <f t="shared" si="134"/>
        <v>449000</v>
      </c>
    </row>
    <row r="1066" spans="1:12" x14ac:dyDescent="0.45">
      <c r="A1066" t="s">
        <v>5322</v>
      </c>
      <c r="B1066">
        <v>420000</v>
      </c>
      <c r="C1066" t="s">
        <v>4</v>
      </c>
      <c r="D1066" t="str">
        <f t="shared" ref="D1066:D1075" si="135">LEFT(F1066,7)</f>
        <v>2020.12</v>
      </c>
      <c r="E1066" t="str" cm="1">
        <f t="array" ref="E1066">IF(COUNT(FIND({"셀룰러","샐룰러","lte","Lte","LTE","Cellular","cellular"},G1066)),"lte","wifi")</f>
        <v>wifi</v>
      </c>
      <c r="F1066" t="s">
        <v>132</v>
      </c>
      <c r="G1066" t="s">
        <v>4086</v>
      </c>
      <c r="H1066">
        <f t="shared" si="129"/>
        <v>1.0299999999999727</v>
      </c>
      <c r="I1066">
        <f t="shared" si="132"/>
        <v>579000</v>
      </c>
      <c r="J1066">
        <v>2019.09</v>
      </c>
      <c r="K1066">
        <f t="shared" si="133"/>
        <v>128</v>
      </c>
      <c r="L1066">
        <f t="shared" si="134"/>
        <v>449000</v>
      </c>
    </row>
    <row r="1067" spans="1:12" x14ac:dyDescent="0.45">
      <c r="A1067" t="s">
        <v>5322</v>
      </c>
      <c r="B1067">
        <v>280000</v>
      </c>
      <c r="C1067" t="s">
        <v>4</v>
      </c>
      <c r="D1067" t="str">
        <f t="shared" si="135"/>
        <v>2020.12</v>
      </c>
      <c r="E1067" t="str" cm="1">
        <f t="array" ref="E1067">IF(COUNT(FIND({"셀룰러","샐룰러","lte","Lte","LTE","Cellular","cellular"},G1067)),"lte","wifi")</f>
        <v>wifi</v>
      </c>
      <c r="F1067" t="s">
        <v>156</v>
      </c>
      <c r="G1067" t="s">
        <v>3906</v>
      </c>
      <c r="H1067">
        <f t="shared" si="129"/>
        <v>1.0299999999999727</v>
      </c>
      <c r="I1067">
        <f t="shared" si="132"/>
        <v>449000</v>
      </c>
      <c r="J1067">
        <v>2019.09</v>
      </c>
      <c r="K1067">
        <f t="shared" si="133"/>
        <v>32</v>
      </c>
      <c r="L1067">
        <f t="shared" si="134"/>
        <v>449000</v>
      </c>
    </row>
    <row r="1068" spans="1:12" x14ac:dyDescent="0.45">
      <c r="A1068" t="s">
        <v>5322</v>
      </c>
      <c r="B1068">
        <v>330000</v>
      </c>
      <c r="C1068" t="s">
        <v>4</v>
      </c>
      <c r="D1068" t="str">
        <f t="shared" si="135"/>
        <v>2021.01</v>
      </c>
      <c r="E1068" t="str" cm="1">
        <f t="array" ref="E1068">IF(COUNT(FIND({"셀룰러","샐룰러","lte","Lte","LTE","Cellular","cellular"},G1068)),"lte","wifi")</f>
        <v>wifi</v>
      </c>
      <c r="F1068" t="s">
        <v>371</v>
      </c>
      <c r="G1068" t="s">
        <v>4068</v>
      </c>
      <c r="H1068">
        <f t="shared" si="129"/>
        <v>1.9200000000000728</v>
      </c>
      <c r="I1068">
        <f t="shared" si="132"/>
        <v>449000</v>
      </c>
      <c r="J1068">
        <v>2019.09</v>
      </c>
      <c r="K1068">
        <f t="shared" si="133"/>
        <v>32</v>
      </c>
      <c r="L1068">
        <f t="shared" si="134"/>
        <v>449000</v>
      </c>
    </row>
    <row r="1069" spans="1:12" x14ac:dyDescent="0.45">
      <c r="A1069" t="s">
        <v>5322</v>
      </c>
      <c r="B1069">
        <v>380000</v>
      </c>
      <c r="C1069" t="s">
        <v>43</v>
      </c>
      <c r="D1069" t="str">
        <f t="shared" si="135"/>
        <v>2020.12</v>
      </c>
      <c r="E1069" t="str" cm="1">
        <f t="array" ref="E1069">IF(COUNT(FIND({"셀룰러","샐룰러","lte","Lte","LTE","Cellular","cellular"},G1069)),"lte","wifi")</f>
        <v>wifi</v>
      </c>
      <c r="F1069" t="s">
        <v>132</v>
      </c>
      <c r="G1069" t="s">
        <v>4087</v>
      </c>
      <c r="H1069">
        <f t="shared" si="129"/>
        <v>1.0299999999999727</v>
      </c>
      <c r="I1069">
        <f t="shared" si="132"/>
        <v>449000</v>
      </c>
      <c r="J1069">
        <v>2019.09</v>
      </c>
      <c r="K1069">
        <f t="shared" si="133"/>
        <v>32</v>
      </c>
      <c r="L1069">
        <f t="shared" si="134"/>
        <v>449000</v>
      </c>
    </row>
    <row r="1070" spans="1:12" x14ac:dyDescent="0.45">
      <c r="A1070" t="s">
        <v>5322</v>
      </c>
      <c r="B1070">
        <v>330000</v>
      </c>
      <c r="C1070" t="s">
        <v>4</v>
      </c>
      <c r="D1070" t="str">
        <f t="shared" si="135"/>
        <v>2020.11</v>
      </c>
      <c r="E1070" t="str" cm="1">
        <f t="array" ref="E1070">IF(COUNT(FIND({"셀룰러","샐룰러","lte","Lte","LTE","Cellular","cellular"},G1070)),"lte","wifi")</f>
        <v>wifi</v>
      </c>
      <c r="F1070" t="s">
        <v>32</v>
      </c>
      <c r="G1070" t="s">
        <v>4116</v>
      </c>
      <c r="H1070">
        <f t="shared" si="129"/>
        <v>1.0199999999999818</v>
      </c>
      <c r="I1070">
        <f t="shared" si="132"/>
        <v>449000</v>
      </c>
      <c r="J1070">
        <v>2019.09</v>
      </c>
      <c r="K1070">
        <f t="shared" si="133"/>
        <v>32</v>
      </c>
      <c r="L1070">
        <f t="shared" si="134"/>
        <v>449000</v>
      </c>
    </row>
    <row r="1071" spans="1:12" x14ac:dyDescent="0.45">
      <c r="A1071" t="s">
        <v>5322</v>
      </c>
      <c r="B1071">
        <v>400000</v>
      </c>
      <c r="C1071" t="s">
        <v>4</v>
      </c>
      <c r="D1071" t="str">
        <f t="shared" si="135"/>
        <v>2020.12</v>
      </c>
      <c r="E1071" t="str" cm="1">
        <f t="array" ref="E1071">IF(COUNT(FIND({"셀룰러","샐룰러","lte","Lte","LTE","Cellular","cellular"},G1071)),"lte","wifi")</f>
        <v>lte</v>
      </c>
      <c r="F1071" t="s">
        <v>171</v>
      </c>
      <c r="G1071" t="s">
        <v>4098</v>
      </c>
      <c r="H1071">
        <f t="shared" si="129"/>
        <v>1.0299999999999727</v>
      </c>
      <c r="I1071">
        <f t="shared" si="132"/>
        <v>619000</v>
      </c>
      <c r="J1071">
        <v>2019.09</v>
      </c>
      <c r="K1071">
        <f t="shared" si="133"/>
        <v>32</v>
      </c>
      <c r="L1071">
        <f t="shared" si="134"/>
        <v>619000</v>
      </c>
    </row>
    <row r="1072" spans="1:12" x14ac:dyDescent="0.45">
      <c r="A1072" t="s">
        <v>5322</v>
      </c>
      <c r="B1072">
        <v>340000</v>
      </c>
      <c r="C1072" t="s">
        <v>4</v>
      </c>
      <c r="D1072" t="str">
        <f t="shared" si="135"/>
        <v>2021.02</v>
      </c>
      <c r="E1072" t="str" cm="1">
        <f t="array" ref="E1072">IF(COUNT(FIND({"셀룰러","샐룰러","lte","Lte","LTE","Cellular","cellular"},G1072)),"lte","wifi")</f>
        <v>wifi</v>
      </c>
      <c r="F1072" t="s">
        <v>44</v>
      </c>
      <c r="G1072" t="s">
        <v>4174</v>
      </c>
      <c r="H1072">
        <f t="shared" si="129"/>
        <v>1.9300000000000637</v>
      </c>
      <c r="I1072">
        <f t="shared" si="132"/>
        <v>449000</v>
      </c>
      <c r="J1072">
        <v>2019.09</v>
      </c>
      <c r="K1072">
        <f t="shared" si="133"/>
        <v>32</v>
      </c>
      <c r="L1072">
        <f t="shared" si="134"/>
        <v>449000</v>
      </c>
    </row>
    <row r="1073" spans="1:12" x14ac:dyDescent="0.45">
      <c r="A1073" t="s">
        <v>5322</v>
      </c>
      <c r="B1073">
        <v>330000</v>
      </c>
      <c r="C1073" t="s">
        <v>4</v>
      </c>
      <c r="D1073" t="str">
        <f t="shared" si="135"/>
        <v>2020.11</v>
      </c>
      <c r="E1073" t="str" cm="1">
        <f t="array" ref="E1073">IF(COUNT(FIND({"셀룰러","샐룰러","lte","Lte","LTE","Cellular","cellular"},G1073)),"lte","wifi")</f>
        <v>wifi</v>
      </c>
      <c r="F1073" t="s">
        <v>183</v>
      </c>
      <c r="G1073" t="s">
        <v>3935</v>
      </c>
      <c r="H1073">
        <f t="shared" si="129"/>
        <v>1.0199999999999818</v>
      </c>
      <c r="I1073">
        <f t="shared" si="132"/>
        <v>449000</v>
      </c>
      <c r="J1073">
        <v>2019.09</v>
      </c>
      <c r="K1073">
        <f t="shared" si="133"/>
        <v>32</v>
      </c>
      <c r="L1073">
        <f t="shared" si="134"/>
        <v>449000</v>
      </c>
    </row>
    <row r="1074" spans="1:12" x14ac:dyDescent="0.45">
      <c r="A1074" t="s">
        <v>5322</v>
      </c>
      <c r="B1074">
        <v>350000</v>
      </c>
      <c r="C1074" t="s">
        <v>4</v>
      </c>
      <c r="D1074" t="str">
        <f t="shared" si="135"/>
        <v>2020.11</v>
      </c>
      <c r="E1074" t="str" cm="1">
        <f t="array" ref="E1074">IF(COUNT(FIND({"셀룰러","샐룰러","lte","Lte","LTE","Cellular","cellular"},G1074)),"lte","wifi")</f>
        <v>wifi</v>
      </c>
      <c r="F1074" t="s">
        <v>189</v>
      </c>
      <c r="G1074" t="s">
        <v>3926</v>
      </c>
      <c r="H1074">
        <f t="shared" si="129"/>
        <v>1.0199999999999818</v>
      </c>
      <c r="I1074">
        <f t="shared" si="132"/>
        <v>449000</v>
      </c>
      <c r="J1074">
        <v>2019.09</v>
      </c>
      <c r="K1074">
        <f t="shared" si="133"/>
        <v>32</v>
      </c>
      <c r="L1074">
        <f t="shared" si="134"/>
        <v>449000</v>
      </c>
    </row>
    <row r="1075" spans="1:12" x14ac:dyDescent="0.45">
      <c r="A1075" t="s">
        <v>5322</v>
      </c>
      <c r="B1075">
        <v>350000</v>
      </c>
      <c r="C1075" t="s">
        <v>4</v>
      </c>
      <c r="D1075" t="str">
        <f t="shared" si="135"/>
        <v>2020.11</v>
      </c>
      <c r="E1075" t="str" cm="1">
        <f t="array" ref="E1075">IF(COUNT(FIND({"셀룰러","샐룰러","lte","Lte","LTE","Cellular","cellular"},G1075)),"lte","wifi")</f>
        <v>wifi</v>
      </c>
      <c r="F1075" t="s">
        <v>236</v>
      </c>
      <c r="G1075" t="s">
        <v>3823</v>
      </c>
      <c r="H1075">
        <f t="shared" si="129"/>
        <v>1.0199999999999818</v>
      </c>
      <c r="I1075">
        <f t="shared" si="132"/>
        <v>449000</v>
      </c>
      <c r="J1075">
        <v>2019.09</v>
      </c>
      <c r="K1075">
        <f t="shared" si="133"/>
        <v>32</v>
      </c>
      <c r="L1075">
        <f t="shared" si="134"/>
        <v>449000</v>
      </c>
    </row>
    <row r="1076" spans="1:12" x14ac:dyDescent="0.45">
      <c r="A1076" t="s">
        <v>5322</v>
      </c>
      <c r="B1076">
        <v>330000</v>
      </c>
      <c r="C1076" t="s">
        <v>4</v>
      </c>
      <c r="D1076" s="2">
        <v>2021.02</v>
      </c>
      <c r="E1076" t="str" cm="1">
        <f t="array" ref="E1076">IF(COUNT(FIND({"셀룰러","샐룰러","lte","Lte","LTE","Cellular","cellular"},G1076)),"lte","wifi")</f>
        <v>wifi</v>
      </c>
      <c r="F1076">
        <v>20210211</v>
      </c>
      <c r="G1076" t="s">
        <v>5352</v>
      </c>
      <c r="H1076">
        <f t="shared" si="129"/>
        <v>1.9300000000000637</v>
      </c>
      <c r="I1076">
        <f t="shared" si="132"/>
        <v>449000</v>
      </c>
      <c r="J1076">
        <v>2019.09</v>
      </c>
      <c r="K1076">
        <f t="shared" si="133"/>
        <v>32</v>
      </c>
      <c r="L1076">
        <f t="shared" si="134"/>
        <v>449000</v>
      </c>
    </row>
    <row r="1077" spans="1:12" x14ac:dyDescent="0.45">
      <c r="A1077" t="s">
        <v>5322</v>
      </c>
      <c r="B1077">
        <v>350000</v>
      </c>
      <c r="C1077" t="s">
        <v>7</v>
      </c>
      <c r="D1077" s="2">
        <v>2021.02</v>
      </c>
      <c r="E1077" t="str" cm="1">
        <f t="array" ref="E1077">IF(COUNT(FIND({"셀룰러","샐룰러","lte","Lte","LTE","Cellular","cellular"},G1077)),"lte","wifi")</f>
        <v>wifi</v>
      </c>
      <c r="F1077">
        <v>20210217</v>
      </c>
      <c r="G1077" t="s">
        <v>5335</v>
      </c>
      <c r="H1077">
        <f t="shared" si="129"/>
        <v>1.9300000000000637</v>
      </c>
      <c r="I1077">
        <f t="shared" si="132"/>
        <v>449000</v>
      </c>
      <c r="J1077">
        <v>2019.09</v>
      </c>
      <c r="K1077">
        <f t="shared" si="133"/>
        <v>32</v>
      </c>
      <c r="L1077">
        <f t="shared" si="134"/>
        <v>449000</v>
      </c>
    </row>
    <row r="1078" spans="1:12" x14ac:dyDescent="0.45">
      <c r="A1078" t="s">
        <v>5322</v>
      </c>
      <c r="B1078">
        <v>330000</v>
      </c>
      <c r="C1078" t="s">
        <v>4</v>
      </c>
      <c r="D1078" s="2">
        <v>2021.02</v>
      </c>
      <c r="E1078" t="str" cm="1">
        <f t="array" ref="E1078">IF(COUNT(FIND({"셀룰러","샐룰러","lte","Lte","LTE","Cellular","cellular"},G1078)),"lte","wifi")</f>
        <v>wifi</v>
      </c>
      <c r="F1078">
        <v>20210211</v>
      </c>
      <c r="G1078" t="s">
        <v>5674</v>
      </c>
      <c r="H1078">
        <f t="shared" si="129"/>
        <v>1.9300000000000637</v>
      </c>
      <c r="I1078">
        <f t="shared" si="132"/>
        <v>449000</v>
      </c>
      <c r="J1078">
        <v>2019.09</v>
      </c>
      <c r="K1078">
        <f t="shared" si="133"/>
        <v>32</v>
      </c>
      <c r="L1078">
        <f t="shared" si="134"/>
        <v>449000</v>
      </c>
    </row>
    <row r="1079" spans="1:12" x14ac:dyDescent="0.45">
      <c r="A1079" t="s">
        <v>5322</v>
      </c>
      <c r="B1079">
        <v>360000</v>
      </c>
      <c r="C1079" t="s">
        <v>43</v>
      </c>
      <c r="D1079" t="str">
        <f t="shared" ref="D1079:D1099" si="136">LEFT(F1079,7)</f>
        <v>2020.11</v>
      </c>
      <c r="E1079" t="str" cm="1">
        <f t="array" ref="E1079">IF(COUNT(FIND({"셀룰러","샐룰러","lte","Lte","LTE","Cellular","cellular"},G1079)),"lte","wifi")</f>
        <v>wifi</v>
      </c>
      <c r="F1079" t="s">
        <v>67</v>
      </c>
      <c r="G1079" t="s">
        <v>3814</v>
      </c>
      <c r="H1079">
        <f t="shared" si="129"/>
        <v>1.0199999999999818</v>
      </c>
      <c r="I1079">
        <f t="shared" si="132"/>
        <v>449000</v>
      </c>
      <c r="J1079">
        <v>2019.09</v>
      </c>
      <c r="K1079">
        <f t="shared" si="133"/>
        <v>32</v>
      </c>
      <c r="L1079">
        <f t="shared" si="134"/>
        <v>449000</v>
      </c>
    </row>
    <row r="1080" spans="1:12" x14ac:dyDescent="0.45">
      <c r="A1080" t="s">
        <v>5322</v>
      </c>
      <c r="B1080">
        <v>310000</v>
      </c>
      <c r="C1080" t="s">
        <v>7</v>
      </c>
      <c r="D1080" t="str">
        <f t="shared" si="136"/>
        <v>2021.02</v>
      </c>
      <c r="E1080" t="str" cm="1">
        <f t="array" ref="E1080">IF(COUNT(FIND({"셀룰러","샐룰러","lte","Lte","LTE","Cellular","cellular"},G1080)),"lte","wifi")</f>
        <v>wifi</v>
      </c>
      <c r="F1080" t="s">
        <v>25</v>
      </c>
      <c r="G1080" t="s">
        <v>3856</v>
      </c>
      <c r="H1080">
        <f t="shared" si="129"/>
        <v>1.9300000000000637</v>
      </c>
      <c r="I1080">
        <f t="shared" si="132"/>
        <v>449000</v>
      </c>
      <c r="J1080">
        <v>2019.09</v>
      </c>
      <c r="K1080">
        <f t="shared" si="133"/>
        <v>32</v>
      </c>
      <c r="L1080">
        <f t="shared" si="134"/>
        <v>449000</v>
      </c>
    </row>
    <row r="1081" spans="1:12" x14ac:dyDescent="0.45">
      <c r="A1081" t="s">
        <v>5322</v>
      </c>
      <c r="B1081">
        <v>350000</v>
      </c>
      <c r="C1081" t="s">
        <v>4</v>
      </c>
      <c r="D1081" t="str">
        <f t="shared" si="136"/>
        <v>2021.01</v>
      </c>
      <c r="E1081" t="str" cm="1">
        <f t="array" ref="E1081">IF(COUNT(FIND({"셀룰러","샐룰러","lte","Lte","LTE","Cellular","cellular"},G1081)),"lte","wifi")</f>
        <v>wifi</v>
      </c>
      <c r="F1081" t="s">
        <v>81</v>
      </c>
      <c r="G1081" t="s">
        <v>4049</v>
      </c>
      <c r="H1081">
        <f t="shared" si="129"/>
        <v>1.9200000000000728</v>
      </c>
      <c r="I1081">
        <f t="shared" si="132"/>
        <v>579000</v>
      </c>
      <c r="J1081">
        <v>2019.09</v>
      </c>
      <c r="K1081">
        <f t="shared" si="133"/>
        <v>128</v>
      </c>
      <c r="L1081">
        <f t="shared" si="134"/>
        <v>449000</v>
      </c>
    </row>
    <row r="1082" spans="1:12" x14ac:dyDescent="0.45">
      <c r="A1082" t="s">
        <v>5322</v>
      </c>
      <c r="B1082">
        <v>290000</v>
      </c>
      <c r="C1082" t="s">
        <v>4</v>
      </c>
      <c r="D1082" t="str">
        <f t="shared" si="136"/>
        <v>2021.02</v>
      </c>
      <c r="E1082" t="str" cm="1">
        <f t="array" ref="E1082">IF(COUNT(FIND({"셀룰러","샐룰러","lte","Lte","LTE","Cellular","cellular"},G1082)),"lte","wifi")</f>
        <v>wifi</v>
      </c>
      <c r="F1082" t="s">
        <v>69</v>
      </c>
      <c r="G1082" t="s">
        <v>4172</v>
      </c>
      <c r="H1082">
        <f t="shared" si="129"/>
        <v>1.9300000000000637</v>
      </c>
      <c r="I1082">
        <f t="shared" si="132"/>
        <v>449000</v>
      </c>
      <c r="J1082">
        <v>2019.09</v>
      </c>
      <c r="K1082">
        <f t="shared" si="133"/>
        <v>32</v>
      </c>
      <c r="L1082">
        <f t="shared" si="134"/>
        <v>449000</v>
      </c>
    </row>
    <row r="1083" spans="1:12" x14ac:dyDescent="0.45">
      <c r="A1083" t="s">
        <v>5322</v>
      </c>
      <c r="B1083">
        <v>400000</v>
      </c>
      <c r="C1083" t="s">
        <v>4</v>
      </c>
      <c r="D1083" t="str">
        <f t="shared" si="136"/>
        <v>2021.01</v>
      </c>
      <c r="E1083" t="str" cm="1">
        <f t="array" ref="E1083">IF(COUNT(FIND({"셀룰러","샐룰러","lte","Lte","LTE","Cellular","cellular"},G1083)),"lte","wifi")</f>
        <v>wifi</v>
      </c>
      <c r="F1083" t="s">
        <v>313</v>
      </c>
      <c r="G1083" t="s">
        <v>4052</v>
      </c>
      <c r="H1083">
        <f t="shared" si="129"/>
        <v>1.9200000000000728</v>
      </c>
      <c r="I1083">
        <f t="shared" si="132"/>
        <v>449000</v>
      </c>
      <c r="J1083">
        <v>2019.09</v>
      </c>
      <c r="K1083">
        <f t="shared" si="133"/>
        <v>32</v>
      </c>
      <c r="L1083">
        <f t="shared" si="134"/>
        <v>449000</v>
      </c>
    </row>
    <row r="1084" spans="1:12" x14ac:dyDescent="0.45">
      <c r="A1084" t="s">
        <v>5322</v>
      </c>
      <c r="B1084">
        <v>499000</v>
      </c>
      <c r="C1084" t="s">
        <v>43</v>
      </c>
      <c r="D1084" t="str">
        <f t="shared" si="136"/>
        <v>2021.02</v>
      </c>
      <c r="E1084" t="str" cm="1">
        <f t="array" ref="E1084">IF(COUNT(FIND({"셀룰러","샐룰러","lte","Lte","LTE","Cellular","cellular"},G1084)),"lte","wifi")</f>
        <v>lte</v>
      </c>
      <c r="F1084" t="s">
        <v>41</v>
      </c>
      <c r="G1084" t="s">
        <v>4025</v>
      </c>
      <c r="H1084">
        <f t="shared" si="129"/>
        <v>1.9300000000000637</v>
      </c>
      <c r="I1084">
        <f t="shared" si="132"/>
        <v>749000</v>
      </c>
      <c r="J1084">
        <v>2019.09</v>
      </c>
      <c r="K1084">
        <f t="shared" si="133"/>
        <v>128</v>
      </c>
      <c r="L1084">
        <f t="shared" si="134"/>
        <v>619000</v>
      </c>
    </row>
    <row r="1085" spans="1:12" x14ac:dyDescent="0.45">
      <c r="A1085" t="s">
        <v>5322</v>
      </c>
      <c r="B1085">
        <v>80000</v>
      </c>
      <c r="C1085" t="s">
        <v>7</v>
      </c>
      <c r="D1085" t="str">
        <f t="shared" si="136"/>
        <v>2021.02</v>
      </c>
      <c r="E1085" t="str" cm="1">
        <f t="array" ref="E1085">IF(COUNT(FIND({"셀룰러","샐룰러","lte","Lte","LTE","Cellular","cellular"},G1085)),"lte","wifi")</f>
        <v>wifi</v>
      </c>
      <c r="F1085" t="s">
        <v>52</v>
      </c>
      <c r="G1085" t="s">
        <v>3847</v>
      </c>
      <c r="H1085">
        <f t="shared" si="129"/>
        <v>1.9300000000000637</v>
      </c>
      <c r="I1085">
        <f t="shared" si="132"/>
        <v>579000</v>
      </c>
      <c r="J1085">
        <v>2019.09</v>
      </c>
      <c r="K1085">
        <f t="shared" si="133"/>
        <v>128</v>
      </c>
      <c r="L1085">
        <f t="shared" si="134"/>
        <v>449000</v>
      </c>
    </row>
    <row r="1086" spans="1:12" x14ac:dyDescent="0.45">
      <c r="A1086" t="s">
        <v>5322</v>
      </c>
      <c r="B1086">
        <v>300000</v>
      </c>
      <c r="C1086" t="s">
        <v>7</v>
      </c>
      <c r="D1086" t="str">
        <f t="shared" si="136"/>
        <v>2020.10</v>
      </c>
      <c r="E1086" t="str" cm="1">
        <f t="array" ref="E1086">IF(COUNT(FIND({"셀룰러","샐룰러","lte","Lte","LTE","Cellular","cellular"},G1086)),"lte","wifi")</f>
        <v>wifi</v>
      </c>
      <c r="F1086" t="s">
        <v>222</v>
      </c>
      <c r="G1086" t="s">
        <v>4161</v>
      </c>
      <c r="H1086">
        <f t="shared" si="129"/>
        <v>1.0099999999999909</v>
      </c>
      <c r="I1086">
        <f t="shared" si="132"/>
        <v>449000</v>
      </c>
      <c r="J1086">
        <v>2019.09</v>
      </c>
      <c r="K1086">
        <f t="shared" si="133"/>
        <v>32</v>
      </c>
      <c r="L1086">
        <f t="shared" si="134"/>
        <v>449000</v>
      </c>
    </row>
    <row r="1087" spans="1:12" x14ac:dyDescent="0.45">
      <c r="A1087" t="s">
        <v>5322</v>
      </c>
      <c r="B1087">
        <v>500000</v>
      </c>
      <c r="C1087" t="s">
        <v>43</v>
      </c>
      <c r="D1087" t="str">
        <f t="shared" si="136"/>
        <v>2020.11</v>
      </c>
      <c r="E1087" t="str" cm="1">
        <f t="array" ref="E1087">IF(COUNT(FIND({"셀룰러","샐룰러","lte","Lte","LTE","Cellular","cellular"},G1087)),"lte","wifi")</f>
        <v>wifi</v>
      </c>
      <c r="F1087" t="s">
        <v>32</v>
      </c>
      <c r="G1087" t="s">
        <v>3995</v>
      </c>
      <c r="H1087">
        <f t="shared" si="129"/>
        <v>1.0199999999999818</v>
      </c>
      <c r="I1087">
        <f t="shared" si="132"/>
        <v>579000</v>
      </c>
      <c r="J1087">
        <v>2019.09</v>
      </c>
      <c r="K1087">
        <f t="shared" si="133"/>
        <v>128</v>
      </c>
      <c r="L1087">
        <f t="shared" si="134"/>
        <v>449000</v>
      </c>
    </row>
    <row r="1088" spans="1:12" x14ac:dyDescent="0.45">
      <c r="A1088" t="s">
        <v>5322</v>
      </c>
      <c r="B1088">
        <v>320000</v>
      </c>
      <c r="C1088" t="s">
        <v>4</v>
      </c>
      <c r="D1088" t="str">
        <f t="shared" si="136"/>
        <v>2020.12</v>
      </c>
      <c r="E1088" t="str" cm="1">
        <f t="array" ref="E1088">IF(COUNT(FIND({"셀룰러","샐룰러","lte","Lte","LTE","Cellular","cellular"},G1088)),"lte","wifi")</f>
        <v>wifi</v>
      </c>
      <c r="F1088" t="s">
        <v>163</v>
      </c>
      <c r="G1088" t="s">
        <v>3944</v>
      </c>
      <c r="H1088">
        <f t="shared" si="129"/>
        <v>1.0299999999999727</v>
      </c>
      <c r="I1088">
        <f t="shared" si="132"/>
        <v>449000</v>
      </c>
      <c r="J1088">
        <v>2019.09</v>
      </c>
      <c r="K1088">
        <f t="shared" si="133"/>
        <v>32</v>
      </c>
      <c r="L1088">
        <f t="shared" si="134"/>
        <v>449000</v>
      </c>
    </row>
    <row r="1089" spans="1:12" x14ac:dyDescent="0.45">
      <c r="A1089" t="s">
        <v>5322</v>
      </c>
      <c r="B1089">
        <v>500000</v>
      </c>
      <c r="C1089" t="s">
        <v>43</v>
      </c>
      <c r="D1089" t="str">
        <f t="shared" si="136"/>
        <v>2021.03</v>
      </c>
      <c r="E1089" t="str" cm="1">
        <f t="array" ref="E1089">IF(COUNT(FIND({"셀룰러","샐룰러","lte","Lte","LTE","Cellular","cellular"},G1089)),"lte","wifi")</f>
        <v>wifi</v>
      </c>
      <c r="F1089" t="s">
        <v>17</v>
      </c>
      <c r="G1089" t="s">
        <v>4011</v>
      </c>
      <c r="H1089">
        <f t="shared" si="129"/>
        <v>1.9400000000000546</v>
      </c>
      <c r="I1089">
        <f t="shared" si="132"/>
        <v>579000</v>
      </c>
      <c r="J1089">
        <v>2019.09</v>
      </c>
      <c r="K1089">
        <f t="shared" si="133"/>
        <v>128</v>
      </c>
      <c r="L1089">
        <f t="shared" si="134"/>
        <v>449000</v>
      </c>
    </row>
    <row r="1090" spans="1:12" x14ac:dyDescent="0.45">
      <c r="A1090" t="s">
        <v>5322</v>
      </c>
      <c r="B1090">
        <v>350000</v>
      </c>
      <c r="C1090" t="s">
        <v>7</v>
      </c>
      <c r="D1090" t="str">
        <f t="shared" si="136"/>
        <v>2020.12</v>
      </c>
      <c r="E1090" t="str" cm="1">
        <f t="array" ref="E1090">IF(COUNT(FIND({"셀룰러","샐룰러","lte","Lte","LTE","Cellular","cellular"},G1090)),"lte","wifi")</f>
        <v>wifi</v>
      </c>
      <c r="F1090" t="s">
        <v>171</v>
      </c>
      <c r="G1090" t="s">
        <v>4109</v>
      </c>
      <c r="H1090">
        <f t="shared" ref="H1090:H1153" si="137">D1090-J1090</f>
        <v>1.0299999999999727</v>
      </c>
      <c r="I1090">
        <f t="shared" si="132"/>
        <v>579000</v>
      </c>
      <c r="J1090">
        <v>2019.09</v>
      </c>
      <c r="K1090">
        <f t="shared" si="133"/>
        <v>128</v>
      </c>
      <c r="L1090">
        <f t="shared" si="134"/>
        <v>449000</v>
      </c>
    </row>
    <row r="1091" spans="1:12" x14ac:dyDescent="0.45">
      <c r="A1091" t="s">
        <v>5322</v>
      </c>
      <c r="B1091">
        <v>360000</v>
      </c>
      <c r="C1091" t="s">
        <v>43</v>
      </c>
      <c r="D1091" t="str">
        <f t="shared" si="136"/>
        <v>2021.02</v>
      </c>
      <c r="E1091" t="str" cm="1">
        <f t="array" ref="E1091">IF(COUNT(FIND({"셀룰러","샐룰러","lte","Lte","LTE","Cellular","cellular"},G1091)),"lte","wifi")</f>
        <v>wifi</v>
      </c>
      <c r="F1091" t="s">
        <v>52</v>
      </c>
      <c r="G1091" t="s">
        <v>3839</v>
      </c>
      <c r="H1091">
        <f t="shared" si="137"/>
        <v>1.9300000000000637</v>
      </c>
      <c r="I1091">
        <f t="shared" si="132"/>
        <v>449000</v>
      </c>
      <c r="J1091">
        <v>2019.09</v>
      </c>
      <c r="K1091">
        <f t="shared" si="133"/>
        <v>32</v>
      </c>
      <c r="L1091">
        <f t="shared" si="134"/>
        <v>449000</v>
      </c>
    </row>
    <row r="1092" spans="1:12" x14ac:dyDescent="0.45">
      <c r="A1092" t="s">
        <v>5322</v>
      </c>
      <c r="B1092">
        <v>320000</v>
      </c>
      <c r="C1092" t="s">
        <v>7</v>
      </c>
      <c r="D1092" t="str">
        <f t="shared" si="136"/>
        <v>2020.11</v>
      </c>
      <c r="E1092" t="str" cm="1">
        <f t="array" ref="E1092">IF(COUNT(FIND({"셀룰러","샐룰러","lte","Lte","LTE","Cellular","cellular"},G1092)),"lte","wifi")</f>
        <v>wifi</v>
      </c>
      <c r="F1092" t="s">
        <v>238</v>
      </c>
      <c r="G1092" t="s">
        <v>3988</v>
      </c>
      <c r="H1092">
        <f t="shared" si="137"/>
        <v>1.0199999999999818</v>
      </c>
      <c r="I1092">
        <f t="shared" si="132"/>
        <v>449000</v>
      </c>
      <c r="J1092">
        <v>2019.09</v>
      </c>
      <c r="K1092">
        <f t="shared" si="133"/>
        <v>32</v>
      </c>
      <c r="L1092">
        <f t="shared" si="134"/>
        <v>449000</v>
      </c>
    </row>
    <row r="1093" spans="1:12" x14ac:dyDescent="0.45">
      <c r="A1093" t="s">
        <v>5322</v>
      </c>
      <c r="B1093">
        <v>400000</v>
      </c>
      <c r="C1093" t="s">
        <v>4</v>
      </c>
      <c r="D1093" t="str">
        <f t="shared" si="136"/>
        <v>2020.12</v>
      </c>
      <c r="E1093" t="str" cm="1">
        <f t="array" ref="E1093">IF(COUNT(FIND({"셀룰러","샐룰러","lte","Lte","LTE","Cellular","cellular"},G1093)),"lte","wifi")</f>
        <v>wifi</v>
      </c>
      <c r="F1093" t="s">
        <v>472</v>
      </c>
      <c r="G1093" t="s">
        <v>3804</v>
      </c>
      <c r="H1093">
        <f t="shared" si="137"/>
        <v>1.0299999999999727</v>
      </c>
      <c r="I1093">
        <f t="shared" si="132"/>
        <v>449000</v>
      </c>
      <c r="J1093">
        <v>2019.09</v>
      </c>
      <c r="K1093">
        <f t="shared" si="133"/>
        <v>32</v>
      </c>
      <c r="L1093">
        <f t="shared" si="134"/>
        <v>449000</v>
      </c>
    </row>
    <row r="1094" spans="1:12" x14ac:dyDescent="0.45">
      <c r="A1094" t="s">
        <v>5322</v>
      </c>
      <c r="B1094">
        <v>450000</v>
      </c>
      <c r="C1094" t="s">
        <v>4</v>
      </c>
      <c r="D1094" t="str">
        <f t="shared" si="136"/>
        <v>2021.01</v>
      </c>
      <c r="E1094" t="str" cm="1">
        <f t="array" ref="E1094">IF(COUNT(FIND({"셀룰러","샐룰러","lte","Lte","LTE","Cellular","cellular"},G1094)),"lte","wifi")</f>
        <v>wifi</v>
      </c>
      <c r="F1094" t="s">
        <v>83</v>
      </c>
      <c r="G1094" t="s">
        <v>3864</v>
      </c>
      <c r="H1094">
        <f t="shared" si="137"/>
        <v>1.9200000000000728</v>
      </c>
      <c r="I1094">
        <f t="shared" si="132"/>
        <v>579000</v>
      </c>
      <c r="J1094">
        <v>2019.09</v>
      </c>
      <c r="K1094">
        <f t="shared" si="133"/>
        <v>128</v>
      </c>
      <c r="L1094">
        <f t="shared" si="134"/>
        <v>449000</v>
      </c>
    </row>
    <row r="1095" spans="1:12" x14ac:dyDescent="0.45">
      <c r="A1095" t="s">
        <v>5322</v>
      </c>
      <c r="B1095">
        <v>300000</v>
      </c>
      <c r="C1095" t="s">
        <v>4</v>
      </c>
      <c r="D1095" t="str">
        <f t="shared" si="136"/>
        <v>2020.11</v>
      </c>
      <c r="E1095" t="str" cm="1">
        <f t="array" ref="E1095">IF(COUNT(FIND({"셀룰러","샐룰러","lte","Lte","LTE","Cellular","cellular"},G1095)),"lte","wifi")</f>
        <v>wifi</v>
      </c>
      <c r="F1095" t="s">
        <v>195</v>
      </c>
      <c r="G1095" t="s">
        <v>4127</v>
      </c>
      <c r="H1095">
        <f t="shared" si="137"/>
        <v>1.0199999999999818</v>
      </c>
      <c r="I1095">
        <f t="shared" si="132"/>
        <v>449000</v>
      </c>
      <c r="J1095">
        <v>2019.09</v>
      </c>
      <c r="K1095">
        <f t="shared" si="133"/>
        <v>32</v>
      </c>
      <c r="L1095">
        <f t="shared" si="134"/>
        <v>449000</v>
      </c>
    </row>
    <row r="1096" spans="1:12" x14ac:dyDescent="0.45">
      <c r="A1096" t="s">
        <v>5322</v>
      </c>
      <c r="B1096">
        <v>280000</v>
      </c>
      <c r="C1096" t="s">
        <v>4</v>
      </c>
      <c r="D1096" t="str">
        <f t="shared" si="136"/>
        <v>2020.12</v>
      </c>
      <c r="E1096" t="str" cm="1">
        <f t="array" ref="E1096">IF(COUNT(FIND({"셀룰러","샐룰러","lte","Lte","LTE","Cellular","cellular"},G1096)),"lte","wifi")</f>
        <v>wifi</v>
      </c>
      <c r="F1096" t="s">
        <v>499</v>
      </c>
      <c r="G1096" t="s">
        <v>3908</v>
      </c>
      <c r="H1096">
        <f t="shared" si="137"/>
        <v>1.0299999999999727</v>
      </c>
      <c r="I1096">
        <f t="shared" si="132"/>
        <v>449000</v>
      </c>
      <c r="J1096">
        <v>2019.09</v>
      </c>
      <c r="K1096">
        <f t="shared" si="133"/>
        <v>32</v>
      </c>
      <c r="L1096">
        <f t="shared" si="134"/>
        <v>449000</v>
      </c>
    </row>
    <row r="1097" spans="1:12" x14ac:dyDescent="0.45">
      <c r="A1097" t="s">
        <v>5322</v>
      </c>
      <c r="B1097">
        <v>320000</v>
      </c>
      <c r="C1097" t="s">
        <v>4</v>
      </c>
      <c r="D1097" t="str">
        <f t="shared" si="136"/>
        <v>2020.12</v>
      </c>
      <c r="E1097" t="str" cm="1">
        <f t="array" ref="E1097">IF(COUNT(FIND({"셀룰러","샐룰러","lte","Lte","LTE","Cellular","cellular"},G1097)),"lte","wifi")</f>
        <v>wifi</v>
      </c>
      <c r="F1097" t="s">
        <v>159</v>
      </c>
      <c r="G1097" t="s">
        <v>3776</v>
      </c>
      <c r="H1097">
        <f t="shared" si="137"/>
        <v>1.0299999999999727</v>
      </c>
      <c r="I1097">
        <f t="shared" si="132"/>
        <v>449000</v>
      </c>
      <c r="J1097">
        <v>2019.09</v>
      </c>
      <c r="K1097">
        <f t="shared" si="133"/>
        <v>32</v>
      </c>
      <c r="L1097">
        <f t="shared" si="134"/>
        <v>449000</v>
      </c>
    </row>
    <row r="1098" spans="1:12" x14ac:dyDescent="0.45">
      <c r="A1098" t="s">
        <v>5322</v>
      </c>
      <c r="B1098">
        <v>450000</v>
      </c>
      <c r="C1098" t="s">
        <v>4</v>
      </c>
      <c r="D1098" t="str">
        <f t="shared" si="136"/>
        <v>2021.01</v>
      </c>
      <c r="E1098" t="str" cm="1">
        <f t="array" ref="E1098">IF(COUNT(FIND({"셀룰러","샐룰러","lte","Lte","LTE","Cellular","cellular"},G1098)),"lte","wifi")</f>
        <v>wifi</v>
      </c>
      <c r="F1098" t="s">
        <v>96</v>
      </c>
      <c r="G1098" t="s">
        <v>3877</v>
      </c>
      <c r="H1098">
        <f t="shared" si="137"/>
        <v>1.9200000000000728</v>
      </c>
      <c r="I1098">
        <f t="shared" si="132"/>
        <v>579000</v>
      </c>
      <c r="J1098">
        <v>2019.09</v>
      </c>
      <c r="K1098">
        <f t="shared" si="133"/>
        <v>128</v>
      </c>
      <c r="L1098">
        <f t="shared" si="134"/>
        <v>449000</v>
      </c>
    </row>
    <row r="1099" spans="1:12" x14ac:dyDescent="0.45">
      <c r="A1099" t="s">
        <v>5322</v>
      </c>
      <c r="B1099">
        <v>300000</v>
      </c>
      <c r="C1099" t="s">
        <v>43</v>
      </c>
      <c r="D1099" t="str">
        <f t="shared" si="136"/>
        <v>2021.03</v>
      </c>
      <c r="E1099" t="str" cm="1">
        <f t="array" ref="E1099">IF(COUNT(FIND({"셀룰러","샐룰러","lte","Lte","LTE","Cellular","cellular"},G1099)),"lte","wifi")</f>
        <v>wifi</v>
      </c>
      <c r="F1099" t="s">
        <v>5</v>
      </c>
      <c r="G1099" t="s">
        <v>3816</v>
      </c>
      <c r="H1099">
        <f t="shared" si="137"/>
        <v>1.9400000000000546</v>
      </c>
      <c r="I1099">
        <f t="shared" si="132"/>
        <v>449000</v>
      </c>
      <c r="J1099">
        <v>2019.09</v>
      </c>
      <c r="K1099">
        <f t="shared" si="133"/>
        <v>32</v>
      </c>
      <c r="L1099">
        <f t="shared" si="134"/>
        <v>449000</v>
      </c>
    </row>
    <row r="1100" spans="1:12" x14ac:dyDescent="0.45">
      <c r="A1100" t="s">
        <v>5322</v>
      </c>
      <c r="B1100">
        <v>330000</v>
      </c>
      <c r="C1100" t="s">
        <v>4</v>
      </c>
      <c r="D1100" s="2">
        <v>2021.01</v>
      </c>
      <c r="E1100" t="str" cm="1">
        <f t="array" ref="E1100">IF(COUNT(FIND({"셀룰러","샐룰러","lte","Lte","LTE","Cellular","cellular"},G1100)),"lte","wifi")</f>
        <v>wifi</v>
      </c>
      <c r="F1100">
        <v>20210118</v>
      </c>
      <c r="G1100" t="s">
        <v>5457</v>
      </c>
      <c r="H1100">
        <f t="shared" si="137"/>
        <v>1.9200000000000728</v>
      </c>
      <c r="I1100">
        <f t="shared" si="132"/>
        <v>449000</v>
      </c>
      <c r="J1100">
        <v>2019.09</v>
      </c>
      <c r="K1100">
        <f t="shared" si="133"/>
        <v>32</v>
      </c>
      <c r="L1100">
        <f t="shared" si="134"/>
        <v>449000</v>
      </c>
    </row>
    <row r="1101" spans="1:12" x14ac:dyDescent="0.45">
      <c r="A1101" t="s">
        <v>5322</v>
      </c>
      <c r="B1101">
        <v>550000</v>
      </c>
      <c r="C1101" t="s">
        <v>43</v>
      </c>
      <c r="D1101" t="str">
        <f t="shared" ref="D1101:D1111" si="138">LEFT(F1101,7)</f>
        <v>2020.11</v>
      </c>
      <c r="E1101" t="str" cm="1">
        <f t="array" ref="E1101">IF(COUNT(FIND({"셀룰러","샐룰러","lte","Lte","LTE","Cellular","cellular"},G1101)),"lte","wifi")</f>
        <v>lte</v>
      </c>
      <c r="F1101" t="s">
        <v>220</v>
      </c>
      <c r="G1101" t="s">
        <v>3825</v>
      </c>
      <c r="H1101">
        <f t="shared" si="137"/>
        <v>1.0199999999999818</v>
      </c>
      <c r="I1101">
        <f t="shared" si="132"/>
        <v>749000</v>
      </c>
      <c r="J1101">
        <v>2019.09</v>
      </c>
      <c r="K1101">
        <f t="shared" si="133"/>
        <v>128</v>
      </c>
      <c r="L1101">
        <f t="shared" si="134"/>
        <v>619000</v>
      </c>
    </row>
    <row r="1102" spans="1:12" x14ac:dyDescent="0.45">
      <c r="A1102" t="s">
        <v>5322</v>
      </c>
      <c r="B1102">
        <v>300000</v>
      </c>
      <c r="C1102" t="s">
        <v>4</v>
      </c>
      <c r="D1102" t="str">
        <f t="shared" si="138"/>
        <v>2021.01</v>
      </c>
      <c r="E1102" t="str" cm="1">
        <f t="array" ref="E1102">IF(COUNT(FIND({"셀룰러","샐룰러","lte","Lte","LTE","Cellular","cellular"},G1102)),"lte","wifi")</f>
        <v>wifi</v>
      </c>
      <c r="F1102" t="s">
        <v>84</v>
      </c>
      <c r="G1102" t="s">
        <v>3997</v>
      </c>
      <c r="H1102">
        <f t="shared" si="137"/>
        <v>1.9200000000000728</v>
      </c>
      <c r="I1102">
        <f t="shared" si="132"/>
        <v>449000</v>
      </c>
      <c r="J1102">
        <v>2019.09</v>
      </c>
      <c r="K1102">
        <f t="shared" si="133"/>
        <v>32</v>
      </c>
      <c r="L1102">
        <f t="shared" si="134"/>
        <v>449000</v>
      </c>
    </row>
    <row r="1103" spans="1:12" x14ac:dyDescent="0.45">
      <c r="A1103" t="s">
        <v>5322</v>
      </c>
      <c r="B1103">
        <v>450000</v>
      </c>
      <c r="C1103" t="s">
        <v>4</v>
      </c>
      <c r="D1103" t="str">
        <f t="shared" si="138"/>
        <v>2020.12</v>
      </c>
      <c r="E1103" t="str" cm="1">
        <f t="array" ref="E1103">IF(COUNT(FIND({"셀룰러","샐룰러","lte","Lte","LTE","Cellular","cellular"},G1103)),"lte","wifi")</f>
        <v>wifi</v>
      </c>
      <c r="F1103" t="s">
        <v>175</v>
      </c>
      <c r="G1103" t="s">
        <v>4113</v>
      </c>
      <c r="H1103">
        <f t="shared" si="137"/>
        <v>1.0299999999999727</v>
      </c>
      <c r="I1103">
        <f t="shared" si="132"/>
        <v>449000</v>
      </c>
      <c r="J1103">
        <v>2019.09</v>
      </c>
      <c r="K1103">
        <f t="shared" si="133"/>
        <v>32</v>
      </c>
      <c r="L1103">
        <f t="shared" si="134"/>
        <v>449000</v>
      </c>
    </row>
    <row r="1104" spans="1:12" x14ac:dyDescent="0.45">
      <c r="A1104" t="s">
        <v>5322</v>
      </c>
      <c r="B1104">
        <v>300000</v>
      </c>
      <c r="C1104" t="s">
        <v>4</v>
      </c>
      <c r="D1104" t="str">
        <f t="shared" si="138"/>
        <v>2020.12</v>
      </c>
      <c r="E1104" t="str" cm="1">
        <f t="array" ref="E1104">IF(COUNT(FIND({"셀룰러","샐룰러","lte","Lte","LTE","Cellular","cellular"},G1104)),"lte","wifi")</f>
        <v>wifi</v>
      </c>
      <c r="F1104" t="s">
        <v>128</v>
      </c>
      <c r="G1104" t="s">
        <v>3890</v>
      </c>
      <c r="H1104">
        <f t="shared" si="137"/>
        <v>1.0299999999999727</v>
      </c>
      <c r="I1104">
        <f t="shared" si="132"/>
        <v>449000</v>
      </c>
      <c r="J1104">
        <v>2019.09</v>
      </c>
      <c r="K1104">
        <f t="shared" si="133"/>
        <v>32</v>
      </c>
      <c r="L1104">
        <f t="shared" si="134"/>
        <v>449000</v>
      </c>
    </row>
    <row r="1105" spans="1:12" x14ac:dyDescent="0.45">
      <c r="A1105" t="s">
        <v>5322</v>
      </c>
      <c r="B1105">
        <v>380000</v>
      </c>
      <c r="C1105" t="s">
        <v>4</v>
      </c>
      <c r="D1105" t="str">
        <f t="shared" si="138"/>
        <v>2021.02</v>
      </c>
      <c r="E1105" t="str" cm="1">
        <f t="array" ref="E1105">IF(COUNT(FIND({"셀룰러","샐룰러","lte","Lte","LTE","Cellular","cellular"},G1105)),"lte","wifi")</f>
        <v>wifi</v>
      </c>
      <c r="F1105" t="s">
        <v>80</v>
      </c>
      <c r="G1105" t="s">
        <v>3866</v>
      </c>
      <c r="H1105">
        <f t="shared" si="137"/>
        <v>1.9300000000000637</v>
      </c>
      <c r="I1105">
        <f t="shared" si="132"/>
        <v>449000</v>
      </c>
      <c r="J1105">
        <v>2019.09</v>
      </c>
      <c r="K1105">
        <f t="shared" si="133"/>
        <v>32</v>
      </c>
      <c r="L1105">
        <f t="shared" si="134"/>
        <v>449000</v>
      </c>
    </row>
    <row r="1106" spans="1:12" x14ac:dyDescent="0.45">
      <c r="A1106" t="s">
        <v>5322</v>
      </c>
      <c r="B1106">
        <v>340000</v>
      </c>
      <c r="C1106" t="s">
        <v>4</v>
      </c>
      <c r="D1106" t="str">
        <f t="shared" si="138"/>
        <v>2020.11</v>
      </c>
      <c r="E1106" t="str" cm="1">
        <f t="array" ref="E1106">IF(COUNT(FIND({"셀룰러","샐룰러","lte","Lte","LTE","Cellular","cellular"},G1106)),"lte","wifi")</f>
        <v>wifi</v>
      </c>
      <c r="F1106" t="s">
        <v>285</v>
      </c>
      <c r="G1106" t="s">
        <v>3962</v>
      </c>
      <c r="H1106">
        <f t="shared" si="137"/>
        <v>1.0199999999999818</v>
      </c>
      <c r="I1106">
        <f t="shared" si="132"/>
        <v>449000</v>
      </c>
      <c r="J1106">
        <v>2019.09</v>
      </c>
      <c r="K1106">
        <f t="shared" si="133"/>
        <v>32</v>
      </c>
      <c r="L1106">
        <f t="shared" si="134"/>
        <v>449000</v>
      </c>
    </row>
    <row r="1107" spans="1:12" x14ac:dyDescent="0.45">
      <c r="A1107" t="s">
        <v>5322</v>
      </c>
      <c r="B1107">
        <v>340000</v>
      </c>
      <c r="C1107" t="s">
        <v>4</v>
      </c>
      <c r="D1107" t="str">
        <f t="shared" si="138"/>
        <v>2021.01</v>
      </c>
      <c r="E1107" t="str" cm="1">
        <f t="array" ref="E1107">IF(COUNT(FIND({"셀룰러","샐룰러","lte","Lte","LTE","Cellular","cellular"},G1107)),"lte","wifi")</f>
        <v>wifi</v>
      </c>
      <c r="F1107" t="s">
        <v>83</v>
      </c>
      <c r="G1107" t="s">
        <v>4055</v>
      </c>
      <c r="H1107">
        <f t="shared" si="137"/>
        <v>1.9200000000000728</v>
      </c>
      <c r="I1107">
        <f t="shared" si="132"/>
        <v>449000</v>
      </c>
      <c r="J1107">
        <v>2019.09</v>
      </c>
      <c r="K1107">
        <f t="shared" si="133"/>
        <v>32</v>
      </c>
      <c r="L1107">
        <f t="shared" si="134"/>
        <v>449000</v>
      </c>
    </row>
    <row r="1108" spans="1:12" x14ac:dyDescent="0.45">
      <c r="A1108" t="s">
        <v>5322</v>
      </c>
      <c r="B1108">
        <v>315000</v>
      </c>
      <c r="C1108" t="s">
        <v>4</v>
      </c>
      <c r="D1108" t="str">
        <f t="shared" si="138"/>
        <v>2021.01</v>
      </c>
      <c r="E1108" t="str" cm="1">
        <f t="array" ref="E1108">IF(COUNT(FIND({"셀룰러","샐룰러","lte","Lte","LTE","Cellular","cellular"},G1108)),"lte","wifi")</f>
        <v>wifi</v>
      </c>
      <c r="F1108" t="s">
        <v>418</v>
      </c>
      <c r="G1108" t="s">
        <v>4064</v>
      </c>
      <c r="H1108">
        <f t="shared" si="137"/>
        <v>1.9200000000000728</v>
      </c>
      <c r="I1108">
        <f t="shared" si="132"/>
        <v>449000</v>
      </c>
      <c r="J1108">
        <v>2019.09</v>
      </c>
      <c r="K1108">
        <f t="shared" si="133"/>
        <v>32</v>
      </c>
      <c r="L1108">
        <f t="shared" si="134"/>
        <v>449000</v>
      </c>
    </row>
    <row r="1109" spans="1:12" x14ac:dyDescent="0.45">
      <c r="A1109" t="s">
        <v>5322</v>
      </c>
      <c r="B1109">
        <v>360000</v>
      </c>
      <c r="C1109" t="s">
        <v>43</v>
      </c>
      <c r="D1109" t="str">
        <f t="shared" si="138"/>
        <v>2020.12</v>
      </c>
      <c r="E1109" t="str" cm="1">
        <f t="array" ref="E1109">IF(COUNT(FIND({"셀룰러","샐룰러","lte","Lte","LTE","Cellular","cellular"},G1109)),"lte","wifi")</f>
        <v>wifi</v>
      </c>
      <c r="F1109" t="s">
        <v>156</v>
      </c>
      <c r="G1109" t="s">
        <v>3802</v>
      </c>
      <c r="H1109">
        <f t="shared" si="137"/>
        <v>1.0299999999999727</v>
      </c>
      <c r="I1109">
        <f t="shared" si="132"/>
        <v>449000</v>
      </c>
      <c r="J1109">
        <v>2019.09</v>
      </c>
      <c r="K1109">
        <f t="shared" si="133"/>
        <v>32</v>
      </c>
      <c r="L1109">
        <f t="shared" si="134"/>
        <v>449000</v>
      </c>
    </row>
    <row r="1110" spans="1:12" x14ac:dyDescent="0.45">
      <c r="A1110" t="s">
        <v>5322</v>
      </c>
      <c r="B1110">
        <v>370000</v>
      </c>
      <c r="C1110" t="s">
        <v>43</v>
      </c>
      <c r="D1110" t="str">
        <f t="shared" si="138"/>
        <v>2020.11</v>
      </c>
      <c r="E1110" t="str" cm="1">
        <f t="array" ref="E1110">IF(COUNT(FIND({"셀룰러","샐룰러","lte","Lte","LTE","Cellular","cellular"},G1110)),"lte","wifi")</f>
        <v>wifi</v>
      </c>
      <c r="F1110" t="s">
        <v>67</v>
      </c>
      <c r="G1110" t="s">
        <v>4162</v>
      </c>
      <c r="H1110">
        <f t="shared" si="137"/>
        <v>1.0199999999999818</v>
      </c>
      <c r="I1110">
        <f t="shared" si="132"/>
        <v>449000</v>
      </c>
      <c r="J1110">
        <v>2019.09</v>
      </c>
      <c r="K1110">
        <f t="shared" si="133"/>
        <v>32</v>
      </c>
      <c r="L1110">
        <f t="shared" si="134"/>
        <v>449000</v>
      </c>
    </row>
    <row r="1111" spans="1:12" x14ac:dyDescent="0.45">
      <c r="A1111" t="s">
        <v>5322</v>
      </c>
      <c r="B1111">
        <v>370000</v>
      </c>
      <c r="C1111" t="s">
        <v>7</v>
      </c>
      <c r="D1111" t="str">
        <f t="shared" si="138"/>
        <v>2021.01</v>
      </c>
      <c r="E1111" t="str" cm="1">
        <f t="array" ref="E1111">IF(COUNT(FIND({"셀룰러","샐룰러","lte","Lte","LTE","Cellular","cellular"},G1111)),"lte","wifi")</f>
        <v>lte</v>
      </c>
      <c r="F1111" t="s">
        <v>114</v>
      </c>
      <c r="G1111" t="s">
        <v>3886</v>
      </c>
      <c r="H1111">
        <f t="shared" si="137"/>
        <v>1.9200000000000728</v>
      </c>
      <c r="I1111">
        <f t="shared" si="132"/>
        <v>619000</v>
      </c>
      <c r="J1111">
        <v>2019.09</v>
      </c>
      <c r="K1111">
        <f t="shared" si="133"/>
        <v>32</v>
      </c>
      <c r="L1111">
        <f t="shared" si="134"/>
        <v>619000</v>
      </c>
    </row>
    <row r="1112" spans="1:12" x14ac:dyDescent="0.45">
      <c r="A1112" t="s">
        <v>5322</v>
      </c>
      <c r="B1112">
        <v>463800</v>
      </c>
      <c r="C1112" t="s">
        <v>43</v>
      </c>
      <c r="D1112" s="2">
        <v>2020.11</v>
      </c>
      <c r="E1112" t="str" cm="1">
        <f t="array" ref="E1112">IF(COUNT(FIND({"셀룰러","샐룰러","lte","Lte","LTE","Cellular","cellular"},G1112)),"lte","wifi")</f>
        <v>wifi</v>
      </c>
      <c r="F1112">
        <v>20201104</v>
      </c>
      <c r="G1112" t="s">
        <v>5724</v>
      </c>
      <c r="H1112">
        <f t="shared" si="137"/>
        <v>1.0199999999999818</v>
      </c>
      <c r="I1112">
        <f t="shared" si="132"/>
        <v>579000</v>
      </c>
      <c r="J1112">
        <v>2019.09</v>
      </c>
      <c r="K1112">
        <f t="shared" si="133"/>
        <v>128</v>
      </c>
      <c r="L1112">
        <f t="shared" si="134"/>
        <v>449000</v>
      </c>
    </row>
    <row r="1113" spans="1:12" x14ac:dyDescent="0.45">
      <c r="A1113" t="s">
        <v>5322</v>
      </c>
      <c r="B1113">
        <v>290000</v>
      </c>
      <c r="C1113" t="s">
        <v>7</v>
      </c>
      <c r="D1113" t="str">
        <f t="shared" ref="D1113:D1154" si="139">LEFT(F1113,7)</f>
        <v>2020.12</v>
      </c>
      <c r="E1113" t="str" cm="1">
        <f t="array" ref="E1113">IF(COUNT(FIND({"셀룰러","샐룰러","lte","Lte","LTE","Cellular","cellular"},G1113)),"lte","wifi")</f>
        <v>wifi</v>
      </c>
      <c r="F1113" t="s">
        <v>160</v>
      </c>
      <c r="G1113" t="s">
        <v>4106</v>
      </c>
      <c r="H1113">
        <f t="shared" si="137"/>
        <v>1.0299999999999727</v>
      </c>
      <c r="I1113">
        <f t="shared" si="132"/>
        <v>449000</v>
      </c>
      <c r="J1113">
        <v>2019.09</v>
      </c>
      <c r="K1113">
        <f t="shared" si="133"/>
        <v>32</v>
      </c>
      <c r="L1113">
        <f t="shared" si="134"/>
        <v>449000</v>
      </c>
    </row>
    <row r="1114" spans="1:12" x14ac:dyDescent="0.45">
      <c r="A1114" t="s">
        <v>5322</v>
      </c>
      <c r="B1114">
        <v>350000</v>
      </c>
      <c r="C1114" t="s">
        <v>4</v>
      </c>
      <c r="D1114" t="str">
        <f t="shared" si="139"/>
        <v>2020.10</v>
      </c>
      <c r="E1114" t="str" cm="1">
        <f t="array" ref="E1114">IF(COUNT(FIND({"셀룰러","샐룰러","lte","Lte","LTE","Cellular","cellular"},G1114)),"lte","wifi")</f>
        <v>wifi</v>
      </c>
      <c r="F1114" t="s">
        <v>611</v>
      </c>
      <c r="G1114" t="s">
        <v>3990</v>
      </c>
      <c r="H1114">
        <f t="shared" si="137"/>
        <v>1.0099999999999909</v>
      </c>
      <c r="I1114">
        <f t="shared" si="132"/>
        <v>449000</v>
      </c>
      <c r="J1114">
        <v>2019.09</v>
      </c>
      <c r="K1114">
        <f t="shared" si="133"/>
        <v>32</v>
      </c>
      <c r="L1114">
        <f t="shared" si="134"/>
        <v>449000</v>
      </c>
    </row>
    <row r="1115" spans="1:12" x14ac:dyDescent="0.45">
      <c r="A1115" t="s">
        <v>5322</v>
      </c>
      <c r="B1115">
        <v>300000</v>
      </c>
      <c r="C1115" t="s">
        <v>4</v>
      </c>
      <c r="D1115" t="str">
        <f t="shared" si="139"/>
        <v>2021.02</v>
      </c>
      <c r="E1115" t="str" cm="1">
        <f t="array" ref="E1115">IF(COUNT(FIND({"셀룰러","샐룰러","lte","Lte","LTE","Cellular","cellular"},G1115)),"lte","wifi")</f>
        <v>wifi</v>
      </c>
      <c r="F1115" t="s">
        <v>30</v>
      </c>
      <c r="G1115" t="s">
        <v>4031</v>
      </c>
      <c r="H1115">
        <f t="shared" si="137"/>
        <v>1.9300000000000637</v>
      </c>
      <c r="I1115">
        <f t="shared" si="132"/>
        <v>449000</v>
      </c>
      <c r="J1115">
        <v>2019.09</v>
      </c>
      <c r="K1115">
        <f t="shared" si="133"/>
        <v>32</v>
      </c>
      <c r="L1115">
        <f t="shared" si="134"/>
        <v>449000</v>
      </c>
    </row>
    <row r="1116" spans="1:12" x14ac:dyDescent="0.45">
      <c r="A1116" t="s">
        <v>5322</v>
      </c>
      <c r="B1116">
        <v>350000</v>
      </c>
      <c r="C1116" t="s">
        <v>43</v>
      </c>
      <c r="D1116" t="str">
        <f t="shared" si="139"/>
        <v>2020.11</v>
      </c>
      <c r="E1116" t="str" cm="1">
        <f t="array" ref="E1116">IF(COUNT(FIND({"셀룰러","샐룰러","lte","Lte","LTE","Cellular","cellular"},G1116)),"lte","wifi")</f>
        <v>wifi</v>
      </c>
      <c r="F1116" t="s">
        <v>599</v>
      </c>
      <c r="G1116" t="s">
        <v>4077</v>
      </c>
      <c r="H1116">
        <f t="shared" si="137"/>
        <v>1.0199999999999818</v>
      </c>
      <c r="I1116">
        <f t="shared" si="132"/>
        <v>449000</v>
      </c>
      <c r="J1116">
        <v>2019.09</v>
      </c>
      <c r="K1116">
        <f t="shared" si="133"/>
        <v>32</v>
      </c>
      <c r="L1116">
        <f t="shared" si="134"/>
        <v>449000</v>
      </c>
    </row>
    <row r="1117" spans="1:12" x14ac:dyDescent="0.45">
      <c r="A1117" t="s">
        <v>5322</v>
      </c>
      <c r="B1117">
        <v>360000</v>
      </c>
      <c r="C1117" t="s">
        <v>43</v>
      </c>
      <c r="D1117" t="str">
        <f t="shared" si="139"/>
        <v>2020.11</v>
      </c>
      <c r="E1117" t="str" cm="1">
        <f t="array" ref="E1117">IF(COUNT(FIND({"셀룰러","샐룰러","lte","Lte","LTE","Cellular","cellular"},G1117)),"lte","wifi")</f>
        <v>wifi</v>
      </c>
      <c r="F1117" t="s">
        <v>67</v>
      </c>
      <c r="G1117" t="s">
        <v>4136</v>
      </c>
      <c r="H1117">
        <f t="shared" si="137"/>
        <v>1.0199999999999818</v>
      </c>
      <c r="I1117">
        <f t="shared" si="132"/>
        <v>449000</v>
      </c>
      <c r="J1117">
        <v>2019.09</v>
      </c>
      <c r="K1117">
        <f t="shared" si="133"/>
        <v>32</v>
      </c>
      <c r="L1117">
        <f t="shared" si="134"/>
        <v>449000</v>
      </c>
    </row>
    <row r="1118" spans="1:12" x14ac:dyDescent="0.45">
      <c r="A1118" t="s">
        <v>5322</v>
      </c>
      <c r="B1118">
        <v>380000</v>
      </c>
      <c r="C1118" t="s">
        <v>4</v>
      </c>
      <c r="D1118" t="str">
        <f t="shared" si="139"/>
        <v>2020.10</v>
      </c>
      <c r="E1118" t="str" cm="1">
        <f t="array" ref="E1118">IF(COUNT(FIND({"셀룰러","샐룰러","lte","Lte","LTE","Cellular","cellular"},G1118)),"lte","wifi")</f>
        <v>wifi</v>
      </c>
      <c r="F1118" t="s">
        <v>611</v>
      </c>
      <c r="G1118" t="s">
        <v>3828</v>
      </c>
      <c r="H1118">
        <f t="shared" si="137"/>
        <v>1.0099999999999909</v>
      </c>
      <c r="I1118">
        <f t="shared" si="132"/>
        <v>579000</v>
      </c>
      <c r="J1118">
        <v>2019.09</v>
      </c>
      <c r="K1118">
        <f t="shared" si="133"/>
        <v>128</v>
      </c>
      <c r="L1118">
        <f t="shared" si="134"/>
        <v>449000</v>
      </c>
    </row>
    <row r="1119" spans="1:12" x14ac:dyDescent="0.45">
      <c r="A1119" t="s">
        <v>5322</v>
      </c>
      <c r="B1119">
        <v>320000</v>
      </c>
      <c r="C1119" t="s">
        <v>43</v>
      </c>
      <c r="D1119" t="str">
        <f t="shared" si="139"/>
        <v>2020.11</v>
      </c>
      <c r="E1119" t="str" cm="1">
        <f t="array" ref="E1119">IF(COUNT(FIND({"셀룰러","샐룰러","lte","Lte","LTE","Cellular","cellular"},G1119)),"lte","wifi")</f>
        <v>wifi</v>
      </c>
      <c r="F1119" t="s">
        <v>201</v>
      </c>
      <c r="G1119" t="s">
        <v>3975</v>
      </c>
      <c r="H1119">
        <f t="shared" si="137"/>
        <v>1.0199999999999818</v>
      </c>
      <c r="I1119">
        <f t="shared" si="132"/>
        <v>449000</v>
      </c>
      <c r="J1119">
        <v>2019.09</v>
      </c>
      <c r="K1119">
        <f t="shared" si="133"/>
        <v>32</v>
      </c>
      <c r="L1119">
        <f t="shared" si="134"/>
        <v>449000</v>
      </c>
    </row>
    <row r="1120" spans="1:12" x14ac:dyDescent="0.45">
      <c r="A1120" t="s">
        <v>5322</v>
      </c>
      <c r="B1120">
        <v>340000</v>
      </c>
      <c r="C1120" t="s">
        <v>4</v>
      </c>
      <c r="D1120" t="str">
        <f t="shared" si="139"/>
        <v>2020.12</v>
      </c>
      <c r="E1120" t="str" cm="1">
        <f t="array" ref="E1120">IF(COUNT(FIND({"셀룰러","샐룰러","lte","Lte","LTE","Cellular","cellular"},G1120)),"lte","wifi")</f>
        <v>wifi</v>
      </c>
      <c r="F1120" t="s">
        <v>455</v>
      </c>
      <c r="G1120" t="s">
        <v>3900</v>
      </c>
      <c r="H1120">
        <f t="shared" si="137"/>
        <v>1.0299999999999727</v>
      </c>
      <c r="I1120">
        <f t="shared" si="132"/>
        <v>449000</v>
      </c>
      <c r="J1120">
        <v>2019.09</v>
      </c>
      <c r="K1120">
        <f t="shared" si="133"/>
        <v>32</v>
      </c>
      <c r="L1120">
        <f t="shared" si="134"/>
        <v>449000</v>
      </c>
    </row>
    <row r="1121" spans="1:12" x14ac:dyDescent="0.45">
      <c r="A1121" t="s">
        <v>5322</v>
      </c>
      <c r="B1121">
        <v>280000</v>
      </c>
      <c r="C1121" t="s">
        <v>4</v>
      </c>
      <c r="D1121" t="str">
        <f t="shared" si="139"/>
        <v>2020.11</v>
      </c>
      <c r="E1121" t="str" cm="1">
        <f t="array" ref="E1121">IF(COUNT(FIND({"셀룰러","샐룰러","lte","Lte","LTE","Cellular","cellular"},G1121)),"lte","wifi")</f>
        <v>wifi</v>
      </c>
      <c r="F1121" t="s">
        <v>213</v>
      </c>
      <c r="G1121" t="s">
        <v>4063</v>
      </c>
      <c r="H1121">
        <f t="shared" si="137"/>
        <v>1.0199999999999818</v>
      </c>
      <c r="I1121">
        <f t="shared" si="132"/>
        <v>449000</v>
      </c>
      <c r="J1121">
        <v>2019.09</v>
      </c>
      <c r="K1121">
        <f t="shared" si="133"/>
        <v>32</v>
      </c>
      <c r="L1121">
        <f t="shared" si="134"/>
        <v>449000</v>
      </c>
    </row>
    <row r="1122" spans="1:12" x14ac:dyDescent="0.45">
      <c r="A1122" t="s">
        <v>5322</v>
      </c>
      <c r="B1122">
        <v>460000</v>
      </c>
      <c r="C1122" t="s">
        <v>4</v>
      </c>
      <c r="D1122" t="str">
        <f t="shared" si="139"/>
        <v>2021.02</v>
      </c>
      <c r="E1122" t="str" cm="1">
        <f t="array" ref="E1122">IF(COUNT(FIND({"셀룰러","샐룰러","lte","Lte","LTE","Cellular","cellular"},G1122)),"lte","wifi")</f>
        <v>wifi</v>
      </c>
      <c r="F1122" t="s">
        <v>64</v>
      </c>
      <c r="G1122" t="s">
        <v>3784</v>
      </c>
      <c r="H1122">
        <f t="shared" si="137"/>
        <v>1.9300000000000637</v>
      </c>
      <c r="I1122">
        <f t="shared" si="132"/>
        <v>579000</v>
      </c>
      <c r="J1122">
        <v>2019.09</v>
      </c>
      <c r="K1122">
        <f t="shared" si="133"/>
        <v>128</v>
      </c>
      <c r="L1122">
        <f t="shared" si="134"/>
        <v>449000</v>
      </c>
    </row>
    <row r="1123" spans="1:12" x14ac:dyDescent="0.45">
      <c r="A1123" t="s">
        <v>5322</v>
      </c>
      <c r="B1123">
        <v>430000</v>
      </c>
      <c r="C1123" t="s">
        <v>4</v>
      </c>
      <c r="D1123" t="str">
        <f t="shared" si="139"/>
        <v>2021.02</v>
      </c>
      <c r="E1123" t="str" cm="1">
        <f t="array" ref="E1123">IF(COUNT(FIND({"셀룰러","샐룰러","lte","Lte","LTE","Cellular","cellular"},G1123)),"lte","wifi")</f>
        <v>wifi</v>
      </c>
      <c r="F1123" t="s">
        <v>64</v>
      </c>
      <c r="G1123" t="s">
        <v>3785</v>
      </c>
      <c r="H1123">
        <f t="shared" si="137"/>
        <v>1.9300000000000637</v>
      </c>
      <c r="I1123">
        <f t="shared" si="132"/>
        <v>579000</v>
      </c>
      <c r="J1123">
        <v>2019.09</v>
      </c>
      <c r="K1123">
        <f t="shared" si="133"/>
        <v>128</v>
      </c>
      <c r="L1123">
        <f t="shared" si="134"/>
        <v>449000</v>
      </c>
    </row>
    <row r="1124" spans="1:12" x14ac:dyDescent="0.45">
      <c r="A1124" t="s">
        <v>5322</v>
      </c>
      <c r="B1124">
        <v>300000</v>
      </c>
      <c r="C1124" t="s">
        <v>7</v>
      </c>
      <c r="D1124" t="str">
        <f t="shared" si="139"/>
        <v>2021.02</v>
      </c>
      <c r="E1124" t="str" cm="1">
        <f t="array" ref="E1124">IF(COUNT(FIND({"셀룰러","샐룰러","lte","Lte","LTE","Cellular","cellular"},G1124)),"lte","wifi")</f>
        <v>wifi</v>
      </c>
      <c r="F1124" t="s">
        <v>35</v>
      </c>
      <c r="G1124" t="s">
        <v>3840</v>
      </c>
      <c r="H1124">
        <f t="shared" si="137"/>
        <v>1.9300000000000637</v>
      </c>
      <c r="I1124">
        <f t="shared" ref="I1124:I1187" si="140">IF(K1124=128,L1124+130000,L1124)</f>
        <v>449000</v>
      </c>
      <c r="J1124">
        <v>2019.09</v>
      </c>
      <c r="K1124">
        <f t="shared" ref="K1124:K1132" si="141">IF(COUNT(FIND(128,G1124)),128,32)</f>
        <v>32</v>
      </c>
      <c r="L1124">
        <f t="shared" ref="L1124:L1132" si="142">IF(E1124="wifi",449000,619000)</f>
        <v>449000</v>
      </c>
    </row>
    <row r="1125" spans="1:12" x14ac:dyDescent="0.45">
      <c r="A1125" t="s">
        <v>5322</v>
      </c>
      <c r="B1125">
        <v>440000</v>
      </c>
      <c r="C1125" t="s">
        <v>4</v>
      </c>
      <c r="D1125" t="str">
        <f t="shared" si="139"/>
        <v>2021.01</v>
      </c>
      <c r="E1125" t="str" cm="1">
        <f t="array" ref="E1125">IF(COUNT(FIND({"셀룰러","샐룰러","lte","Lte","LTE","Cellular","cellular"},G1125)),"lte","wifi")</f>
        <v>wifi</v>
      </c>
      <c r="F1125" t="s">
        <v>342</v>
      </c>
      <c r="G1125" t="s">
        <v>4053</v>
      </c>
      <c r="H1125">
        <f t="shared" si="137"/>
        <v>1.9200000000000728</v>
      </c>
      <c r="I1125">
        <f t="shared" si="140"/>
        <v>449000</v>
      </c>
      <c r="J1125">
        <v>2019.09</v>
      </c>
      <c r="K1125">
        <f t="shared" si="141"/>
        <v>32</v>
      </c>
      <c r="L1125">
        <f t="shared" si="142"/>
        <v>449000</v>
      </c>
    </row>
    <row r="1126" spans="1:12" x14ac:dyDescent="0.45">
      <c r="A1126" t="s">
        <v>5322</v>
      </c>
      <c r="B1126">
        <v>300000</v>
      </c>
      <c r="C1126" t="s">
        <v>4</v>
      </c>
      <c r="D1126" t="str">
        <f t="shared" si="139"/>
        <v>2020.11</v>
      </c>
      <c r="E1126" t="str" cm="1">
        <f t="array" ref="E1126">IF(COUNT(FIND({"셀룰러","샐룰러","lte","Lte","LTE","Cellular","cellular"},G1126)),"lte","wifi")</f>
        <v>wifi</v>
      </c>
      <c r="F1126" t="s">
        <v>183</v>
      </c>
      <c r="G1126" t="s">
        <v>3948</v>
      </c>
      <c r="H1126">
        <f t="shared" si="137"/>
        <v>1.0199999999999818</v>
      </c>
      <c r="I1126">
        <f t="shared" si="140"/>
        <v>449000</v>
      </c>
      <c r="J1126">
        <v>2019.09</v>
      </c>
      <c r="K1126">
        <f t="shared" si="141"/>
        <v>32</v>
      </c>
      <c r="L1126">
        <f t="shared" si="142"/>
        <v>449000</v>
      </c>
    </row>
    <row r="1127" spans="1:12" x14ac:dyDescent="0.45">
      <c r="A1127" t="s">
        <v>5322</v>
      </c>
      <c r="B1127">
        <v>300000</v>
      </c>
      <c r="C1127" t="s">
        <v>4</v>
      </c>
      <c r="D1127" t="str">
        <f t="shared" si="139"/>
        <v>2021.01</v>
      </c>
      <c r="E1127" t="str" cm="1">
        <f t="array" ref="E1127">IF(COUNT(FIND({"셀룰러","샐룰러","lte","Lte","LTE","Cellular","cellular"},G1127)),"lte","wifi")</f>
        <v>wifi</v>
      </c>
      <c r="F1127" t="s">
        <v>351</v>
      </c>
      <c r="G1127" t="s">
        <v>3868</v>
      </c>
      <c r="H1127">
        <f t="shared" si="137"/>
        <v>1.9200000000000728</v>
      </c>
      <c r="I1127">
        <f t="shared" si="140"/>
        <v>449000</v>
      </c>
      <c r="J1127">
        <v>2019.09</v>
      </c>
      <c r="K1127">
        <f t="shared" si="141"/>
        <v>32</v>
      </c>
      <c r="L1127">
        <f t="shared" si="142"/>
        <v>449000</v>
      </c>
    </row>
    <row r="1128" spans="1:12" x14ac:dyDescent="0.45">
      <c r="A1128" t="s">
        <v>5322</v>
      </c>
      <c r="B1128">
        <v>370000</v>
      </c>
      <c r="C1128" t="s">
        <v>4</v>
      </c>
      <c r="D1128" t="str">
        <f t="shared" si="139"/>
        <v>2021.01</v>
      </c>
      <c r="E1128" t="str" cm="1">
        <f t="array" ref="E1128">IF(COUNT(FIND({"셀룰러","샐룰러","lte","Lte","LTE","Cellular","cellular"},G1128)),"lte","wifi")</f>
        <v>wifi</v>
      </c>
      <c r="F1128" t="s">
        <v>313</v>
      </c>
      <c r="G1128" t="s">
        <v>4047</v>
      </c>
      <c r="H1128">
        <f t="shared" si="137"/>
        <v>1.9200000000000728</v>
      </c>
      <c r="I1128">
        <f t="shared" si="140"/>
        <v>449000</v>
      </c>
      <c r="J1128">
        <v>2019.09</v>
      </c>
      <c r="K1128">
        <f t="shared" si="141"/>
        <v>32</v>
      </c>
      <c r="L1128">
        <f t="shared" si="142"/>
        <v>449000</v>
      </c>
    </row>
    <row r="1129" spans="1:12" x14ac:dyDescent="0.45">
      <c r="A1129" t="s">
        <v>5322</v>
      </c>
      <c r="B1129">
        <v>350000</v>
      </c>
      <c r="C1129" t="s">
        <v>4</v>
      </c>
      <c r="D1129" t="str">
        <f t="shared" si="139"/>
        <v>2021.02</v>
      </c>
      <c r="E1129" t="str" cm="1">
        <f t="array" ref="E1129">IF(COUNT(FIND({"셀룰러","샐룰러","lte","Lte","LTE","Cellular","cellular"},G1129)),"lte","wifi")</f>
        <v>wifi</v>
      </c>
      <c r="F1129" t="s">
        <v>54</v>
      </c>
      <c r="G1129" t="s">
        <v>4039</v>
      </c>
      <c r="H1129">
        <f t="shared" si="137"/>
        <v>1.9300000000000637</v>
      </c>
      <c r="I1129">
        <f t="shared" si="140"/>
        <v>449000</v>
      </c>
      <c r="J1129">
        <v>2019.09</v>
      </c>
      <c r="K1129">
        <f t="shared" si="141"/>
        <v>32</v>
      </c>
      <c r="L1129">
        <f t="shared" si="142"/>
        <v>449000</v>
      </c>
    </row>
    <row r="1130" spans="1:12" x14ac:dyDescent="0.45">
      <c r="A1130" t="s">
        <v>5322</v>
      </c>
      <c r="B1130">
        <v>190000</v>
      </c>
      <c r="C1130" t="s">
        <v>7</v>
      </c>
      <c r="D1130" t="str">
        <f t="shared" si="139"/>
        <v>2021.02</v>
      </c>
      <c r="E1130" t="str" cm="1">
        <f t="array" ref="E1130">IF(COUNT(FIND({"셀룰러","샐룰러","lte","Lte","LTE","Cellular","cellular"},G1130)),"lte","wifi")</f>
        <v>wifi</v>
      </c>
      <c r="F1130" t="s">
        <v>105</v>
      </c>
      <c r="G1130" t="s">
        <v>3855</v>
      </c>
      <c r="H1130">
        <f t="shared" si="137"/>
        <v>1.9300000000000637</v>
      </c>
      <c r="I1130">
        <f t="shared" si="140"/>
        <v>449000</v>
      </c>
      <c r="J1130">
        <v>2019.09</v>
      </c>
      <c r="K1130">
        <f t="shared" si="141"/>
        <v>32</v>
      </c>
      <c r="L1130">
        <f t="shared" si="142"/>
        <v>449000</v>
      </c>
    </row>
    <row r="1131" spans="1:12" x14ac:dyDescent="0.45">
      <c r="A1131" t="s">
        <v>5322</v>
      </c>
      <c r="B1131">
        <v>450000</v>
      </c>
      <c r="C1131" t="s">
        <v>4</v>
      </c>
      <c r="D1131" t="str">
        <f t="shared" si="139"/>
        <v>2021.01</v>
      </c>
      <c r="E1131" t="str" cm="1">
        <f t="array" ref="E1131">IF(COUNT(FIND({"셀룰러","샐룰러","lte","Lte","LTE","Cellular","cellular"},G1131)),"lte","wifi")</f>
        <v>wifi</v>
      </c>
      <c r="F1131" t="s">
        <v>95</v>
      </c>
      <c r="G1131" t="s">
        <v>3871</v>
      </c>
      <c r="H1131">
        <f t="shared" si="137"/>
        <v>1.9200000000000728</v>
      </c>
      <c r="I1131">
        <f t="shared" si="140"/>
        <v>579000</v>
      </c>
      <c r="J1131">
        <v>2019.09</v>
      </c>
      <c r="K1131">
        <f t="shared" si="141"/>
        <v>128</v>
      </c>
      <c r="L1131">
        <f t="shared" si="142"/>
        <v>449000</v>
      </c>
    </row>
    <row r="1132" spans="1:12" x14ac:dyDescent="0.45">
      <c r="A1132" t="s">
        <v>5322</v>
      </c>
      <c r="B1132">
        <v>400000</v>
      </c>
      <c r="C1132" t="s">
        <v>4</v>
      </c>
      <c r="D1132" t="str">
        <f t="shared" si="139"/>
        <v>2021.01</v>
      </c>
      <c r="E1132" t="str" cm="1">
        <f t="array" ref="E1132">IF(COUNT(FIND({"셀룰러","샐룰러","lte","Lte","LTE","Cellular","cellular"},G1132)),"lte","wifi")</f>
        <v>wifi</v>
      </c>
      <c r="F1132" t="s">
        <v>81</v>
      </c>
      <c r="G1132" t="s">
        <v>4048</v>
      </c>
      <c r="H1132">
        <f t="shared" si="137"/>
        <v>1.9200000000000728</v>
      </c>
      <c r="I1132">
        <f t="shared" si="140"/>
        <v>579000</v>
      </c>
      <c r="J1132">
        <v>2019.09</v>
      </c>
      <c r="K1132">
        <f t="shared" si="141"/>
        <v>128</v>
      </c>
      <c r="L1132">
        <f t="shared" si="142"/>
        <v>449000</v>
      </c>
    </row>
    <row r="1133" spans="1:12" x14ac:dyDescent="0.45">
      <c r="A1133" t="s">
        <v>5781</v>
      </c>
      <c r="B1133">
        <v>370000</v>
      </c>
      <c r="C1133" t="s">
        <v>4</v>
      </c>
      <c r="D1133" t="str">
        <f t="shared" si="139"/>
        <v>2021.02</v>
      </c>
      <c r="E1133" t="str" cm="1">
        <f t="array" ref="E1133">IF(COUNT(FIND({"셀룰러","샐룰러","lte","Lte","LTE","Cellular","cellular"},G1133)),"lte","wifi")</f>
        <v>wifi</v>
      </c>
      <c r="F1133" t="s">
        <v>208</v>
      </c>
      <c r="G1133" t="s">
        <v>3730</v>
      </c>
      <c r="H1133">
        <f t="shared" si="137"/>
        <v>0.93000000000006366</v>
      </c>
      <c r="I1133">
        <f>IF(K1133=128,L1133+130000,L1133)</f>
        <v>449000</v>
      </c>
      <c r="J1133">
        <v>2020.09</v>
      </c>
      <c r="K1133">
        <f>IF(COUNT(FIND(128,G1133)),128,32)</f>
        <v>32</v>
      </c>
      <c r="L1133">
        <f>IF(E1133="wifi",449000,619000)</f>
        <v>449000</v>
      </c>
    </row>
    <row r="1134" spans="1:12" x14ac:dyDescent="0.45">
      <c r="A1134" t="s">
        <v>5781</v>
      </c>
      <c r="B1134">
        <v>430000</v>
      </c>
      <c r="C1134" t="s">
        <v>43</v>
      </c>
      <c r="D1134" t="str">
        <f t="shared" si="139"/>
        <v>2021.02</v>
      </c>
      <c r="E1134" t="str" cm="1">
        <f t="array" ref="E1134">IF(COUNT(FIND({"셀룰러","샐룰러","lte","Lte","LTE","Cellular","cellular"},G1134)),"lte","wifi")</f>
        <v>wifi</v>
      </c>
      <c r="F1134" t="s">
        <v>49</v>
      </c>
      <c r="G1134" t="s">
        <v>3759</v>
      </c>
      <c r="H1134">
        <f t="shared" si="137"/>
        <v>0.93000000000006366</v>
      </c>
      <c r="I1134">
        <f t="shared" si="140"/>
        <v>449000</v>
      </c>
      <c r="J1134">
        <v>2020.09</v>
      </c>
      <c r="K1134">
        <f t="shared" ref="K1134:K1197" si="143">IF(COUNT(FIND(128,G1134)),128,32)</f>
        <v>32</v>
      </c>
      <c r="L1134">
        <f t="shared" ref="L1134:L1197" si="144">IF(E1134="wifi",449000,619000)</f>
        <v>449000</v>
      </c>
    </row>
    <row r="1135" spans="1:12" x14ac:dyDescent="0.45">
      <c r="A1135" t="s">
        <v>5781</v>
      </c>
      <c r="B1135">
        <v>430000</v>
      </c>
      <c r="C1135" t="s">
        <v>4</v>
      </c>
      <c r="D1135" t="str">
        <f t="shared" si="139"/>
        <v>2021.02</v>
      </c>
      <c r="E1135" t="str" cm="1">
        <f t="array" ref="E1135">IF(COUNT(FIND({"셀룰러","샐룰러","lte","Lte","LTE","Cellular","cellular"},G1135)),"lte","wifi")</f>
        <v>wifi</v>
      </c>
      <c r="F1135" t="s">
        <v>74</v>
      </c>
      <c r="G1135" t="s">
        <v>3763</v>
      </c>
      <c r="H1135">
        <f t="shared" si="137"/>
        <v>0.93000000000006366</v>
      </c>
      <c r="I1135">
        <f t="shared" si="140"/>
        <v>449000</v>
      </c>
      <c r="J1135">
        <v>2020.09</v>
      </c>
      <c r="K1135">
        <f t="shared" si="143"/>
        <v>32</v>
      </c>
      <c r="L1135">
        <f t="shared" si="144"/>
        <v>449000</v>
      </c>
    </row>
    <row r="1136" spans="1:12" x14ac:dyDescent="0.45">
      <c r="A1136" t="s">
        <v>5781</v>
      </c>
      <c r="B1136">
        <v>390000</v>
      </c>
      <c r="C1136" t="s">
        <v>4</v>
      </c>
      <c r="D1136" t="str">
        <f t="shared" si="139"/>
        <v>2021.03</v>
      </c>
      <c r="E1136" t="str" cm="1">
        <f t="array" ref="E1136">IF(COUNT(FIND({"셀룰러","샐룰러","lte","Lte","LTE","Cellular","cellular"},G1136)),"lte","wifi")</f>
        <v>wifi</v>
      </c>
      <c r="F1136" t="s">
        <v>197</v>
      </c>
      <c r="G1136" t="s">
        <v>2808</v>
      </c>
      <c r="H1136">
        <f t="shared" si="137"/>
        <v>0.94000000000005457</v>
      </c>
      <c r="I1136">
        <f t="shared" si="140"/>
        <v>449000</v>
      </c>
      <c r="J1136">
        <v>2020.09</v>
      </c>
      <c r="K1136">
        <f t="shared" si="143"/>
        <v>32</v>
      </c>
      <c r="L1136">
        <f t="shared" si="144"/>
        <v>449000</v>
      </c>
    </row>
    <row r="1137" spans="1:12" x14ac:dyDescent="0.45">
      <c r="A1137" t="s">
        <v>5781</v>
      </c>
      <c r="B1137">
        <v>415000</v>
      </c>
      <c r="C1137" t="s">
        <v>43</v>
      </c>
      <c r="D1137" t="str">
        <f t="shared" si="139"/>
        <v>2020.12</v>
      </c>
      <c r="E1137" t="str" cm="1">
        <f t="array" ref="E1137">IF(COUNT(FIND({"셀룰러","샐룰러","lte","Lte","LTE","Cellular","cellular"},G1137)),"lte","wifi")</f>
        <v>wifi</v>
      </c>
      <c r="F1137" t="s">
        <v>145</v>
      </c>
      <c r="G1137" t="s">
        <v>2869</v>
      </c>
      <c r="H1137">
        <f t="shared" si="137"/>
        <v>2.9999999999972715E-2</v>
      </c>
      <c r="I1137">
        <f t="shared" si="140"/>
        <v>449000</v>
      </c>
      <c r="J1137">
        <v>2020.09</v>
      </c>
      <c r="K1137">
        <f t="shared" si="143"/>
        <v>32</v>
      </c>
      <c r="L1137">
        <f t="shared" si="144"/>
        <v>449000</v>
      </c>
    </row>
    <row r="1138" spans="1:12" x14ac:dyDescent="0.45">
      <c r="A1138" t="s">
        <v>5325</v>
      </c>
      <c r="B1138">
        <v>400000</v>
      </c>
      <c r="C1138" t="s">
        <v>43</v>
      </c>
      <c r="D1138" t="str">
        <f t="shared" si="139"/>
        <v>2020.12</v>
      </c>
      <c r="E1138" t="str" cm="1">
        <f t="array" ref="E1138">IF(COUNT(FIND({"셀룰러","샐룰러","lte","Lte","LTE","Cellular","cellular"},G1138)),"lte","wifi")</f>
        <v>wifi</v>
      </c>
      <c r="F1138" t="s">
        <v>159</v>
      </c>
      <c r="G1138" t="s">
        <v>4338</v>
      </c>
      <c r="H1138">
        <f t="shared" si="137"/>
        <v>2.9999999999972715E-2</v>
      </c>
      <c r="I1138">
        <f t="shared" si="140"/>
        <v>449000</v>
      </c>
      <c r="J1138">
        <v>2020.09</v>
      </c>
      <c r="K1138">
        <f t="shared" si="143"/>
        <v>32</v>
      </c>
      <c r="L1138">
        <f t="shared" si="144"/>
        <v>449000</v>
      </c>
    </row>
    <row r="1139" spans="1:12" x14ac:dyDescent="0.45">
      <c r="A1139" t="s">
        <v>5325</v>
      </c>
      <c r="B1139">
        <v>400000</v>
      </c>
      <c r="C1139" t="s">
        <v>43</v>
      </c>
      <c r="D1139" t="str">
        <f t="shared" si="139"/>
        <v>2020.12</v>
      </c>
      <c r="E1139" t="str" cm="1">
        <f t="array" ref="E1139">IF(COUNT(FIND({"셀룰러","샐룰러","lte","Lte","LTE","Cellular","cellular"},G1139)),"lte","wifi")</f>
        <v>wifi</v>
      </c>
      <c r="F1139" t="s">
        <v>169</v>
      </c>
      <c r="G1139" t="s">
        <v>4341</v>
      </c>
      <c r="H1139">
        <f t="shared" si="137"/>
        <v>2.9999999999972715E-2</v>
      </c>
      <c r="I1139">
        <f t="shared" si="140"/>
        <v>449000</v>
      </c>
      <c r="J1139">
        <v>2020.09</v>
      </c>
      <c r="K1139">
        <f t="shared" si="143"/>
        <v>32</v>
      </c>
      <c r="L1139">
        <f t="shared" si="144"/>
        <v>449000</v>
      </c>
    </row>
    <row r="1140" spans="1:12" x14ac:dyDescent="0.45">
      <c r="A1140" t="s">
        <v>5325</v>
      </c>
      <c r="B1140">
        <v>420000</v>
      </c>
      <c r="C1140" t="s">
        <v>43</v>
      </c>
      <c r="D1140" t="str">
        <f t="shared" si="139"/>
        <v>2020.12</v>
      </c>
      <c r="E1140" t="str" cm="1">
        <f t="array" ref="E1140">IF(COUNT(FIND({"셀룰러","샐룰러","lte","Lte","LTE","Cellular","cellular"},G1140)),"lte","wifi")</f>
        <v>wifi</v>
      </c>
      <c r="F1140" t="s">
        <v>155</v>
      </c>
      <c r="G1140" t="s">
        <v>4542</v>
      </c>
      <c r="H1140">
        <f t="shared" si="137"/>
        <v>2.9999999999972715E-2</v>
      </c>
      <c r="I1140">
        <f t="shared" si="140"/>
        <v>449000</v>
      </c>
      <c r="J1140">
        <v>2020.09</v>
      </c>
      <c r="K1140">
        <f t="shared" si="143"/>
        <v>32</v>
      </c>
      <c r="L1140">
        <f t="shared" si="144"/>
        <v>449000</v>
      </c>
    </row>
    <row r="1141" spans="1:12" x14ac:dyDescent="0.45">
      <c r="A1141" t="s">
        <v>5325</v>
      </c>
      <c r="B1141">
        <v>405000</v>
      </c>
      <c r="C1141" t="s">
        <v>43</v>
      </c>
      <c r="D1141" t="str">
        <f t="shared" si="139"/>
        <v>2020.11</v>
      </c>
      <c r="E1141" t="str" cm="1">
        <f t="array" ref="E1141">IF(COUNT(FIND({"셀룰러","샐룰러","lte","Lte","LTE","Cellular","cellular"},G1141)),"lte","wifi")</f>
        <v>wifi</v>
      </c>
      <c r="F1141" t="s">
        <v>673</v>
      </c>
      <c r="G1141" t="s">
        <v>4617</v>
      </c>
      <c r="H1141">
        <f t="shared" si="137"/>
        <v>1.999999999998181E-2</v>
      </c>
      <c r="I1141">
        <f t="shared" si="140"/>
        <v>449000</v>
      </c>
      <c r="J1141">
        <v>2020.09</v>
      </c>
      <c r="K1141">
        <f t="shared" si="143"/>
        <v>32</v>
      </c>
      <c r="L1141">
        <f t="shared" si="144"/>
        <v>449000</v>
      </c>
    </row>
    <row r="1142" spans="1:12" x14ac:dyDescent="0.45">
      <c r="A1142" t="s">
        <v>5325</v>
      </c>
      <c r="B1142">
        <v>410000</v>
      </c>
      <c r="C1142" t="s">
        <v>43</v>
      </c>
      <c r="D1142" t="str">
        <f t="shared" si="139"/>
        <v>2020.11</v>
      </c>
      <c r="E1142" t="str" cm="1">
        <f t="array" ref="E1142">IF(COUNT(FIND({"셀룰러","샐룰러","lte","Lte","LTE","Cellular","cellular"},G1142)),"lte","wifi")</f>
        <v>wifi</v>
      </c>
      <c r="F1142" t="s">
        <v>168</v>
      </c>
      <c r="G1142" t="s">
        <v>4493</v>
      </c>
      <c r="H1142">
        <f t="shared" si="137"/>
        <v>1.999999999998181E-2</v>
      </c>
      <c r="I1142">
        <f t="shared" si="140"/>
        <v>449000</v>
      </c>
      <c r="J1142">
        <v>2020.09</v>
      </c>
      <c r="K1142">
        <f t="shared" si="143"/>
        <v>32</v>
      </c>
      <c r="L1142">
        <f t="shared" si="144"/>
        <v>449000</v>
      </c>
    </row>
    <row r="1143" spans="1:12" x14ac:dyDescent="0.45">
      <c r="A1143" t="s">
        <v>5325</v>
      </c>
      <c r="B1143">
        <v>430000</v>
      </c>
      <c r="C1143" t="s">
        <v>43</v>
      </c>
      <c r="D1143" t="str">
        <f t="shared" si="139"/>
        <v>2020.12</v>
      </c>
      <c r="E1143" t="str" cm="1">
        <f t="array" ref="E1143">IF(COUNT(FIND({"셀룰러","샐룰러","lte","Lte","LTE","Cellular","cellular"},G1143)),"lte","wifi")</f>
        <v>wifi</v>
      </c>
      <c r="F1143" t="s">
        <v>132</v>
      </c>
      <c r="G1143" t="s">
        <v>4328</v>
      </c>
      <c r="H1143">
        <f t="shared" si="137"/>
        <v>2.9999999999972715E-2</v>
      </c>
      <c r="I1143">
        <f t="shared" si="140"/>
        <v>449000</v>
      </c>
      <c r="J1143">
        <v>2020.09</v>
      </c>
      <c r="K1143">
        <f t="shared" si="143"/>
        <v>32</v>
      </c>
      <c r="L1143">
        <f t="shared" si="144"/>
        <v>449000</v>
      </c>
    </row>
    <row r="1144" spans="1:12" x14ac:dyDescent="0.45">
      <c r="A1144" t="s">
        <v>5325</v>
      </c>
      <c r="B1144">
        <v>390000</v>
      </c>
      <c r="C1144" t="s">
        <v>43</v>
      </c>
      <c r="D1144" t="str">
        <f t="shared" si="139"/>
        <v>2021.02</v>
      </c>
      <c r="E1144" t="str" cm="1">
        <f t="array" ref="E1144">IF(COUNT(FIND({"셀룰러","샐룰러","lte","Lte","LTE","Cellular","cellular"},G1144)),"lte","wifi")</f>
        <v>wifi</v>
      </c>
      <c r="F1144" t="s">
        <v>29</v>
      </c>
      <c r="G1144" t="s">
        <v>4457</v>
      </c>
      <c r="H1144">
        <f t="shared" si="137"/>
        <v>0.93000000000006366</v>
      </c>
      <c r="I1144">
        <f t="shared" si="140"/>
        <v>449000</v>
      </c>
      <c r="J1144">
        <v>2020.09</v>
      </c>
      <c r="K1144">
        <f t="shared" si="143"/>
        <v>32</v>
      </c>
      <c r="L1144">
        <f t="shared" si="144"/>
        <v>449000</v>
      </c>
    </row>
    <row r="1145" spans="1:12" x14ac:dyDescent="0.45">
      <c r="A1145" t="s">
        <v>5325</v>
      </c>
      <c r="B1145">
        <v>570000</v>
      </c>
      <c r="C1145" t="s">
        <v>43</v>
      </c>
      <c r="D1145" t="str">
        <f t="shared" si="139"/>
        <v>2021.01</v>
      </c>
      <c r="E1145" t="str" cm="1">
        <f t="array" ref="E1145">IF(COUNT(FIND({"셀룰러","샐룰러","lte","Lte","LTE","Cellular","cellular"},G1145)),"lte","wifi")</f>
        <v>wifi</v>
      </c>
      <c r="F1145" t="s">
        <v>117</v>
      </c>
      <c r="G1145" t="s">
        <v>4539</v>
      </c>
      <c r="H1145">
        <f t="shared" si="137"/>
        <v>0.92000000000007276</v>
      </c>
      <c r="I1145">
        <f t="shared" si="140"/>
        <v>579000</v>
      </c>
      <c r="J1145">
        <v>2020.09</v>
      </c>
      <c r="K1145">
        <f t="shared" si="143"/>
        <v>128</v>
      </c>
      <c r="L1145">
        <f t="shared" si="144"/>
        <v>449000</v>
      </c>
    </row>
    <row r="1146" spans="1:12" x14ac:dyDescent="0.45">
      <c r="A1146" t="s">
        <v>5325</v>
      </c>
      <c r="B1146">
        <v>410000</v>
      </c>
      <c r="C1146" t="s">
        <v>43</v>
      </c>
      <c r="D1146" t="str">
        <f t="shared" si="139"/>
        <v>2020.11</v>
      </c>
      <c r="E1146" t="str" cm="1">
        <f t="array" ref="E1146">IF(COUNT(FIND({"셀룰러","샐룰러","lte","Lte","LTE","Cellular","cellular"},G1146)),"lte","wifi")</f>
        <v>wifi</v>
      </c>
      <c r="F1146" t="s">
        <v>599</v>
      </c>
      <c r="G1146" t="s">
        <v>4382</v>
      </c>
      <c r="H1146">
        <f t="shared" si="137"/>
        <v>1.999999999998181E-2</v>
      </c>
      <c r="I1146">
        <f t="shared" si="140"/>
        <v>449000</v>
      </c>
      <c r="J1146">
        <v>2020.09</v>
      </c>
      <c r="K1146">
        <f t="shared" si="143"/>
        <v>32</v>
      </c>
      <c r="L1146">
        <f t="shared" si="144"/>
        <v>449000</v>
      </c>
    </row>
    <row r="1147" spans="1:12" x14ac:dyDescent="0.45">
      <c r="A1147" t="s">
        <v>5325</v>
      </c>
      <c r="B1147">
        <v>390000</v>
      </c>
      <c r="C1147" t="s">
        <v>4</v>
      </c>
      <c r="D1147" t="str">
        <f t="shared" si="139"/>
        <v>2021.03</v>
      </c>
      <c r="E1147" t="str" cm="1">
        <f t="array" ref="E1147">IF(COUNT(FIND({"셀룰러","샐룰러","lte","Lte","LTE","Cellular","cellular"},G1147)),"lte","wifi")</f>
        <v>wifi</v>
      </c>
      <c r="F1147" t="s">
        <v>197</v>
      </c>
      <c r="G1147" t="s">
        <v>2808</v>
      </c>
      <c r="H1147">
        <f t="shared" si="137"/>
        <v>0.94000000000005457</v>
      </c>
      <c r="I1147">
        <f t="shared" si="140"/>
        <v>449000</v>
      </c>
      <c r="J1147">
        <v>2020.09</v>
      </c>
      <c r="K1147">
        <f t="shared" si="143"/>
        <v>32</v>
      </c>
      <c r="L1147">
        <f t="shared" si="144"/>
        <v>449000</v>
      </c>
    </row>
    <row r="1148" spans="1:12" x14ac:dyDescent="0.45">
      <c r="A1148" t="s">
        <v>5325</v>
      </c>
      <c r="B1148">
        <v>520000</v>
      </c>
      <c r="C1148" t="s">
        <v>43</v>
      </c>
      <c r="D1148" t="str">
        <f t="shared" si="139"/>
        <v>2020.12</v>
      </c>
      <c r="E1148" t="str" cm="1">
        <f t="array" ref="E1148">IF(COUNT(FIND({"셀룰러","샐룰러","lte","Lte","LTE","Cellular","cellular"},G1148)),"lte","wifi")</f>
        <v>wifi</v>
      </c>
      <c r="F1148" t="s">
        <v>472</v>
      </c>
      <c r="G1148" t="s">
        <v>4198</v>
      </c>
      <c r="H1148">
        <f t="shared" si="137"/>
        <v>2.9999999999972715E-2</v>
      </c>
      <c r="I1148">
        <f t="shared" si="140"/>
        <v>579000</v>
      </c>
      <c r="J1148">
        <v>2020.09</v>
      </c>
      <c r="K1148">
        <f t="shared" si="143"/>
        <v>128</v>
      </c>
      <c r="L1148">
        <f t="shared" si="144"/>
        <v>449000</v>
      </c>
    </row>
    <row r="1149" spans="1:12" x14ac:dyDescent="0.45">
      <c r="A1149" t="s">
        <v>5325</v>
      </c>
      <c r="B1149">
        <v>480000</v>
      </c>
      <c r="C1149" t="s">
        <v>4</v>
      </c>
      <c r="D1149" t="str">
        <f t="shared" si="139"/>
        <v>2021.01</v>
      </c>
      <c r="E1149" t="str" cm="1">
        <f t="array" ref="E1149">IF(COUNT(FIND({"셀룰러","샐룰러","lte","Lte","LTE","Cellular","cellular"},G1149)),"lte","wifi")</f>
        <v>wifi</v>
      </c>
      <c r="F1149" t="s">
        <v>111</v>
      </c>
      <c r="G1149" t="s">
        <v>4293</v>
      </c>
      <c r="H1149">
        <f t="shared" si="137"/>
        <v>0.92000000000007276</v>
      </c>
      <c r="I1149">
        <f t="shared" si="140"/>
        <v>449000</v>
      </c>
      <c r="J1149">
        <v>2020.09</v>
      </c>
      <c r="K1149">
        <f t="shared" si="143"/>
        <v>32</v>
      </c>
      <c r="L1149">
        <f t="shared" si="144"/>
        <v>449000</v>
      </c>
    </row>
    <row r="1150" spans="1:12" x14ac:dyDescent="0.45">
      <c r="A1150" t="s">
        <v>5325</v>
      </c>
      <c r="B1150">
        <v>475000</v>
      </c>
      <c r="C1150" t="s">
        <v>43</v>
      </c>
      <c r="D1150" t="str">
        <f t="shared" si="139"/>
        <v>2021.01</v>
      </c>
      <c r="E1150" t="str" cm="1">
        <f t="array" ref="E1150">IF(COUNT(FIND({"셀룰러","샐룰러","lte","Lte","LTE","Cellular","cellular"},G1150)),"lte","wifi")</f>
        <v>wifi</v>
      </c>
      <c r="F1150" t="s">
        <v>127</v>
      </c>
      <c r="G1150" t="s">
        <v>4435</v>
      </c>
      <c r="H1150">
        <f t="shared" si="137"/>
        <v>0.92000000000007276</v>
      </c>
      <c r="I1150">
        <f t="shared" si="140"/>
        <v>449000</v>
      </c>
      <c r="J1150">
        <v>2020.09</v>
      </c>
      <c r="K1150">
        <f t="shared" si="143"/>
        <v>32</v>
      </c>
      <c r="L1150">
        <f t="shared" si="144"/>
        <v>449000</v>
      </c>
    </row>
    <row r="1151" spans="1:12" x14ac:dyDescent="0.45">
      <c r="A1151" t="s">
        <v>5325</v>
      </c>
      <c r="B1151">
        <v>430000</v>
      </c>
      <c r="C1151" t="s">
        <v>43</v>
      </c>
      <c r="D1151" t="str">
        <f t="shared" si="139"/>
        <v>2021.02</v>
      </c>
      <c r="E1151" t="str" cm="1">
        <f t="array" ref="E1151">IF(COUNT(FIND({"셀룰러","샐룰러","lte","Lte","LTE","Cellular","cellular"},G1151)),"lte","wifi")</f>
        <v>wifi</v>
      </c>
      <c r="F1151" t="s">
        <v>66</v>
      </c>
      <c r="G1151" t="s">
        <v>4182</v>
      </c>
      <c r="H1151">
        <f t="shared" si="137"/>
        <v>0.93000000000006366</v>
      </c>
      <c r="I1151">
        <f t="shared" si="140"/>
        <v>449000</v>
      </c>
      <c r="J1151">
        <v>2020.09</v>
      </c>
      <c r="K1151">
        <f t="shared" si="143"/>
        <v>32</v>
      </c>
      <c r="L1151">
        <f t="shared" si="144"/>
        <v>449000</v>
      </c>
    </row>
    <row r="1152" spans="1:12" x14ac:dyDescent="0.45">
      <c r="A1152" t="s">
        <v>5325</v>
      </c>
      <c r="B1152">
        <v>420000</v>
      </c>
      <c r="C1152" t="s">
        <v>43</v>
      </c>
      <c r="D1152" t="str">
        <f t="shared" si="139"/>
        <v>2021.01</v>
      </c>
      <c r="E1152" t="str" cm="1">
        <f t="array" ref="E1152">IF(COUNT(FIND({"셀룰러","샐룰러","lte","Lte","LTE","Cellular","cellular"},G1152)),"lte","wifi")</f>
        <v>wifi</v>
      </c>
      <c r="F1152" t="s">
        <v>96</v>
      </c>
      <c r="G1152" t="s">
        <v>4510</v>
      </c>
      <c r="H1152">
        <f t="shared" si="137"/>
        <v>0.92000000000007276</v>
      </c>
      <c r="I1152">
        <f t="shared" si="140"/>
        <v>449000</v>
      </c>
      <c r="J1152">
        <v>2020.09</v>
      </c>
      <c r="K1152">
        <f t="shared" si="143"/>
        <v>32</v>
      </c>
      <c r="L1152">
        <f t="shared" si="144"/>
        <v>449000</v>
      </c>
    </row>
    <row r="1153" spans="1:12" x14ac:dyDescent="0.45">
      <c r="A1153" t="s">
        <v>5325</v>
      </c>
      <c r="B1153">
        <v>404000</v>
      </c>
      <c r="C1153" t="s">
        <v>43</v>
      </c>
      <c r="D1153" t="str">
        <f t="shared" si="139"/>
        <v>2021.02</v>
      </c>
      <c r="E1153" t="str" cm="1">
        <f t="array" ref="E1153">IF(COUNT(FIND({"셀룰러","샐룰러","lte","Lte","LTE","Cellular","cellular"},G1153)),"lte","wifi")</f>
        <v>wifi</v>
      </c>
      <c r="F1153" t="s">
        <v>41</v>
      </c>
      <c r="G1153" t="s">
        <v>4178</v>
      </c>
      <c r="H1153">
        <f t="shared" si="137"/>
        <v>0.93000000000006366</v>
      </c>
      <c r="I1153">
        <f t="shared" si="140"/>
        <v>449000</v>
      </c>
      <c r="J1153">
        <v>2020.09</v>
      </c>
      <c r="K1153">
        <f t="shared" si="143"/>
        <v>32</v>
      </c>
      <c r="L1153">
        <f t="shared" si="144"/>
        <v>449000</v>
      </c>
    </row>
    <row r="1154" spans="1:12" x14ac:dyDescent="0.45">
      <c r="A1154" t="s">
        <v>5325</v>
      </c>
      <c r="B1154">
        <v>500000</v>
      </c>
      <c r="C1154" t="s">
        <v>43</v>
      </c>
      <c r="D1154" t="str">
        <f t="shared" si="139"/>
        <v>2020.11</v>
      </c>
      <c r="E1154" t="str" cm="1">
        <f t="array" ref="E1154">IF(COUNT(FIND({"셀룰러","샐룰러","lte","Lte","LTE","Cellular","cellular"},G1154)),"lte","wifi")</f>
        <v>wifi</v>
      </c>
      <c r="F1154" t="s">
        <v>516</v>
      </c>
      <c r="G1154" t="s">
        <v>4350</v>
      </c>
      <c r="H1154">
        <f t="shared" ref="H1154:H1217" si="145">D1154-J1154</f>
        <v>1.999999999998181E-2</v>
      </c>
      <c r="I1154">
        <f t="shared" si="140"/>
        <v>579000</v>
      </c>
      <c r="J1154">
        <v>2020.09</v>
      </c>
      <c r="K1154">
        <f t="shared" si="143"/>
        <v>128</v>
      </c>
      <c r="L1154">
        <f t="shared" si="144"/>
        <v>449000</v>
      </c>
    </row>
    <row r="1155" spans="1:12" x14ac:dyDescent="0.45">
      <c r="A1155" t="s">
        <v>5325</v>
      </c>
      <c r="B1155">
        <v>440000</v>
      </c>
      <c r="C1155" t="s">
        <v>43</v>
      </c>
      <c r="D1155" s="2">
        <v>2021.01</v>
      </c>
      <c r="E1155" t="str" cm="1">
        <f t="array" ref="E1155">IF(COUNT(FIND({"셀룰러","샐룰러","lte","Lte","LTE","Cellular","cellular"},G1155)),"lte","wifi")</f>
        <v>wifi</v>
      </c>
      <c r="F1155">
        <v>20210122</v>
      </c>
      <c r="G1155" t="s">
        <v>5546</v>
      </c>
      <c r="H1155">
        <f t="shared" si="145"/>
        <v>0.92000000000007276</v>
      </c>
      <c r="I1155">
        <f t="shared" si="140"/>
        <v>449000</v>
      </c>
      <c r="J1155">
        <v>2020.09</v>
      </c>
      <c r="K1155">
        <f t="shared" si="143"/>
        <v>32</v>
      </c>
      <c r="L1155">
        <f t="shared" si="144"/>
        <v>449000</v>
      </c>
    </row>
    <row r="1156" spans="1:12" x14ac:dyDescent="0.45">
      <c r="A1156" t="s">
        <v>5325</v>
      </c>
      <c r="B1156">
        <v>400000</v>
      </c>
      <c r="C1156" t="s">
        <v>43</v>
      </c>
      <c r="D1156" t="str">
        <f>LEFT(F1156,7)</f>
        <v>2021.03</v>
      </c>
      <c r="E1156" t="str" cm="1">
        <f t="array" ref="E1156">IF(COUNT(FIND({"셀룰러","샐룰러","lte","Lte","LTE","Cellular","cellular"},G1156)),"lte","wifi")</f>
        <v>wifi</v>
      </c>
      <c r="F1156" t="s">
        <v>20</v>
      </c>
      <c r="G1156" t="s">
        <v>4417</v>
      </c>
      <c r="H1156">
        <f t="shared" si="145"/>
        <v>0.94000000000005457</v>
      </c>
      <c r="I1156">
        <f t="shared" si="140"/>
        <v>449000</v>
      </c>
      <c r="J1156">
        <v>2020.09</v>
      </c>
      <c r="K1156">
        <f t="shared" si="143"/>
        <v>32</v>
      </c>
      <c r="L1156">
        <f t="shared" si="144"/>
        <v>449000</v>
      </c>
    </row>
    <row r="1157" spans="1:12" x14ac:dyDescent="0.45">
      <c r="A1157" t="s">
        <v>5325</v>
      </c>
      <c r="B1157">
        <v>420000</v>
      </c>
      <c r="C1157" t="s">
        <v>43</v>
      </c>
      <c r="D1157" t="str">
        <f>LEFT(F1157,7)</f>
        <v>2021.02</v>
      </c>
      <c r="E1157" t="str" cm="1">
        <f t="array" ref="E1157">IF(COUNT(FIND({"셀룰러","샐룰러","lte","Lte","LTE","Cellular","cellular"},G1157)),"lte","wifi")</f>
        <v>wifi</v>
      </c>
      <c r="F1157" t="s">
        <v>44</v>
      </c>
      <c r="G1157" t="s">
        <v>4443</v>
      </c>
      <c r="H1157">
        <f t="shared" si="145"/>
        <v>0.93000000000006366</v>
      </c>
      <c r="I1157">
        <f t="shared" si="140"/>
        <v>449000</v>
      </c>
      <c r="J1157">
        <v>2020.09</v>
      </c>
      <c r="K1157">
        <f t="shared" si="143"/>
        <v>32</v>
      </c>
      <c r="L1157">
        <f t="shared" si="144"/>
        <v>449000</v>
      </c>
    </row>
    <row r="1158" spans="1:12" x14ac:dyDescent="0.45">
      <c r="A1158" t="s">
        <v>5325</v>
      </c>
      <c r="B1158">
        <v>400000</v>
      </c>
      <c r="C1158" t="s">
        <v>4</v>
      </c>
      <c r="D1158" s="2">
        <v>2020.12</v>
      </c>
      <c r="E1158" t="str" cm="1">
        <f t="array" ref="E1158">IF(COUNT(FIND({"셀룰러","샐룰러","lte","Lte","LTE","Cellular","cellular"},G1158)),"lte","wifi")</f>
        <v>wifi</v>
      </c>
      <c r="F1158">
        <v>20201201</v>
      </c>
      <c r="G1158" t="s">
        <v>5539</v>
      </c>
      <c r="H1158">
        <f t="shared" si="145"/>
        <v>2.9999999999972715E-2</v>
      </c>
      <c r="I1158">
        <f t="shared" si="140"/>
        <v>449000</v>
      </c>
      <c r="J1158">
        <v>2020.09</v>
      </c>
      <c r="K1158">
        <f t="shared" si="143"/>
        <v>32</v>
      </c>
      <c r="L1158">
        <f t="shared" si="144"/>
        <v>449000</v>
      </c>
    </row>
    <row r="1159" spans="1:12" x14ac:dyDescent="0.45">
      <c r="A1159" t="s">
        <v>5325</v>
      </c>
      <c r="B1159">
        <v>380000</v>
      </c>
      <c r="C1159" t="s">
        <v>43</v>
      </c>
      <c r="D1159" t="str">
        <f>LEFT(F1159,7)</f>
        <v>2020.11</v>
      </c>
      <c r="E1159" t="str" cm="1">
        <f t="array" ref="E1159">IF(COUNT(FIND({"셀룰러","샐룰러","lte","Lte","LTE","Cellular","cellular"},G1159)),"lte","wifi")</f>
        <v>wifi</v>
      </c>
      <c r="F1159" t="s">
        <v>181</v>
      </c>
      <c r="G1159" t="s">
        <v>4201</v>
      </c>
      <c r="H1159">
        <f t="shared" si="145"/>
        <v>1.999999999998181E-2</v>
      </c>
      <c r="I1159">
        <f t="shared" si="140"/>
        <v>449000</v>
      </c>
      <c r="J1159">
        <v>2020.09</v>
      </c>
      <c r="K1159">
        <f t="shared" si="143"/>
        <v>32</v>
      </c>
      <c r="L1159">
        <f t="shared" si="144"/>
        <v>449000</v>
      </c>
    </row>
    <row r="1160" spans="1:12" x14ac:dyDescent="0.45">
      <c r="A1160" t="s">
        <v>5325</v>
      </c>
      <c r="B1160">
        <v>410000</v>
      </c>
      <c r="C1160" t="s">
        <v>43</v>
      </c>
      <c r="D1160" s="2">
        <v>2021.02</v>
      </c>
      <c r="E1160" t="str" cm="1">
        <f t="array" ref="E1160">IF(COUNT(FIND({"셀룰러","샐룰러","lte","Lte","LTE","Cellular","cellular"},G1160)),"lte","wifi")</f>
        <v>wifi</v>
      </c>
      <c r="F1160">
        <v>20210219</v>
      </c>
      <c r="G1160" t="s">
        <v>5409</v>
      </c>
      <c r="H1160">
        <f t="shared" si="145"/>
        <v>0.93000000000006366</v>
      </c>
      <c r="I1160">
        <f t="shared" si="140"/>
        <v>449000</v>
      </c>
      <c r="J1160">
        <v>2020.09</v>
      </c>
      <c r="K1160">
        <f t="shared" si="143"/>
        <v>32</v>
      </c>
      <c r="L1160">
        <f t="shared" si="144"/>
        <v>449000</v>
      </c>
    </row>
    <row r="1161" spans="1:12" x14ac:dyDescent="0.45">
      <c r="A1161" t="s">
        <v>5325</v>
      </c>
      <c r="B1161">
        <v>400000</v>
      </c>
      <c r="C1161" t="s">
        <v>4</v>
      </c>
      <c r="D1161" t="str">
        <f t="shared" ref="D1161:D1174" si="146">LEFT(F1161,7)</f>
        <v>2021.01</v>
      </c>
      <c r="E1161" t="str" cm="1">
        <f t="array" ref="E1161">IF(COUNT(FIND({"셀룰러","샐룰러","lte","Lte","LTE","Cellular","cellular"},G1161)),"lte","wifi")</f>
        <v>wifi</v>
      </c>
      <c r="F1161" t="s">
        <v>100</v>
      </c>
      <c r="G1161" t="s">
        <v>4283</v>
      </c>
      <c r="H1161">
        <f t="shared" si="145"/>
        <v>0.92000000000007276</v>
      </c>
      <c r="I1161">
        <f t="shared" si="140"/>
        <v>449000</v>
      </c>
      <c r="J1161">
        <v>2020.09</v>
      </c>
      <c r="K1161">
        <f t="shared" si="143"/>
        <v>32</v>
      </c>
      <c r="L1161">
        <f t="shared" si="144"/>
        <v>449000</v>
      </c>
    </row>
    <row r="1162" spans="1:12" x14ac:dyDescent="0.45">
      <c r="A1162" t="s">
        <v>5325</v>
      </c>
      <c r="B1162">
        <v>360000</v>
      </c>
      <c r="C1162" t="s">
        <v>43</v>
      </c>
      <c r="D1162" t="str">
        <f t="shared" si="146"/>
        <v>2021.02</v>
      </c>
      <c r="E1162" t="str" cm="1">
        <f t="array" ref="E1162">IF(COUNT(FIND({"셀룰러","샐룰러","lte","Lte","LTE","Cellular","cellular"},G1162)),"lte","wifi")</f>
        <v>wifi</v>
      </c>
      <c r="F1162" t="s">
        <v>47</v>
      </c>
      <c r="G1162" t="s">
        <v>4474</v>
      </c>
      <c r="H1162">
        <f t="shared" si="145"/>
        <v>0.93000000000006366</v>
      </c>
      <c r="I1162">
        <f t="shared" si="140"/>
        <v>449000</v>
      </c>
      <c r="J1162">
        <v>2020.09</v>
      </c>
      <c r="K1162">
        <f t="shared" si="143"/>
        <v>32</v>
      </c>
      <c r="L1162">
        <f t="shared" si="144"/>
        <v>449000</v>
      </c>
    </row>
    <row r="1163" spans="1:12" x14ac:dyDescent="0.45">
      <c r="A1163" t="s">
        <v>5325</v>
      </c>
      <c r="B1163">
        <v>500000</v>
      </c>
      <c r="C1163" t="s">
        <v>43</v>
      </c>
      <c r="D1163" t="str">
        <f t="shared" si="146"/>
        <v>2021.03</v>
      </c>
      <c r="E1163" t="str" cm="1">
        <f t="array" ref="E1163">IF(COUNT(FIND({"셀룰러","샐룰러","lte","Lte","LTE","Cellular","cellular"},G1163)),"lte","wifi")</f>
        <v>wifi</v>
      </c>
      <c r="F1163" t="s">
        <v>15</v>
      </c>
      <c r="G1163" t="s">
        <v>4419</v>
      </c>
      <c r="H1163">
        <f t="shared" si="145"/>
        <v>0.94000000000005457</v>
      </c>
      <c r="I1163">
        <f t="shared" si="140"/>
        <v>579000</v>
      </c>
      <c r="J1163">
        <v>2020.09</v>
      </c>
      <c r="K1163">
        <f t="shared" si="143"/>
        <v>128</v>
      </c>
      <c r="L1163">
        <f t="shared" si="144"/>
        <v>449000</v>
      </c>
    </row>
    <row r="1164" spans="1:12" x14ac:dyDescent="0.45">
      <c r="A1164" t="s">
        <v>5325</v>
      </c>
      <c r="B1164">
        <v>400000</v>
      </c>
      <c r="C1164" t="s">
        <v>43</v>
      </c>
      <c r="D1164" t="str">
        <f t="shared" si="146"/>
        <v>2020.11</v>
      </c>
      <c r="E1164" t="str" cm="1">
        <f t="array" ref="E1164">IF(COUNT(FIND({"셀룰러","샐룰러","lte","Lte","LTE","Cellular","cellular"},G1164)),"lte","wifi")</f>
        <v>wifi</v>
      </c>
      <c r="F1164" t="s">
        <v>193</v>
      </c>
      <c r="G1164" t="s">
        <v>4604</v>
      </c>
      <c r="H1164">
        <f t="shared" si="145"/>
        <v>1.999999999998181E-2</v>
      </c>
      <c r="I1164">
        <f t="shared" si="140"/>
        <v>449000</v>
      </c>
      <c r="J1164">
        <v>2020.09</v>
      </c>
      <c r="K1164">
        <f t="shared" si="143"/>
        <v>32</v>
      </c>
      <c r="L1164">
        <f t="shared" si="144"/>
        <v>449000</v>
      </c>
    </row>
    <row r="1165" spans="1:12" x14ac:dyDescent="0.45">
      <c r="A1165" t="s">
        <v>5325</v>
      </c>
      <c r="B1165">
        <v>400000</v>
      </c>
      <c r="C1165" t="s">
        <v>43</v>
      </c>
      <c r="D1165" t="str">
        <f t="shared" si="146"/>
        <v>2020.11</v>
      </c>
      <c r="E1165" t="str" cm="1">
        <f t="array" ref="E1165">IF(COUNT(FIND({"셀룰러","샐룰러","lte","Lte","LTE","Cellular","cellular"},G1165)),"lte","wifi")</f>
        <v>wifi</v>
      </c>
      <c r="F1165" t="s">
        <v>32</v>
      </c>
      <c r="G1165" t="s">
        <v>4357</v>
      </c>
      <c r="H1165">
        <f t="shared" si="145"/>
        <v>1.999999999998181E-2</v>
      </c>
      <c r="I1165">
        <f t="shared" si="140"/>
        <v>449000</v>
      </c>
      <c r="J1165">
        <v>2020.09</v>
      </c>
      <c r="K1165">
        <f t="shared" si="143"/>
        <v>32</v>
      </c>
      <c r="L1165">
        <f t="shared" si="144"/>
        <v>449000</v>
      </c>
    </row>
    <row r="1166" spans="1:12" x14ac:dyDescent="0.45">
      <c r="A1166" t="s">
        <v>5325</v>
      </c>
      <c r="B1166">
        <v>540000</v>
      </c>
      <c r="C1166" t="s">
        <v>43</v>
      </c>
      <c r="D1166" t="str">
        <f t="shared" si="146"/>
        <v>2020.12</v>
      </c>
      <c r="E1166" t="str" cm="1">
        <f t="array" ref="E1166">IF(COUNT(FIND({"셀룰러","샐룰러","lte","Lte","LTE","Cellular","cellular"},G1166)),"lte","wifi")</f>
        <v>wifi</v>
      </c>
      <c r="F1166" t="s">
        <v>171</v>
      </c>
      <c r="G1166" t="s">
        <v>4331</v>
      </c>
      <c r="H1166">
        <f t="shared" si="145"/>
        <v>2.9999999999972715E-2</v>
      </c>
      <c r="I1166">
        <f t="shared" si="140"/>
        <v>579000</v>
      </c>
      <c r="J1166">
        <v>2020.09</v>
      </c>
      <c r="K1166">
        <f t="shared" si="143"/>
        <v>128</v>
      </c>
      <c r="L1166">
        <f t="shared" si="144"/>
        <v>449000</v>
      </c>
    </row>
    <row r="1167" spans="1:12" x14ac:dyDescent="0.45">
      <c r="A1167" t="s">
        <v>5325</v>
      </c>
      <c r="B1167">
        <v>410000</v>
      </c>
      <c r="C1167" t="s">
        <v>43</v>
      </c>
      <c r="D1167" t="str">
        <f t="shared" si="146"/>
        <v>2020.12</v>
      </c>
      <c r="E1167" t="str" cm="1">
        <f t="array" ref="E1167">IF(COUNT(FIND({"셀룰러","샐룰러","lte","Lte","LTE","Cellular","cellular"},G1167)),"lte","wifi")</f>
        <v>wifi</v>
      </c>
      <c r="F1167" t="s">
        <v>155</v>
      </c>
      <c r="G1167" t="s">
        <v>4541</v>
      </c>
      <c r="H1167">
        <f t="shared" si="145"/>
        <v>2.9999999999972715E-2</v>
      </c>
      <c r="I1167">
        <f t="shared" si="140"/>
        <v>449000</v>
      </c>
      <c r="J1167">
        <v>2020.09</v>
      </c>
      <c r="K1167">
        <f t="shared" si="143"/>
        <v>32</v>
      </c>
      <c r="L1167">
        <f t="shared" si="144"/>
        <v>449000</v>
      </c>
    </row>
    <row r="1168" spans="1:12" x14ac:dyDescent="0.45">
      <c r="A1168" t="s">
        <v>5325</v>
      </c>
      <c r="B1168">
        <v>560000</v>
      </c>
      <c r="C1168" t="s">
        <v>43</v>
      </c>
      <c r="D1168" t="str">
        <f t="shared" si="146"/>
        <v>2021.02</v>
      </c>
      <c r="E1168" t="str" cm="1">
        <f t="array" ref="E1168">IF(COUNT(FIND({"셀룰러","샐룰러","lte","Lte","LTE","Cellular","cellular"},G1168)),"lte","wifi")</f>
        <v>wifi</v>
      </c>
      <c r="F1168" t="s">
        <v>25</v>
      </c>
      <c r="G1168" t="s">
        <v>4433</v>
      </c>
      <c r="H1168">
        <f t="shared" si="145"/>
        <v>0.93000000000006366</v>
      </c>
      <c r="I1168">
        <f t="shared" si="140"/>
        <v>579000</v>
      </c>
      <c r="J1168">
        <v>2020.09</v>
      </c>
      <c r="K1168">
        <f t="shared" si="143"/>
        <v>128</v>
      </c>
      <c r="L1168">
        <f t="shared" si="144"/>
        <v>449000</v>
      </c>
    </row>
    <row r="1169" spans="1:12" x14ac:dyDescent="0.45">
      <c r="A1169" t="s">
        <v>5325</v>
      </c>
      <c r="B1169">
        <v>400000</v>
      </c>
      <c r="C1169" t="s">
        <v>43</v>
      </c>
      <c r="D1169" t="str">
        <f t="shared" si="146"/>
        <v>2020.12</v>
      </c>
      <c r="E1169" t="str" cm="1">
        <f t="array" ref="E1169">IF(COUNT(FIND({"셀룰러","샐룰러","lte","Lte","LTE","Cellular","cellular"},G1169)),"lte","wifi")</f>
        <v>wifi</v>
      </c>
      <c r="F1169" t="s">
        <v>499</v>
      </c>
      <c r="G1169" t="s">
        <v>4551</v>
      </c>
      <c r="H1169">
        <f t="shared" si="145"/>
        <v>2.9999999999972715E-2</v>
      </c>
      <c r="I1169">
        <f t="shared" si="140"/>
        <v>449000</v>
      </c>
      <c r="J1169">
        <v>2020.09</v>
      </c>
      <c r="K1169">
        <f t="shared" si="143"/>
        <v>32</v>
      </c>
      <c r="L1169">
        <f t="shared" si="144"/>
        <v>449000</v>
      </c>
    </row>
    <row r="1170" spans="1:12" x14ac:dyDescent="0.45">
      <c r="A1170" t="s">
        <v>5325</v>
      </c>
      <c r="B1170">
        <v>440000</v>
      </c>
      <c r="C1170" t="s">
        <v>43</v>
      </c>
      <c r="D1170" t="str">
        <f t="shared" si="146"/>
        <v>2021.01</v>
      </c>
      <c r="E1170" t="str" cm="1">
        <f t="array" ref="E1170">IF(COUNT(FIND({"셀룰러","샐룰러","lte","Lte","LTE","Cellular","cellular"},G1170)),"lte","wifi")</f>
        <v>wifi</v>
      </c>
      <c r="F1170" t="s">
        <v>106</v>
      </c>
      <c r="G1170" t="s">
        <v>4297</v>
      </c>
      <c r="H1170">
        <f t="shared" si="145"/>
        <v>0.92000000000007276</v>
      </c>
      <c r="I1170">
        <f t="shared" si="140"/>
        <v>449000</v>
      </c>
      <c r="J1170">
        <v>2020.09</v>
      </c>
      <c r="K1170">
        <f t="shared" si="143"/>
        <v>32</v>
      </c>
      <c r="L1170">
        <f t="shared" si="144"/>
        <v>449000</v>
      </c>
    </row>
    <row r="1171" spans="1:12" x14ac:dyDescent="0.45">
      <c r="A1171" t="s">
        <v>5325</v>
      </c>
      <c r="B1171">
        <v>530000</v>
      </c>
      <c r="C1171" t="s">
        <v>43</v>
      </c>
      <c r="D1171" t="str">
        <f t="shared" si="146"/>
        <v>2021.03</v>
      </c>
      <c r="E1171" t="str" cm="1">
        <f t="array" ref="E1171">IF(COUNT(FIND({"셀룰러","샐룰러","lte","Lte","LTE","Cellular","cellular"},G1171)),"lte","wifi")</f>
        <v>wifi</v>
      </c>
      <c r="F1171" t="s">
        <v>8</v>
      </c>
      <c r="G1171" t="s">
        <v>4596</v>
      </c>
      <c r="H1171">
        <f t="shared" si="145"/>
        <v>0.94000000000005457</v>
      </c>
      <c r="I1171">
        <f t="shared" si="140"/>
        <v>579000</v>
      </c>
      <c r="J1171">
        <v>2020.09</v>
      </c>
      <c r="K1171">
        <f t="shared" si="143"/>
        <v>128</v>
      </c>
      <c r="L1171">
        <f t="shared" si="144"/>
        <v>449000</v>
      </c>
    </row>
    <row r="1172" spans="1:12" x14ac:dyDescent="0.45">
      <c r="A1172" t="s">
        <v>5325</v>
      </c>
      <c r="B1172">
        <v>430000</v>
      </c>
      <c r="C1172" t="s">
        <v>43</v>
      </c>
      <c r="D1172" t="str">
        <f t="shared" si="146"/>
        <v>2020.12</v>
      </c>
      <c r="E1172" t="str" cm="1">
        <f t="array" ref="E1172">IF(COUNT(FIND({"셀룰러","샐룰러","lte","Lte","LTE","Cellular","cellular"},G1172)),"lte","wifi")</f>
        <v>wifi</v>
      </c>
      <c r="F1172" t="s">
        <v>455</v>
      </c>
      <c r="G1172" t="s">
        <v>4555</v>
      </c>
      <c r="H1172">
        <f t="shared" si="145"/>
        <v>2.9999999999972715E-2</v>
      </c>
      <c r="I1172">
        <f t="shared" si="140"/>
        <v>449000</v>
      </c>
      <c r="J1172">
        <v>2020.09</v>
      </c>
      <c r="K1172">
        <f t="shared" si="143"/>
        <v>32</v>
      </c>
      <c r="L1172">
        <f t="shared" si="144"/>
        <v>449000</v>
      </c>
    </row>
    <row r="1173" spans="1:12" x14ac:dyDescent="0.45">
      <c r="A1173" t="s">
        <v>5325</v>
      </c>
      <c r="B1173">
        <v>530000</v>
      </c>
      <c r="C1173" t="s">
        <v>43</v>
      </c>
      <c r="D1173" t="str">
        <f t="shared" si="146"/>
        <v>2021.02</v>
      </c>
      <c r="E1173" t="str" cm="1">
        <f t="array" ref="E1173">IF(COUNT(FIND({"셀룰러","샐룰러","lte","Lte","LTE","Cellular","cellular"},G1173)),"lte","wifi")</f>
        <v>wifi</v>
      </c>
      <c r="F1173" t="s">
        <v>30</v>
      </c>
      <c r="G1173" t="s">
        <v>4233</v>
      </c>
      <c r="H1173">
        <f t="shared" si="145"/>
        <v>0.93000000000006366</v>
      </c>
      <c r="I1173">
        <f t="shared" si="140"/>
        <v>579000</v>
      </c>
      <c r="J1173">
        <v>2020.09</v>
      </c>
      <c r="K1173">
        <f t="shared" si="143"/>
        <v>128</v>
      </c>
      <c r="L1173">
        <f t="shared" si="144"/>
        <v>449000</v>
      </c>
    </row>
    <row r="1174" spans="1:12" x14ac:dyDescent="0.45">
      <c r="A1174" t="s">
        <v>5325</v>
      </c>
      <c r="B1174">
        <v>400000</v>
      </c>
      <c r="C1174" t="s">
        <v>43</v>
      </c>
      <c r="D1174" t="str">
        <f t="shared" si="146"/>
        <v>2020.12</v>
      </c>
      <c r="E1174" t="str" cm="1">
        <f t="array" ref="E1174">IF(COUNT(FIND({"셀룰러","샐룰러","lte","Lte","LTE","Cellular","cellular"},G1174)),"lte","wifi")</f>
        <v>wifi</v>
      </c>
      <c r="F1174" t="s">
        <v>163</v>
      </c>
      <c r="G1174" t="s">
        <v>4346</v>
      </c>
      <c r="H1174">
        <f t="shared" si="145"/>
        <v>2.9999999999972715E-2</v>
      </c>
      <c r="I1174">
        <f t="shared" si="140"/>
        <v>449000</v>
      </c>
      <c r="J1174">
        <v>2020.09</v>
      </c>
      <c r="K1174">
        <f t="shared" si="143"/>
        <v>32</v>
      </c>
      <c r="L1174">
        <f t="shared" si="144"/>
        <v>449000</v>
      </c>
    </row>
    <row r="1175" spans="1:12" x14ac:dyDescent="0.45">
      <c r="A1175" t="s">
        <v>5325</v>
      </c>
      <c r="B1175">
        <v>410000</v>
      </c>
      <c r="C1175" t="s">
        <v>43</v>
      </c>
      <c r="D1175" s="2">
        <v>2020.12</v>
      </c>
      <c r="E1175" t="str" cm="1">
        <f t="array" ref="E1175">IF(COUNT(FIND({"셀룰러","샐룰러","lte","Lte","LTE","Cellular","cellular"},G1175)),"lte","wifi")</f>
        <v>wifi</v>
      </c>
      <c r="F1175">
        <v>20201210</v>
      </c>
      <c r="G1175" t="s">
        <v>5432</v>
      </c>
      <c r="H1175">
        <f t="shared" si="145"/>
        <v>2.9999999999972715E-2</v>
      </c>
      <c r="I1175">
        <f t="shared" si="140"/>
        <v>449000</v>
      </c>
      <c r="J1175">
        <v>2020.09</v>
      </c>
      <c r="K1175">
        <f t="shared" si="143"/>
        <v>32</v>
      </c>
      <c r="L1175">
        <f t="shared" si="144"/>
        <v>449000</v>
      </c>
    </row>
    <row r="1176" spans="1:12" x14ac:dyDescent="0.45">
      <c r="A1176" t="s">
        <v>5325</v>
      </c>
      <c r="B1176">
        <v>420000</v>
      </c>
      <c r="C1176" t="s">
        <v>43</v>
      </c>
      <c r="D1176" t="str">
        <f t="shared" ref="D1176:D1191" si="147">LEFT(F1176,7)</f>
        <v>2021.01</v>
      </c>
      <c r="E1176" t="str" cm="1">
        <f t="array" ref="E1176">IF(COUNT(FIND({"셀룰러","샐룰러","lte","Lte","LTE","Cellular","cellular"},G1176)),"lte","wifi")</f>
        <v>wifi</v>
      </c>
      <c r="F1176" t="s">
        <v>84</v>
      </c>
      <c r="G1176" t="s">
        <v>4183</v>
      </c>
      <c r="H1176">
        <f t="shared" si="145"/>
        <v>0.92000000000007276</v>
      </c>
      <c r="I1176">
        <f t="shared" si="140"/>
        <v>449000</v>
      </c>
      <c r="J1176">
        <v>2020.09</v>
      </c>
      <c r="K1176">
        <f t="shared" si="143"/>
        <v>32</v>
      </c>
      <c r="L1176">
        <f t="shared" si="144"/>
        <v>449000</v>
      </c>
    </row>
    <row r="1177" spans="1:12" x14ac:dyDescent="0.45">
      <c r="A1177" t="s">
        <v>5325</v>
      </c>
      <c r="B1177">
        <v>530000</v>
      </c>
      <c r="C1177" t="s">
        <v>43</v>
      </c>
      <c r="D1177" t="str">
        <f t="shared" si="147"/>
        <v>2021.02</v>
      </c>
      <c r="E1177" t="str" cm="1">
        <f t="array" ref="E1177">IF(COUNT(FIND({"셀룰러","샐룰러","lte","Lte","LTE","Cellular","cellular"},G1177)),"lte","wifi")</f>
        <v>wifi</v>
      </c>
      <c r="F1177" t="s">
        <v>208</v>
      </c>
      <c r="G1177" t="s">
        <v>4214</v>
      </c>
      <c r="H1177">
        <f t="shared" si="145"/>
        <v>0.93000000000006366</v>
      </c>
      <c r="I1177">
        <f t="shared" si="140"/>
        <v>579000</v>
      </c>
      <c r="J1177">
        <v>2020.09</v>
      </c>
      <c r="K1177">
        <f t="shared" si="143"/>
        <v>128</v>
      </c>
      <c r="L1177">
        <f t="shared" si="144"/>
        <v>449000</v>
      </c>
    </row>
    <row r="1178" spans="1:12" x14ac:dyDescent="0.45">
      <c r="A1178" t="s">
        <v>5325</v>
      </c>
      <c r="B1178">
        <v>400000</v>
      </c>
      <c r="C1178" t="s">
        <v>43</v>
      </c>
      <c r="D1178" t="str">
        <f t="shared" si="147"/>
        <v>2021.01</v>
      </c>
      <c r="E1178" t="str" cm="1">
        <f t="array" ref="E1178">IF(COUNT(FIND({"셀룰러","샐룰러","lte","Lte","LTE","Cellular","cellular"},G1178)),"lte","wifi")</f>
        <v>wifi</v>
      </c>
      <c r="F1178" t="s">
        <v>342</v>
      </c>
      <c r="G1178" t="s">
        <v>4272</v>
      </c>
      <c r="H1178">
        <f t="shared" si="145"/>
        <v>0.92000000000007276</v>
      </c>
      <c r="I1178">
        <f t="shared" si="140"/>
        <v>449000</v>
      </c>
      <c r="J1178">
        <v>2020.09</v>
      </c>
      <c r="K1178">
        <f t="shared" si="143"/>
        <v>32</v>
      </c>
      <c r="L1178">
        <f t="shared" si="144"/>
        <v>449000</v>
      </c>
    </row>
    <row r="1179" spans="1:12" x14ac:dyDescent="0.45">
      <c r="A1179" t="s">
        <v>5325</v>
      </c>
      <c r="B1179">
        <v>380000</v>
      </c>
      <c r="C1179" t="s">
        <v>4</v>
      </c>
      <c r="D1179" t="str">
        <f t="shared" si="147"/>
        <v>2021.01</v>
      </c>
      <c r="E1179" t="str" cm="1">
        <f t="array" ref="E1179">IF(COUNT(FIND({"셀룰러","샐룰러","lte","Lte","LTE","Cellular","cellular"},G1179)),"lte","wifi")</f>
        <v>wifi</v>
      </c>
      <c r="F1179" t="s">
        <v>108</v>
      </c>
      <c r="G1179" t="s">
        <v>4431</v>
      </c>
      <c r="H1179">
        <f t="shared" si="145"/>
        <v>0.92000000000007276</v>
      </c>
      <c r="I1179">
        <f t="shared" si="140"/>
        <v>449000</v>
      </c>
      <c r="J1179">
        <v>2020.09</v>
      </c>
      <c r="K1179">
        <f t="shared" si="143"/>
        <v>32</v>
      </c>
      <c r="L1179">
        <f t="shared" si="144"/>
        <v>449000</v>
      </c>
    </row>
    <row r="1180" spans="1:12" x14ac:dyDescent="0.45">
      <c r="A1180" t="s">
        <v>5325</v>
      </c>
      <c r="B1180">
        <v>360000</v>
      </c>
      <c r="C1180" t="s">
        <v>7</v>
      </c>
      <c r="D1180" t="str">
        <f t="shared" si="147"/>
        <v>2021.02</v>
      </c>
      <c r="E1180" t="str" cm="1">
        <f t="array" ref="E1180">IF(COUNT(FIND({"셀룰러","샐룰러","lte","Lte","LTE","Cellular","cellular"},G1180)),"lte","wifi")</f>
        <v>wifi</v>
      </c>
      <c r="F1180" t="s">
        <v>25</v>
      </c>
      <c r="G1180" t="s">
        <v>4180</v>
      </c>
      <c r="H1180">
        <f t="shared" si="145"/>
        <v>0.93000000000006366</v>
      </c>
      <c r="I1180">
        <f t="shared" si="140"/>
        <v>449000</v>
      </c>
      <c r="J1180">
        <v>2020.09</v>
      </c>
      <c r="K1180">
        <f t="shared" si="143"/>
        <v>32</v>
      </c>
      <c r="L1180">
        <f t="shared" si="144"/>
        <v>449000</v>
      </c>
    </row>
    <row r="1181" spans="1:12" x14ac:dyDescent="0.45">
      <c r="A1181" t="s">
        <v>5325</v>
      </c>
      <c r="B1181">
        <v>420000</v>
      </c>
      <c r="C1181" t="s">
        <v>43</v>
      </c>
      <c r="D1181" t="str">
        <f t="shared" si="147"/>
        <v>2020.12</v>
      </c>
      <c r="E1181" t="str" cm="1">
        <f t="array" ref="E1181">IF(COUNT(FIND({"셀룰러","샐룰러","lte","Lte","LTE","Cellular","cellular"},G1181)),"lte","wifi")</f>
        <v>wifi</v>
      </c>
      <c r="F1181" t="s">
        <v>150</v>
      </c>
      <c r="G1181" t="s">
        <v>3773</v>
      </c>
      <c r="H1181">
        <f t="shared" si="145"/>
        <v>2.9999999999972715E-2</v>
      </c>
      <c r="I1181">
        <f t="shared" si="140"/>
        <v>449000</v>
      </c>
      <c r="J1181">
        <v>2020.09</v>
      </c>
      <c r="K1181">
        <f t="shared" si="143"/>
        <v>32</v>
      </c>
      <c r="L1181">
        <f t="shared" si="144"/>
        <v>449000</v>
      </c>
    </row>
    <row r="1182" spans="1:12" x14ac:dyDescent="0.45">
      <c r="A1182" t="s">
        <v>5325</v>
      </c>
      <c r="B1182">
        <v>400009</v>
      </c>
      <c r="C1182" t="s">
        <v>43</v>
      </c>
      <c r="D1182" t="str">
        <f t="shared" si="147"/>
        <v>2020.12</v>
      </c>
      <c r="E1182" t="str" cm="1">
        <f t="array" ref="E1182">IF(COUNT(FIND({"셀룰러","샐룰러","lte","Lte","LTE","Cellular","cellular"},G1182)),"lte","wifi")</f>
        <v>wifi</v>
      </c>
      <c r="F1182" t="s">
        <v>155</v>
      </c>
      <c r="G1182" t="s">
        <v>4554</v>
      </c>
      <c r="H1182">
        <f t="shared" si="145"/>
        <v>2.9999999999972715E-2</v>
      </c>
      <c r="I1182">
        <f t="shared" si="140"/>
        <v>449000</v>
      </c>
      <c r="J1182">
        <v>2020.09</v>
      </c>
      <c r="K1182">
        <f t="shared" si="143"/>
        <v>32</v>
      </c>
      <c r="L1182">
        <f t="shared" si="144"/>
        <v>449000</v>
      </c>
    </row>
    <row r="1183" spans="1:12" x14ac:dyDescent="0.45">
      <c r="A1183" t="s">
        <v>5325</v>
      </c>
      <c r="B1183">
        <v>460000</v>
      </c>
      <c r="C1183" t="s">
        <v>4</v>
      </c>
      <c r="D1183" t="str">
        <f t="shared" si="147"/>
        <v>2021.01</v>
      </c>
      <c r="E1183" t="str" cm="1">
        <f t="array" ref="E1183">IF(COUNT(FIND({"셀룰러","샐룰러","lte","Lte","LTE","Cellular","cellular"},G1183)),"lte","wifi")</f>
        <v>lte</v>
      </c>
      <c r="F1183" t="s">
        <v>106</v>
      </c>
      <c r="G1183" t="s">
        <v>4284</v>
      </c>
      <c r="H1183">
        <f t="shared" si="145"/>
        <v>0.92000000000007276</v>
      </c>
      <c r="I1183">
        <f t="shared" si="140"/>
        <v>619000</v>
      </c>
      <c r="J1183">
        <v>2020.09</v>
      </c>
      <c r="K1183">
        <f t="shared" si="143"/>
        <v>32</v>
      </c>
      <c r="L1183">
        <f t="shared" si="144"/>
        <v>619000</v>
      </c>
    </row>
    <row r="1184" spans="1:12" x14ac:dyDescent="0.45">
      <c r="A1184" t="s">
        <v>5325</v>
      </c>
      <c r="B1184">
        <v>500000</v>
      </c>
      <c r="C1184" t="s">
        <v>4</v>
      </c>
      <c r="D1184" t="str">
        <f t="shared" si="147"/>
        <v>2021.03</v>
      </c>
      <c r="E1184" t="str" cm="1">
        <f t="array" ref="E1184">IF(COUNT(FIND({"셀룰러","샐룰러","lte","Lte","LTE","Cellular","cellular"},G1184)),"lte","wifi")</f>
        <v>wifi</v>
      </c>
      <c r="F1184" t="s">
        <v>17</v>
      </c>
      <c r="G1184" t="s">
        <v>4404</v>
      </c>
      <c r="H1184">
        <f t="shared" si="145"/>
        <v>0.94000000000005457</v>
      </c>
      <c r="I1184">
        <f t="shared" si="140"/>
        <v>579000</v>
      </c>
      <c r="J1184">
        <v>2020.09</v>
      </c>
      <c r="K1184">
        <f t="shared" si="143"/>
        <v>128</v>
      </c>
      <c r="L1184">
        <f t="shared" si="144"/>
        <v>449000</v>
      </c>
    </row>
    <row r="1185" spans="1:12" x14ac:dyDescent="0.45">
      <c r="A1185" t="s">
        <v>5325</v>
      </c>
      <c r="B1185">
        <v>380000</v>
      </c>
      <c r="C1185" t="s">
        <v>4</v>
      </c>
      <c r="D1185" t="str">
        <f t="shared" si="147"/>
        <v>2021.01</v>
      </c>
      <c r="E1185" t="str" cm="1">
        <f t="array" ref="E1185">IF(COUNT(FIND({"셀룰러","샐룰러","lte","Lte","LTE","Cellular","cellular"},G1185)),"lte","wifi")</f>
        <v>wifi</v>
      </c>
      <c r="F1185" t="s">
        <v>94</v>
      </c>
      <c r="G1185" t="s">
        <v>4497</v>
      </c>
      <c r="H1185">
        <f t="shared" si="145"/>
        <v>0.92000000000007276</v>
      </c>
      <c r="I1185">
        <f t="shared" si="140"/>
        <v>449000</v>
      </c>
      <c r="J1185">
        <v>2020.09</v>
      </c>
      <c r="K1185">
        <f t="shared" si="143"/>
        <v>32</v>
      </c>
      <c r="L1185">
        <f t="shared" si="144"/>
        <v>449000</v>
      </c>
    </row>
    <row r="1186" spans="1:12" x14ac:dyDescent="0.45">
      <c r="A1186" t="s">
        <v>5325</v>
      </c>
      <c r="B1186">
        <v>420000</v>
      </c>
      <c r="C1186" t="s">
        <v>43</v>
      </c>
      <c r="D1186" t="str">
        <f t="shared" si="147"/>
        <v>2021.02</v>
      </c>
      <c r="E1186" t="str" cm="1">
        <f t="array" ref="E1186">IF(COUNT(FIND({"셀룰러","샐룰러","lte","Lte","LTE","Cellular","cellular"},G1186)),"lte","wifi")</f>
        <v>wifi</v>
      </c>
      <c r="F1186" t="s">
        <v>44</v>
      </c>
      <c r="G1186" t="s">
        <v>4225</v>
      </c>
      <c r="H1186">
        <f t="shared" si="145"/>
        <v>0.93000000000006366</v>
      </c>
      <c r="I1186">
        <f t="shared" si="140"/>
        <v>449000</v>
      </c>
      <c r="J1186">
        <v>2020.09</v>
      </c>
      <c r="K1186">
        <f t="shared" si="143"/>
        <v>32</v>
      </c>
      <c r="L1186">
        <f t="shared" si="144"/>
        <v>449000</v>
      </c>
    </row>
    <row r="1187" spans="1:12" x14ac:dyDescent="0.45">
      <c r="A1187" t="s">
        <v>5325</v>
      </c>
      <c r="B1187">
        <v>390000</v>
      </c>
      <c r="C1187" t="s">
        <v>43</v>
      </c>
      <c r="D1187" t="str">
        <f t="shared" si="147"/>
        <v>2020.12</v>
      </c>
      <c r="E1187" t="str" cm="1">
        <f t="array" ref="E1187">IF(COUNT(FIND({"셀룰러","샐룰러","lte","Lte","LTE","Cellular","cellular"},G1187)),"lte","wifi")</f>
        <v>wifi</v>
      </c>
      <c r="F1187" t="s">
        <v>460</v>
      </c>
      <c r="G1187" t="s">
        <v>4467</v>
      </c>
      <c r="H1187">
        <f t="shared" si="145"/>
        <v>2.9999999999972715E-2</v>
      </c>
      <c r="I1187">
        <f t="shared" si="140"/>
        <v>449000</v>
      </c>
      <c r="J1187">
        <v>2020.09</v>
      </c>
      <c r="K1187">
        <f t="shared" si="143"/>
        <v>32</v>
      </c>
      <c r="L1187">
        <f t="shared" si="144"/>
        <v>449000</v>
      </c>
    </row>
    <row r="1188" spans="1:12" x14ac:dyDescent="0.45">
      <c r="A1188" t="s">
        <v>5325</v>
      </c>
      <c r="B1188">
        <v>540000</v>
      </c>
      <c r="C1188" t="s">
        <v>43</v>
      </c>
      <c r="D1188" t="str">
        <f t="shared" si="147"/>
        <v>2021.01</v>
      </c>
      <c r="E1188" t="str" cm="1">
        <f t="array" ref="E1188">IF(COUNT(FIND({"셀룰러","샐룰러","lte","Lte","LTE","Cellular","cellular"},G1188)),"lte","wifi")</f>
        <v>wifi</v>
      </c>
      <c r="F1188" t="s">
        <v>117</v>
      </c>
      <c r="G1188" t="s">
        <v>4524</v>
      </c>
      <c r="H1188">
        <f t="shared" si="145"/>
        <v>0.92000000000007276</v>
      </c>
      <c r="I1188">
        <f t="shared" ref="I1188:I1251" si="148">IF(K1188=128,L1188+130000,L1188)</f>
        <v>579000</v>
      </c>
      <c r="J1188">
        <v>2020.09</v>
      </c>
      <c r="K1188">
        <f t="shared" si="143"/>
        <v>128</v>
      </c>
      <c r="L1188">
        <f t="shared" si="144"/>
        <v>449000</v>
      </c>
    </row>
    <row r="1189" spans="1:12" x14ac:dyDescent="0.45">
      <c r="A1189" t="s">
        <v>5325</v>
      </c>
      <c r="B1189">
        <v>370000</v>
      </c>
      <c r="C1189" t="s">
        <v>4</v>
      </c>
      <c r="D1189" t="str">
        <f t="shared" si="147"/>
        <v>2021.01</v>
      </c>
      <c r="E1189" t="str" cm="1">
        <f t="array" ref="E1189">IF(COUNT(FIND({"셀룰러","샐룰러","lte","Lte","LTE","Cellular","cellular"},G1189)),"lte","wifi")</f>
        <v>wifi</v>
      </c>
      <c r="F1189" t="s">
        <v>339</v>
      </c>
      <c r="G1189" t="s">
        <v>4505</v>
      </c>
      <c r="H1189">
        <f t="shared" si="145"/>
        <v>0.92000000000007276</v>
      </c>
      <c r="I1189">
        <f t="shared" si="148"/>
        <v>449000</v>
      </c>
      <c r="J1189">
        <v>2020.09</v>
      </c>
      <c r="K1189">
        <f t="shared" si="143"/>
        <v>32</v>
      </c>
      <c r="L1189">
        <f t="shared" si="144"/>
        <v>449000</v>
      </c>
    </row>
    <row r="1190" spans="1:12" x14ac:dyDescent="0.45">
      <c r="A1190" t="s">
        <v>5325</v>
      </c>
      <c r="B1190">
        <v>410000</v>
      </c>
      <c r="C1190" t="s">
        <v>43</v>
      </c>
      <c r="D1190" t="str">
        <f t="shared" si="147"/>
        <v>2020.12</v>
      </c>
      <c r="E1190" t="str" cm="1">
        <f t="array" ref="E1190">IF(COUNT(FIND({"셀룰러","샐룰러","lte","Lte","LTE","Cellular","cellular"},G1190)),"lte","wifi")</f>
        <v>wifi</v>
      </c>
      <c r="F1190" t="s">
        <v>165</v>
      </c>
      <c r="G1190" t="s">
        <v>4399</v>
      </c>
      <c r="H1190">
        <f t="shared" si="145"/>
        <v>2.9999999999972715E-2</v>
      </c>
      <c r="I1190">
        <f t="shared" si="148"/>
        <v>449000</v>
      </c>
      <c r="J1190">
        <v>2020.09</v>
      </c>
      <c r="K1190">
        <f t="shared" si="143"/>
        <v>32</v>
      </c>
      <c r="L1190">
        <f t="shared" si="144"/>
        <v>449000</v>
      </c>
    </row>
    <row r="1191" spans="1:12" x14ac:dyDescent="0.45">
      <c r="A1191" t="s">
        <v>5325</v>
      </c>
      <c r="B1191">
        <v>550000</v>
      </c>
      <c r="C1191" t="s">
        <v>43</v>
      </c>
      <c r="D1191" t="str">
        <f t="shared" si="147"/>
        <v>2020.11</v>
      </c>
      <c r="E1191" t="str" cm="1">
        <f t="array" ref="E1191">IF(COUNT(FIND({"셀룰러","샐룰러","lte","Lte","LTE","Cellular","cellular"},G1191)),"lte","wifi")</f>
        <v>wifi</v>
      </c>
      <c r="F1191" t="s">
        <v>204</v>
      </c>
      <c r="G1191" t="s">
        <v>4582</v>
      </c>
      <c r="H1191">
        <f t="shared" si="145"/>
        <v>1.999999999998181E-2</v>
      </c>
      <c r="I1191">
        <f t="shared" si="148"/>
        <v>579000</v>
      </c>
      <c r="J1191">
        <v>2020.09</v>
      </c>
      <c r="K1191">
        <f t="shared" si="143"/>
        <v>128</v>
      </c>
      <c r="L1191">
        <f t="shared" si="144"/>
        <v>449000</v>
      </c>
    </row>
    <row r="1192" spans="1:12" x14ac:dyDescent="0.45">
      <c r="A1192" t="s">
        <v>5325</v>
      </c>
      <c r="B1192">
        <v>370000</v>
      </c>
      <c r="C1192" t="s">
        <v>43</v>
      </c>
      <c r="D1192" s="2">
        <v>2020.11</v>
      </c>
      <c r="E1192" t="str" cm="1">
        <f t="array" ref="E1192">IF(COUNT(FIND({"셀룰러","샐룰러","lte","Lte","LTE","Cellular","cellular"},G1192)),"lte","wifi")</f>
        <v>wifi</v>
      </c>
      <c r="F1192">
        <v>20201126</v>
      </c>
      <c r="G1192" t="s">
        <v>5764</v>
      </c>
      <c r="H1192">
        <f t="shared" si="145"/>
        <v>1.999999999998181E-2</v>
      </c>
      <c r="I1192">
        <f t="shared" si="148"/>
        <v>449000</v>
      </c>
      <c r="J1192">
        <v>2020.09</v>
      </c>
      <c r="K1192">
        <f t="shared" si="143"/>
        <v>32</v>
      </c>
      <c r="L1192">
        <f t="shared" si="144"/>
        <v>449000</v>
      </c>
    </row>
    <row r="1193" spans="1:12" x14ac:dyDescent="0.45">
      <c r="A1193" t="s">
        <v>5325</v>
      </c>
      <c r="B1193">
        <v>550000</v>
      </c>
      <c r="C1193" t="s">
        <v>4</v>
      </c>
      <c r="D1193" t="str">
        <f>LEFT(F1193,7)</f>
        <v>2020.12</v>
      </c>
      <c r="E1193" t="str" cm="1">
        <f t="array" ref="E1193">IF(COUNT(FIND({"셀룰러","샐룰러","lte","Lte","LTE","Cellular","cellular"},G1193)),"lte","wifi")</f>
        <v>lte</v>
      </c>
      <c r="F1193" t="s">
        <v>171</v>
      </c>
      <c r="G1193" t="s">
        <v>4352</v>
      </c>
      <c r="H1193">
        <f t="shared" si="145"/>
        <v>2.9999999999972715E-2</v>
      </c>
      <c r="I1193">
        <f t="shared" si="148"/>
        <v>749000</v>
      </c>
      <c r="J1193">
        <v>2020.09</v>
      </c>
      <c r="K1193">
        <f t="shared" si="143"/>
        <v>128</v>
      </c>
      <c r="L1193">
        <f t="shared" si="144"/>
        <v>619000</v>
      </c>
    </row>
    <row r="1194" spans="1:12" x14ac:dyDescent="0.45">
      <c r="A1194" t="s">
        <v>5325</v>
      </c>
      <c r="B1194">
        <v>540000</v>
      </c>
      <c r="C1194" t="s">
        <v>43</v>
      </c>
      <c r="D1194" t="str">
        <f>LEFT(F1194,7)</f>
        <v>2020.11</v>
      </c>
      <c r="E1194" t="str" cm="1">
        <f t="array" ref="E1194">IF(COUNT(FIND({"셀룰러","샐룰러","lte","Lte","LTE","Cellular","cellular"},G1194)),"lte","wifi")</f>
        <v>wifi</v>
      </c>
      <c r="F1194" t="s">
        <v>216</v>
      </c>
      <c r="G1194" t="s">
        <v>4406</v>
      </c>
      <c r="H1194">
        <f t="shared" si="145"/>
        <v>1.999999999998181E-2</v>
      </c>
      <c r="I1194">
        <f t="shared" si="148"/>
        <v>579000</v>
      </c>
      <c r="J1194">
        <v>2020.09</v>
      </c>
      <c r="K1194">
        <f t="shared" si="143"/>
        <v>128</v>
      </c>
      <c r="L1194">
        <f t="shared" si="144"/>
        <v>449000</v>
      </c>
    </row>
    <row r="1195" spans="1:12" x14ac:dyDescent="0.45">
      <c r="A1195" t="s">
        <v>5325</v>
      </c>
      <c r="B1195">
        <v>400000</v>
      </c>
      <c r="C1195" t="s">
        <v>43</v>
      </c>
      <c r="D1195" s="2">
        <v>2020.11</v>
      </c>
      <c r="E1195" t="str" cm="1">
        <f t="array" ref="E1195">IF(COUNT(FIND({"셀룰러","샐룰러","lte","Lte","LTE","Cellular","cellular"},G1195)),"lte","wifi")</f>
        <v>wifi</v>
      </c>
      <c r="F1195">
        <v>20201117</v>
      </c>
      <c r="G1195" t="s">
        <v>4366</v>
      </c>
      <c r="H1195">
        <f t="shared" si="145"/>
        <v>1.999999999998181E-2</v>
      </c>
      <c r="I1195">
        <f t="shared" si="148"/>
        <v>449000</v>
      </c>
      <c r="J1195">
        <v>2020.09</v>
      </c>
      <c r="K1195">
        <f t="shared" si="143"/>
        <v>32</v>
      </c>
      <c r="L1195">
        <f t="shared" si="144"/>
        <v>449000</v>
      </c>
    </row>
    <row r="1196" spans="1:12" x14ac:dyDescent="0.45">
      <c r="A1196" t="s">
        <v>5325</v>
      </c>
      <c r="B1196">
        <v>400000</v>
      </c>
      <c r="C1196" t="s">
        <v>43</v>
      </c>
      <c r="D1196" t="str">
        <f t="shared" ref="D1196:D1215" si="149">LEFT(F1196,7)</f>
        <v>2020.11</v>
      </c>
      <c r="E1196" t="str" cm="1">
        <f t="array" ref="E1196">IF(COUNT(FIND({"셀룰러","샐룰러","lte","Lte","LTE","Cellular","cellular"},G1196)),"lte","wifi")</f>
        <v>wifi</v>
      </c>
      <c r="F1196" t="s">
        <v>220</v>
      </c>
      <c r="G1196" t="s">
        <v>4366</v>
      </c>
      <c r="H1196">
        <f t="shared" si="145"/>
        <v>1.999999999998181E-2</v>
      </c>
      <c r="I1196">
        <f t="shared" si="148"/>
        <v>449000</v>
      </c>
      <c r="J1196">
        <v>2020.09</v>
      </c>
      <c r="K1196">
        <f t="shared" si="143"/>
        <v>32</v>
      </c>
      <c r="L1196">
        <f t="shared" si="144"/>
        <v>449000</v>
      </c>
    </row>
    <row r="1197" spans="1:12" x14ac:dyDescent="0.45">
      <c r="A1197" t="s">
        <v>5325</v>
      </c>
      <c r="B1197">
        <v>420000</v>
      </c>
      <c r="C1197" t="s">
        <v>43</v>
      </c>
      <c r="D1197" t="str">
        <f t="shared" si="149"/>
        <v>2021.02</v>
      </c>
      <c r="E1197" t="str" cm="1">
        <f t="array" ref="E1197">IF(COUNT(FIND({"셀룰러","샐룰러","lte","Lte","LTE","Cellular","cellular"},G1197)),"lte","wifi")</f>
        <v>wifi</v>
      </c>
      <c r="F1197" t="s">
        <v>30</v>
      </c>
      <c r="G1197" t="s">
        <v>4438</v>
      </c>
      <c r="H1197">
        <f t="shared" si="145"/>
        <v>0.93000000000006366</v>
      </c>
      <c r="I1197">
        <f t="shared" si="148"/>
        <v>449000</v>
      </c>
      <c r="J1197">
        <v>2020.09</v>
      </c>
      <c r="K1197">
        <f t="shared" si="143"/>
        <v>32</v>
      </c>
      <c r="L1197">
        <f t="shared" si="144"/>
        <v>449000</v>
      </c>
    </row>
    <row r="1198" spans="1:12" x14ac:dyDescent="0.45">
      <c r="A1198" t="s">
        <v>5325</v>
      </c>
      <c r="B1198">
        <v>390000</v>
      </c>
      <c r="C1198" t="s">
        <v>43</v>
      </c>
      <c r="D1198" t="str">
        <f t="shared" si="149"/>
        <v>2020.11</v>
      </c>
      <c r="E1198" t="str" cm="1">
        <f t="array" ref="E1198">IF(COUNT(FIND({"셀룰러","샐룰러","lte","Lte","LTE","Cellular","cellular"},G1198)),"lte","wifi")</f>
        <v>wifi</v>
      </c>
      <c r="F1198" t="s">
        <v>195</v>
      </c>
      <c r="G1198" t="s">
        <v>4595</v>
      </c>
      <c r="H1198">
        <f t="shared" si="145"/>
        <v>1.999999999998181E-2</v>
      </c>
      <c r="I1198">
        <f t="shared" si="148"/>
        <v>449000</v>
      </c>
      <c r="J1198">
        <v>2020.09</v>
      </c>
      <c r="K1198">
        <f t="shared" ref="K1198:K1261" si="150">IF(COUNT(FIND(128,G1198)),128,32)</f>
        <v>32</v>
      </c>
      <c r="L1198">
        <f t="shared" ref="L1198:L1261" si="151">IF(E1198="wifi",449000,619000)</f>
        <v>449000</v>
      </c>
    </row>
    <row r="1199" spans="1:12" x14ac:dyDescent="0.45">
      <c r="A1199" t="s">
        <v>5325</v>
      </c>
      <c r="B1199">
        <v>550000</v>
      </c>
      <c r="C1199" t="s">
        <v>43</v>
      </c>
      <c r="D1199" t="str">
        <f t="shared" si="149"/>
        <v>2021.01</v>
      </c>
      <c r="E1199" t="str" cm="1">
        <f t="array" ref="E1199">IF(COUNT(FIND({"셀룰러","샐룰러","lte","Lte","LTE","Cellular","cellular"},G1199)),"lte","wifi")</f>
        <v>wifi</v>
      </c>
      <c r="F1199" t="s">
        <v>100</v>
      </c>
      <c r="G1199" t="s">
        <v>4513</v>
      </c>
      <c r="H1199">
        <f t="shared" si="145"/>
        <v>0.92000000000007276</v>
      </c>
      <c r="I1199">
        <f t="shared" si="148"/>
        <v>579000</v>
      </c>
      <c r="J1199">
        <v>2020.09</v>
      </c>
      <c r="K1199">
        <f t="shared" si="150"/>
        <v>128</v>
      </c>
      <c r="L1199">
        <f t="shared" si="151"/>
        <v>449000</v>
      </c>
    </row>
    <row r="1200" spans="1:12" x14ac:dyDescent="0.45">
      <c r="A1200" t="s">
        <v>5325</v>
      </c>
      <c r="B1200">
        <v>435000</v>
      </c>
      <c r="C1200" t="s">
        <v>43</v>
      </c>
      <c r="D1200" t="str">
        <f t="shared" si="149"/>
        <v>2021.01</v>
      </c>
      <c r="E1200" t="str" cm="1">
        <f t="array" ref="E1200">IF(COUNT(FIND({"셀룰러","샐룰러","lte","Lte","LTE","Cellular","cellular"},G1200)),"lte","wifi")</f>
        <v>wifi</v>
      </c>
      <c r="F1200" t="s">
        <v>342</v>
      </c>
      <c r="G1200" t="s">
        <v>4507</v>
      </c>
      <c r="H1200">
        <f t="shared" si="145"/>
        <v>0.92000000000007276</v>
      </c>
      <c r="I1200">
        <f t="shared" si="148"/>
        <v>449000</v>
      </c>
      <c r="J1200">
        <v>2020.09</v>
      </c>
      <c r="K1200">
        <f t="shared" si="150"/>
        <v>32</v>
      </c>
      <c r="L1200">
        <f t="shared" si="151"/>
        <v>449000</v>
      </c>
    </row>
    <row r="1201" spans="1:12" x14ac:dyDescent="0.45">
      <c r="A1201" t="s">
        <v>5325</v>
      </c>
      <c r="B1201">
        <v>509000</v>
      </c>
      <c r="C1201" t="s">
        <v>43</v>
      </c>
      <c r="D1201" t="str">
        <f t="shared" si="149"/>
        <v>2020.11</v>
      </c>
      <c r="E1201" t="str" cm="1">
        <f t="array" ref="E1201">IF(COUNT(FIND({"셀룰러","샐룰러","lte","Lte","LTE","Cellular","cellular"},G1201)),"lte","wifi")</f>
        <v>wifi</v>
      </c>
      <c r="F1201" t="s">
        <v>673</v>
      </c>
      <c r="G1201" t="s">
        <v>4386</v>
      </c>
      <c r="H1201">
        <f t="shared" si="145"/>
        <v>1.999999999998181E-2</v>
      </c>
      <c r="I1201">
        <f t="shared" si="148"/>
        <v>579000</v>
      </c>
      <c r="J1201">
        <v>2020.09</v>
      </c>
      <c r="K1201">
        <f t="shared" si="150"/>
        <v>128</v>
      </c>
      <c r="L1201">
        <f t="shared" si="151"/>
        <v>449000</v>
      </c>
    </row>
    <row r="1202" spans="1:12" x14ac:dyDescent="0.45">
      <c r="A1202" t="s">
        <v>5325</v>
      </c>
      <c r="B1202">
        <v>440000</v>
      </c>
      <c r="C1202" t="s">
        <v>43</v>
      </c>
      <c r="D1202" t="str">
        <f t="shared" si="149"/>
        <v>2020.12</v>
      </c>
      <c r="E1202" t="str" cm="1">
        <f t="array" ref="E1202">IF(COUNT(FIND({"셀룰러","샐룰러","lte","Lte","LTE","Cellular","cellular"},G1202)),"lte","wifi")</f>
        <v>wifi</v>
      </c>
      <c r="F1202" t="s">
        <v>130</v>
      </c>
      <c r="G1202" t="s">
        <v>4192</v>
      </c>
      <c r="H1202">
        <f t="shared" si="145"/>
        <v>2.9999999999972715E-2</v>
      </c>
      <c r="I1202">
        <f t="shared" si="148"/>
        <v>449000</v>
      </c>
      <c r="J1202">
        <v>2020.09</v>
      </c>
      <c r="K1202">
        <f t="shared" si="150"/>
        <v>32</v>
      </c>
      <c r="L1202">
        <f t="shared" si="151"/>
        <v>449000</v>
      </c>
    </row>
    <row r="1203" spans="1:12" x14ac:dyDescent="0.45">
      <c r="A1203" t="s">
        <v>5325</v>
      </c>
      <c r="B1203">
        <v>560000</v>
      </c>
      <c r="C1203" t="s">
        <v>43</v>
      </c>
      <c r="D1203" t="str">
        <f t="shared" si="149"/>
        <v>2021.02</v>
      </c>
      <c r="E1203" t="str" cm="1">
        <f t="array" ref="E1203">IF(COUNT(FIND({"셀룰러","샐룰러","lte","Lte","LTE","Cellular","cellular"},G1203)),"lte","wifi")</f>
        <v>wifi</v>
      </c>
      <c r="F1203" t="s">
        <v>74</v>
      </c>
      <c r="G1203" t="s">
        <v>4256</v>
      </c>
      <c r="H1203">
        <f t="shared" si="145"/>
        <v>0.93000000000006366</v>
      </c>
      <c r="I1203">
        <f t="shared" si="148"/>
        <v>579000</v>
      </c>
      <c r="J1203">
        <v>2020.09</v>
      </c>
      <c r="K1203">
        <f t="shared" si="150"/>
        <v>128</v>
      </c>
      <c r="L1203">
        <f t="shared" si="151"/>
        <v>449000</v>
      </c>
    </row>
    <row r="1204" spans="1:12" x14ac:dyDescent="0.45">
      <c r="A1204" t="s">
        <v>5325</v>
      </c>
      <c r="B1204">
        <v>450000</v>
      </c>
      <c r="C1204" t="s">
        <v>43</v>
      </c>
      <c r="D1204" t="str">
        <f t="shared" si="149"/>
        <v>2020.11</v>
      </c>
      <c r="E1204" t="str" cm="1">
        <f t="array" ref="E1204">IF(COUNT(FIND({"셀룰러","샐룰러","lte","Lte","LTE","Cellular","cellular"},G1204)),"lte","wifi")</f>
        <v>lte</v>
      </c>
      <c r="F1204" t="s">
        <v>189</v>
      </c>
      <c r="G1204" t="s">
        <v>4499</v>
      </c>
      <c r="H1204">
        <f t="shared" si="145"/>
        <v>1.999999999998181E-2</v>
      </c>
      <c r="I1204">
        <f t="shared" si="148"/>
        <v>619000</v>
      </c>
      <c r="J1204">
        <v>2020.09</v>
      </c>
      <c r="K1204">
        <f t="shared" si="150"/>
        <v>32</v>
      </c>
      <c r="L1204">
        <f t="shared" si="151"/>
        <v>619000</v>
      </c>
    </row>
    <row r="1205" spans="1:12" x14ac:dyDescent="0.45">
      <c r="A1205" t="s">
        <v>5325</v>
      </c>
      <c r="B1205">
        <v>350000</v>
      </c>
      <c r="C1205" t="s">
        <v>4</v>
      </c>
      <c r="D1205" t="str">
        <f t="shared" si="149"/>
        <v>2021.01</v>
      </c>
      <c r="E1205" t="str" cm="1">
        <f t="array" ref="E1205">IF(COUNT(FIND({"셀룰러","샐룰러","lte","Lte","LTE","Cellular","cellular"},G1205)),"lte","wifi")</f>
        <v>wifi</v>
      </c>
      <c r="F1205" t="s">
        <v>102</v>
      </c>
      <c r="G1205" t="s">
        <v>4299</v>
      </c>
      <c r="H1205">
        <f t="shared" si="145"/>
        <v>0.92000000000007276</v>
      </c>
      <c r="I1205">
        <f t="shared" si="148"/>
        <v>449000</v>
      </c>
      <c r="J1205">
        <v>2020.09</v>
      </c>
      <c r="K1205">
        <f t="shared" si="150"/>
        <v>32</v>
      </c>
      <c r="L1205">
        <f t="shared" si="151"/>
        <v>449000</v>
      </c>
    </row>
    <row r="1206" spans="1:12" x14ac:dyDescent="0.45">
      <c r="A1206" t="s">
        <v>5325</v>
      </c>
      <c r="B1206">
        <v>330000</v>
      </c>
      <c r="C1206" t="s">
        <v>4</v>
      </c>
      <c r="D1206" t="str">
        <f t="shared" si="149"/>
        <v>2021.03</v>
      </c>
      <c r="E1206" t="str" cm="1">
        <f t="array" ref="E1206">IF(COUNT(FIND({"셀룰러","샐룰러","lte","Lte","LTE","Cellular","cellular"},G1206)),"lte","wifi")</f>
        <v>wifi</v>
      </c>
      <c r="F1206" t="s">
        <v>20</v>
      </c>
      <c r="G1206" t="s">
        <v>4432</v>
      </c>
      <c r="H1206">
        <f t="shared" si="145"/>
        <v>0.94000000000005457</v>
      </c>
      <c r="I1206">
        <f t="shared" si="148"/>
        <v>449000</v>
      </c>
      <c r="J1206">
        <v>2020.09</v>
      </c>
      <c r="K1206">
        <f t="shared" si="150"/>
        <v>32</v>
      </c>
      <c r="L1206">
        <f t="shared" si="151"/>
        <v>449000</v>
      </c>
    </row>
    <row r="1207" spans="1:12" x14ac:dyDescent="0.45">
      <c r="A1207" t="s">
        <v>5325</v>
      </c>
      <c r="B1207">
        <v>405000</v>
      </c>
      <c r="C1207" t="s">
        <v>43</v>
      </c>
      <c r="D1207" t="str">
        <f t="shared" si="149"/>
        <v>2020.11</v>
      </c>
      <c r="E1207" t="str" cm="1">
        <f t="array" ref="E1207">IF(COUNT(FIND({"셀룰러","샐룰러","lte","Lte","LTE","Cellular","cellular"},G1207)),"lte","wifi")</f>
        <v>wifi</v>
      </c>
      <c r="F1207" t="s">
        <v>220</v>
      </c>
      <c r="G1207" t="s">
        <v>4599</v>
      </c>
      <c r="H1207">
        <f t="shared" si="145"/>
        <v>1.999999999998181E-2</v>
      </c>
      <c r="I1207">
        <f t="shared" si="148"/>
        <v>449000</v>
      </c>
      <c r="J1207">
        <v>2020.09</v>
      </c>
      <c r="K1207">
        <f t="shared" si="150"/>
        <v>32</v>
      </c>
      <c r="L1207">
        <f t="shared" si="151"/>
        <v>449000</v>
      </c>
    </row>
    <row r="1208" spans="1:12" x14ac:dyDescent="0.45">
      <c r="A1208" t="s">
        <v>5325</v>
      </c>
      <c r="B1208">
        <v>450000</v>
      </c>
      <c r="C1208" t="s">
        <v>43</v>
      </c>
      <c r="D1208" t="str">
        <f t="shared" si="149"/>
        <v>2021.01</v>
      </c>
      <c r="E1208" t="str" cm="1">
        <f t="array" ref="E1208">IF(COUNT(FIND({"셀룰러","샐룰러","lte","Lte","LTE","Cellular","cellular"},G1208)),"lte","wifi")</f>
        <v>wifi</v>
      </c>
      <c r="F1208" t="s">
        <v>102</v>
      </c>
      <c r="G1208" t="s">
        <v>4515</v>
      </c>
      <c r="H1208">
        <f t="shared" si="145"/>
        <v>0.92000000000007276</v>
      </c>
      <c r="I1208">
        <f t="shared" si="148"/>
        <v>449000</v>
      </c>
      <c r="J1208">
        <v>2020.09</v>
      </c>
      <c r="K1208">
        <f t="shared" si="150"/>
        <v>32</v>
      </c>
      <c r="L1208">
        <f t="shared" si="151"/>
        <v>449000</v>
      </c>
    </row>
    <row r="1209" spans="1:12" x14ac:dyDescent="0.45">
      <c r="A1209" t="s">
        <v>5325</v>
      </c>
      <c r="B1209">
        <v>430000</v>
      </c>
      <c r="C1209" t="s">
        <v>43</v>
      </c>
      <c r="D1209" t="str">
        <f t="shared" si="149"/>
        <v>2021.02</v>
      </c>
      <c r="E1209" t="str" cm="1">
        <f t="array" ref="E1209">IF(COUNT(FIND({"셀룰러","샐룰러","lte","Lte","LTE","Cellular","cellular"},G1209)),"lte","wifi")</f>
        <v>wifi</v>
      </c>
      <c r="F1209" t="s">
        <v>73</v>
      </c>
      <c r="G1209" t="s">
        <v>4241</v>
      </c>
      <c r="H1209">
        <f t="shared" si="145"/>
        <v>0.93000000000006366</v>
      </c>
      <c r="I1209">
        <f t="shared" si="148"/>
        <v>449000</v>
      </c>
      <c r="J1209">
        <v>2020.09</v>
      </c>
      <c r="K1209">
        <f t="shared" si="150"/>
        <v>32</v>
      </c>
      <c r="L1209">
        <f t="shared" si="151"/>
        <v>449000</v>
      </c>
    </row>
    <row r="1210" spans="1:12" x14ac:dyDescent="0.45">
      <c r="A1210" t="s">
        <v>5325</v>
      </c>
      <c r="B1210">
        <v>430000</v>
      </c>
      <c r="C1210" t="s">
        <v>43</v>
      </c>
      <c r="D1210" t="str">
        <f t="shared" si="149"/>
        <v>2021.01</v>
      </c>
      <c r="E1210" t="str" cm="1">
        <f t="array" ref="E1210">IF(COUNT(FIND({"셀룰러","샐룰러","lte","Lte","LTE","Cellular","cellular"},G1210)),"lte","wifi")</f>
        <v>wifi</v>
      </c>
      <c r="F1210" t="s">
        <v>106</v>
      </c>
      <c r="G1210" t="s">
        <v>4298</v>
      </c>
      <c r="H1210">
        <f t="shared" si="145"/>
        <v>0.92000000000007276</v>
      </c>
      <c r="I1210">
        <f t="shared" si="148"/>
        <v>449000</v>
      </c>
      <c r="J1210">
        <v>2020.09</v>
      </c>
      <c r="K1210">
        <f t="shared" si="150"/>
        <v>32</v>
      </c>
      <c r="L1210">
        <f t="shared" si="151"/>
        <v>449000</v>
      </c>
    </row>
    <row r="1211" spans="1:12" x14ac:dyDescent="0.45">
      <c r="A1211" t="s">
        <v>5325</v>
      </c>
      <c r="B1211">
        <v>425000</v>
      </c>
      <c r="C1211" t="s">
        <v>43</v>
      </c>
      <c r="D1211" t="str">
        <f t="shared" si="149"/>
        <v>2021.01</v>
      </c>
      <c r="E1211" t="str" cm="1">
        <f t="array" ref="E1211">IF(COUNT(FIND({"셀룰러","샐룰러","lte","Lte","LTE","Cellular","cellular"},G1211)),"lte","wifi")</f>
        <v>wifi</v>
      </c>
      <c r="F1211" t="s">
        <v>100</v>
      </c>
      <c r="G1211" t="s">
        <v>4282</v>
      </c>
      <c r="H1211">
        <f t="shared" si="145"/>
        <v>0.92000000000007276</v>
      </c>
      <c r="I1211">
        <f t="shared" si="148"/>
        <v>449000</v>
      </c>
      <c r="J1211">
        <v>2020.09</v>
      </c>
      <c r="K1211">
        <f t="shared" si="150"/>
        <v>32</v>
      </c>
      <c r="L1211">
        <f t="shared" si="151"/>
        <v>449000</v>
      </c>
    </row>
    <row r="1212" spans="1:12" x14ac:dyDescent="0.45">
      <c r="A1212" t="s">
        <v>5325</v>
      </c>
      <c r="B1212">
        <v>400000</v>
      </c>
      <c r="C1212" t="s">
        <v>43</v>
      </c>
      <c r="D1212" t="str">
        <f t="shared" si="149"/>
        <v>2020.11</v>
      </c>
      <c r="E1212" t="str" cm="1">
        <f t="array" ref="E1212">IF(COUNT(FIND({"셀룰러","샐룰러","lte","Lte","LTE","Cellular","cellular"},G1212)),"lte","wifi")</f>
        <v>wifi</v>
      </c>
      <c r="F1212" t="s">
        <v>183</v>
      </c>
      <c r="G1212" t="s">
        <v>4592</v>
      </c>
      <c r="H1212">
        <f t="shared" si="145"/>
        <v>1.999999999998181E-2</v>
      </c>
      <c r="I1212">
        <f t="shared" si="148"/>
        <v>449000</v>
      </c>
      <c r="J1212">
        <v>2020.09</v>
      </c>
      <c r="K1212">
        <f t="shared" si="150"/>
        <v>32</v>
      </c>
      <c r="L1212">
        <f t="shared" si="151"/>
        <v>449000</v>
      </c>
    </row>
    <row r="1213" spans="1:12" x14ac:dyDescent="0.45">
      <c r="A1213" t="s">
        <v>5325</v>
      </c>
      <c r="B1213">
        <v>420000</v>
      </c>
      <c r="C1213" t="s">
        <v>43</v>
      </c>
      <c r="D1213" t="str">
        <f t="shared" si="149"/>
        <v>2020.12</v>
      </c>
      <c r="E1213" t="str" cm="1">
        <f t="array" ref="E1213">IF(COUNT(FIND({"셀룰러","샐룰러","lte","Lte","LTE","Cellular","cellular"},G1213)),"lte","wifi")</f>
        <v>wifi</v>
      </c>
      <c r="F1213" t="s">
        <v>150</v>
      </c>
      <c r="G1213" t="s">
        <v>4311</v>
      </c>
      <c r="H1213">
        <f t="shared" si="145"/>
        <v>2.9999999999972715E-2</v>
      </c>
      <c r="I1213">
        <f t="shared" si="148"/>
        <v>449000</v>
      </c>
      <c r="J1213">
        <v>2020.09</v>
      </c>
      <c r="K1213">
        <f t="shared" si="150"/>
        <v>32</v>
      </c>
      <c r="L1213">
        <f t="shared" si="151"/>
        <v>449000</v>
      </c>
    </row>
    <row r="1214" spans="1:12" x14ac:dyDescent="0.45">
      <c r="A1214" t="s">
        <v>5325</v>
      </c>
      <c r="B1214">
        <v>470000</v>
      </c>
      <c r="C1214" t="s">
        <v>43</v>
      </c>
      <c r="D1214" t="str">
        <f t="shared" si="149"/>
        <v>2020.12</v>
      </c>
      <c r="E1214" t="str" cm="1">
        <f t="array" ref="E1214">IF(COUNT(FIND({"셀룰러","샐룰러","lte","Lte","LTE","Cellular","cellular"},G1214)),"lte","wifi")</f>
        <v>wifi</v>
      </c>
      <c r="F1214" t="s">
        <v>121</v>
      </c>
      <c r="G1214" t="s">
        <v>4315</v>
      </c>
      <c r="H1214">
        <f t="shared" si="145"/>
        <v>2.9999999999972715E-2</v>
      </c>
      <c r="I1214">
        <f t="shared" si="148"/>
        <v>449000</v>
      </c>
      <c r="J1214">
        <v>2020.09</v>
      </c>
      <c r="K1214">
        <f t="shared" si="150"/>
        <v>32</v>
      </c>
      <c r="L1214">
        <f t="shared" si="151"/>
        <v>449000</v>
      </c>
    </row>
    <row r="1215" spans="1:12" x14ac:dyDescent="0.45">
      <c r="A1215" t="s">
        <v>5325</v>
      </c>
      <c r="B1215">
        <v>430000</v>
      </c>
      <c r="C1215" t="s">
        <v>43</v>
      </c>
      <c r="D1215" t="str">
        <f t="shared" si="149"/>
        <v>2021.02</v>
      </c>
      <c r="E1215" t="str" cm="1">
        <f t="array" ref="E1215">IF(COUNT(FIND({"셀룰러","샐룰러","lte","Lte","LTE","Cellular","cellular"},G1215)),"lte","wifi")</f>
        <v>wifi</v>
      </c>
      <c r="F1215" t="s">
        <v>105</v>
      </c>
      <c r="G1215" t="s">
        <v>4495</v>
      </c>
      <c r="H1215">
        <f t="shared" si="145"/>
        <v>0.93000000000006366</v>
      </c>
      <c r="I1215">
        <f t="shared" si="148"/>
        <v>449000</v>
      </c>
      <c r="J1215">
        <v>2020.09</v>
      </c>
      <c r="K1215">
        <f t="shared" si="150"/>
        <v>32</v>
      </c>
      <c r="L1215">
        <f t="shared" si="151"/>
        <v>449000</v>
      </c>
    </row>
    <row r="1216" spans="1:12" x14ac:dyDescent="0.45">
      <c r="A1216" t="s">
        <v>5325</v>
      </c>
      <c r="B1216">
        <v>420000</v>
      </c>
      <c r="C1216" t="s">
        <v>43</v>
      </c>
      <c r="D1216" s="2">
        <v>2020.11</v>
      </c>
      <c r="E1216" t="str" cm="1">
        <f t="array" ref="E1216">IF(COUNT(FIND({"셀룰러","샐룰러","lte","Lte","LTE","Cellular","cellular"},G1216)),"lte","wifi")</f>
        <v>wifi</v>
      </c>
      <c r="F1216">
        <v>20201110</v>
      </c>
      <c r="G1216" t="s">
        <v>5397</v>
      </c>
      <c r="H1216">
        <f t="shared" si="145"/>
        <v>1.999999999998181E-2</v>
      </c>
      <c r="I1216">
        <f t="shared" si="148"/>
        <v>449000</v>
      </c>
      <c r="J1216">
        <v>2020.09</v>
      </c>
      <c r="K1216">
        <f t="shared" si="150"/>
        <v>32</v>
      </c>
      <c r="L1216">
        <f t="shared" si="151"/>
        <v>449000</v>
      </c>
    </row>
    <row r="1217" spans="1:12" x14ac:dyDescent="0.45">
      <c r="A1217" t="s">
        <v>5325</v>
      </c>
      <c r="B1217">
        <v>420000</v>
      </c>
      <c r="C1217" t="s">
        <v>43</v>
      </c>
      <c r="D1217" t="str">
        <f t="shared" ref="D1217:D1227" si="152">LEFT(F1217,7)</f>
        <v>2020.12</v>
      </c>
      <c r="E1217" t="str" cm="1">
        <f t="array" ref="E1217">IF(COUNT(FIND({"셀룰러","샐룰러","lte","Lte","LTE","Cellular","cellular"},G1217)),"lte","wifi")</f>
        <v>wifi</v>
      </c>
      <c r="F1217" t="s">
        <v>480</v>
      </c>
      <c r="G1217" t="s">
        <v>4337</v>
      </c>
      <c r="H1217">
        <f t="shared" si="145"/>
        <v>2.9999999999972715E-2</v>
      </c>
      <c r="I1217">
        <f t="shared" si="148"/>
        <v>449000</v>
      </c>
      <c r="J1217">
        <v>2020.09</v>
      </c>
      <c r="K1217">
        <f t="shared" si="150"/>
        <v>32</v>
      </c>
      <c r="L1217">
        <f t="shared" si="151"/>
        <v>449000</v>
      </c>
    </row>
    <row r="1218" spans="1:12" x14ac:dyDescent="0.45">
      <c r="A1218" t="s">
        <v>5325</v>
      </c>
      <c r="B1218">
        <v>430000</v>
      </c>
      <c r="C1218" t="s">
        <v>4</v>
      </c>
      <c r="D1218" t="str">
        <f t="shared" si="152"/>
        <v>2021.01</v>
      </c>
      <c r="E1218" t="str" cm="1">
        <f t="array" ref="E1218">IF(COUNT(FIND({"셀룰러","샐룰러","lte","Lte","LTE","Cellular","cellular"},G1218)),"lte","wifi")</f>
        <v>wifi</v>
      </c>
      <c r="F1218" t="s">
        <v>418</v>
      </c>
      <c r="G1218" t="s">
        <v>4289</v>
      </c>
      <c r="H1218">
        <f t="shared" ref="H1218:H1281" si="153">D1218-J1218</f>
        <v>0.92000000000007276</v>
      </c>
      <c r="I1218">
        <f t="shared" si="148"/>
        <v>449000</v>
      </c>
      <c r="J1218">
        <v>2020.09</v>
      </c>
      <c r="K1218">
        <f t="shared" si="150"/>
        <v>32</v>
      </c>
      <c r="L1218">
        <f t="shared" si="151"/>
        <v>449000</v>
      </c>
    </row>
    <row r="1219" spans="1:12" x14ac:dyDescent="0.45">
      <c r="A1219" t="s">
        <v>5325</v>
      </c>
      <c r="B1219">
        <v>390000</v>
      </c>
      <c r="C1219" t="s">
        <v>43</v>
      </c>
      <c r="D1219" t="str">
        <f t="shared" si="152"/>
        <v>2020.12</v>
      </c>
      <c r="E1219" t="str" cm="1">
        <f t="array" ref="E1219">IF(COUNT(FIND({"셀룰러","샐룰러","lte","Lte","LTE","Cellular","cellular"},G1219)),"lte","wifi")</f>
        <v>wifi</v>
      </c>
      <c r="F1219" t="s">
        <v>173</v>
      </c>
      <c r="G1219" t="s">
        <v>4566</v>
      </c>
      <c r="H1219">
        <f t="shared" si="153"/>
        <v>2.9999999999972715E-2</v>
      </c>
      <c r="I1219">
        <f t="shared" si="148"/>
        <v>449000</v>
      </c>
      <c r="J1219">
        <v>2020.09</v>
      </c>
      <c r="K1219">
        <f t="shared" si="150"/>
        <v>32</v>
      </c>
      <c r="L1219">
        <f t="shared" si="151"/>
        <v>449000</v>
      </c>
    </row>
    <row r="1220" spans="1:12" x14ac:dyDescent="0.45">
      <c r="A1220" t="s">
        <v>5325</v>
      </c>
      <c r="B1220">
        <v>500000</v>
      </c>
      <c r="C1220" t="s">
        <v>43</v>
      </c>
      <c r="D1220" t="str">
        <f t="shared" si="152"/>
        <v>2020.11</v>
      </c>
      <c r="E1220" t="str" cm="1">
        <f t="array" ref="E1220">IF(COUNT(FIND({"셀룰러","샐룰러","lte","Lte","LTE","Cellular","cellular"},G1220)),"lte","wifi")</f>
        <v>wifi</v>
      </c>
      <c r="F1220" t="s">
        <v>516</v>
      </c>
      <c r="G1220" t="s">
        <v>4564</v>
      </c>
      <c r="H1220">
        <f t="shared" si="153"/>
        <v>1.999999999998181E-2</v>
      </c>
      <c r="I1220">
        <f t="shared" si="148"/>
        <v>579000</v>
      </c>
      <c r="J1220">
        <v>2020.09</v>
      </c>
      <c r="K1220">
        <f t="shared" si="150"/>
        <v>128</v>
      </c>
      <c r="L1220">
        <f t="shared" si="151"/>
        <v>449000</v>
      </c>
    </row>
    <row r="1221" spans="1:12" x14ac:dyDescent="0.45">
      <c r="A1221" t="s">
        <v>5325</v>
      </c>
      <c r="B1221">
        <v>500000</v>
      </c>
      <c r="C1221" t="s">
        <v>43</v>
      </c>
      <c r="D1221" t="str">
        <f t="shared" si="152"/>
        <v>2020.12</v>
      </c>
      <c r="E1221" t="str" cm="1">
        <f t="array" ref="E1221">IF(COUNT(FIND({"셀룰러","샐룰러","lte","Lte","LTE","Cellular","cellular"},G1221)),"lte","wifi")</f>
        <v>wifi</v>
      </c>
      <c r="F1221" t="s">
        <v>153</v>
      </c>
      <c r="G1221" t="s">
        <v>4567</v>
      </c>
      <c r="H1221">
        <f t="shared" si="153"/>
        <v>2.9999999999972715E-2</v>
      </c>
      <c r="I1221">
        <f t="shared" si="148"/>
        <v>579000</v>
      </c>
      <c r="J1221">
        <v>2020.09</v>
      </c>
      <c r="K1221">
        <f t="shared" si="150"/>
        <v>128</v>
      </c>
      <c r="L1221">
        <f t="shared" si="151"/>
        <v>449000</v>
      </c>
    </row>
    <row r="1222" spans="1:12" x14ac:dyDescent="0.45">
      <c r="A1222" t="s">
        <v>5325</v>
      </c>
      <c r="B1222">
        <v>450000</v>
      </c>
      <c r="C1222" t="s">
        <v>43</v>
      </c>
      <c r="D1222" t="str">
        <f t="shared" si="152"/>
        <v>2021.01</v>
      </c>
      <c r="E1222" t="str" cm="1">
        <f t="array" ref="E1222">IF(COUNT(FIND({"셀룰러","샐룰러","lte","Lte","LTE","Cellular","cellular"},G1222)),"lte","wifi")</f>
        <v>wifi</v>
      </c>
      <c r="F1222" t="s">
        <v>100</v>
      </c>
      <c r="G1222" t="s">
        <v>4410</v>
      </c>
      <c r="H1222">
        <f t="shared" si="153"/>
        <v>0.92000000000007276</v>
      </c>
      <c r="I1222">
        <f t="shared" si="148"/>
        <v>449000</v>
      </c>
      <c r="J1222">
        <v>2020.09</v>
      </c>
      <c r="K1222">
        <f t="shared" si="150"/>
        <v>32</v>
      </c>
      <c r="L1222">
        <f t="shared" si="151"/>
        <v>449000</v>
      </c>
    </row>
    <row r="1223" spans="1:12" x14ac:dyDescent="0.45">
      <c r="A1223" t="s">
        <v>5325</v>
      </c>
      <c r="B1223">
        <v>380000</v>
      </c>
      <c r="C1223" t="s">
        <v>4</v>
      </c>
      <c r="D1223" t="str">
        <f t="shared" si="152"/>
        <v>2020.11</v>
      </c>
      <c r="E1223" t="str" cm="1">
        <f t="array" ref="E1223">IF(COUNT(FIND({"셀룰러","샐룰러","lte","Lte","LTE","Cellular","cellular"},G1223)),"lte","wifi")</f>
        <v>wifi</v>
      </c>
      <c r="F1223" t="s">
        <v>32</v>
      </c>
      <c r="G1223" t="s">
        <v>4369</v>
      </c>
      <c r="H1223">
        <f t="shared" si="153"/>
        <v>1.999999999998181E-2</v>
      </c>
      <c r="I1223">
        <f t="shared" si="148"/>
        <v>449000</v>
      </c>
      <c r="J1223">
        <v>2020.09</v>
      </c>
      <c r="K1223">
        <f t="shared" si="150"/>
        <v>32</v>
      </c>
      <c r="L1223">
        <f t="shared" si="151"/>
        <v>449000</v>
      </c>
    </row>
    <row r="1224" spans="1:12" x14ac:dyDescent="0.45">
      <c r="A1224" t="s">
        <v>5325</v>
      </c>
      <c r="B1224">
        <v>380000</v>
      </c>
      <c r="C1224" t="s">
        <v>43</v>
      </c>
      <c r="D1224" t="str">
        <f t="shared" si="152"/>
        <v>2020.11</v>
      </c>
      <c r="E1224" t="str" cm="1">
        <f t="array" ref="E1224">IF(COUNT(FIND({"셀룰러","샐룰러","lte","Lte","LTE","Cellular","cellular"},G1224)),"lte","wifi")</f>
        <v>wifi</v>
      </c>
      <c r="F1224" t="s">
        <v>185</v>
      </c>
      <c r="G1224" t="s">
        <v>4353</v>
      </c>
      <c r="H1224">
        <f t="shared" si="153"/>
        <v>1.999999999998181E-2</v>
      </c>
      <c r="I1224">
        <f t="shared" si="148"/>
        <v>449000</v>
      </c>
      <c r="J1224">
        <v>2020.09</v>
      </c>
      <c r="K1224">
        <f t="shared" si="150"/>
        <v>32</v>
      </c>
      <c r="L1224">
        <f t="shared" si="151"/>
        <v>449000</v>
      </c>
    </row>
    <row r="1225" spans="1:12" x14ac:dyDescent="0.45">
      <c r="A1225" t="s">
        <v>5325</v>
      </c>
      <c r="B1225">
        <v>430000</v>
      </c>
      <c r="C1225" t="s">
        <v>43</v>
      </c>
      <c r="D1225" t="str">
        <f t="shared" si="152"/>
        <v>2021.01</v>
      </c>
      <c r="E1225" t="str" cm="1">
        <f t="array" ref="E1225">IF(COUNT(FIND({"셀룰러","샐룰러","lte","Lte","LTE","Cellular","cellular"},G1225)),"lte","wifi")</f>
        <v>wifi</v>
      </c>
      <c r="F1225" t="s">
        <v>89</v>
      </c>
      <c r="G1225" t="s">
        <v>4264</v>
      </c>
      <c r="H1225">
        <f t="shared" si="153"/>
        <v>0.92000000000007276</v>
      </c>
      <c r="I1225">
        <f t="shared" si="148"/>
        <v>449000</v>
      </c>
      <c r="J1225">
        <v>2020.09</v>
      </c>
      <c r="K1225">
        <f t="shared" si="150"/>
        <v>32</v>
      </c>
      <c r="L1225">
        <f t="shared" si="151"/>
        <v>449000</v>
      </c>
    </row>
    <row r="1226" spans="1:12" x14ac:dyDescent="0.45">
      <c r="A1226" t="s">
        <v>5325</v>
      </c>
      <c r="B1226">
        <v>490000</v>
      </c>
      <c r="C1226" t="s">
        <v>43</v>
      </c>
      <c r="D1226" t="str">
        <f t="shared" si="152"/>
        <v>2021.01</v>
      </c>
      <c r="E1226" t="str" cm="1">
        <f t="array" ref="E1226">IF(COUNT(FIND({"셀룰러","샐룰러","lte","Lte","LTE","Cellular","cellular"},G1226)),"lte","wifi")</f>
        <v>wifi</v>
      </c>
      <c r="F1226" t="s">
        <v>418</v>
      </c>
      <c r="G1226" t="s">
        <v>4301</v>
      </c>
      <c r="H1226">
        <f t="shared" si="153"/>
        <v>0.92000000000007276</v>
      </c>
      <c r="I1226">
        <f t="shared" si="148"/>
        <v>449000</v>
      </c>
      <c r="J1226">
        <v>2020.09</v>
      </c>
      <c r="K1226">
        <f t="shared" si="150"/>
        <v>32</v>
      </c>
      <c r="L1226">
        <f t="shared" si="151"/>
        <v>449000</v>
      </c>
    </row>
    <row r="1227" spans="1:12" x14ac:dyDescent="0.45">
      <c r="A1227" t="s">
        <v>5325</v>
      </c>
      <c r="B1227">
        <v>410000</v>
      </c>
      <c r="C1227" t="s">
        <v>43</v>
      </c>
      <c r="D1227" t="str">
        <f t="shared" si="152"/>
        <v>2020.11</v>
      </c>
      <c r="E1227" t="str" cm="1">
        <f t="array" ref="E1227">IF(COUNT(FIND({"셀룰러","샐룰러","lte","Lte","LTE","Cellular","cellular"},G1227)),"lte","wifi")</f>
        <v>wifi</v>
      </c>
      <c r="F1227" t="s">
        <v>199</v>
      </c>
      <c r="G1227" t="s">
        <v>4602</v>
      </c>
      <c r="H1227">
        <f t="shared" si="153"/>
        <v>1.999999999998181E-2</v>
      </c>
      <c r="I1227">
        <f t="shared" si="148"/>
        <v>449000</v>
      </c>
      <c r="J1227">
        <v>2020.09</v>
      </c>
      <c r="K1227">
        <f t="shared" si="150"/>
        <v>32</v>
      </c>
      <c r="L1227">
        <f t="shared" si="151"/>
        <v>449000</v>
      </c>
    </row>
    <row r="1228" spans="1:12" x14ac:dyDescent="0.45">
      <c r="A1228" t="s">
        <v>5325</v>
      </c>
      <c r="B1228">
        <v>520000</v>
      </c>
      <c r="C1228" t="s">
        <v>43</v>
      </c>
      <c r="D1228" s="2">
        <v>2020.11</v>
      </c>
      <c r="E1228" t="str" cm="1">
        <f t="array" ref="E1228">IF(COUNT(FIND({"셀룰러","샐룰러","lte","Lte","LTE","Cellular","cellular"},G1228)),"lte","wifi")</f>
        <v>wifi</v>
      </c>
      <c r="F1228">
        <v>20201114</v>
      </c>
      <c r="G1228" t="s">
        <v>5747</v>
      </c>
      <c r="H1228">
        <f t="shared" si="153"/>
        <v>1.999999999998181E-2</v>
      </c>
      <c r="I1228">
        <f t="shared" si="148"/>
        <v>579000</v>
      </c>
      <c r="J1228">
        <v>2020.09</v>
      </c>
      <c r="K1228">
        <f t="shared" si="150"/>
        <v>128</v>
      </c>
      <c r="L1228">
        <f t="shared" si="151"/>
        <v>449000</v>
      </c>
    </row>
    <row r="1229" spans="1:12" x14ac:dyDescent="0.45">
      <c r="A1229" t="s">
        <v>5325</v>
      </c>
      <c r="B1229">
        <v>400000</v>
      </c>
      <c r="C1229" t="s">
        <v>43</v>
      </c>
      <c r="D1229" t="str">
        <f>LEFT(F1229,7)</f>
        <v>2021.02</v>
      </c>
      <c r="E1229" t="str" cm="1">
        <f t="array" ref="E1229">IF(COUNT(FIND({"셀룰러","샐룰러","lte","Lte","LTE","Cellular","cellular"},G1229)),"lte","wifi")</f>
        <v>wifi</v>
      </c>
      <c r="F1229" t="s">
        <v>48</v>
      </c>
      <c r="G1229" t="s">
        <v>4482</v>
      </c>
      <c r="H1229">
        <f t="shared" si="153"/>
        <v>0.93000000000006366</v>
      </c>
      <c r="I1229">
        <f t="shared" si="148"/>
        <v>449000</v>
      </c>
      <c r="J1229">
        <v>2020.09</v>
      </c>
      <c r="K1229">
        <f t="shared" si="150"/>
        <v>32</v>
      </c>
      <c r="L1229">
        <f t="shared" si="151"/>
        <v>449000</v>
      </c>
    </row>
    <row r="1230" spans="1:12" x14ac:dyDescent="0.45">
      <c r="A1230" t="s">
        <v>5325</v>
      </c>
      <c r="B1230">
        <v>380000</v>
      </c>
      <c r="C1230" t="s">
        <v>4</v>
      </c>
      <c r="D1230" t="str">
        <f>LEFT(F1230,7)</f>
        <v>2021.03</v>
      </c>
      <c r="E1230" t="str" cm="1">
        <f t="array" ref="E1230">IF(COUNT(FIND({"셀룰러","샐룰러","lte","Lte","LTE","Cellular","cellular"},G1230)),"lte","wifi")</f>
        <v>wifi</v>
      </c>
      <c r="F1230" t="s">
        <v>8</v>
      </c>
      <c r="G1230" t="s">
        <v>4205</v>
      </c>
      <c r="H1230">
        <f t="shared" si="153"/>
        <v>0.94000000000005457</v>
      </c>
      <c r="I1230">
        <f t="shared" si="148"/>
        <v>449000</v>
      </c>
      <c r="J1230">
        <v>2020.09</v>
      </c>
      <c r="K1230">
        <f t="shared" si="150"/>
        <v>32</v>
      </c>
      <c r="L1230">
        <f t="shared" si="151"/>
        <v>449000</v>
      </c>
    </row>
    <row r="1231" spans="1:12" x14ac:dyDescent="0.45">
      <c r="A1231" t="s">
        <v>5325</v>
      </c>
      <c r="B1231">
        <v>500000</v>
      </c>
      <c r="C1231" t="s">
        <v>43</v>
      </c>
      <c r="D1231" s="2">
        <v>2020.11</v>
      </c>
      <c r="E1231" t="str" cm="1">
        <f t="array" ref="E1231">IF(COUNT(FIND({"셀룰러","샐룰러","lte","Lte","LTE","Cellular","cellular"},G1231)),"lte","wifi")</f>
        <v>lte</v>
      </c>
      <c r="F1231">
        <v>20201118</v>
      </c>
      <c r="G1231" t="s">
        <v>5695</v>
      </c>
      <c r="H1231">
        <f t="shared" si="153"/>
        <v>1.999999999998181E-2</v>
      </c>
      <c r="I1231">
        <f t="shared" si="148"/>
        <v>619000</v>
      </c>
      <c r="J1231">
        <v>2020.09</v>
      </c>
      <c r="K1231">
        <f t="shared" si="150"/>
        <v>32</v>
      </c>
      <c r="L1231">
        <f t="shared" si="151"/>
        <v>619000</v>
      </c>
    </row>
    <row r="1232" spans="1:12" x14ac:dyDescent="0.45">
      <c r="A1232" t="s">
        <v>5325</v>
      </c>
      <c r="B1232">
        <v>420000</v>
      </c>
      <c r="C1232" t="s">
        <v>43</v>
      </c>
      <c r="D1232" t="str">
        <f t="shared" ref="D1232:D1242" si="154">LEFT(F1232,7)</f>
        <v>2021.01</v>
      </c>
      <c r="E1232" t="str" cm="1">
        <f t="array" ref="E1232">IF(COUNT(FIND({"셀룰러","샐룰러","lte","Lte","LTE","Cellular","cellular"},G1232)),"lte","wifi")</f>
        <v>wifi</v>
      </c>
      <c r="F1232" t="s">
        <v>418</v>
      </c>
      <c r="G1232" t="s">
        <v>4290</v>
      </c>
      <c r="H1232">
        <f t="shared" si="153"/>
        <v>0.92000000000007276</v>
      </c>
      <c r="I1232">
        <f t="shared" si="148"/>
        <v>449000</v>
      </c>
      <c r="J1232">
        <v>2020.09</v>
      </c>
      <c r="K1232">
        <f t="shared" si="150"/>
        <v>32</v>
      </c>
      <c r="L1232">
        <f t="shared" si="151"/>
        <v>449000</v>
      </c>
    </row>
    <row r="1233" spans="1:12" x14ac:dyDescent="0.45">
      <c r="A1233" t="s">
        <v>5325</v>
      </c>
      <c r="B1233">
        <v>430000</v>
      </c>
      <c r="C1233" t="s">
        <v>43</v>
      </c>
      <c r="D1233" t="str">
        <f t="shared" si="154"/>
        <v>2020.12</v>
      </c>
      <c r="E1233" t="str" cm="1">
        <f t="array" ref="E1233">IF(COUNT(FIND({"셀룰러","샐룰러","lte","Lte","LTE","Cellular","cellular"},G1233)),"lte","wifi")</f>
        <v>wifi</v>
      </c>
      <c r="F1233" t="s">
        <v>173</v>
      </c>
      <c r="G1233" t="s">
        <v>4319</v>
      </c>
      <c r="H1233">
        <f t="shared" si="153"/>
        <v>2.9999999999972715E-2</v>
      </c>
      <c r="I1233">
        <f t="shared" si="148"/>
        <v>449000</v>
      </c>
      <c r="J1233">
        <v>2020.09</v>
      </c>
      <c r="K1233">
        <f t="shared" si="150"/>
        <v>32</v>
      </c>
      <c r="L1233">
        <f t="shared" si="151"/>
        <v>449000</v>
      </c>
    </row>
    <row r="1234" spans="1:12" x14ac:dyDescent="0.45">
      <c r="A1234" t="s">
        <v>5325</v>
      </c>
      <c r="B1234">
        <v>500000</v>
      </c>
      <c r="C1234" t="s">
        <v>43</v>
      </c>
      <c r="D1234" t="str">
        <f t="shared" si="154"/>
        <v>2021.01</v>
      </c>
      <c r="E1234" t="str" cm="1">
        <f t="array" ref="E1234">IF(COUNT(FIND({"셀룰러","샐룰러","lte","Lte","LTE","Cellular","cellular"},G1234)),"lte","wifi")</f>
        <v>wifi</v>
      </c>
      <c r="F1234" t="s">
        <v>117</v>
      </c>
      <c r="G1234" t="s">
        <v>4188</v>
      </c>
      <c r="H1234">
        <f t="shared" si="153"/>
        <v>0.92000000000007276</v>
      </c>
      <c r="I1234">
        <f t="shared" si="148"/>
        <v>449000</v>
      </c>
      <c r="J1234">
        <v>2020.09</v>
      </c>
      <c r="K1234">
        <f t="shared" si="150"/>
        <v>32</v>
      </c>
      <c r="L1234">
        <f t="shared" si="151"/>
        <v>449000</v>
      </c>
    </row>
    <row r="1235" spans="1:12" x14ac:dyDescent="0.45">
      <c r="A1235" t="s">
        <v>5325</v>
      </c>
      <c r="B1235">
        <v>410000</v>
      </c>
      <c r="C1235" t="s">
        <v>43</v>
      </c>
      <c r="D1235" t="str">
        <f t="shared" si="154"/>
        <v>2020.11</v>
      </c>
      <c r="E1235" t="str" cm="1">
        <f t="array" ref="E1235">IF(COUNT(FIND({"셀룰러","샐룰러","lte","Lte","LTE","Cellular","cellular"},G1235)),"lte","wifi")</f>
        <v>wifi</v>
      </c>
      <c r="F1235" t="s">
        <v>32</v>
      </c>
      <c r="G1235" t="s">
        <v>4356</v>
      </c>
      <c r="H1235">
        <f t="shared" si="153"/>
        <v>1.999999999998181E-2</v>
      </c>
      <c r="I1235">
        <f t="shared" si="148"/>
        <v>449000</v>
      </c>
      <c r="J1235">
        <v>2020.09</v>
      </c>
      <c r="K1235">
        <f t="shared" si="150"/>
        <v>32</v>
      </c>
      <c r="L1235">
        <f t="shared" si="151"/>
        <v>449000</v>
      </c>
    </row>
    <row r="1236" spans="1:12" x14ac:dyDescent="0.45">
      <c r="A1236" t="s">
        <v>5325</v>
      </c>
      <c r="B1236">
        <v>430000</v>
      </c>
      <c r="C1236" t="s">
        <v>4</v>
      </c>
      <c r="D1236" t="str">
        <f t="shared" si="154"/>
        <v>2021.02</v>
      </c>
      <c r="E1236" t="str" cm="1">
        <f t="array" ref="E1236">IF(COUNT(FIND({"셀룰러","샐룰러","lte","Lte","LTE","Cellular","cellular"},G1236)),"lte","wifi")</f>
        <v>wifi</v>
      </c>
      <c r="F1236" t="s">
        <v>74</v>
      </c>
      <c r="G1236" t="s">
        <v>3763</v>
      </c>
      <c r="H1236">
        <f t="shared" si="153"/>
        <v>0.93000000000006366</v>
      </c>
      <c r="I1236">
        <f t="shared" si="148"/>
        <v>449000</v>
      </c>
      <c r="J1236">
        <v>2020.09</v>
      </c>
      <c r="K1236">
        <f t="shared" si="150"/>
        <v>32</v>
      </c>
      <c r="L1236">
        <f t="shared" si="151"/>
        <v>449000</v>
      </c>
    </row>
    <row r="1237" spans="1:12" x14ac:dyDescent="0.45">
      <c r="A1237" t="s">
        <v>5325</v>
      </c>
      <c r="B1237">
        <v>390000</v>
      </c>
      <c r="C1237" t="s">
        <v>4</v>
      </c>
      <c r="D1237" t="str">
        <f t="shared" si="154"/>
        <v>2020.11</v>
      </c>
      <c r="E1237" t="str" cm="1">
        <f t="array" ref="E1237">IF(COUNT(FIND({"셀룰러","샐룰러","lte","Lte","LTE","Cellular","cellular"},G1237)),"lte","wifi")</f>
        <v>wifi</v>
      </c>
      <c r="F1237" t="s">
        <v>604</v>
      </c>
      <c r="G1237" t="s">
        <v>4611</v>
      </c>
      <c r="H1237">
        <f t="shared" si="153"/>
        <v>1.999999999998181E-2</v>
      </c>
      <c r="I1237">
        <f t="shared" si="148"/>
        <v>449000</v>
      </c>
      <c r="J1237">
        <v>2020.09</v>
      </c>
      <c r="K1237">
        <f t="shared" si="150"/>
        <v>32</v>
      </c>
      <c r="L1237">
        <f t="shared" si="151"/>
        <v>449000</v>
      </c>
    </row>
    <row r="1238" spans="1:12" x14ac:dyDescent="0.45">
      <c r="A1238" t="s">
        <v>5325</v>
      </c>
      <c r="B1238">
        <v>400000</v>
      </c>
      <c r="C1238" t="s">
        <v>43</v>
      </c>
      <c r="D1238" t="str">
        <f t="shared" si="154"/>
        <v>2020.12</v>
      </c>
      <c r="E1238" t="str" cm="1">
        <f t="array" ref="E1238">IF(COUNT(FIND({"셀룰러","샐룰러","lte","Lte","LTE","Cellular","cellular"},G1238)),"lte","wifi")</f>
        <v>wifi</v>
      </c>
      <c r="F1238" t="s">
        <v>472</v>
      </c>
      <c r="G1238" t="s">
        <v>4548</v>
      </c>
      <c r="H1238">
        <f t="shared" si="153"/>
        <v>2.9999999999972715E-2</v>
      </c>
      <c r="I1238">
        <f t="shared" si="148"/>
        <v>449000</v>
      </c>
      <c r="J1238">
        <v>2020.09</v>
      </c>
      <c r="K1238">
        <f t="shared" si="150"/>
        <v>32</v>
      </c>
      <c r="L1238">
        <f t="shared" si="151"/>
        <v>449000</v>
      </c>
    </row>
    <row r="1239" spans="1:12" x14ac:dyDescent="0.45">
      <c r="A1239" t="s">
        <v>5325</v>
      </c>
      <c r="B1239">
        <v>380000</v>
      </c>
      <c r="C1239" t="s">
        <v>4</v>
      </c>
      <c r="D1239" t="str">
        <f t="shared" si="154"/>
        <v>2021.02</v>
      </c>
      <c r="E1239" t="str" cm="1">
        <f t="array" ref="E1239">IF(COUNT(FIND({"셀룰러","샐룰러","lte","Lte","LTE","Cellular","cellular"},G1239)),"lte","wifi")</f>
        <v>wifi</v>
      </c>
      <c r="F1239" t="s">
        <v>58</v>
      </c>
      <c r="G1239" t="s">
        <v>4464</v>
      </c>
      <c r="H1239">
        <f t="shared" si="153"/>
        <v>0.93000000000006366</v>
      </c>
      <c r="I1239">
        <f t="shared" si="148"/>
        <v>449000</v>
      </c>
      <c r="J1239">
        <v>2020.09</v>
      </c>
      <c r="K1239">
        <f t="shared" si="150"/>
        <v>32</v>
      </c>
      <c r="L1239">
        <f t="shared" si="151"/>
        <v>449000</v>
      </c>
    </row>
    <row r="1240" spans="1:12" x14ac:dyDescent="0.45">
      <c r="A1240" t="s">
        <v>5325</v>
      </c>
      <c r="B1240">
        <v>430000</v>
      </c>
      <c r="C1240" t="s">
        <v>43</v>
      </c>
      <c r="D1240" t="str">
        <f t="shared" si="154"/>
        <v>2020.12</v>
      </c>
      <c r="E1240" t="str" cm="1">
        <f t="array" ref="E1240">IF(COUNT(FIND({"셀룰러","샐룰러","lte","Lte","LTE","Cellular","cellular"},G1240)),"lte","wifi")</f>
        <v>wifi</v>
      </c>
      <c r="F1240" t="s">
        <v>152</v>
      </c>
      <c r="G1240" t="s">
        <v>4537</v>
      </c>
      <c r="H1240">
        <f t="shared" si="153"/>
        <v>2.9999999999972715E-2</v>
      </c>
      <c r="I1240">
        <f t="shared" si="148"/>
        <v>449000</v>
      </c>
      <c r="J1240">
        <v>2020.09</v>
      </c>
      <c r="K1240">
        <f t="shared" si="150"/>
        <v>32</v>
      </c>
      <c r="L1240">
        <f t="shared" si="151"/>
        <v>449000</v>
      </c>
    </row>
    <row r="1241" spans="1:12" x14ac:dyDescent="0.45">
      <c r="A1241" t="s">
        <v>5325</v>
      </c>
      <c r="B1241">
        <v>470000</v>
      </c>
      <c r="C1241" t="s">
        <v>43</v>
      </c>
      <c r="D1241" t="str">
        <f t="shared" si="154"/>
        <v>2020.12</v>
      </c>
      <c r="E1241" t="str" cm="1">
        <f t="array" ref="E1241">IF(COUNT(FIND({"셀룰러","샐룰러","lte","Lte","LTE","Cellular","cellular"},G1241)),"lte","wifi")</f>
        <v>wifi</v>
      </c>
      <c r="F1241" t="s">
        <v>121</v>
      </c>
      <c r="G1241" t="s">
        <v>4314</v>
      </c>
      <c r="H1241">
        <f t="shared" si="153"/>
        <v>2.9999999999972715E-2</v>
      </c>
      <c r="I1241">
        <f t="shared" si="148"/>
        <v>449000</v>
      </c>
      <c r="J1241">
        <v>2020.09</v>
      </c>
      <c r="K1241">
        <f t="shared" si="150"/>
        <v>32</v>
      </c>
      <c r="L1241">
        <f t="shared" si="151"/>
        <v>449000</v>
      </c>
    </row>
    <row r="1242" spans="1:12" x14ac:dyDescent="0.45">
      <c r="A1242" t="s">
        <v>5325</v>
      </c>
      <c r="B1242">
        <v>400000</v>
      </c>
      <c r="C1242" t="s">
        <v>43</v>
      </c>
      <c r="D1242" t="str">
        <f t="shared" si="154"/>
        <v>2020.11</v>
      </c>
      <c r="E1242" t="str" cm="1">
        <f t="array" ref="E1242">IF(COUNT(FIND({"셀룰러","샐룰러","lte","Lte","LTE","Cellular","cellular"},G1242)),"lte","wifi")</f>
        <v>wifi</v>
      </c>
      <c r="F1242" t="s">
        <v>199</v>
      </c>
      <c r="G1242" t="s">
        <v>4388</v>
      </c>
      <c r="H1242">
        <f t="shared" si="153"/>
        <v>1.999999999998181E-2</v>
      </c>
      <c r="I1242">
        <f t="shared" si="148"/>
        <v>449000</v>
      </c>
      <c r="J1242">
        <v>2020.09</v>
      </c>
      <c r="K1242">
        <f t="shared" si="150"/>
        <v>32</v>
      </c>
      <c r="L1242">
        <f t="shared" si="151"/>
        <v>449000</v>
      </c>
    </row>
    <row r="1243" spans="1:12" x14ac:dyDescent="0.45">
      <c r="A1243" t="s">
        <v>5325</v>
      </c>
      <c r="B1243">
        <v>420000</v>
      </c>
      <c r="C1243" t="s">
        <v>43</v>
      </c>
      <c r="D1243" s="2">
        <v>2020.12</v>
      </c>
      <c r="E1243" t="str" cm="1">
        <f t="array" ref="E1243">IF(COUNT(FIND({"셀룰러","샐룰러","lte","Lte","LTE","Cellular","cellular"},G1243)),"lte","wifi")</f>
        <v>wifi</v>
      </c>
      <c r="F1243">
        <v>20201223</v>
      </c>
      <c r="G1243" t="s">
        <v>5703</v>
      </c>
      <c r="H1243">
        <f t="shared" si="153"/>
        <v>2.9999999999972715E-2</v>
      </c>
      <c r="I1243">
        <f t="shared" si="148"/>
        <v>449000</v>
      </c>
      <c r="J1243">
        <v>2020.09</v>
      </c>
      <c r="K1243">
        <f t="shared" si="150"/>
        <v>32</v>
      </c>
      <c r="L1243">
        <f t="shared" si="151"/>
        <v>449000</v>
      </c>
    </row>
    <row r="1244" spans="1:12" x14ac:dyDescent="0.45">
      <c r="A1244" t="s">
        <v>5325</v>
      </c>
      <c r="B1244">
        <v>450000</v>
      </c>
      <c r="C1244" t="s">
        <v>43</v>
      </c>
      <c r="D1244" t="str">
        <f t="shared" ref="D1244:D1278" si="155">LEFT(F1244,7)</f>
        <v>2020.12</v>
      </c>
      <c r="E1244" t="str" cm="1">
        <f t="array" ref="E1244">IF(COUNT(FIND({"셀룰러","샐룰러","lte","Lte","LTE","Cellular","cellular"},G1244)),"lte","wifi")</f>
        <v>wifi</v>
      </c>
      <c r="F1244" t="s">
        <v>128</v>
      </c>
      <c r="G1244" t="s">
        <v>4532</v>
      </c>
      <c r="H1244">
        <f t="shared" si="153"/>
        <v>2.9999999999972715E-2</v>
      </c>
      <c r="I1244">
        <f t="shared" si="148"/>
        <v>449000</v>
      </c>
      <c r="J1244">
        <v>2020.09</v>
      </c>
      <c r="K1244">
        <f t="shared" si="150"/>
        <v>32</v>
      </c>
      <c r="L1244">
        <f t="shared" si="151"/>
        <v>449000</v>
      </c>
    </row>
    <row r="1245" spans="1:12" x14ac:dyDescent="0.45">
      <c r="A1245" t="s">
        <v>5325</v>
      </c>
      <c r="B1245">
        <v>400000</v>
      </c>
      <c r="C1245" t="s">
        <v>4</v>
      </c>
      <c r="D1245" t="str">
        <f t="shared" si="155"/>
        <v>2021.03</v>
      </c>
      <c r="E1245" t="str" cm="1">
        <f t="array" ref="E1245">IF(COUNT(FIND({"셀룰러","샐룰러","lte","Lte","LTE","Cellular","cellular"},G1245)),"lte","wifi")</f>
        <v>wifi</v>
      </c>
      <c r="F1245" t="s">
        <v>190</v>
      </c>
      <c r="G1245" t="s">
        <v>4421</v>
      </c>
      <c r="H1245">
        <f t="shared" si="153"/>
        <v>0.94000000000005457</v>
      </c>
      <c r="I1245">
        <f t="shared" si="148"/>
        <v>449000</v>
      </c>
      <c r="J1245">
        <v>2020.09</v>
      </c>
      <c r="K1245">
        <f t="shared" si="150"/>
        <v>32</v>
      </c>
      <c r="L1245">
        <f t="shared" si="151"/>
        <v>449000</v>
      </c>
    </row>
    <row r="1246" spans="1:12" x14ac:dyDescent="0.45">
      <c r="A1246" t="s">
        <v>5325</v>
      </c>
      <c r="B1246">
        <v>390000</v>
      </c>
      <c r="C1246" t="s">
        <v>4</v>
      </c>
      <c r="D1246" t="str">
        <f t="shared" si="155"/>
        <v>2021.03</v>
      </c>
      <c r="E1246" t="str" cm="1">
        <f t="array" ref="E1246">IF(COUNT(FIND({"셀룰러","샐룰러","lte","Lte","LTE","Cellular","cellular"},G1246)),"lte","wifi")</f>
        <v>wifi</v>
      </c>
      <c r="F1246" t="s">
        <v>15</v>
      </c>
      <c r="G1246" t="s">
        <v>4216</v>
      </c>
      <c r="H1246">
        <f t="shared" si="153"/>
        <v>0.94000000000005457</v>
      </c>
      <c r="I1246">
        <f t="shared" si="148"/>
        <v>449000</v>
      </c>
      <c r="J1246">
        <v>2020.09</v>
      </c>
      <c r="K1246">
        <f t="shared" si="150"/>
        <v>32</v>
      </c>
      <c r="L1246">
        <f t="shared" si="151"/>
        <v>449000</v>
      </c>
    </row>
    <row r="1247" spans="1:12" x14ac:dyDescent="0.45">
      <c r="A1247" t="s">
        <v>5325</v>
      </c>
      <c r="B1247">
        <v>450000</v>
      </c>
      <c r="C1247" t="s">
        <v>43</v>
      </c>
      <c r="D1247" t="str">
        <f t="shared" si="155"/>
        <v>2021.01</v>
      </c>
      <c r="E1247" t="str" cm="1">
        <f t="array" ref="E1247">IF(COUNT(FIND({"셀룰러","샐룰러","lte","Lte","LTE","Cellular","cellular"},G1247)),"lte","wifi")</f>
        <v>wifi</v>
      </c>
      <c r="F1247" t="s">
        <v>114</v>
      </c>
      <c r="G1247" t="s">
        <v>4305</v>
      </c>
      <c r="H1247">
        <f t="shared" si="153"/>
        <v>0.92000000000007276</v>
      </c>
      <c r="I1247">
        <f t="shared" si="148"/>
        <v>449000</v>
      </c>
      <c r="J1247">
        <v>2020.09</v>
      </c>
      <c r="K1247">
        <f t="shared" si="150"/>
        <v>32</v>
      </c>
      <c r="L1247">
        <f t="shared" si="151"/>
        <v>449000</v>
      </c>
    </row>
    <row r="1248" spans="1:12" x14ac:dyDescent="0.45">
      <c r="A1248" t="s">
        <v>5325</v>
      </c>
      <c r="B1248">
        <v>560000</v>
      </c>
      <c r="C1248" t="s">
        <v>43</v>
      </c>
      <c r="D1248" t="str">
        <f t="shared" si="155"/>
        <v>2021.01</v>
      </c>
      <c r="E1248" t="str" cm="1">
        <f t="array" ref="E1248">IF(COUNT(FIND({"셀룰러","샐룰러","lte","Lte","LTE","Cellular","cellular"},G1248)),"lte","wifi")</f>
        <v>wifi</v>
      </c>
      <c r="F1248" t="s">
        <v>111</v>
      </c>
      <c r="G1248" t="s">
        <v>4294</v>
      </c>
      <c r="H1248">
        <f t="shared" si="153"/>
        <v>0.92000000000007276</v>
      </c>
      <c r="I1248">
        <f t="shared" si="148"/>
        <v>579000</v>
      </c>
      <c r="J1248">
        <v>2020.09</v>
      </c>
      <c r="K1248">
        <f t="shared" si="150"/>
        <v>128</v>
      </c>
      <c r="L1248">
        <f t="shared" si="151"/>
        <v>449000</v>
      </c>
    </row>
    <row r="1249" spans="1:12" x14ac:dyDescent="0.45">
      <c r="A1249" t="s">
        <v>5325</v>
      </c>
      <c r="B1249">
        <v>550000</v>
      </c>
      <c r="C1249" t="s">
        <v>43</v>
      </c>
      <c r="D1249" t="str">
        <f t="shared" si="155"/>
        <v>2020.12</v>
      </c>
      <c r="E1249" t="str" cm="1">
        <f t="array" ref="E1249">IF(COUNT(FIND({"셀룰러","샐룰러","lte","Lte","LTE","Cellular","cellular"},G1249)),"lte","wifi")</f>
        <v>wifi</v>
      </c>
      <c r="F1249" t="s">
        <v>160</v>
      </c>
      <c r="G1249" t="s">
        <v>4546</v>
      </c>
      <c r="H1249">
        <f t="shared" si="153"/>
        <v>2.9999999999972715E-2</v>
      </c>
      <c r="I1249">
        <f t="shared" si="148"/>
        <v>579000</v>
      </c>
      <c r="J1249">
        <v>2020.09</v>
      </c>
      <c r="K1249">
        <f t="shared" si="150"/>
        <v>128</v>
      </c>
      <c r="L1249">
        <f t="shared" si="151"/>
        <v>449000</v>
      </c>
    </row>
    <row r="1250" spans="1:12" x14ac:dyDescent="0.45">
      <c r="A1250" t="s">
        <v>5325</v>
      </c>
      <c r="B1250">
        <v>560000</v>
      </c>
      <c r="C1250" t="s">
        <v>43</v>
      </c>
      <c r="D1250" t="str">
        <f t="shared" si="155"/>
        <v>2021.01</v>
      </c>
      <c r="E1250" t="str" cm="1">
        <f t="array" ref="E1250">IF(COUNT(FIND({"셀룰러","샐룰러","lte","Lte","LTE","Cellular","cellular"},G1250)),"lte","wifi")</f>
        <v>wifi</v>
      </c>
      <c r="F1250" t="s">
        <v>367</v>
      </c>
      <c r="G1250" t="s">
        <v>4529</v>
      </c>
      <c r="H1250">
        <f t="shared" si="153"/>
        <v>0.92000000000007276</v>
      </c>
      <c r="I1250">
        <f t="shared" si="148"/>
        <v>579000</v>
      </c>
      <c r="J1250">
        <v>2020.09</v>
      </c>
      <c r="K1250">
        <f t="shared" si="150"/>
        <v>128</v>
      </c>
      <c r="L1250">
        <f t="shared" si="151"/>
        <v>449000</v>
      </c>
    </row>
    <row r="1251" spans="1:12" x14ac:dyDescent="0.45">
      <c r="A1251" t="s">
        <v>5325</v>
      </c>
      <c r="B1251">
        <v>400000</v>
      </c>
      <c r="C1251" t="s">
        <v>43</v>
      </c>
      <c r="D1251" t="str">
        <f t="shared" si="155"/>
        <v>2020.11</v>
      </c>
      <c r="E1251" t="str" cm="1">
        <f t="array" ref="E1251">IF(COUNT(FIND({"셀룰러","샐룰러","lte","Lte","LTE","Cellular","cellular"},G1251)),"lte","wifi")</f>
        <v>wifi</v>
      </c>
      <c r="F1251" t="s">
        <v>32</v>
      </c>
      <c r="G1251" t="s">
        <v>4588</v>
      </c>
      <c r="H1251">
        <f t="shared" si="153"/>
        <v>1.999999999998181E-2</v>
      </c>
      <c r="I1251">
        <f t="shared" si="148"/>
        <v>449000</v>
      </c>
      <c r="J1251">
        <v>2020.09</v>
      </c>
      <c r="K1251">
        <f t="shared" si="150"/>
        <v>32</v>
      </c>
      <c r="L1251">
        <f t="shared" si="151"/>
        <v>449000</v>
      </c>
    </row>
    <row r="1252" spans="1:12" x14ac:dyDescent="0.45">
      <c r="A1252" t="s">
        <v>5325</v>
      </c>
      <c r="B1252">
        <v>400000</v>
      </c>
      <c r="C1252" t="s">
        <v>43</v>
      </c>
      <c r="D1252" t="str">
        <f t="shared" si="155"/>
        <v>2021.02</v>
      </c>
      <c r="E1252" t="str" cm="1">
        <f t="array" ref="E1252">IF(COUNT(FIND({"셀룰러","샐룰러","lte","Lte","LTE","Cellular","cellular"},G1252)),"lte","wifi")</f>
        <v>wifi</v>
      </c>
      <c r="F1252" t="s">
        <v>29</v>
      </c>
      <c r="G1252" t="s">
        <v>4448</v>
      </c>
      <c r="H1252">
        <f t="shared" si="153"/>
        <v>0.93000000000006366</v>
      </c>
      <c r="I1252">
        <f t="shared" ref="I1252:I1315" si="156">IF(K1252=128,L1252+130000,L1252)</f>
        <v>449000</v>
      </c>
      <c r="J1252">
        <v>2020.09</v>
      </c>
      <c r="K1252">
        <f t="shared" si="150"/>
        <v>32</v>
      </c>
      <c r="L1252">
        <f t="shared" si="151"/>
        <v>449000</v>
      </c>
    </row>
    <row r="1253" spans="1:12" x14ac:dyDescent="0.45">
      <c r="A1253" t="s">
        <v>5325</v>
      </c>
      <c r="B1253">
        <v>420000</v>
      </c>
      <c r="C1253" t="s">
        <v>43</v>
      </c>
      <c r="D1253" t="str">
        <f t="shared" si="155"/>
        <v>2020.12</v>
      </c>
      <c r="E1253" t="str" cm="1">
        <f t="array" ref="E1253">IF(COUNT(FIND({"셀룰러","샐룰러","lte","Lte","LTE","Cellular","cellular"},G1253)),"lte","wifi")</f>
        <v>wifi</v>
      </c>
      <c r="F1253" t="s">
        <v>455</v>
      </c>
      <c r="G1253" t="s">
        <v>4197</v>
      </c>
      <c r="H1253">
        <f t="shared" si="153"/>
        <v>2.9999999999972715E-2</v>
      </c>
      <c r="I1253">
        <f t="shared" si="156"/>
        <v>449000</v>
      </c>
      <c r="J1253">
        <v>2020.09</v>
      </c>
      <c r="K1253">
        <f t="shared" si="150"/>
        <v>32</v>
      </c>
      <c r="L1253">
        <f t="shared" si="151"/>
        <v>449000</v>
      </c>
    </row>
    <row r="1254" spans="1:12" x14ac:dyDescent="0.45">
      <c r="A1254" t="s">
        <v>5325</v>
      </c>
      <c r="B1254">
        <v>450000</v>
      </c>
      <c r="C1254" t="s">
        <v>4</v>
      </c>
      <c r="D1254" t="str">
        <f t="shared" si="155"/>
        <v>2020.12</v>
      </c>
      <c r="E1254" t="str" cm="1">
        <f t="array" ref="E1254">IF(COUNT(FIND({"셀룰러","샐룰러","lte","Lte","LTE","Cellular","cellular"},G1254)),"lte","wifi")</f>
        <v>wifi</v>
      </c>
      <c r="F1254" t="s">
        <v>460</v>
      </c>
      <c r="G1254" t="s">
        <v>4339</v>
      </c>
      <c r="H1254">
        <f t="shared" si="153"/>
        <v>2.9999999999972715E-2</v>
      </c>
      <c r="I1254">
        <f t="shared" si="156"/>
        <v>579000</v>
      </c>
      <c r="J1254">
        <v>2020.09</v>
      </c>
      <c r="K1254">
        <f t="shared" si="150"/>
        <v>128</v>
      </c>
      <c r="L1254">
        <f t="shared" si="151"/>
        <v>449000</v>
      </c>
    </row>
    <row r="1255" spans="1:12" x14ac:dyDescent="0.45">
      <c r="A1255" t="s">
        <v>5325</v>
      </c>
      <c r="B1255">
        <v>498000</v>
      </c>
      <c r="C1255" t="s">
        <v>43</v>
      </c>
      <c r="D1255" t="str">
        <f t="shared" si="155"/>
        <v>2020.12</v>
      </c>
      <c r="E1255" t="str" cm="1">
        <f t="array" ref="E1255">IF(COUNT(FIND({"셀룰러","샐룰러","lte","Lte","LTE","Cellular","cellular"},G1255)),"lte","wifi")</f>
        <v>lte</v>
      </c>
      <c r="F1255" t="s">
        <v>118</v>
      </c>
      <c r="G1255" t="s">
        <v>4191</v>
      </c>
      <c r="H1255">
        <f t="shared" si="153"/>
        <v>2.9999999999972715E-2</v>
      </c>
      <c r="I1255">
        <f t="shared" si="156"/>
        <v>619000</v>
      </c>
      <c r="J1255">
        <v>2020.09</v>
      </c>
      <c r="K1255">
        <f t="shared" si="150"/>
        <v>32</v>
      </c>
      <c r="L1255">
        <f t="shared" si="151"/>
        <v>619000</v>
      </c>
    </row>
    <row r="1256" spans="1:12" x14ac:dyDescent="0.45">
      <c r="A1256" t="s">
        <v>5325</v>
      </c>
      <c r="B1256">
        <v>440000</v>
      </c>
      <c r="C1256" t="s">
        <v>43</v>
      </c>
      <c r="D1256" t="str">
        <f t="shared" si="155"/>
        <v>2020.12</v>
      </c>
      <c r="E1256" t="str" cm="1">
        <f t="array" ref="E1256">IF(COUNT(FIND({"셀룰러","샐룰러","lte","Lte","LTE","Cellular","cellular"},G1256)),"lte","wifi")</f>
        <v>wifi</v>
      </c>
      <c r="F1256" t="s">
        <v>128</v>
      </c>
      <c r="G1256" t="s">
        <v>4193</v>
      </c>
      <c r="H1256">
        <f t="shared" si="153"/>
        <v>2.9999999999972715E-2</v>
      </c>
      <c r="I1256">
        <f t="shared" si="156"/>
        <v>449000</v>
      </c>
      <c r="J1256">
        <v>2020.09</v>
      </c>
      <c r="K1256">
        <f t="shared" si="150"/>
        <v>32</v>
      </c>
      <c r="L1256">
        <f t="shared" si="151"/>
        <v>449000</v>
      </c>
    </row>
    <row r="1257" spans="1:12" x14ac:dyDescent="0.45">
      <c r="A1257" t="s">
        <v>5325</v>
      </c>
      <c r="B1257">
        <v>400000</v>
      </c>
      <c r="C1257" t="s">
        <v>4</v>
      </c>
      <c r="D1257" t="str">
        <f t="shared" si="155"/>
        <v>2021.01</v>
      </c>
      <c r="E1257" t="str" cm="1">
        <f t="array" ref="E1257">IF(COUNT(FIND({"셀룰러","샐룰러","lte","Lte","LTE","Cellular","cellular"},G1257)),"lte","wifi")</f>
        <v>wifi</v>
      </c>
      <c r="F1257" t="s">
        <v>347</v>
      </c>
      <c r="G1257" t="s">
        <v>4503</v>
      </c>
      <c r="H1257">
        <f t="shared" si="153"/>
        <v>0.92000000000007276</v>
      </c>
      <c r="I1257">
        <f t="shared" si="156"/>
        <v>449000</v>
      </c>
      <c r="J1257">
        <v>2020.09</v>
      </c>
      <c r="K1257">
        <f t="shared" si="150"/>
        <v>32</v>
      </c>
      <c r="L1257">
        <f t="shared" si="151"/>
        <v>449000</v>
      </c>
    </row>
    <row r="1258" spans="1:12" x14ac:dyDescent="0.45">
      <c r="A1258" t="s">
        <v>5325</v>
      </c>
      <c r="B1258">
        <v>420000</v>
      </c>
      <c r="C1258" t="s">
        <v>43</v>
      </c>
      <c r="D1258" t="str">
        <f t="shared" si="155"/>
        <v>2021.02</v>
      </c>
      <c r="E1258" t="str" cm="1">
        <f t="array" ref="E1258">IF(COUNT(FIND({"셀룰러","샐룰러","lte","Lte","LTE","Cellular","cellular"},G1258)),"lte","wifi")</f>
        <v>wifi</v>
      </c>
      <c r="F1258" t="s">
        <v>47</v>
      </c>
      <c r="G1258" t="s">
        <v>4230</v>
      </c>
      <c r="H1258">
        <f t="shared" si="153"/>
        <v>0.93000000000006366</v>
      </c>
      <c r="I1258">
        <f t="shared" si="156"/>
        <v>449000</v>
      </c>
      <c r="J1258">
        <v>2020.09</v>
      </c>
      <c r="K1258">
        <f t="shared" si="150"/>
        <v>32</v>
      </c>
      <c r="L1258">
        <f t="shared" si="151"/>
        <v>449000</v>
      </c>
    </row>
    <row r="1259" spans="1:12" x14ac:dyDescent="0.45">
      <c r="A1259" t="s">
        <v>5325</v>
      </c>
      <c r="B1259">
        <v>430000</v>
      </c>
      <c r="C1259" t="s">
        <v>43</v>
      </c>
      <c r="D1259" t="str">
        <f t="shared" si="155"/>
        <v>2021.01</v>
      </c>
      <c r="E1259" t="str" cm="1">
        <f t="array" ref="E1259">IF(COUNT(FIND({"셀룰러","샐룰러","lte","Lte","LTE","Cellular","cellular"},G1259)),"lte","wifi")</f>
        <v>wifi</v>
      </c>
      <c r="F1259" t="s">
        <v>94</v>
      </c>
      <c r="G1259" t="s">
        <v>4262</v>
      </c>
      <c r="H1259">
        <f t="shared" si="153"/>
        <v>0.92000000000007276</v>
      </c>
      <c r="I1259">
        <f t="shared" si="156"/>
        <v>449000</v>
      </c>
      <c r="J1259">
        <v>2020.09</v>
      </c>
      <c r="K1259">
        <f t="shared" si="150"/>
        <v>32</v>
      </c>
      <c r="L1259">
        <f t="shared" si="151"/>
        <v>449000</v>
      </c>
    </row>
    <row r="1260" spans="1:12" x14ac:dyDescent="0.45">
      <c r="A1260" t="s">
        <v>5325</v>
      </c>
      <c r="B1260">
        <v>400000</v>
      </c>
      <c r="C1260" t="s">
        <v>43</v>
      </c>
      <c r="D1260" t="str">
        <f t="shared" si="155"/>
        <v>2020.11</v>
      </c>
      <c r="E1260" t="str" cm="1">
        <f t="array" ref="E1260">IF(COUNT(FIND({"셀룰러","샐룰러","lte","Lte","LTE","Cellular","cellular"},G1260)),"lte","wifi")</f>
        <v>wifi</v>
      </c>
      <c r="F1260" t="s">
        <v>168</v>
      </c>
      <c r="G1260" t="s">
        <v>4360</v>
      </c>
      <c r="H1260">
        <f t="shared" si="153"/>
        <v>1.999999999998181E-2</v>
      </c>
      <c r="I1260">
        <f t="shared" si="156"/>
        <v>449000</v>
      </c>
      <c r="J1260">
        <v>2020.09</v>
      </c>
      <c r="K1260">
        <f t="shared" si="150"/>
        <v>32</v>
      </c>
      <c r="L1260">
        <f t="shared" si="151"/>
        <v>449000</v>
      </c>
    </row>
    <row r="1261" spans="1:12" x14ac:dyDescent="0.45">
      <c r="A1261" t="s">
        <v>5325</v>
      </c>
      <c r="B1261">
        <v>400000</v>
      </c>
      <c r="C1261" t="s">
        <v>43</v>
      </c>
      <c r="D1261" t="str">
        <f t="shared" si="155"/>
        <v>2020.12</v>
      </c>
      <c r="E1261" t="str" cm="1">
        <f t="array" ref="E1261">IF(COUNT(FIND({"셀룰러","샐룰러","lte","Lte","LTE","Cellular","cellular"},G1261)),"lte","wifi")</f>
        <v>wifi</v>
      </c>
      <c r="F1261" t="s">
        <v>169</v>
      </c>
      <c r="G1261" t="s">
        <v>4340</v>
      </c>
      <c r="H1261">
        <f t="shared" si="153"/>
        <v>2.9999999999972715E-2</v>
      </c>
      <c r="I1261">
        <f t="shared" si="156"/>
        <v>449000</v>
      </c>
      <c r="J1261">
        <v>2020.09</v>
      </c>
      <c r="K1261">
        <f t="shared" si="150"/>
        <v>32</v>
      </c>
      <c r="L1261">
        <f t="shared" si="151"/>
        <v>449000</v>
      </c>
    </row>
    <row r="1262" spans="1:12" x14ac:dyDescent="0.45">
      <c r="A1262" t="s">
        <v>5325</v>
      </c>
      <c r="B1262">
        <v>580000</v>
      </c>
      <c r="C1262" t="s">
        <v>43</v>
      </c>
      <c r="D1262" t="str">
        <f t="shared" si="155"/>
        <v>2021.02</v>
      </c>
      <c r="E1262" t="str" cm="1">
        <f t="array" ref="E1262">IF(COUNT(FIND({"셀룰러","샐룰러","lte","Lte","LTE","Cellular","cellular"},G1262)),"lte","wifi")</f>
        <v>lte</v>
      </c>
      <c r="F1262" t="s">
        <v>257</v>
      </c>
      <c r="G1262" t="s">
        <v>4440</v>
      </c>
      <c r="H1262">
        <f t="shared" si="153"/>
        <v>0.93000000000006366</v>
      </c>
      <c r="I1262">
        <f t="shared" si="156"/>
        <v>749000</v>
      </c>
      <c r="J1262">
        <v>2020.09</v>
      </c>
      <c r="K1262">
        <f t="shared" ref="K1262:K1325" si="157">IF(COUNT(FIND(128,G1262)),128,32)</f>
        <v>128</v>
      </c>
      <c r="L1262">
        <f t="shared" ref="L1262:L1325" si="158">IF(E1262="wifi",449000,619000)</f>
        <v>619000</v>
      </c>
    </row>
    <row r="1263" spans="1:12" x14ac:dyDescent="0.45">
      <c r="A1263" t="s">
        <v>5325</v>
      </c>
      <c r="B1263">
        <v>430000</v>
      </c>
      <c r="C1263" t="s">
        <v>43</v>
      </c>
      <c r="D1263" t="str">
        <f t="shared" si="155"/>
        <v>2020.12</v>
      </c>
      <c r="E1263" t="str" cm="1">
        <f t="array" ref="E1263">IF(COUNT(FIND({"셀룰러","샐룰러","lte","Lte","LTE","Cellular","cellular"},G1263)),"lte","wifi")</f>
        <v>wifi</v>
      </c>
      <c r="F1263" t="s">
        <v>460</v>
      </c>
      <c r="G1263" t="s">
        <v>4323</v>
      </c>
      <c r="H1263">
        <f t="shared" si="153"/>
        <v>2.9999999999972715E-2</v>
      </c>
      <c r="I1263">
        <f t="shared" si="156"/>
        <v>449000</v>
      </c>
      <c r="J1263">
        <v>2020.09</v>
      </c>
      <c r="K1263">
        <f t="shared" si="157"/>
        <v>32</v>
      </c>
      <c r="L1263">
        <f t="shared" si="158"/>
        <v>449000</v>
      </c>
    </row>
    <row r="1264" spans="1:12" x14ac:dyDescent="0.45">
      <c r="A1264" t="s">
        <v>5325</v>
      </c>
      <c r="B1264">
        <v>400000</v>
      </c>
      <c r="C1264" t="s">
        <v>43</v>
      </c>
      <c r="D1264" t="str">
        <f t="shared" si="155"/>
        <v>2020.11</v>
      </c>
      <c r="E1264" t="str" cm="1">
        <f t="array" ref="E1264">IF(COUNT(FIND({"셀룰러","샐룰러","lte","Lte","LTE","Cellular","cellular"},G1264)),"lte","wifi")</f>
        <v>wifi</v>
      </c>
      <c r="F1264" t="s">
        <v>185</v>
      </c>
      <c r="G1264" t="s">
        <v>4199</v>
      </c>
      <c r="H1264">
        <f t="shared" si="153"/>
        <v>1.999999999998181E-2</v>
      </c>
      <c r="I1264">
        <f t="shared" si="156"/>
        <v>449000</v>
      </c>
      <c r="J1264">
        <v>2020.09</v>
      </c>
      <c r="K1264">
        <f t="shared" si="157"/>
        <v>32</v>
      </c>
      <c r="L1264">
        <f t="shared" si="158"/>
        <v>449000</v>
      </c>
    </row>
    <row r="1265" spans="1:12" x14ac:dyDescent="0.45">
      <c r="A1265" t="s">
        <v>5325</v>
      </c>
      <c r="B1265">
        <v>420000</v>
      </c>
      <c r="C1265" t="s">
        <v>43</v>
      </c>
      <c r="D1265" t="str">
        <f t="shared" si="155"/>
        <v>2021.01</v>
      </c>
      <c r="E1265" t="str" cm="1">
        <f t="array" ref="E1265">IF(COUNT(FIND({"셀룰러","샐룰러","lte","Lte","LTE","Cellular","cellular"},G1265)),"lte","wifi")</f>
        <v>wifi</v>
      </c>
      <c r="F1265" t="s">
        <v>95</v>
      </c>
      <c r="G1265" t="s">
        <v>4504</v>
      </c>
      <c r="H1265">
        <f t="shared" si="153"/>
        <v>0.92000000000007276</v>
      </c>
      <c r="I1265">
        <f t="shared" si="156"/>
        <v>449000</v>
      </c>
      <c r="J1265">
        <v>2020.09</v>
      </c>
      <c r="K1265">
        <f t="shared" si="157"/>
        <v>32</v>
      </c>
      <c r="L1265">
        <f t="shared" si="158"/>
        <v>449000</v>
      </c>
    </row>
    <row r="1266" spans="1:12" x14ac:dyDescent="0.45">
      <c r="A1266" t="s">
        <v>5325</v>
      </c>
      <c r="B1266">
        <v>400000</v>
      </c>
      <c r="C1266" t="s">
        <v>43</v>
      </c>
      <c r="D1266" t="str">
        <f t="shared" si="155"/>
        <v>2021.02</v>
      </c>
      <c r="E1266" t="str" cm="1">
        <f t="array" ref="E1266">IF(COUNT(FIND({"셀룰러","샐룰러","lte","Lte","LTE","Cellular","cellular"},G1266)),"lte","wifi")</f>
        <v>wifi</v>
      </c>
      <c r="F1266" t="s">
        <v>302</v>
      </c>
      <c r="G1266" t="s">
        <v>4473</v>
      </c>
      <c r="H1266">
        <f t="shared" si="153"/>
        <v>0.93000000000006366</v>
      </c>
      <c r="I1266">
        <f t="shared" si="156"/>
        <v>449000</v>
      </c>
      <c r="J1266">
        <v>2020.09</v>
      </c>
      <c r="K1266">
        <f t="shared" si="157"/>
        <v>32</v>
      </c>
      <c r="L1266">
        <f t="shared" si="158"/>
        <v>449000</v>
      </c>
    </row>
    <row r="1267" spans="1:12" x14ac:dyDescent="0.45">
      <c r="A1267" t="s">
        <v>5325</v>
      </c>
      <c r="B1267">
        <v>400000</v>
      </c>
      <c r="C1267" t="s">
        <v>43</v>
      </c>
      <c r="D1267" t="str">
        <f t="shared" si="155"/>
        <v>2021.01</v>
      </c>
      <c r="E1267" t="str" cm="1">
        <f t="array" ref="E1267">IF(COUNT(FIND({"셀룰러","샐룰러","lte","Lte","LTE","Cellular","cellular"},G1267)),"lte","wifi")</f>
        <v>wifi</v>
      </c>
      <c r="F1267" t="s">
        <v>81</v>
      </c>
      <c r="G1267" t="s">
        <v>4251</v>
      </c>
      <c r="H1267">
        <f t="shared" si="153"/>
        <v>0.92000000000007276</v>
      </c>
      <c r="I1267">
        <f t="shared" si="156"/>
        <v>449000</v>
      </c>
      <c r="J1267">
        <v>2020.09</v>
      </c>
      <c r="K1267">
        <f t="shared" si="157"/>
        <v>32</v>
      </c>
      <c r="L1267">
        <f t="shared" si="158"/>
        <v>449000</v>
      </c>
    </row>
    <row r="1268" spans="1:12" x14ac:dyDescent="0.45">
      <c r="A1268" t="s">
        <v>5325</v>
      </c>
      <c r="B1268">
        <v>420000</v>
      </c>
      <c r="C1268" t="s">
        <v>4</v>
      </c>
      <c r="D1268" t="str">
        <f t="shared" si="155"/>
        <v>2021.02</v>
      </c>
      <c r="E1268" t="str" cm="1">
        <f t="array" ref="E1268">IF(COUNT(FIND({"셀룰러","샐룰러","lte","Lte","LTE","Cellular","cellular"},G1268)),"lte","wifi")</f>
        <v>wifi</v>
      </c>
      <c r="F1268" t="s">
        <v>74</v>
      </c>
      <c r="G1268" t="s">
        <v>4185</v>
      </c>
      <c r="H1268">
        <f t="shared" si="153"/>
        <v>0.93000000000006366</v>
      </c>
      <c r="I1268">
        <f t="shared" si="156"/>
        <v>579000</v>
      </c>
      <c r="J1268">
        <v>2020.09</v>
      </c>
      <c r="K1268">
        <f t="shared" si="157"/>
        <v>128</v>
      </c>
      <c r="L1268">
        <f t="shared" si="158"/>
        <v>449000</v>
      </c>
    </row>
    <row r="1269" spans="1:12" x14ac:dyDescent="0.45">
      <c r="A1269" t="s">
        <v>5325</v>
      </c>
      <c r="B1269">
        <v>390000</v>
      </c>
      <c r="C1269" t="s">
        <v>4</v>
      </c>
      <c r="D1269" t="str">
        <f t="shared" si="155"/>
        <v>2020.11</v>
      </c>
      <c r="E1269" t="str" cm="1">
        <f t="array" ref="E1269">IF(COUNT(FIND({"셀룰러","샐룰러","lte","Lte","LTE","Cellular","cellular"},G1269)),"lte","wifi")</f>
        <v>wifi</v>
      </c>
      <c r="F1269" t="s">
        <v>185</v>
      </c>
      <c r="G1269" t="s">
        <v>4368</v>
      </c>
      <c r="H1269">
        <f t="shared" si="153"/>
        <v>1.999999999998181E-2</v>
      </c>
      <c r="I1269">
        <f t="shared" si="156"/>
        <v>449000</v>
      </c>
      <c r="J1269">
        <v>2020.09</v>
      </c>
      <c r="K1269">
        <f t="shared" si="157"/>
        <v>32</v>
      </c>
      <c r="L1269">
        <f t="shared" si="158"/>
        <v>449000</v>
      </c>
    </row>
    <row r="1270" spans="1:12" x14ac:dyDescent="0.45">
      <c r="A1270" t="s">
        <v>5325</v>
      </c>
      <c r="B1270">
        <v>420000</v>
      </c>
      <c r="C1270" t="s">
        <v>43</v>
      </c>
      <c r="D1270" t="str">
        <f t="shared" si="155"/>
        <v>2021.01</v>
      </c>
      <c r="E1270" t="str" cm="1">
        <f t="array" ref="E1270">IF(COUNT(FIND({"셀룰러","샐룰러","lte","Lte","LTE","Cellular","cellular"},G1270)),"lte","wifi")</f>
        <v>wifi</v>
      </c>
      <c r="F1270" t="s">
        <v>106</v>
      </c>
      <c r="G1270" t="s">
        <v>4514</v>
      </c>
      <c r="H1270">
        <f t="shared" si="153"/>
        <v>0.92000000000007276</v>
      </c>
      <c r="I1270">
        <f t="shared" si="156"/>
        <v>449000</v>
      </c>
      <c r="J1270">
        <v>2020.09</v>
      </c>
      <c r="K1270">
        <f t="shared" si="157"/>
        <v>32</v>
      </c>
      <c r="L1270">
        <f t="shared" si="158"/>
        <v>449000</v>
      </c>
    </row>
    <row r="1271" spans="1:12" x14ac:dyDescent="0.45">
      <c r="A1271" t="s">
        <v>5325</v>
      </c>
      <c r="B1271">
        <v>480000</v>
      </c>
      <c r="C1271" t="s">
        <v>43</v>
      </c>
      <c r="D1271" t="str">
        <f t="shared" si="155"/>
        <v>2020.11</v>
      </c>
      <c r="E1271" t="str" cm="1">
        <f t="array" ref="E1271">IF(COUNT(FIND({"셀룰러","샐룰러","lte","Lte","LTE","Cellular","cellular"},G1271)),"lte","wifi")</f>
        <v>lte</v>
      </c>
      <c r="F1271" t="s">
        <v>168</v>
      </c>
      <c r="G1271" t="s">
        <v>4351</v>
      </c>
      <c r="H1271">
        <f t="shared" si="153"/>
        <v>1.999999999998181E-2</v>
      </c>
      <c r="I1271">
        <f t="shared" si="156"/>
        <v>619000</v>
      </c>
      <c r="J1271">
        <v>2020.09</v>
      </c>
      <c r="K1271">
        <f t="shared" si="157"/>
        <v>32</v>
      </c>
      <c r="L1271">
        <f t="shared" si="158"/>
        <v>619000</v>
      </c>
    </row>
    <row r="1272" spans="1:12" x14ac:dyDescent="0.45">
      <c r="A1272" t="s">
        <v>5325</v>
      </c>
      <c r="B1272">
        <v>450000</v>
      </c>
      <c r="C1272" t="s">
        <v>43</v>
      </c>
      <c r="D1272" t="str">
        <f t="shared" si="155"/>
        <v>2021.01</v>
      </c>
      <c r="E1272" t="str" cm="1">
        <f t="array" ref="E1272">IF(COUNT(FIND({"셀룰러","샐룰러","lte","Lte","LTE","Cellular","cellular"},G1272)),"lte","wifi")</f>
        <v>wifi</v>
      </c>
      <c r="F1272" t="s">
        <v>371</v>
      </c>
      <c r="G1272" t="s">
        <v>4281</v>
      </c>
      <c r="H1272">
        <f t="shared" si="153"/>
        <v>0.92000000000007276</v>
      </c>
      <c r="I1272">
        <f t="shared" si="156"/>
        <v>449000</v>
      </c>
      <c r="J1272">
        <v>2020.09</v>
      </c>
      <c r="K1272">
        <f t="shared" si="157"/>
        <v>32</v>
      </c>
      <c r="L1272">
        <f t="shared" si="158"/>
        <v>449000</v>
      </c>
    </row>
    <row r="1273" spans="1:12" x14ac:dyDescent="0.45">
      <c r="A1273" t="s">
        <v>5325</v>
      </c>
      <c r="B1273">
        <v>400000</v>
      </c>
      <c r="C1273" t="s">
        <v>43</v>
      </c>
      <c r="D1273" t="str">
        <f t="shared" si="155"/>
        <v>2021.02</v>
      </c>
      <c r="E1273" t="str" cm="1">
        <f t="array" ref="E1273">IF(COUNT(FIND({"셀룰러","샐룰러","lte","Lte","LTE","Cellular","cellular"},G1273)),"lte","wifi")</f>
        <v>wifi</v>
      </c>
      <c r="F1273" t="s">
        <v>40</v>
      </c>
      <c r="G1273" t="s">
        <v>4221</v>
      </c>
      <c r="H1273">
        <f t="shared" si="153"/>
        <v>0.93000000000006366</v>
      </c>
      <c r="I1273">
        <f t="shared" si="156"/>
        <v>449000</v>
      </c>
      <c r="J1273">
        <v>2020.09</v>
      </c>
      <c r="K1273">
        <f t="shared" si="157"/>
        <v>32</v>
      </c>
      <c r="L1273">
        <f t="shared" si="158"/>
        <v>449000</v>
      </c>
    </row>
    <row r="1274" spans="1:12" x14ac:dyDescent="0.45">
      <c r="A1274" t="s">
        <v>5325</v>
      </c>
      <c r="B1274">
        <v>420000</v>
      </c>
      <c r="C1274" t="s">
        <v>43</v>
      </c>
      <c r="D1274" t="str">
        <f t="shared" si="155"/>
        <v>2021.02</v>
      </c>
      <c r="E1274" t="str" cm="1">
        <f t="array" ref="E1274">IF(COUNT(FIND({"셀룰러","샐룰러","lte","Lte","LTE","Cellular","cellular"},G1274)),"lte","wifi")</f>
        <v>wifi</v>
      </c>
      <c r="F1274" t="s">
        <v>35</v>
      </c>
      <c r="G1274" t="s">
        <v>4452</v>
      </c>
      <c r="H1274">
        <f t="shared" si="153"/>
        <v>0.93000000000006366</v>
      </c>
      <c r="I1274">
        <f t="shared" si="156"/>
        <v>449000</v>
      </c>
      <c r="J1274">
        <v>2020.09</v>
      </c>
      <c r="K1274">
        <f t="shared" si="157"/>
        <v>32</v>
      </c>
      <c r="L1274">
        <f t="shared" si="158"/>
        <v>449000</v>
      </c>
    </row>
    <row r="1275" spans="1:12" x14ac:dyDescent="0.45">
      <c r="A1275" t="s">
        <v>5325</v>
      </c>
      <c r="B1275">
        <v>390000</v>
      </c>
      <c r="C1275" t="s">
        <v>43</v>
      </c>
      <c r="D1275" t="str">
        <f t="shared" si="155"/>
        <v>2021.01</v>
      </c>
      <c r="E1275" t="str" cm="1">
        <f t="array" ref="E1275">IF(COUNT(FIND({"셀룰러","샐룰러","lte","Lte","LTE","Cellular","cellular"},G1275)),"lte","wifi")</f>
        <v>wifi</v>
      </c>
      <c r="F1275" t="s">
        <v>313</v>
      </c>
      <c r="G1275" t="s">
        <v>4269</v>
      </c>
      <c r="H1275">
        <f t="shared" si="153"/>
        <v>0.92000000000007276</v>
      </c>
      <c r="I1275">
        <f t="shared" si="156"/>
        <v>449000</v>
      </c>
      <c r="J1275">
        <v>2020.09</v>
      </c>
      <c r="K1275">
        <f t="shared" si="157"/>
        <v>32</v>
      </c>
      <c r="L1275">
        <f t="shared" si="158"/>
        <v>449000</v>
      </c>
    </row>
    <row r="1276" spans="1:12" x14ac:dyDescent="0.45">
      <c r="A1276" t="s">
        <v>5325</v>
      </c>
      <c r="B1276">
        <v>160000</v>
      </c>
      <c r="C1276" t="s">
        <v>7</v>
      </c>
      <c r="D1276" t="str">
        <f t="shared" si="155"/>
        <v>2020.12</v>
      </c>
      <c r="E1276" t="str" cm="1">
        <f t="array" ref="E1276">IF(COUNT(FIND({"셀룰러","샐룰러","lte","Lte","LTE","Cellular","cellular"},G1276)),"lte","wifi")</f>
        <v>wifi</v>
      </c>
      <c r="F1276" t="s">
        <v>165</v>
      </c>
      <c r="G1276" t="s">
        <v>4396</v>
      </c>
      <c r="H1276">
        <f t="shared" si="153"/>
        <v>2.9999999999972715E-2</v>
      </c>
      <c r="I1276">
        <f t="shared" si="156"/>
        <v>449000</v>
      </c>
      <c r="J1276">
        <v>2020.09</v>
      </c>
      <c r="K1276">
        <f t="shared" si="157"/>
        <v>32</v>
      </c>
      <c r="L1276">
        <f t="shared" si="158"/>
        <v>449000</v>
      </c>
    </row>
    <row r="1277" spans="1:12" x14ac:dyDescent="0.45">
      <c r="A1277" t="s">
        <v>5325</v>
      </c>
      <c r="B1277">
        <v>100000</v>
      </c>
      <c r="C1277" t="s">
        <v>4</v>
      </c>
      <c r="D1277" t="str">
        <f t="shared" si="155"/>
        <v>2021.01</v>
      </c>
      <c r="E1277" t="str" cm="1">
        <f t="array" ref="E1277">IF(COUNT(FIND({"셀룰러","샐룰러","lte","Lte","LTE","Cellular","cellular"},G1277)),"lte","wifi")</f>
        <v>wifi</v>
      </c>
      <c r="F1277" t="s">
        <v>97</v>
      </c>
      <c r="G1277" t="s">
        <v>3999</v>
      </c>
      <c r="H1277">
        <f t="shared" si="153"/>
        <v>0.92000000000007276</v>
      </c>
      <c r="I1277">
        <f t="shared" si="156"/>
        <v>449000</v>
      </c>
      <c r="J1277">
        <v>2020.09</v>
      </c>
      <c r="K1277">
        <f t="shared" si="157"/>
        <v>32</v>
      </c>
      <c r="L1277">
        <f t="shared" si="158"/>
        <v>449000</v>
      </c>
    </row>
    <row r="1278" spans="1:12" x14ac:dyDescent="0.45">
      <c r="A1278" t="s">
        <v>5325</v>
      </c>
      <c r="B1278">
        <v>430000</v>
      </c>
      <c r="C1278" t="s">
        <v>43</v>
      </c>
      <c r="D1278" t="str">
        <f t="shared" si="155"/>
        <v>2020.12</v>
      </c>
      <c r="E1278" t="str" cm="1">
        <f t="array" ref="E1278">IF(COUNT(FIND({"셀룰러","샐룰러","lte","Lte","LTE","Cellular","cellular"},G1278)),"lte","wifi")</f>
        <v>wifi</v>
      </c>
      <c r="F1278" t="s">
        <v>175</v>
      </c>
      <c r="G1278" t="s">
        <v>4319</v>
      </c>
      <c r="H1278">
        <f t="shared" si="153"/>
        <v>2.9999999999972715E-2</v>
      </c>
      <c r="I1278">
        <f t="shared" si="156"/>
        <v>449000</v>
      </c>
      <c r="J1278">
        <v>2020.09</v>
      </c>
      <c r="K1278">
        <f t="shared" si="157"/>
        <v>32</v>
      </c>
      <c r="L1278">
        <f t="shared" si="158"/>
        <v>449000</v>
      </c>
    </row>
    <row r="1279" spans="1:12" x14ac:dyDescent="0.45">
      <c r="A1279" t="s">
        <v>5325</v>
      </c>
      <c r="B1279">
        <v>400000</v>
      </c>
      <c r="C1279" t="s">
        <v>43</v>
      </c>
      <c r="D1279" s="2">
        <v>2020.12</v>
      </c>
      <c r="E1279" t="str" cm="1">
        <f t="array" ref="E1279">IF(COUNT(FIND({"셀룰러","샐룰러","lte","Lte","LTE","Cellular","cellular"},G1279)),"lte","wifi")</f>
        <v>wifi</v>
      </c>
      <c r="F1279">
        <v>20201203</v>
      </c>
      <c r="G1279" t="s">
        <v>5527</v>
      </c>
      <c r="H1279">
        <f t="shared" si="153"/>
        <v>2.9999999999972715E-2</v>
      </c>
      <c r="I1279">
        <f t="shared" si="156"/>
        <v>449000</v>
      </c>
      <c r="J1279">
        <v>2020.09</v>
      </c>
      <c r="K1279">
        <f t="shared" si="157"/>
        <v>32</v>
      </c>
      <c r="L1279">
        <f t="shared" si="158"/>
        <v>449000</v>
      </c>
    </row>
    <row r="1280" spans="1:12" x14ac:dyDescent="0.45">
      <c r="A1280" t="s">
        <v>5325</v>
      </c>
      <c r="B1280">
        <v>380000</v>
      </c>
      <c r="C1280" t="s">
        <v>43</v>
      </c>
      <c r="D1280" t="str">
        <f t="shared" ref="D1280:D1298" si="159">LEFT(F1280,7)</f>
        <v>2020.12</v>
      </c>
      <c r="E1280" t="str" cm="1">
        <f t="array" ref="E1280">IF(COUNT(FIND({"셀룰러","샐룰러","lte","Lte","LTE","Cellular","cellular"},G1280)),"lte","wifi")</f>
        <v>wifi</v>
      </c>
      <c r="F1280" t="s">
        <v>173</v>
      </c>
      <c r="G1280" t="s">
        <v>4576</v>
      </c>
      <c r="H1280">
        <f t="shared" si="153"/>
        <v>2.9999999999972715E-2</v>
      </c>
      <c r="I1280">
        <f t="shared" si="156"/>
        <v>449000</v>
      </c>
      <c r="J1280">
        <v>2020.09</v>
      </c>
      <c r="K1280">
        <f t="shared" si="157"/>
        <v>32</v>
      </c>
      <c r="L1280">
        <f t="shared" si="158"/>
        <v>449000</v>
      </c>
    </row>
    <row r="1281" spans="1:12" x14ac:dyDescent="0.45">
      <c r="A1281" t="s">
        <v>5325</v>
      </c>
      <c r="B1281">
        <v>380000</v>
      </c>
      <c r="C1281" t="s">
        <v>4</v>
      </c>
      <c r="D1281" t="str">
        <f t="shared" si="159"/>
        <v>2020.12</v>
      </c>
      <c r="E1281" t="str" cm="1">
        <f t="array" ref="E1281">IF(COUNT(FIND({"셀룰러","샐룰러","lte","Lte","LTE","Cellular","cellular"},G1281)),"lte","wifi")</f>
        <v>wifi</v>
      </c>
      <c r="F1281" t="s">
        <v>165</v>
      </c>
      <c r="G1281" t="s">
        <v>4559</v>
      </c>
      <c r="H1281">
        <f t="shared" si="153"/>
        <v>2.9999999999972715E-2</v>
      </c>
      <c r="I1281">
        <f t="shared" si="156"/>
        <v>449000</v>
      </c>
      <c r="J1281">
        <v>2020.09</v>
      </c>
      <c r="K1281">
        <f t="shared" si="157"/>
        <v>32</v>
      </c>
      <c r="L1281">
        <f t="shared" si="158"/>
        <v>449000</v>
      </c>
    </row>
    <row r="1282" spans="1:12" x14ac:dyDescent="0.45">
      <c r="A1282" t="s">
        <v>5325</v>
      </c>
      <c r="B1282">
        <v>400000</v>
      </c>
      <c r="C1282" t="s">
        <v>43</v>
      </c>
      <c r="D1282" t="str">
        <f t="shared" si="159"/>
        <v>2020.10</v>
      </c>
      <c r="E1282" t="str" cm="1">
        <f t="array" ref="E1282">IF(COUNT(FIND({"셀룰러","샐룰러","lte","Lte","LTE","Cellular","cellular"},G1282)),"lte","wifi")</f>
        <v>wifi</v>
      </c>
      <c r="F1282" t="s">
        <v>611</v>
      </c>
      <c r="G1282" t="s">
        <v>4614</v>
      </c>
      <c r="H1282">
        <f t="shared" ref="H1282:H1345" si="160">D1282-J1282</f>
        <v>9.9999999999909051E-3</v>
      </c>
      <c r="I1282">
        <f t="shared" si="156"/>
        <v>449000</v>
      </c>
      <c r="J1282">
        <v>2020.09</v>
      </c>
      <c r="K1282">
        <f t="shared" si="157"/>
        <v>32</v>
      </c>
      <c r="L1282">
        <f t="shared" si="158"/>
        <v>449000</v>
      </c>
    </row>
    <row r="1283" spans="1:12" x14ac:dyDescent="0.45">
      <c r="A1283" t="s">
        <v>5325</v>
      </c>
      <c r="B1283">
        <v>550000</v>
      </c>
      <c r="C1283" t="s">
        <v>43</v>
      </c>
      <c r="D1283" t="str">
        <f t="shared" si="159"/>
        <v>2021.01</v>
      </c>
      <c r="E1283" t="str" cm="1">
        <f t="array" ref="E1283">IF(COUNT(FIND({"셀룰러","샐룰러","lte","Lte","LTE","Cellular","cellular"},G1283)),"lte","wifi")</f>
        <v>wifi</v>
      </c>
      <c r="F1283" t="s">
        <v>339</v>
      </c>
      <c r="G1283" t="s">
        <v>4255</v>
      </c>
      <c r="H1283">
        <f t="shared" si="160"/>
        <v>0.92000000000007276</v>
      </c>
      <c r="I1283">
        <f t="shared" si="156"/>
        <v>579000</v>
      </c>
      <c r="J1283">
        <v>2020.09</v>
      </c>
      <c r="K1283">
        <f t="shared" si="157"/>
        <v>128</v>
      </c>
      <c r="L1283">
        <f t="shared" si="158"/>
        <v>449000</v>
      </c>
    </row>
    <row r="1284" spans="1:12" x14ac:dyDescent="0.45">
      <c r="A1284" t="s">
        <v>5325</v>
      </c>
      <c r="B1284">
        <v>420000</v>
      </c>
      <c r="C1284" t="s">
        <v>43</v>
      </c>
      <c r="D1284" t="str">
        <f t="shared" si="159"/>
        <v>2021.01</v>
      </c>
      <c r="E1284" t="str" cm="1">
        <f t="array" ref="E1284">IF(COUNT(FIND({"셀룰러","샐룰러","lte","Lte","LTE","Cellular","cellular"},G1284)),"lte","wifi")</f>
        <v>wifi</v>
      </c>
      <c r="F1284" t="s">
        <v>81</v>
      </c>
      <c r="G1284" t="s">
        <v>4498</v>
      </c>
      <c r="H1284">
        <f t="shared" si="160"/>
        <v>0.92000000000007276</v>
      </c>
      <c r="I1284">
        <f t="shared" si="156"/>
        <v>449000</v>
      </c>
      <c r="J1284">
        <v>2020.09</v>
      </c>
      <c r="K1284">
        <f t="shared" si="157"/>
        <v>32</v>
      </c>
      <c r="L1284">
        <f t="shared" si="158"/>
        <v>449000</v>
      </c>
    </row>
    <row r="1285" spans="1:12" x14ac:dyDescent="0.45">
      <c r="A1285" t="s">
        <v>5325</v>
      </c>
      <c r="B1285">
        <v>400000</v>
      </c>
      <c r="C1285" t="s">
        <v>43</v>
      </c>
      <c r="D1285" t="str">
        <f t="shared" si="159"/>
        <v>2021.01</v>
      </c>
      <c r="E1285" t="str" cm="1">
        <f t="array" ref="E1285">IF(COUNT(FIND({"셀룰러","샐룰러","lte","Lte","LTE","Cellular","cellular"},G1285)),"lte","wifi")</f>
        <v>wifi</v>
      </c>
      <c r="F1285" t="s">
        <v>313</v>
      </c>
      <c r="G1285" t="s">
        <v>4268</v>
      </c>
      <c r="H1285">
        <f t="shared" si="160"/>
        <v>0.92000000000007276</v>
      </c>
      <c r="I1285">
        <f t="shared" si="156"/>
        <v>449000</v>
      </c>
      <c r="J1285">
        <v>2020.09</v>
      </c>
      <c r="K1285">
        <f t="shared" si="157"/>
        <v>32</v>
      </c>
      <c r="L1285">
        <f t="shared" si="158"/>
        <v>449000</v>
      </c>
    </row>
    <row r="1286" spans="1:12" x14ac:dyDescent="0.45">
      <c r="A1286" t="s">
        <v>5325</v>
      </c>
      <c r="B1286">
        <v>430000</v>
      </c>
      <c r="C1286" t="s">
        <v>43</v>
      </c>
      <c r="D1286" t="str">
        <f t="shared" si="159"/>
        <v>2021.02</v>
      </c>
      <c r="E1286" t="str" cm="1">
        <f t="array" ref="E1286">IF(COUNT(FIND({"셀룰러","샐룰러","lte","Lte","LTE","Cellular","cellular"},G1286)),"lte","wifi")</f>
        <v>wifi</v>
      </c>
      <c r="F1286" t="s">
        <v>47</v>
      </c>
      <c r="G1286" t="s">
        <v>4476</v>
      </c>
      <c r="H1286">
        <f t="shared" si="160"/>
        <v>0.93000000000006366</v>
      </c>
      <c r="I1286">
        <f t="shared" si="156"/>
        <v>449000</v>
      </c>
      <c r="J1286">
        <v>2020.09</v>
      </c>
      <c r="K1286">
        <f t="shared" si="157"/>
        <v>32</v>
      </c>
      <c r="L1286">
        <f t="shared" si="158"/>
        <v>449000</v>
      </c>
    </row>
    <row r="1287" spans="1:12" x14ac:dyDescent="0.45">
      <c r="A1287" t="s">
        <v>5325</v>
      </c>
      <c r="B1287">
        <v>380000</v>
      </c>
      <c r="C1287" t="s">
        <v>4</v>
      </c>
      <c r="D1287" t="str">
        <f t="shared" si="159"/>
        <v>2020.11</v>
      </c>
      <c r="E1287" t="str" cm="1">
        <f t="array" ref="E1287">IF(COUNT(FIND({"셀룰러","샐룰러","lte","Lte","LTE","Cellular","cellular"},G1287)),"lte","wifi")</f>
        <v>wifi</v>
      </c>
      <c r="F1287" t="s">
        <v>216</v>
      </c>
      <c r="G1287" t="s">
        <v>4213</v>
      </c>
      <c r="H1287">
        <f t="shared" si="160"/>
        <v>1.999999999998181E-2</v>
      </c>
      <c r="I1287">
        <f t="shared" si="156"/>
        <v>449000</v>
      </c>
      <c r="J1287">
        <v>2020.09</v>
      </c>
      <c r="K1287">
        <f t="shared" si="157"/>
        <v>32</v>
      </c>
      <c r="L1287">
        <f t="shared" si="158"/>
        <v>449000</v>
      </c>
    </row>
    <row r="1288" spans="1:12" x14ac:dyDescent="0.45">
      <c r="A1288" t="s">
        <v>5325</v>
      </c>
      <c r="B1288">
        <v>400000</v>
      </c>
      <c r="C1288" t="s">
        <v>43</v>
      </c>
      <c r="D1288" t="str">
        <f t="shared" si="159"/>
        <v>2020.12</v>
      </c>
      <c r="E1288" t="str" cm="1">
        <f t="array" ref="E1288">IF(COUNT(FIND({"셀룰러","샐룰러","lte","Lte","LTE","Cellular","cellular"},G1288)),"lte","wifi")</f>
        <v>wifi</v>
      </c>
      <c r="F1288" t="s">
        <v>153</v>
      </c>
      <c r="G1288" t="s">
        <v>4334</v>
      </c>
      <c r="H1288">
        <f t="shared" si="160"/>
        <v>2.9999999999972715E-2</v>
      </c>
      <c r="I1288">
        <f t="shared" si="156"/>
        <v>449000</v>
      </c>
      <c r="J1288">
        <v>2020.09</v>
      </c>
      <c r="K1288">
        <f t="shared" si="157"/>
        <v>32</v>
      </c>
      <c r="L1288">
        <f t="shared" si="158"/>
        <v>449000</v>
      </c>
    </row>
    <row r="1289" spans="1:12" x14ac:dyDescent="0.45">
      <c r="A1289" t="s">
        <v>5325</v>
      </c>
      <c r="B1289">
        <v>300000</v>
      </c>
      <c r="C1289" t="s">
        <v>7</v>
      </c>
      <c r="D1289" t="str">
        <f t="shared" si="159"/>
        <v>2020.11</v>
      </c>
      <c r="E1289" t="str" cm="1">
        <f t="array" ref="E1289">IF(COUNT(FIND({"셀룰러","샐룰러","lte","Lte","LTE","Cellular","cellular"},G1289)),"lte","wifi")</f>
        <v>wifi</v>
      </c>
      <c r="F1289" t="s">
        <v>234</v>
      </c>
      <c r="G1289" t="s">
        <v>3710</v>
      </c>
      <c r="H1289">
        <f t="shared" si="160"/>
        <v>1.999999999998181E-2</v>
      </c>
      <c r="I1289">
        <f t="shared" si="156"/>
        <v>579000</v>
      </c>
      <c r="J1289">
        <v>2020.09</v>
      </c>
      <c r="K1289">
        <f t="shared" si="157"/>
        <v>128</v>
      </c>
      <c r="L1289">
        <f t="shared" si="158"/>
        <v>449000</v>
      </c>
    </row>
    <row r="1290" spans="1:12" x14ac:dyDescent="0.45">
      <c r="A1290" t="s">
        <v>5325</v>
      </c>
      <c r="B1290">
        <v>460000</v>
      </c>
      <c r="C1290" t="s">
        <v>4</v>
      </c>
      <c r="D1290" t="str">
        <f t="shared" si="159"/>
        <v>2021.01</v>
      </c>
      <c r="E1290" t="str" cm="1">
        <f t="array" ref="E1290">IF(COUNT(FIND({"셀룰러","샐룰러","lte","Lte","LTE","Cellular","cellular"},G1290)),"lte","wifi")</f>
        <v>lte</v>
      </c>
      <c r="F1290" t="s">
        <v>96</v>
      </c>
      <c r="G1290" t="s">
        <v>4522</v>
      </c>
      <c r="H1290">
        <f t="shared" si="160"/>
        <v>0.92000000000007276</v>
      </c>
      <c r="I1290">
        <f t="shared" si="156"/>
        <v>619000</v>
      </c>
      <c r="J1290">
        <v>2020.09</v>
      </c>
      <c r="K1290">
        <f t="shared" si="157"/>
        <v>32</v>
      </c>
      <c r="L1290">
        <f t="shared" si="158"/>
        <v>619000</v>
      </c>
    </row>
    <row r="1291" spans="1:12" x14ac:dyDescent="0.45">
      <c r="A1291" t="s">
        <v>5325</v>
      </c>
      <c r="B1291">
        <v>510000</v>
      </c>
      <c r="C1291" t="s">
        <v>43</v>
      </c>
      <c r="D1291" t="str">
        <f t="shared" si="159"/>
        <v>2021.02</v>
      </c>
      <c r="E1291" t="str" cm="1">
        <f t="array" ref="E1291">IF(COUNT(FIND({"셀룰러","샐룰러","lte","Lte","LTE","Cellular","cellular"},G1291)),"lte","wifi")</f>
        <v>wifi</v>
      </c>
      <c r="F1291" t="s">
        <v>44</v>
      </c>
      <c r="G1291" t="s">
        <v>4462</v>
      </c>
      <c r="H1291">
        <f t="shared" si="160"/>
        <v>0.93000000000006366</v>
      </c>
      <c r="I1291">
        <f t="shared" si="156"/>
        <v>579000</v>
      </c>
      <c r="J1291">
        <v>2020.09</v>
      </c>
      <c r="K1291">
        <f t="shared" si="157"/>
        <v>128</v>
      </c>
      <c r="L1291">
        <f t="shared" si="158"/>
        <v>449000</v>
      </c>
    </row>
    <row r="1292" spans="1:12" x14ac:dyDescent="0.45">
      <c r="A1292" t="s">
        <v>5325</v>
      </c>
      <c r="B1292">
        <v>360000</v>
      </c>
      <c r="C1292" t="s">
        <v>43</v>
      </c>
      <c r="D1292" t="str">
        <f t="shared" si="159"/>
        <v>2021.01</v>
      </c>
      <c r="E1292" t="str" cm="1">
        <f t="array" ref="E1292">IF(COUNT(FIND({"셀룰러","샐룰러","lte","Lte","LTE","Cellular","cellular"},G1292)),"lte","wifi")</f>
        <v>wifi</v>
      </c>
      <c r="F1292" t="s">
        <v>347</v>
      </c>
      <c r="G1292" t="s">
        <v>4261</v>
      </c>
      <c r="H1292">
        <f t="shared" si="160"/>
        <v>0.92000000000007276</v>
      </c>
      <c r="I1292">
        <f t="shared" si="156"/>
        <v>449000</v>
      </c>
      <c r="J1292">
        <v>2020.09</v>
      </c>
      <c r="K1292">
        <f t="shared" si="157"/>
        <v>32</v>
      </c>
      <c r="L1292">
        <f t="shared" si="158"/>
        <v>449000</v>
      </c>
    </row>
    <row r="1293" spans="1:12" x14ac:dyDescent="0.45">
      <c r="A1293" t="s">
        <v>5325</v>
      </c>
      <c r="B1293">
        <v>370000</v>
      </c>
      <c r="C1293" t="s">
        <v>4</v>
      </c>
      <c r="D1293" t="str">
        <f t="shared" si="159"/>
        <v>2020.11</v>
      </c>
      <c r="E1293" t="str" cm="1">
        <f t="array" ref="E1293">IF(COUNT(FIND({"셀룰러","샐룰러","lte","Lte","LTE","Cellular","cellular"},G1293)),"lte","wifi")</f>
        <v>wifi</v>
      </c>
      <c r="F1293" t="s">
        <v>168</v>
      </c>
      <c r="G1293" t="s">
        <v>4583</v>
      </c>
      <c r="H1293">
        <f t="shared" si="160"/>
        <v>1.999999999998181E-2</v>
      </c>
      <c r="I1293">
        <f t="shared" si="156"/>
        <v>449000</v>
      </c>
      <c r="J1293">
        <v>2020.09</v>
      </c>
      <c r="K1293">
        <f t="shared" si="157"/>
        <v>32</v>
      </c>
      <c r="L1293">
        <f t="shared" si="158"/>
        <v>449000</v>
      </c>
    </row>
    <row r="1294" spans="1:12" x14ac:dyDescent="0.45">
      <c r="A1294" t="s">
        <v>5325</v>
      </c>
      <c r="B1294">
        <v>550000</v>
      </c>
      <c r="C1294" t="s">
        <v>43</v>
      </c>
      <c r="D1294" t="str">
        <f t="shared" si="159"/>
        <v>2020.12</v>
      </c>
      <c r="E1294" t="str" cm="1">
        <f t="array" ref="E1294">IF(COUNT(FIND({"셀룰러","샐룰러","lte","Lte","LTE","Cellular","cellular"},G1294)),"lte","wifi")</f>
        <v>wifi</v>
      </c>
      <c r="F1294" t="s">
        <v>145</v>
      </c>
      <c r="G1294" t="s">
        <v>4545</v>
      </c>
      <c r="H1294">
        <f t="shared" si="160"/>
        <v>2.9999999999972715E-2</v>
      </c>
      <c r="I1294">
        <f t="shared" si="156"/>
        <v>579000</v>
      </c>
      <c r="J1294">
        <v>2020.09</v>
      </c>
      <c r="K1294">
        <f t="shared" si="157"/>
        <v>128</v>
      </c>
      <c r="L1294">
        <f t="shared" si="158"/>
        <v>449000</v>
      </c>
    </row>
    <row r="1295" spans="1:12" x14ac:dyDescent="0.45">
      <c r="A1295" t="s">
        <v>5325</v>
      </c>
      <c r="B1295">
        <v>430000</v>
      </c>
      <c r="C1295" t="s">
        <v>43</v>
      </c>
      <c r="D1295" t="str">
        <f t="shared" si="159"/>
        <v>2020.12</v>
      </c>
      <c r="E1295" t="str" cm="1">
        <f t="array" ref="E1295">IF(COUNT(FIND({"셀룰러","샐룰러","lte","Lte","LTE","Cellular","cellular"},G1295)),"lte","wifi")</f>
        <v>wifi</v>
      </c>
      <c r="F1295" t="s">
        <v>155</v>
      </c>
      <c r="G1295" t="s">
        <v>4312</v>
      </c>
      <c r="H1295">
        <f t="shared" si="160"/>
        <v>2.9999999999972715E-2</v>
      </c>
      <c r="I1295">
        <f t="shared" si="156"/>
        <v>449000</v>
      </c>
      <c r="J1295">
        <v>2020.09</v>
      </c>
      <c r="K1295">
        <f t="shared" si="157"/>
        <v>32</v>
      </c>
      <c r="L1295">
        <f t="shared" si="158"/>
        <v>449000</v>
      </c>
    </row>
    <row r="1296" spans="1:12" x14ac:dyDescent="0.45">
      <c r="A1296" t="s">
        <v>5325</v>
      </c>
      <c r="B1296">
        <v>420000</v>
      </c>
      <c r="C1296" t="s">
        <v>43</v>
      </c>
      <c r="D1296" t="str">
        <f t="shared" si="159"/>
        <v>2021.03</v>
      </c>
      <c r="E1296" t="str" cm="1">
        <f t="array" ref="E1296">IF(COUNT(FIND({"셀룰러","샐룰러","lte","Lte","LTE","Cellular","cellular"},G1296)),"lte","wifi")</f>
        <v>wifi</v>
      </c>
      <c r="F1296" t="s">
        <v>190</v>
      </c>
      <c r="G1296" t="s">
        <v>4175</v>
      </c>
      <c r="H1296">
        <f t="shared" si="160"/>
        <v>0.94000000000005457</v>
      </c>
      <c r="I1296">
        <f t="shared" si="156"/>
        <v>449000</v>
      </c>
      <c r="J1296">
        <v>2020.09</v>
      </c>
      <c r="K1296">
        <f t="shared" si="157"/>
        <v>32</v>
      </c>
      <c r="L1296">
        <f t="shared" si="158"/>
        <v>449000</v>
      </c>
    </row>
    <row r="1297" spans="1:12" x14ac:dyDescent="0.45">
      <c r="A1297" t="s">
        <v>5325</v>
      </c>
      <c r="B1297">
        <v>430000</v>
      </c>
      <c r="C1297" t="s">
        <v>43</v>
      </c>
      <c r="D1297" t="str">
        <f t="shared" si="159"/>
        <v>2020.12</v>
      </c>
      <c r="E1297" t="str" cm="1">
        <f t="array" ref="E1297">IF(COUNT(FIND({"셀룰러","샐룰러","lte","Lte","LTE","Cellular","cellular"},G1297)),"lte","wifi")</f>
        <v>wifi</v>
      </c>
      <c r="F1297" t="s">
        <v>455</v>
      </c>
      <c r="G1297" t="s">
        <v>4316</v>
      </c>
      <c r="H1297">
        <f t="shared" si="160"/>
        <v>2.9999999999972715E-2</v>
      </c>
      <c r="I1297">
        <f t="shared" si="156"/>
        <v>449000</v>
      </c>
      <c r="J1297">
        <v>2020.09</v>
      </c>
      <c r="K1297">
        <f t="shared" si="157"/>
        <v>32</v>
      </c>
      <c r="L1297">
        <f t="shared" si="158"/>
        <v>449000</v>
      </c>
    </row>
    <row r="1298" spans="1:12" x14ac:dyDescent="0.45">
      <c r="A1298" t="s">
        <v>5325</v>
      </c>
      <c r="B1298">
        <v>380000</v>
      </c>
      <c r="C1298" t="s">
        <v>43</v>
      </c>
      <c r="D1298" t="str">
        <f t="shared" si="159"/>
        <v>2020.12</v>
      </c>
      <c r="E1298" t="str" cm="1">
        <f t="array" ref="E1298">IF(COUNT(FIND({"셀룰러","샐룰러","lte","Lte","LTE","Cellular","cellular"},G1298)),"lte","wifi")</f>
        <v>wifi</v>
      </c>
      <c r="F1298" t="s">
        <v>132</v>
      </c>
      <c r="G1298" t="s">
        <v>4538</v>
      </c>
      <c r="H1298">
        <f t="shared" si="160"/>
        <v>2.9999999999972715E-2</v>
      </c>
      <c r="I1298">
        <f t="shared" si="156"/>
        <v>449000</v>
      </c>
      <c r="J1298">
        <v>2020.09</v>
      </c>
      <c r="K1298">
        <f t="shared" si="157"/>
        <v>32</v>
      </c>
      <c r="L1298">
        <f t="shared" si="158"/>
        <v>449000</v>
      </c>
    </row>
    <row r="1299" spans="1:12" x14ac:dyDescent="0.45">
      <c r="A1299" t="s">
        <v>5325</v>
      </c>
      <c r="B1299">
        <v>420000</v>
      </c>
      <c r="C1299" t="s">
        <v>43</v>
      </c>
      <c r="D1299" s="2">
        <v>2021.02</v>
      </c>
      <c r="E1299" t="str" cm="1">
        <f t="array" ref="E1299">IF(COUNT(FIND({"셀룰러","샐룰러","lte","Lte","LTE","Cellular","cellular"},G1299)),"lte","wifi")</f>
        <v>wifi</v>
      </c>
      <c r="F1299">
        <v>20210207</v>
      </c>
      <c r="G1299" t="s">
        <v>5421</v>
      </c>
      <c r="H1299">
        <f t="shared" si="160"/>
        <v>0.93000000000006366</v>
      </c>
      <c r="I1299">
        <f t="shared" si="156"/>
        <v>449000</v>
      </c>
      <c r="J1299">
        <v>2020.09</v>
      </c>
      <c r="K1299">
        <f t="shared" si="157"/>
        <v>32</v>
      </c>
      <c r="L1299">
        <f t="shared" si="158"/>
        <v>449000</v>
      </c>
    </row>
    <row r="1300" spans="1:12" x14ac:dyDescent="0.45">
      <c r="A1300" t="s">
        <v>5325</v>
      </c>
      <c r="B1300">
        <v>390000</v>
      </c>
      <c r="C1300" t="s">
        <v>43</v>
      </c>
      <c r="D1300" t="str">
        <f>LEFT(F1300,7)</f>
        <v>2021.03</v>
      </c>
      <c r="E1300" t="str" cm="1">
        <f t="array" ref="E1300">IF(COUNT(FIND({"셀룰러","샐룰러","lte","Lte","LTE","Cellular","cellular"},G1300)),"lte","wifi")</f>
        <v>wifi</v>
      </c>
      <c r="F1300" t="s">
        <v>190</v>
      </c>
      <c r="G1300" t="s">
        <v>4422</v>
      </c>
      <c r="H1300">
        <f t="shared" si="160"/>
        <v>0.94000000000005457</v>
      </c>
      <c r="I1300">
        <f t="shared" si="156"/>
        <v>449000</v>
      </c>
      <c r="J1300">
        <v>2020.09</v>
      </c>
      <c r="K1300">
        <f t="shared" si="157"/>
        <v>32</v>
      </c>
      <c r="L1300">
        <f t="shared" si="158"/>
        <v>449000</v>
      </c>
    </row>
    <row r="1301" spans="1:12" x14ac:dyDescent="0.45">
      <c r="A1301" t="s">
        <v>5325</v>
      </c>
      <c r="B1301">
        <v>390000</v>
      </c>
      <c r="C1301" t="s">
        <v>4</v>
      </c>
      <c r="D1301" t="str">
        <f>LEFT(F1301,7)</f>
        <v>2021.01</v>
      </c>
      <c r="E1301" t="str" cm="1">
        <f t="array" ref="E1301">IF(COUNT(FIND({"셀룰러","샐룰러","lte","Lte","LTE","Cellular","cellular"},G1301)),"lte","wifi")</f>
        <v>wifi</v>
      </c>
      <c r="F1301" t="s">
        <v>107</v>
      </c>
      <c r="G1301" t="s">
        <v>4266</v>
      </c>
      <c r="H1301">
        <f t="shared" si="160"/>
        <v>0.92000000000007276</v>
      </c>
      <c r="I1301">
        <f t="shared" si="156"/>
        <v>449000</v>
      </c>
      <c r="J1301">
        <v>2020.09</v>
      </c>
      <c r="K1301">
        <f t="shared" si="157"/>
        <v>32</v>
      </c>
      <c r="L1301">
        <f t="shared" si="158"/>
        <v>449000</v>
      </c>
    </row>
    <row r="1302" spans="1:12" x14ac:dyDescent="0.45">
      <c r="A1302" t="s">
        <v>5325</v>
      </c>
      <c r="B1302">
        <v>480000</v>
      </c>
      <c r="C1302" t="s">
        <v>43</v>
      </c>
      <c r="D1302" t="str">
        <f>LEFT(F1302,7)</f>
        <v>2020.11</v>
      </c>
      <c r="E1302" t="str" cm="1">
        <f t="array" ref="E1302">IF(COUNT(FIND({"셀룰러","샐룰러","lte","Lte","LTE","Cellular","cellular"},G1302)),"lte","wifi")</f>
        <v>wifi</v>
      </c>
      <c r="F1302" t="s">
        <v>32</v>
      </c>
      <c r="G1302" t="s">
        <v>4570</v>
      </c>
      <c r="H1302">
        <f t="shared" si="160"/>
        <v>1.999999999998181E-2</v>
      </c>
      <c r="I1302">
        <f t="shared" si="156"/>
        <v>449000</v>
      </c>
      <c r="J1302">
        <v>2020.09</v>
      </c>
      <c r="K1302">
        <f t="shared" si="157"/>
        <v>32</v>
      </c>
      <c r="L1302">
        <f t="shared" si="158"/>
        <v>449000</v>
      </c>
    </row>
    <row r="1303" spans="1:12" x14ac:dyDescent="0.45">
      <c r="A1303" t="s">
        <v>5325</v>
      </c>
      <c r="B1303">
        <v>280000</v>
      </c>
      <c r="C1303" t="s">
        <v>4</v>
      </c>
      <c r="D1303" t="str">
        <f>LEFT(F1303,7)</f>
        <v>2021.02</v>
      </c>
      <c r="E1303" t="str" cm="1">
        <f t="array" ref="E1303">IF(COUNT(FIND({"셀룰러","샐룰러","lte","Lte","LTE","Cellular","cellular"},G1303)),"lte","wifi")</f>
        <v>wifi</v>
      </c>
      <c r="F1303" t="s">
        <v>208</v>
      </c>
      <c r="G1303" t="s">
        <v>4024</v>
      </c>
      <c r="H1303">
        <f t="shared" si="160"/>
        <v>0.93000000000006366</v>
      </c>
      <c r="I1303">
        <f t="shared" si="156"/>
        <v>449000</v>
      </c>
      <c r="J1303">
        <v>2020.09</v>
      </c>
      <c r="K1303">
        <f t="shared" si="157"/>
        <v>32</v>
      </c>
      <c r="L1303">
        <f t="shared" si="158"/>
        <v>449000</v>
      </c>
    </row>
    <row r="1304" spans="1:12" x14ac:dyDescent="0.45">
      <c r="A1304" t="s">
        <v>5325</v>
      </c>
      <c r="B1304">
        <v>550000</v>
      </c>
      <c r="C1304" t="s">
        <v>43</v>
      </c>
      <c r="D1304" s="2">
        <v>2021.02</v>
      </c>
      <c r="E1304" t="str" cm="1">
        <f t="array" ref="E1304">IF(COUNT(FIND({"셀룰러","샐룰러","lte","Lte","LTE","Cellular","cellular"},G1304)),"lte","wifi")</f>
        <v>wifi</v>
      </c>
      <c r="F1304">
        <v>20210204</v>
      </c>
      <c r="G1304" t="s">
        <v>5410</v>
      </c>
      <c r="H1304">
        <f t="shared" si="160"/>
        <v>0.93000000000006366</v>
      </c>
      <c r="I1304">
        <f t="shared" si="156"/>
        <v>579000</v>
      </c>
      <c r="J1304">
        <v>2020.09</v>
      </c>
      <c r="K1304">
        <f t="shared" si="157"/>
        <v>128</v>
      </c>
      <c r="L1304">
        <f t="shared" si="158"/>
        <v>449000</v>
      </c>
    </row>
    <row r="1305" spans="1:12" x14ac:dyDescent="0.45">
      <c r="A1305" t="s">
        <v>5325</v>
      </c>
      <c r="B1305">
        <v>400000</v>
      </c>
      <c r="C1305" t="s">
        <v>43</v>
      </c>
      <c r="D1305" t="str">
        <f>LEFT(F1305,7)</f>
        <v>2021.02</v>
      </c>
      <c r="E1305" t="str" cm="1">
        <f t="array" ref="E1305">IF(COUNT(FIND({"셀룰러","샐룰러","lte","Lte","LTE","Cellular","cellular"},G1305)),"lte","wifi")</f>
        <v>wifi</v>
      </c>
      <c r="F1305" t="s">
        <v>49</v>
      </c>
      <c r="G1305" t="s">
        <v>4450</v>
      </c>
      <c r="H1305">
        <f t="shared" si="160"/>
        <v>0.93000000000006366</v>
      </c>
      <c r="I1305">
        <f t="shared" si="156"/>
        <v>449000</v>
      </c>
      <c r="J1305">
        <v>2020.09</v>
      </c>
      <c r="K1305">
        <f t="shared" si="157"/>
        <v>32</v>
      </c>
      <c r="L1305">
        <f t="shared" si="158"/>
        <v>449000</v>
      </c>
    </row>
    <row r="1306" spans="1:12" x14ac:dyDescent="0.45">
      <c r="A1306" t="s">
        <v>5325</v>
      </c>
      <c r="B1306">
        <v>410000</v>
      </c>
      <c r="C1306" t="s">
        <v>43</v>
      </c>
      <c r="D1306" t="str">
        <f>LEFT(F1306,7)</f>
        <v>2021.02</v>
      </c>
      <c r="E1306" t="str" cm="1">
        <f t="array" ref="E1306">IF(COUNT(FIND({"셀룰러","샐룰러","lte","Lte","LTE","Cellular","cellular"},G1306)),"lte","wifi")</f>
        <v>wifi</v>
      </c>
      <c r="F1306" t="s">
        <v>25</v>
      </c>
      <c r="G1306" t="s">
        <v>4449</v>
      </c>
      <c r="H1306">
        <f t="shared" si="160"/>
        <v>0.93000000000006366</v>
      </c>
      <c r="I1306">
        <f t="shared" si="156"/>
        <v>449000</v>
      </c>
      <c r="J1306">
        <v>2020.09</v>
      </c>
      <c r="K1306">
        <f t="shared" si="157"/>
        <v>32</v>
      </c>
      <c r="L1306">
        <f t="shared" si="158"/>
        <v>449000</v>
      </c>
    </row>
    <row r="1307" spans="1:12" x14ac:dyDescent="0.45">
      <c r="A1307" t="s">
        <v>5325</v>
      </c>
      <c r="B1307">
        <v>650000</v>
      </c>
      <c r="C1307" t="s">
        <v>43</v>
      </c>
      <c r="D1307" s="2">
        <v>2020.12</v>
      </c>
      <c r="E1307" t="str" cm="1">
        <f t="array" ref="E1307">IF(COUNT(FIND({"셀룰러","샐룰러","lte","Lte","LTE","Cellular","cellular"},G1307)),"lte","wifi")</f>
        <v>lte</v>
      </c>
      <c r="F1307">
        <v>20201203</v>
      </c>
      <c r="G1307" t="s">
        <v>5706</v>
      </c>
      <c r="H1307">
        <f t="shared" si="160"/>
        <v>2.9999999999972715E-2</v>
      </c>
      <c r="I1307">
        <f t="shared" si="156"/>
        <v>749000</v>
      </c>
      <c r="J1307">
        <v>2020.09</v>
      </c>
      <c r="K1307">
        <f t="shared" si="157"/>
        <v>128</v>
      </c>
      <c r="L1307">
        <f t="shared" si="158"/>
        <v>619000</v>
      </c>
    </row>
    <row r="1308" spans="1:12" x14ac:dyDescent="0.45">
      <c r="A1308" t="s">
        <v>5325</v>
      </c>
      <c r="B1308">
        <v>420000</v>
      </c>
      <c r="C1308" t="s">
        <v>43</v>
      </c>
      <c r="D1308" t="str">
        <f t="shared" ref="D1308:D1338" si="161">LEFT(F1308,7)</f>
        <v>2020.12</v>
      </c>
      <c r="E1308" t="str" cm="1">
        <f t="array" ref="E1308">IF(COUNT(FIND({"셀룰러","샐룰러","lte","Lte","LTE","Cellular","cellular"},G1308)),"lte","wifi")</f>
        <v>wifi</v>
      </c>
      <c r="F1308" t="s">
        <v>472</v>
      </c>
      <c r="G1308" t="s">
        <v>4557</v>
      </c>
      <c r="H1308">
        <f t="shared" si="160"/>
        <v>2.9999999999972715E-2</v>
      </c>
      <c r="I1308">
        <f t="shared" si="156"/>
        <v>449000</v>
      </c>
      <c r="J1308">
        <v>2020.09</v>
      </c>
      <c r="K1308">
        <f t="shared" si="157"/>
        <v>32</v>
      </c>
      <c r="L1308">
        <f t="shared" si="158"/>
        <v>449000</v>
      </c>
    </row>
    <row r="1309" spans="1:12" x14ac:dyDescent="0.45">
      <c r="A1309" t="s">
        <v>5325</v>
      </c>
      <c r="B1309">
        <v>540000</v>
      </c>
      <c r="C1309" t="s">
        <v>43</v>
      </c>
      <c r="D1309" t="str">
        <f t="shared" si="161"/>
        <v>2020.11</v>
      </c>
      <c r="E1309" t="str" cm="1">
        <f t="array" ref="E1309">IF(COUNT(FIND({"셀룰러","샐룰러","lte","Lte","LTE","Cellular","cellular"},G1309)),"lte","wifi")</f>
        <v>wifi</v>
      </c>
      <c r="F1309" t="s">
        <v>604</v>
      </c>
      <c r="G1309" t="s">
        <v>4610</v>
      </c>
      <c r="H1309">
        <f t="shared" si="160"/>
        <v>1.999999999998181E-2</v>
      </c>
      <c r="I1309">
        <f t="shared" si="156"/>
        <v>579000</v>
      </c>
      <c r="J1309">
        <v>2020.09</v>
      </c>
      <c r="K1309">
        <f t="shared" si="157"/>
        <v>128</v>
      </c>
      <c r="L1309">
        <f t="shared" si="158"/>
        <v>449000</v>
      </c>
    </row>
    <row r="1310" spans="1:12" x14ac:dyDescent="0.45">
      <c r="A1310" t="s">
        <v>5325</v>
      </c>
      <c r="B1310">
        <v>400000</v>
      </c>
      <c r="C1310" t="s">
        <v>4</v>
      </c>
      <c r="D1310" t="str">
        <f t="shared" si="161"/>
        <v>2021.02</v>
      </c>
      <c r="E1310" t="str" cm="1">
        <f t="array" ref="E1310">IF(COUNT(FIND({"셀룰러","샐룰러","lte","Lte","LTE","Cellular","cellular"},G1310)),"lte","wifi")</f>
        <v>wifi</v>
      </c>
      <c r="F1310" t="s">
        <v>77</v>
      </c>
      <c r="G1310" t="s">
        <v>4246</v>
      </c>
      <c r="H1310">
        <f t="shared" si="160"/>
        <v>0.93000000000006366</v>
      </c>
      <c r="I1310">
        <f t="shared" si="156"/>
        <v>449000</v>
      </c>
      <c r="J1310">
        <v>2020.09</v>
      </c>
      <c r="K1310">
        <f t="shared" si="157"/>
        <v>32</v>
      </c>
      <c r="L1310">
        <f t="shared" si="158"/>
        <v>449000</v>
      </c>
    </row>
    <row r="1311" spans="1:12" x14ac:dyDescent="0.45">
      <c r="A1311" t="s">
        <v>5325</v>
      </c>
      <c r="B1311">
        <v>540000</v>
      </c>
      <c r="C1311" t="s">
        <v>43</v>
      </c>
      <c r="D1311" t="str">
        <f t="shared" si="161"/>
        <v>2021.03</v>
      </c>
      <c r="E1311" t="str" cm="1">
        <f t="array" ref="E1311">IF(COUNT(FIND({"셀룰러","샐룰러","lte","Lte","LTE","Cellular","cellular"},G1311)),"lte","wifi")</f>
        <v>wifi</v>
      </c>
      <c r="F1311" t="s">
        <v>1513</v>
      </c>
      <c r="G1311" t="s">
        <v>4200</v>
      </c>
      <c r="H1311">
        <f t="shared" si="160"/>
        <v>0.94000000000005457</v>
      </c>
      <c r="I1311">
        <f t="shared" si="156"/>
        <v>579000</v>
      </c>
      <c r="J1311">
        <v>2020.09</v>
      </c>
      <c r="K1311">
        <f t="shared" si="157"/>
        <v>128</v>
      </c>
      <c r="L1311">
        <f t="shared" si="158"/>
        <v>449000</v>
      </c>
    </row>
    <row r="1312" spans="1:12" x14ac:dyDescent="0.45">
      <c r="A1312" t="s">
        <v>5325</v>
      </c>
      <c r="B1312">
        <v>410000</v>
      </c>
      <c r="C1312" t="s">
        <v>43</v>
      </c>
      <c r="D1312" t="str">
        <f t="shared" si="161"/>
        <v>2020.11</v>
      </c>
      <c r="E1312" t="str" cm="1">
        <f t="array" ref="E1312">IF(COUNT(FIND({"셀룰러","샐룰러","lte","Lte","LTE","Cellular","cellular"},G1312)),"lte","wifi")</f>
        <v>wifi</v>
      </c>
      <c r="F1312" t="s">
        <v>201</v>
      </c>
      <c r="G1312" t="s">
        <v>4586</v>
      </c>
      <c r="H1312">
        <f t="shared" si="160"/>
        <v>1.999999999998181E-2</v>
      </c>
      <c r="I1312">
        <f t="shared" si="156"/>
        <v>449000</v>
      </c>
      <c r="J1312">
        <v>2020.09</v>
      </c>
      <c r="K1312">
        <f t="shared" si="157"/>
        <v>32</v>
      </c>
      <c r="L1312">
        <f t="shared" si="158"/>
        <v>449000</v>
      </c>
    </row>
    <row r="1313" spans="1:12" x14ac:dyDescent="0.45">
      <c r="A1313" t="s">
        <v>5325</v>
      </c>
      <c r="B1313">
        <v>400000</v>
      </c>
      <c r="C1313" t="s">
        <v>43</v>
      </c>
      <c r="D1313" t="str">
        <f t="shared" si="161"/>
        <v>2020.12</v>
      </c>
      <c r="E1313" t="str" cm="1">
        <f t="array" ref="E1313">IF(COUNT(FIND({"셀룰러","샐룰러","lte","Lte","LTE","Cellular","cellular"},G1313)),"lte","wifi")</f>
        <v>wifi</v>
      </c>
      <c r="F1313" t="s">
        <v>159</v>
      </c>
      <c r="G1313" t="s">
        <v>4359</v>
      </c>
      <c r="H1313">
        <f t="shared" si="160"/>
        <v>2.9999999999972715E-2</v>
      </c>
      <c r="I1313">
        <f t="shared" si="156"/>
        <v>449000</v>
      </c>
      <c r="J1313">
        <v>2020.09</v>
      </c>
      <c r="K1313">
        <f t="shared" si="157"/>
        <v>32</v>
      </c>
      <c r="L1313">
        <f t="shared" si="158"/>
        <v>449000</v>
      </c>
    </row>
    <row r="1314" spans="1:12" x14ac:dyDescent="0.45">
      <c r="A1314" t="s">
        <v>5325</v>
      </c>
      <c r="B1314">
        <v>290000</v>
      </c>
      <c r="C1314" t="s">
        <v>4</v>
      </c>
      <c r="D1314" t="str">
        <f t="shared" si="161"/>
        <v>2020.11</v>
      </c>
      <c r="E1314" t="str" cm="1">
        <f t="array" ref="E1314">IF(COUNT(FIND({"셀룰러","샐룰러","lte","Lte","LTE","Cellular","cellular"},G1314)),"lte","wifi")</f>
        <v>wifi</v>
      </c>
      <c r="F1314" t="s">
        <v>201</v>
      </c>
      <c r="G1314" t="s">
        <v>4134</v>
      </c>
      <c r="H1314">
        <f t="shared" si="160"/>
        <v>1.999999999998181E-2</v>
      </c>
      <c r="I1314">
        <f t="shared" si="156"/>
        <v>449000</v>
      </c>
      <c r="J1314">
        <v>2020.09</v>
      </c>
      <c r="K1314">
        <f t="shared" si="157"/>
        <v>32</v>
      </c>
      <c r="L1314">
        <f t="shared" si="158"/>
        <v>449000</v>
      </c>
    </row>
    <row r="1315" spans="1:12" x14ac:dyDescent="0.45">
      <c r="A1315" t="s">
        <v>5325</v>
      </c>
      <c r="B1315">
        <v>430000</v>
      </c>
      <c r="C1315" t="s">
        <v>43</v>
      </c>
      <c r="D1315" t="str">
        <f t="shared" si="161"/>
        <v>2020.12</v>
      </c>
      <c r="E1315" t="str" cm="1">
        <f t="array" ref="E1315">IF(COUNT(FIND({"셀룰러","샐룰러","lte","Lte","LTE","Cellular","cellular"},G1315)),"lte","wifi")</f>
        <v>wifi</v>
      </c>
      <c r="F1315" t="s">
        <v>121</v>
      </c>
      <c r="G1315" t="s">
        <v>4531</v>
      </c>
      <c r="H1315">
        <f t="shared" si="160"/>
        <v>2.9999999999972715E-2</v>
      </c>
      <c r="I1315">
        <f t="shared" si="156"/>
        <v>449000</v>
      </c>
      <c r="J1315">
        <v>2020.09</v>
      </c>
      <c r="K1315">
        <f t="shared" si="157"/>
        <v>32</v>
      </c>
      <c r="L1315">
        <f t="shared" si="158"/>
        <v>449000</v>
      </c>
    </row>
    <row r="1316" spans="1:12" x14ac:dyDescent="0.45">
      <c r="A1316" t="s">
        <v>5325</v>
      </c>
      <c r="B1316">
        <v>420000</v>
      </c>
      <c r="C1316" t="s">
        <v>43</v>
      </c>
      <c r="D1316" t="str">
        <f t="shared" si="161"/>
        <v>2021.02</v>
      </c>
      <c r="E1316" t="str" cm="1">
        <f t="array" ref="E1316">IF(COUNT(FIND({"셀룰러","샐룰러","lte","Lte","LTE","Cellular","cellular"},G1316)),"lte","wifi")</f>
        <v>wifi</v>
      </c>
      <c r="F1316" t="s">
        <v>73</v>
      </c>
      <c r="G1316" t="s">
        <v>4243</v>
      </c>
      <c r="H1316">
        <f t="shared" si="160"/>
        <v>0.93000000000006366</v>
      </c>
      <c r="I1316">
        <f t="shared" ref="I1316:I1379" si="162">IF(K1316=128,L1316+130000,L1316)</f>
        <v>449000</v>
      </c>
      <c r="J1316">
        <v>2020.09</v>
      </c>
      <c r="K1316">
        <f t="shared" si="157"/>
        <v>32</v>
      </c>
      <c r="L1316">
        <f t="shared" si="158"/>
        <v>449000</v>
      </c>
    </row>
    <row r="1317" spans="1:12" x14ac:dyDescent="0.45">
      <c r="A1317" t="s">
        <v>5325</v>
      </c>
      <c r="B1317">
        <v>350000</v>
      </c>
      <c r="C1317" t="s">
        <v>4</v>
      </c>
      <c r="D1317" t="str">
        <f t="shared" si="161"/>
        <v>2020.12</v>
      </c>
      <c r="E1317" t="str" cm="1">
        <f t="array" ref="E1317">IF(COUNT(FIND({"셀룰러","샐룰러","lte","Lte","LTE","Cellular","cellular"},G1317)),"lte","wifi")</f>
        <v>wifi</v>
      </c>
      <c r="F1317" t="s">
        <v>159</v>
      </c>
      <c r="G1317" t="s">
        <v>4572</v>
      </c>
      <c r="H1317">
        <f t="shared" si="160"/>
        <v>2.9999999999972715E-2</v>
      </c>
      <c r="I1317">
        <f t="shared" si="162"/>
        <v>449000</v>
      </c>
      <c r="J1317">
        <v>2020.09</v>
      </c>
      <c r="K1317">
        <f t="shared" si="157"/>
        <v>32</v>
      </c>
      <c r="L1317">
        <f t="shared" si="158"/>
        <v>449000</v>
      </c>
    </row>
    <row r="1318" spans="1:12" x14ac:dyDescent="0.45">
      <c r="A1318" t="s">
        <v>5325</v>
      </c>
      <c r="B1318">
        <v>370000</v>
      </c>
      <c r="C1318" t="s">
        <v>4</v>
      </c>
      <c r="D1318" t="str">
        <f t="shared" si="161"/>
        <v>2020.12</v>
      </c>
      <c r="E1318" t="str" cm="1">
        <f t="array" ref="E1318">IF(COUNT(FIND({"셀룰러","샐룰러","lte","Lte","LTE","Cellular","cellular"},G1318)),"lte","wifi")</f>
        <v>wifi</v>
      </c>
      <c r="F1318" t="s">
        <v>173</v>
      </c>
      <c r="G1318" t="s">
        <v>4575</v>
      </c>
      <c r="H1318">
        <f t="shared" si="160"/>
        <v>2.9999999999972715E-2</v>
      </c>
      <c r="I1318">
        <f t="shared" si="162"/>
        <v>449000</v>
      </c>
      <c r="J1318">
        <v>2020.09</v>
      </c>
      <c r="K1318">
        <f t="shared" si="157"/>
        <v>32</v>
      </c>
      <c r="L1318">
        <f t="shared" si="158"/>
        <v>449000</v>
      </c>
    </row>
    <row r="1319" spans="1:12" x14ac:dyDescent="0.45">
      <c r="A1319" t="s">
        <v>5325</v>
      </c>
      <c r="B1319">
        <v>510000</v>
      </c>
      <c r="C1319" t="s">
        <v>43</v>
      </c>
      <c r="D1319" t="str">
        <f t="shared" si="161"/>
        <v>2020.11</v>
      </c>
      <c r="E1319" t="str" cm="1">
        <f t="array" ref="E1319">IF(COUNT(FIND({"셀룰러","샐룰러","lte","Lte","LTE","Cellular","cellular"},G1319)),"lte","wifi")</f>
        <v>wifi</v>
      </c>
      <c r="F1319" t="s">
        <v>599</v>
      </c>
      <c r="G1319" t="s">
        <v>4589</v>
      </c>
      <c r="H1319">
        <f t="shared" si="160"/>
        <v>1.999999999998181E-2</v>
      </c>
      <c r="I1319">
        <f t="shared" si="162"/>
        <v>579000</v>
      </c>
      <c r="J1319">
        <v>2020.09</v>
      </c>
      <c r="K1319">
        <f t="shared" si="157"/>
        <v>128</v>
      </c>
      <c r="L1319">
        <f t="shared" si="158"/>
        <v>449000</v>
      </c>
    </row>
    <row r="1320" spans="1:12" x14ac:dyDescent="0.45">
      <c r="A1320" t="s">
        <v>5325</v>
      </c>
      <c r="B1320">
        <v>520000</v>
      </c>
      <c r="C1320" t="s">
        <v>43</v>
      </c>
      <c r="D1320" t="str">
        <f t="shared" si="161"/>
        <v>2020.12</v>
      </c>
      <c r="E1320" t="str" cm="1">
        <f t="array" ref="E1320">IF(COUNT(FIND({"셀룰러","샐룰러","lte","Lte","LTE","Cellular","cellular"},G1320)),"lte","wifi")</f>
        <v>wifi</v>
      </c>
      <c r="F1320" t="s">
        <v>480</v>
      </c>
      <c r="G1320" t="s">
        <v>4195</v>
      </c>
      <c r="H1320">
        <f t="shared" si="160"/>
        <v>2.9999999999972715E-2</v>
      </c>
      <c r="I1320">
        <f t="shared" si="162"/>
        <v>579000</v>
      </c>
      <c r="J1320">
        <v>2020.09</v>
      </c>
      <c r="K1320">
        <f t="shared" si="157"/>
        <v>128</v>
      </c>
      <c r="L1320">
        <f t="shared" si="158"/>
        <v>449000</v>
      </c>
    </row>
    <row r="1321" spans="1:12" x14ac:dyDescent="0.45">
      <c r="A1321" t="s">
        <v>5325</v>
      </c>
      <c r="B1321">
        <v>540000</v>
      </c>
      <c r="C1321" t="s">
        <v>43</v>
      </c>
      <c r="D1321" t="str">
        <f t="shared" si="161"/>
        <v>2020.10</v>
      </c>
      <c r="E1321" t="str" cm="1">
        <f t="array" ref="E1321">IF(COUNT(FIND({"셀룰러","샐룰러","lte","Lte","LTE","Cellular","cellular"},G1321)),"lte","wifi")</f>
        <v>wifi</v>
      </c>
      <c r="F1321" t="s">
        <v>608</v>
      </c>
      <c r="G1321" t="s">
        <v>4383</v>
      </c>
      <c r="H1321">
        <f t="shared" si="160"/>
        <v>9.9999999999909051E-3</v>
      </c>
      <c r="I1321">
        <f t="shared" si="162"/>
        <v>579000</v>
      </c>
      <c r="J1321">
        <v>2020.09</v>
      </c>
      <c r="K1321">
        <f t="shared" si="157"/>
        <v>128</v>
      </c>
      <c r="L1321">
        <f t="shared" si="158"/>
        <v>449000</v>
      </c>
    </row>
    <row r="1322" spans="1:12" x14ac:dyDescent="0.45">
      <c r="A1322" t="s">
        <v>5325</v>
      </c>
      <c r="B1322">
        <v>400000</v>
      </c>
      <c r="C1322" t="s">
        <v>43</v>
      </c>
      <c r="D1322" t="str">
        <f t="shared" si="161"/>
        <v>2020.11</v>
      </c>
      <c r="E1322" t="str" cm="1">
        <f t="array" ref="E1322">IF(COUNT(FIND({"셀룰러","샐룰러","lte","Lte","LTE","Cellular","cellular"},G1322)),"lte","wifi")</f>
        <v>wifi</v>
      </c>
      <c r="F1322" t="s">
        <v>673</v>
      </c>
      <c r="G1322" t="s">
        <v>4598</v>
      </c>
      <c r="H1322">
        <f t="shared" si="160"/>
        <v>1.999999999998181E-2</v>
      </c>
      <c r="I1322">
        <f t="shared" si="162"/>
        <v>449000</v>
      </c>
      <c r="J1322">
        <v>2020.09</v>
      </c>
      <c r="K1322">
        <f t="shared" si="157"/>
        <v>32</v>
      </c>
      <c r="L1322">
        <f t="shared" si="158"/>
        <v>449000</v>
      </c>
    </row>
    <row r="1323" spans="1:12" x14ac:dyDescent="0.45">
      <c r="A1323" t="s">
        <v>5325</v>
      </c>
      <c r="B1323">
        <v>555000</v>
      </c>
      <c r="C1323" t="s">
        <v>43</v>
      </c>
      <c r="D1323" t="str">
        <f t="shared" si="161"/>
        <v>2021.02</v>
      </c>
      <c r="E1323" t="str" cm="1">
        <f t="array" ref="E1323">IF(COUNT(FIND({"셀룰러","샐룰러","lte","Lte","LTE","Cellular","cellular"},G1323)),"lte","wifi")</f>
        <v>wifi</v>
      </c>
      <c r="F1323" t="s">
        <v>77</v>
      </c>
      <c r="G1323" t="s">
        <v>4238</v>
      </c>
      <c r="H1323">
        <f t="shared" si="160"/>
        <v>0.93000000000006366</v>
      </c>
      <c r="I1323">
        <f t="shared" si="162"/>
        <v>579000</v>
      </c>
      <c r="J1323">
        <v>2020.09</v>
      </c>
      <c r="K1323">
        <f t="shared" si="157"/>
        <v>128</v>
      </c>
      <c r="L1323">
        <f t="shared" si="158"/>
        <v>449000</v>
      </c>
    </row>
    <row r="1324" spans="1:12" x14ac:dyDescent="0.45">
      <c r="A1324" t="s">
        <v>5325</v>
      </c>
      <c r="B1324">
        <v>500000</v>
      </c>
      <c r="C1324" t="s">
        <v>43</v>
      </c>
      <c r="D1324" t="str">
        <f t="shared" si="161"/>
        <v>2021.03</v>
      </c>
      <c r="E1324" t="str" cm="1">
        <f t="array" ref="E1324">IF(COUNT(FIND({"셀룰러","샐룰러","lte","Lte","LTE","Cellular","cellular"},G1324)),"lte","wifi")</f>
        <v>wifi</v>
      </c>
      <c r="F1324" t="s">
        <v>13</v>
      </c>
      <c r="G1324" t="s">
        <v>4414</v>
      </c>
      <c r="H1324">
        <f t="shared" si="160"/>
        <v>0.94000000000005457</v>
      </c>
      <c r="I1324">
        <f t="shared" si="162"/>
        <v>579000</v>
      </c>
      <c r="J1324">
        <v>2020.09</v>
      </c>
      <c r="K1324">
        <f t="shared" si="157"/>
        <v>128</v>
      </c>
      <c r="L1324">
        <f t="shared" si="158"/>
        <v>449000</v>
      </c>
    </row>
    <row r="1325" spans="1:12" x14ac:dyDescent="0.45">
      <c r="A1325" t="s">
        <v>5325</v>
      </c>
      <c r="B1325">
        <v>380000</v>
      </c>
      <c r="C1325" t="s">
        <v>43</v>
      </c>
      <c r="D1325" t="str">
        <f t="shared" si="161"/>
        <v>2020.11</v>
      </c>
      <c r="E1325" t="str" cm="1">
        <f t="array" ref="E1325">IF(COUNT(FIND({"셀룰러","샐룰러","lte","Lte","LTE","Cellular","cellular"},G1325)),"lte","wifi")</f>
        <v>wifi</v>
      </c>
      <c r="F1325" t="s">
        <v>602</v>
      </c>
      <c r="G1325" t="s">
        <v>4605</v>
      </c>
      <c r="H1325">
        <f t="shared" si="160"/>
        <v>1.999999999998181E-2</v>
      </c>
      <c r="I1325">
        <f t="shared" si="162"/>
        <v>449000</v>
      </c>
      <c r="J1325">
        <v>2020.09</v>
      </c>
      <c r="K1325">
        <f t="shared" si="157"/>
        <v>32</v>
      </c>
      <c r="L1325">
        <f t="shared" si="158"/>
        <v>449000</v>
      </c>
    </row>
    <row r="1326" spans="1:12" x14ac:dyDescent="0.45">
      <c r="A1326" t="s">
        <v>5325</v>
      </c>
      <c r="B1326">
        <v>350000</v>
      </c>
      <c r="C1326" t="s">
        <v>4</v>
      </c>
      <c r="D1326" t="str">
        <f t="shared" si="161"/>
        <v>2021.02</v>
      </c>
      <c r="E1326" t="str" cm="1">
        <f t="array" ref="E1326">IF(COUNT(FIND({"셀룰러","샐룰러","lte","Lte","LTE","Cellular","cellular"},G1326)),"lte","wifi")</f>
        <v>wifi</v>
      </c>
      <c r="F1326" t="s">
        <v>30</v>
      </c>
      <c r="G1326" t="s">
        <v>4405</v>
      </c>
      <c r="H1326">
        <f t="shared" si="160"/>
        <v>0.93000000000006366</v>
      </c>
      <c r="I1326">
        <f t="shared" si="162"/>
        <v>449000</v>
      </c>
      <c r="J1326">
        <v>2020.09</v>
      </c>
      <c r="K1326">
        <f t="shared" ref="K1326:K1389" si="163">IF(COUNT(FIND(128,G1326)),128,32)</f>
        <v>32</v>
      </c>
      <c r="L1326">
        <f t="shared" ref="L1326:L1389" si="164">IF(E1326="wifi",449000,619000)</f>
        <v>449000</v>
      </c>
    </row>
    <row r="1327" spans="1:12" x14ac:dyDescent="0.45">
      <c r="A1327" t="s">
        <v>5325</v>
      </c>
      <c r="B1327">
        <v>500000</v>
      </c>
      <c r="C1327" t="s">
        <v>7</v>
      </c>
      <c r="D1327" t="str">
        <f t="shared" si="161"/>
        <v>2021.01</v>
      </c>
      <c r="E1327" t="str" cm="1">
        <f t="array" ref="E1327">IF(COUNT(FIND({"셀룰러","샐룰러","lte","Lte","LTE","Cellular","cellular"},G1327)),"lte","wifi")</f>
        <v>lte</v>
      </c>
      <c r="F1327" t="s">
        <v>346</v>
      </c>
      <c r="G1327" t="s">
        <v>4258</v>
      </c>
      <c r="H1327">
        <f t="shared" si="160"/>
        <v>0.92000000000007276</v>
      </c>
      <c r="I1327">
        <f t="shared" si="162"/>
        <v>619000</v>
      </c>
      <c r="J1327">
        <v>2020.09</v>
      </c>
      <c r="K1327">
        <f t="shared" si="163"/>
        <v>32</v>
      </c>
      <c r="L1327">
        <f t="shared" si="164"/>
        <v>619000</v>
      </c>
    </row>
    <row r="1328" spans="1:12" x14ac:dyDescent="0.45">
      <c r="A1328" t="s">
        <v>5325</v>
      </c>
      <c r="B1328">
        <v>430000</v>
      </c>
      <c r="C1328" t="s">
        <v>43</v>
      </c>
      <c r="D1328" t="str">
        <f t="shared" si="161"/>
        <v>2021.02</v>
      </c>
      <c r="E1328" t="str" cm="1">
        <f t="array" ref="E1328">IF(COUNT(FIND({"셀룰러","샐룰러","lte","Lte","LTE","Cellular","cellular"},G1328)),"lte","wifi")</f>
        <v>wifi</v>
      </c>
      <c r="F1328" t="s">
        <v>58</v>
      </c>
      <c r="G1328" t="s">
        <v>4477</v>
      </c>
      <c r="H1328">
        <f t="shared" si="160"/>
        <v>0.93000000000006366</v>
      </c>
      <c r="I1328">
        <f t="shared" si="162"/>
        <v>449000</v>
      </c>
      <c r="J1328">
        <v>2020.09</v>
      </c>
      <c r="K1328">
        <f t="shared" si="163"/>
        <v>32</v>
      </c>
      <c r="L1328">
        <f t="shared" si="164"/>
        <v>449000</v>
      </c>
    </row>
    <row r="1329" spans="1:12" x14ac:dyDescent="0.45">
      <c r="A1329" t="s">
        <v>5325</v>
      </c>
      <c r="B1329">
        <v>530000</v>
      </c>
      <c r="C1329" t="s">
        <v>43</v>
      </c>
      <c r="D1329" t="str">
        <f t="shared" si="161"/>
        <v>2021.03</v>
      </c>
      <c r="E1329" t="str" cm="1">
        <f t="array" ref="E1329">IF(COUNT(FIND({"셀룰러","샐룰러","lte","Lte","LTE","Cellular","cellular"},G1329)),"lte","wifi")</f>
        <v>wifi</v>
      </c>
      <c r="F1329" t="s">
        <v>13</v>
      </c>
      <c r="G1329" t="s">
        <v>4208</v>
      </c>
      <c r="H1329">
        <f t="shared" si="160"/>
        <v>0.94000000000005457</v>
      </c>
      <c r="I1329">
        <f t="shared" si="162"/>
        <v>579000</v>
      </c>
      <c r="J1329">
        <v>2020.09</v>
      </c>
      <c r="K1329">
        <f t="shared" si="163"/>
        <v>128</v>
      </c>
      <c r="L1329">
        <f t="shared" si="164"/>
        <v>449000</v>
      </c>
    </row>
    <row r="1330" spans="1:12" x14ac:dyDescent="0.45">
      <c r="A1330" t="s">
        <v>5325</v>
      </c>
      <c r="B1330">
        <v>405000</v>
      </c>
      <c r="C1330" t="s">
        <v>43</v>
      </c>
      <c r="D1330" t="str">
        <f t="shared" si="161"/>
        <v>2020.11</v>
      </c>
      <c r="E1330" t="str" cm="1">
        <f t="array" ref="E1330">IF(COUNT(FIND({"셀룰러","샐룰러","lte","Lte","LTE","Cellular","cellular"},G1330)),"lte","wifi")</f>
        <v>wifi</v>
      </c>
      <c r="F1330" t="s">
        <v>192</v>
      </c>
      <c r="G1330" t="s">
        <v>4374</v>
      </c>
      <c r="H1330">
        <f t="shared" si="160"/>
        <v>1.999999999998181E-2</v>
      </c>
      <c r="I1330">
        <f t="shared" si="162"/>
        <v>449000</v>
      </c>
      <c r="J1330">
        <v>2020.09</v>
      </c>
      <c r="K1330">
        <f t="shared" si="163"/>
        <v>32</v>
      </c>
      <c r="L1330">
        <f t="shared" si="164"/>
        <v>449000</v>
      </c>
    </row>
    <row r="1331" spans="1:12" x14ac:dyDescent="0.45">
      <c r="A1331" t="s">
        <v>5325</v>
      </c>
      <c r="B1331">
        <v>400000</v>
      </c>
      <c r="C1331" t="s">
        <v>43</v>
      </c>
      <c r="D1331" t="str">
        <f t="shared" si="161"/>
        <v>2021.03</v>
      </c>
      <c r="E1331" t="str" cm="1">
        <f t="array" ref="E1331">IF(COUNT(FIND({"셀룰러","샐룰러","lte","Lte","LTE","Cellular","cellular"},G1331)),"lte","wifi")</f>
        <v>wifi</v>
      </c>
      <c r="F1331" t="s">
        <v>13</v>
      </c>
      <c r="G1331" t="s">
        <v>4413</v>
      </c>
      <c r="H1331">
        <f t="shared" si="160"/>
        <v>0.94000000000005457</v>
      </c>
      <c r="I1331">
        <f t="shared" si="162"/>
        <v>449000</v>
      </c>
      <c r="J1331">
        <v>2020.09</v>
      </c>
      <c r="K1331">
        <f t="shared" si="163"/>
        <v>32</v>
      </c>
      <c r="L1331">
        <f t="shared" si="164"/>
        <v>449000</v>
      </c>
    </row>
    <row r="1332" spans="1:12" x14ac:dyDescent="0.45">
      <c r="A1332" t="s">
        <v>5325</v>
      </c>
      <c r="B1332">
        <v>380000</v>
      </c>
      <c r="C1332" t="s">
        <v>4</v>
      </c>
      <c r="D1332" t="str">
        <f t="shared" si="161"/>
        <v>2020.11</v>
      </c>
      <c r="E1332" t="str" cm="1">
        <f t="array" ref="E1332">IF(COUNT(FIND({"셀룰러","샐룰러","lte","Lte","LTE","Cellular","cellular"},G1332)),"lte","wifi")</f>
        <v>wifi</v>
      </c>
      <c r="F1332" t="s">
        <v>207</v>
      </c>
      <c r="G1332" t="s">
        <v>4367</v>
      </c>
      <c r="H1332">
        <f t="shared" si="160"/>
        <v>1.999999999998181E-2</v>
      </c>
      <c r="I1332">
        <f t="shared" si="162"/>
        <v>449000</v>
      </c>
      <c r="J1332">
        <v>2020.09</v>
      </c>
      <c r="K1332">
        <f t="shared" si="163"/>
        <v>32</v>
      </c>
      <c r="L1332">
        <f t="shared" si="164"/>
        <v>449000</v>
      </c>
    </row>
    <row r="1333" spans="1:12" x14ac:dyDescent="0.45">
      <c r="A1333" t="s">
        <v>5325</v>
      </c>
      <c r="B1333">
        <v>430000</v>
      </c>
      <c r="C1333" t="s">
        <v>43</v>
      </c>
      <c r="D1333" t="str">
        <f t="shared" si="161"/>
        <v>2021.01</v>
      </c>
      <c r="E1333" t="str" cm="1">
        <f t="array" ref="E1333">IF(COUNT(FIND({"셀룰러","샐룰러","lte","Lte","LTE","Cellular","cellular"},G1333)),"lte","wifi")</f>
        <v>wifi</v>
      </c>
      <c r="F1333" t="s">
        <v>346</v>
      </c>
      <c r="G1333" t="s">
        <v>4259</v>
      </c>
      <c r="H1333">
        <f t="shared" si="160"/>
        <v>0.92000000000007276</v>
      </c>
      <c r="I1333">
        <f t="shared" si="162"/>
        <v>449000</v>
      </c>
      <c r="J1333">
        <v>2020.09</v>
      </c>
      <c r="K1333">
        <f t="shared" si="163"/>
        <v>32</v>
      </c>
      <c r="L1333">
        <f t="shared" si="164"/>
        <v>449000</v>
      </c>
    </row>
    <row r="1334" spans="1:12" x14ac:dyDescent="0.45">
      <c r="A1334" t="s">
        <v>5325</v>
      </c>
      <c r="B1334">
        <v>410000</v>
      </c>
      <c r="C1334" t="s">
        <v>43</v>
      </c>
      <c r="D1334" t="str">
        <f t="shared" si="161"/>
        <v>2020.11</v>
      </c>
      <c r="E1334" t="str" cm="1">
        <f t="array" ref="E1334">IF(COUNT(FIND({"셀룰러","샐룰러","lte","Lte","LTE","Cellular","cellular"},G1334)),"lte","wifi")</f>
        <v>wifi</v>
      </c>
      <c r="F1334" t="s">
        <v>195</v>
      </c>
      <c r="G1334" t="s">
        <v>4581</v>
      </c>
      <c r="H1334">
        <f t="shared" si="160"/>
        <v>1.999999999998181E-2</v>
      </c>
      <c r="I1334">
        <f t="shared" si="162"/>
        <v>449000</v>
      </c>
      <c r="J1334">
        <v>2020.09</v>
      </c>
      <c r="K1334">
        <f t="shared" si="163"/>
        <v>32</v>
      </c>
      <c r="L1334">
        <f t="shared" si="164"/>
        <v>449000</v>
      </c>
    </row>
    <row r="1335" spans="1:12" x14ac:dyDescent="0.45">
      <c r="A1335" t="s">
        <v>5325</v>
      </c>
      <c r="B1335">
        <v>420000</v>
      </c>
      <c r="C1335" t="s">
        <v>43</v>
      </c>
      <c r="D1335" t="str">
        <f t="shared" si="161"/>
        <v>2020.12</v>
      </c>
      <c r="E1335" t="str" cm="1">
        <f t="array" ref="E1335">IF(COUNT(FIND({"셀룰러","샐룰러","lte","Lte","LTE","Cellular","cellular"},G1335)),"lte","wifi")</f>
        <v>wifi</v>
      </c>
      <c r="F1335" t="s">
        <v>160</v>
      </c>
      <c r="G1335" t="s">
        <v>4343</v>
      </c>
      <c r="H1335">
        <f t="shared" si="160"/>
        <v>2.9999999999972715E-2</v>
      </c>
      <c r="I1335">
        <f t="shared" si="162"/>
        <v>449000</v>
      </c>
      <c r="J1335">
        <v>2020.09</v>
      </c>
      <c r="K1335">
        <f t="shared" si="163"/>
        <v>32</v>
      </c>
      <c r="L1335">
        <f t="shared" si="164"/>
        <v>449000</v>
      </c>
    </row>
    <row r="1336" spans="1:12" x14ac:dyDescent="0.45">
      <c r="A1336" t="s">
        <v>5325</v>
      </c>
      <c r="B1336">
        <v>400000</v>
      </c>
      <c r="C1336" t="s">
        <v>43</v>
      </c>
      <c r="D1336" t="str">
        <f t="shared" si="161"/>
        <v>2020.11</v>
      </c>
      <c r="E1336" t="str" cm="1">
        <f t="array" ref="E1336">IF(COUNT(FIND({"셀룰러","샐룰러","lte","Lte","LTE","Cellular","cellular"},G1336)),"lte","wifi")</f>
        <v>wifi</v>
      </c>
      <c r="F1336" t="s">
        <v>516</v>
      </c>
      <c r="G1336" t="s">
        <v>4210</v>
      </c>
      <c r="H1336">
        <f t="shared" si="160"/>
        <v>1.999999999998181E-2</v>
      </c>
      <c r="I1336">
        <f t="shared" si="162"/>
        <v>449000</v>
      </c>
      <c r="J1336">
        <v>2020.09</v>
      </c>
      <c r="K1336">
        <f t="shared" si="163"/>
        <v>32</v>
      </c>
      <c r="L1336">
        <f t="shared" si="164"/>
        <v>449000</v>
      </c>
    </row>
    <row r="1337" spans="1:12" x14ac:dyDescent="0.45">
      <c r="A1337" t="s">
        <v>5325</v>
      </c>
      <c r="B1337">
        <v>430000</v>
      </c>
      <c r="C1337" t="s">
        <v>43</v>
      </c>
      <c r="D1337" t="str">
        <f t="shared" si="161"/>
        <v>2021.02</v>
      </c>
      <c r="E1337" t="str" cm="1">
        <f t="array" ref="E1337">IF(COUNT(FIND({"셀룰러","샐룰러","lte","Lte","LTE","Cellular","cellular"},G1337)),"lte","wifi")</f>
        <v>wifi</v>
      </c>
      <c r="F1337" t="s">
        <v>69</v>
      </c>
      <c r="G1337" t="s">
        <v>4472</v>
      </c>
      <c r="H1337">
        <f t="shared" si="160"/>
        <v>0.93000000000006366</v>
      </c>
      <c r="I1337">
        <f t="shared" si="162"/>
        <v>449000</v>
      </c>
      <c r="J1337">
        <v>2020.09</v>
      </c>
      <c r="K1337">
        <f t="shared" si="163"/>
        <v>32</v>
      </c>
      <c r="L1337">
        <f t="shared" si="164"/>
        <v>449000</v>
      </c>
    </row>
    <row r="1338" spans="1:12" x14ac:dyDescent="0.45">
      <c r="A1338" t="s">
        <v>5325</v>
      </c>
      <c r="B1338">
        <v>520000</v>
      </c>
      <c r="C1338" t="s">
        <v>4</v>
      </c>
      <c r="D1338" t="str">
        <f t="shared" si="161"/>
        <v>2021.02</v>
      </c>
      <c r="E1338" t="str" cm="1">
        <f t="array" ref="E1338">IF(COUNT(FIND({"셀룰러","샐룰러","lte","Lte","LTE","Cellular","cellular"},G1338)),"lte","wifi")</f>
        <v>wifi</v>
      </c>
      <c r="F1338" t="s">
        <v>54</v>
      </c>
      <c r="G1338" t="s">
        <v>4244</v>
      </c>
      <c r="H1338">
        <f t="shared" si="160"/>
        <v>0.93000000000006366</v>
      </c>
      <c r="I1338">
        <f t="shared" si="162"/>
        <v>579000</v>
      </c>
      <c r="J1338">
        <v>2020.09</v>
      </c>
      <c r="K1338">
        <f t="shared" si="163"/>
        <v>128</v>
      </c>
      <c r="L1338">
        <f t="shared" si="164"/>
        <v>449000</v>
      </c>
    </row>
    <row r="1339" spans="1:12" x14ac:dyDescent="0.45">
      <c r="A1339" t="s">
        <v>5325</v>
      </c>
      <c r="B1339">
        <v>420000</v>
      </c>
      <c r="C1339" t="s">
        <v>43</v>
      </c>
      <c r="D1339" s="2">
        <v>2020.12</v>
      </c>
      <c r="E1339" t="str" cm="1">
        <f t="array" ref="E1339">IF(COUNT(FIND({"셀룰러","샐룰러","lte","Lte","LTE","Cellular","cellular"},G1339)),"lte","wifi")</f>
        <v>wifi</v>
      </c>
      <c r="F1339">
        <v>20201216</v>
      </c>
      <c r="G1339" t="s">
        <v>5538</v>
      </c>
      <c r="H1339">
        <f t="shared" si="160"/>
        <v>2.9999999999972715E-2</v>
      </c>
      <c r="I1339">
        <f t="shared" si="162"/>
        <v>449000</v>
      </c>
      <c r="J1339">
        <v>2020.09</v>
      </c>
      <c r="K1339">
        <f t="shared" si="163"/>
        <v>32</v>
      </c>
      <c r="L1339">
        <f t="shared" si="164"/>
        <v>449000</v>
      </c>
    </row>
    <row r="1340" spans="1:12" x14ac:dyDescent="0.45">
      <c r="A1340" t="s">
        <v>5325</v>
      </c>
      <c r="B1340">
        <v>430000</v>
      </c>
      <c r="C1340" t="s">
        <v>43</v>
      </c>
      <c r="D1340" t="str">
        <f t="shared" ref="D1340:D1354" si="165">LEFT(F1340,7)</f>
        <v>2020.12</v>
      </c>
      <c r="E1340" t="str" cm="1">
        <f t="array" ref="E1340">IF(COUNT(FIND({"셀룰러","샐룰러","lte","Lte","LTE","Cellular","cellular"},G1340)),"lte","wifi")</f>
        <v>wifi</v>
      </c>
      <c r="F1340" t="s">
        <v>455</v>
      </c>
      <c r="G1340" t="s">
        <v>4318</v>
      </c>
      <c r="H1340">
        <f t="shared" si="160"/>
        <v>2.9999999999972715E-2</v>
      </c>
      <c r="I1340">
        <f t="shared" si="162"/>
        <v>449000</v>
      </c>
      <c r="J1340">
        <v>2020.09</v>
      </c>
      <c r="K1340">
        <f t="shared" si="163"/>
        <v>32</v>
      </c>
      <c r="L1340">
        <f t="shared" si="164"/>
        <v>449000</v>
      </c>
    </row>
    <row r="1341" spans="1:12" x14ac:dyDescent="0.45">
      <c r="A1341" t="s">
        <v>5325</v>
      </c>
      <c r="B1341">
        <v>90000</v>
      </c>
      <c r="C1341" t="s">
        <v>4</v>
      </c>
      <c r="D1341" t="str">
        <f t="shared" si="165"/>
        <v>2021.02</v>
      </c>
      <c r="E1341" t="str" cm="1">
        <f t="array" ref="E1341">IF(COUNT(FIND({"셀룰러","샐룰러","lte","Lte","LTE","Cellular","cellular"},G1341)),"lte","wifi")</f>
        <v>wifi</v>
      </c>
      <c r="F1341" t="s">
        <v>40</v>
      </c>
      <c r="G1341" t="s">
        <v>4469</v>
      </c>
      <c r="H1341">
        <f t="shared" si="160"/>
        <v>0.93000000000006366</v>
      </c>
      <c r="I1341">
        <f t="shared" si="162"/>
        <v>449000</v>
      </c>
      <c r="J1341">
        <v>2020.09</v>
      </c>
      <c r="K1341">
        <f t="shared" si="163"/>
        <v>32</v>
      </c>
      <c r="L1341">
        <f t="shared" si="164"/>
        <v>449000</v>
      </c>
    </row>
    <row r="1342" spans="1:12" x14ac:dyDescent="0.45">
      <c r="A1342" t="s">
        <v>5325</v>
      </c>
      <c r="B1342">
        <v>420000</v>
      </c>
      <c r="C1342" t="s">
        <v>43</v>
      </c>
      <c r="D1342" t="str">
        <f t="shared" si="165"/>
        <v>2021.02</v>
      </c>
      <c r="E1342" t="str" cm="1">
        <f t="array" ref="E1342">IF(COUNT(FIND({"셀룰러","샐룰러","lte","Lte","LTE","Cellular","cellular"},G1342)),"lte","wifi")</f>
        <v>wifi</v>
      </c>
      <c r="F1342" t="s">
        <v>105</v>
      </c>
      <c r="G1342" t="s">
        <v>4481</v>
      </c>
      <c r="H1342">
        <f t="shared" si="160"/>
        <v>0.93000000000006366</v>
      </c>
      <c r="I1342">
        <f t="shared" si="162"/>
        <v>449000</v>
      </c>
      <c r="J1342">
        <v>2020.09</v>
      </c>
      <c r="K1342">
        <f t="shared" si="163"/>
        <v>32</v>
      </c>
      <c r="L1342">
        <f t="shared" si="164"/>
        <v>449000</v>
      </c>
    </row>
    <row r="1343" spans="1:12" x14ac:dyDescent="0.45">
      <c r="A1343" t="s">
        <v>5325</v>
      </c>
      <c r="B1343">
        <v>530000</v>
      </c>
      <c r="C1343" t="s">
        <v>43</v>
      </c>
      <c r="D1343" t="str">
        <f t="shared" si="165"/>
        <v>2021.01</v>
      </c>
      <c r="E1343" t="str" cm="1">
        <f t="array" ref="E1343">IF(COUNT(FIND({"셀룰러","샐룰러","lte","Lte","LTE","Cellular","cellular"},G1343)),"lte","wifi")</f>
        <v>wifi</v>
      </c>
      <c r="F1343" t="s">
        <v>96</v>
      </c>
      <c r="G1343" t="s">
        <v>4512</v>
      </c>
      <c r="H1343">
        <f t="shared" si="160"/>
        <v>0.92000000000007276</v>
      </c>
      <c r="I1343">
        <f t="shared" si="162"/>
        <v>579000</v>
      </c>
      <c r="J1343">
        <v>2020.09</v>
      </c>
      <c r="K1343">
        <f t="shared" si="163"/>
        <v>128</v>
      </c>
      <c r="L1343">
        <f t="shared" si="164"/>
        <v>449000</v>
      </c>
    </row>
    <row r="1344" spans="1:12" x14ac:dyDescent="0.45">
      <c r="A1344" t="s">
        <v>5325</v>
      </c>
      <c r="B1344">
        <v>530000</v>
      </c>
      <c r="C1344" t="s">
        <v>43</v>
      </c>
      <c r="D1344" t="str">
        <f t="shared" si="165"/>
        <v>2020.12</v>
      </c>
      <c r="E1344" t="str" cm="1">
        <f t="array" ref="E1344">IF(COUNT(FIND({"셀룰러","샐룰러","lte","Lte","LTE","Cellular","cellular"},G1344)),"lte","wifi")</f>
        <v>wifi</v>
      </c>
      <c r="F1344" t="s">
        <v>148</v>
      </c>
      <c r="G1344" t="s">
        <v>4550</v>
      </c>
      <c r="H1344">
        <f t="shared" si="160"/>
        <v>2.9999999999972715E-2</v>
      </c>
      <c r="I1344">
        <f t="shared" si="162"/>
        <v>579000</v>
      </c>
      <c r="J1344">
        <v>2020.09</v>
      </c>
      <c r="K1344">
        <f t="shared" si="163"/>
        <v>128</v>
      </c>
      <c r="L1344">
        <f t="shared" si="164"/>
        <v>449000</v>
      </c>
    </row>
    <row r="1345" spans="1:12" x14ac:dyDescent="0.45">
      <c r="A1345" t="s">
        <v>5325</v>
      </c>
      <c r="B1345">
        <v>360000</v>
      </c>
      <c r="C1345" t="s">
        <v>43</v>
      </c>
      <c r="D1345" t="str">
        <f t="shared" si="165"/>
        <v>2020.11</v>
      </c>
      <c r="E1345" t="str" cm="1">
        <f t="array" ref="E1345">IF(COUNT(FIND({"셀룰러","샐룰러","lte","Lte","LTE","Cellular","cellular"},G1345)),"lte","wifi")</f>
        <v>wifi</v>
      </c>
      <c r="F1345" t="s">
        <v>599</v>
      </c>
      <c r="G1345" t="s">
        <v>4587</v>
      </c>
      <c r="H1345">
        <f t="shared" si="160"/>
        <v>1.999999999998181E-2</v>
      </c>
      <c r="I1345">
        <f t="shared" si="162"/>
        <v>449000</v>
      </c>
      <c r="J1345">
        <v>2020.09</v>
      </c>
      <c r="K1345">
        <f t="shared" si="163"/>
        <v>32</v>
      </c>
      <c r="L1345">
        <f t="shared" si="164"/>
        <v>449000</v>
      </c>
    </row>
    <row r="1346" spans="1:12" x14ac:dyDescent="0.45">
      <c r="A1346" t="s">
        <v>5325</v>
      </c>
      <c r="B1346">
        <v>390000</v>
      </c>
      <c r="C1346" t="s">
        <v>43</v>
      </c>
      <c r="D1346" t="str">
        <f t="shared" si="165"/>
        <v>2020.11</v>
      </c>
      <c r="E1346" t="str" cm="1">
        <f t="array" ref="E1346">IF(COUNT(FIND({"셀룰러","샐룰러","lte","Lte","LTE","Cellular","cellular"},G1346)),"lte","wifi")</f>
        <v>wifi</v>
      </c>
      <c r="F1346" t="s">
        <v>516</v>
      </c>
      <c r="G1346" t="s">
        <v>4365</v>
      </c>
      <c r="H1346">
        <f t="shared" ref="H1346:H1409" si="166">D1346-J1346</f>
        <v>1.999999999998181E-2</v>
      </c>
      <c r="I1346">
        <f t="shared" si="162"/>
        <v>449000</v>
      </c>
      <c r="J1346">
        <v>2020.09</v>
      </c>
      <c r="K1346">
        <f t="shared" si="163"/>
        <v>32</v>
      </c>
      <c r="L1346">
        <f t="shared" si="164"/>
        <v>449000</v>
      </c>
    </row>
    <row r="1347" spans="1:12" x14ac:dyDescent="0.45">
      <c r="A1347" t="s">
        <v>5325</v>
      </c>
      <c r="B1347">
        <v>420000</v>
      </c>
      <c r="C1347" t="s">
        <v>4</v>
      </c>
      <c r="D1347" t="str">
        <f t="shared" si="165"/>
        <v>2021.02</v>
      </c>
      <c r="E1347" t="str" cm="1">
        <f t="array" ref="E1347">IF(COUNT(FIND({"셀룰러","샐룰러","lte","Lte","LTE","Cellular","cellular"},G1347)),"lte","wifi")</f>
        <v>wifi</v>
      </c>
      <c r="F1347" t="s">
        <v>47</v>
      </c>
      <c r="G1347" t="s">
        <v>4446</v>
      </c>
      <c r="H1347">
        <f t="shared" si="166"/>
        <v>0.93000000000006366</v>
      </c>
      <c r="I1347">
        <f t="shared" si="162"/>
        <v>449000</v>
      </c>
      <c r="J1347">
        <v>2020.09</v>
      </c>
      <c r="K1347">
        <f t="shared" si="163"/>
        <v>32</v>
      </c>
      <c r="L1347">
        <f t="shared" si="164"/>
        <v>449000</v>
      </c>
    </row>
    <row r="1348" spans="1:12" x14ac:dyDescent="0.45">
      <c r="A1348" t="s">
        <v>5325</v>
      </c>
      <c r="B1348">
        <v>450000</v>
      </c>
      <c r="C1348" t="s">
        <v>43</v>
      </c>
      <c r="D1348" t="str">
        <f t="shared" si="165"/>
        <v>2021.01</v>
      </c>
      <c r="E1348" t="str" cm="1">
        <f t="array" ref="E1348">IF(COUNT(FIND({"셀룰러","샐룰러","lte","Lte","LTE","Cellular","cellular"},G1348)),"lte","wifi")</f>
        <v>wifi</v>
      </c>
      <c r="F1348" t="s">
        <v>92</v>
      </c>
      <c r="G1348" t="s">
        <v>4273</v>
      </c>
      <c r="H1348">
        <f t="shared" si="166"/>
        <v>0.92000000000007276</v>
      </c>
      <c r="I1348">
        <f t="shared" si="162"/>
        <v>449000</v>
      </c>
      <c r="J1348">
        <v>2020.09</v>
      </c>
      <c r="K1348">
        <f t="shared" si="163"/>
        <v>32</v>
      </c>
      <c r="L1348">
        <f t="shared" si="164"/>
        <v>449000</v>
      </c>
    </row>
    <row r="1349" spans="1:12" x14ac:dyDescent="0.45">
      <c r="A1349" t="s">
        <v>5325</v>
      </c>
      <c r="B1349">
        <v>400000</v>
      </c>
      <c r="C1349" t="s">
        <v>43</v>
      </c>
      <c r="D1349" t="str">
        <f t="shared" si="165"/>
        <v>2020.11</v>
      </c>
      <c r="E1349" t="str" cm="1">
        <f t="array" ref="E1349">IF(COUNT(FIND({"셀룰러","샐룰러","lte","Lte","LTE","Cellular","cellular"},G1349)),"lte","wifi")</f>
        <v>wifi</v>
      </c>
      <c r="F1349" t="s">
        <v>220</v>
      </c>
      <c r="G1349" t="s">
        <v>4207</v>
      </c>
      <c r="H1349">
        <f t="shared" si="166"/>
        <v>1.999999999998181E-2</v>
      </c>
      <c r="I1349">
        <f t="shared" si="162"/>
        <v>449000</v>
      </c>
      <c r="J1349">
        <v>2020.09</v>
      </c>
      <c r="K1349">
        <f t="shared" si="163"/>
        <v>32</v>
      </c>
      <c r="L1349">
        <f t="shared" si="164"/>
        <v>449000</v>
      </c>
    </row>
    <row r="1350" spans="1:12" x14ac:dyDescent="0.45">
      <c r="A1350" t="s">
        <v>5325</v>
      </c>
      <c r="B1350">
        <v>390000</v>
      </c>
      <c r="C1350" t="s">
        <v>43</v>
      </c>
      <c r="D1350" t="str">
        <f t="shared" si="165"/>
        <v>2021.02</v>
      </c>
      <c r="E1350" t="str" cm="1">
        <f t="array" ref="E1350">IF(COUNT(FIND({"셀룰러","샐룰러","lte","Lte","LTE","Cellular","cellular"},G1350)),"lte","wifi")</f>
        <v>wifi</v>
      </c>
      <c r="F1350" t="s">
        <v>29</v>
      </c>
      <c r="G1350" t="s">
        <v>4229</v>
      </c>
      <c r="H1350">
        <f t="shared" si="166"/>
        <v>0.93000000000006366</v>
      </c>
      <c r="I1350">
        <f t="shared" si="162"/>
        <v>449000</v>
      </c>
      <c r="J1350">
        <v>2020.09</v>
      </c>
      <c r="K1350">
        <f t="shared" si="163"/>
        <v>32</v>
      </c>
      <c r="L1350">
        <f t="shared" si="164"/>
        <v>449000</v>
      </c>
    </row>
    <row r="1351" spans="1:12" x14ac:dyDescent="0.45">
      <c r="A1351" t="s">
        <v>5325</v>
      </c>
      <c r="B1351">
        <v>400000</v>
      </c>
      <c r="C1351" t="s">
        <v>43</v>
      </c>
      <c r="D1351" t="str">
        <f t="shared" si="165"/>
        <v>2021.03</v>
      </c>
      <c r="E1351" t="str" cm="1">
        <f t="array" ref="E1351">IF(COUNT(FIND({"셀룰러","샐룰러","lte","Lte","LTE","Cellular","cellular"},G1351)),"lte","wifi")</f>
        <v>wifi</v>
      </c>
      <c r="F1351" t="s">
        <v>22</v>
      </c>
      <c r="G1351" t="s">
        <v>4425</v>
      </c>
      <c r="H1351">
        <f t="shared" si="166"/>
        <v>0.94000000000005457</v>
      </c>
      <c r="I1351">
        <f t="shared" si="162"/>
        <v>449000</v>
      </c>
      <c r="J1351">
        <v>2020.09</v>
      </c>
      <c r="K1351">
        <f t="shared" si="163"/>
        <v>32</v>
      </c>
      <c r="L1351">
        <f t="shared" si="164"/>
        <v>449000</v>
      </c>
    </row>
    <row r="1352" spans="1:12" x14ac:dyDescent="0.45">
      <c r="A1352" t="s">
        <v>5325</v>
      </c>
      <c r="B1352">
        <v>540000</v>
      </c>
      <c r="C1352" t="s">
        <v>43</v>
      </c>
      <c r="D1352" t="str">
        <f t="shared" si="165"/>
        <v>2020.11</v>
      </c>
      <c r="E1352" t="str" cm="1">
        <f t="array" ref="E1352">IF(COUNT(FIND({"셀룰러","샐룰러","lte","Lte","LTE","Cellular","cellular"},G1352)),"lte","wifi")</f>
        <v>wifi</v>
      </c>
      <c r="F1352" t="s">
        <v>285</v>
      </c>
      <c r="G1352" t="s">
        <v>4375</v>
      </c>
      <c r="H1352">
        <f t="shared" si="166"/>
        <v>1.999999999998181E-2</v>
      </c>
      <c r="I1352">
        <f t="shared" si="162"/>
        <v>579000</v>
      </c>
      <c r="J1352">
        <v>2020.09</v>
      </c>
      <c r="K1352">
        <f t="shared" si="163"/>
        <v>128</v>
      </c>
      <c r="L1352">
        <f t="shared" si="164"/>
        <v>449000</v>
      </c>
    </row>
    <row r="1353" spans="1:12" x14ac:dyDescent="0.45">
      <c r="A1353" t="s">
        <v>5325</v>
      </c>
      <c r="B1353">
        <v>400000</v>
      </c>
      <c r="C1353" t="s">
        <v>43</v>
      </c>
      <c r="D1353" t="str">
        <f t="shared" si="165"/>
        <v>2021.03</v>
      </c>
      <c r="E1353" t="str" cm="1">
        <f t="array" ref="E1353">IF(COUNT(FIND({"셀룰러","샐룰러","lte","Lte","LTE","Cellular","cellular"},G1353)),"lte","wifi")</f>
        <v>wifi</v>
      </c>
      <c r="F1353" t="s">
        <v>22</v>
      </c>
      <c r="G1353" t="s">
        <v>4402</v>
      </c>
      <c r="H1353">
        <f t="shared" si="166"/>
        <v>0.94000000000005457</v>
      </c>
      <c r="I1353">
        <f t="shared" si="162"/>
        <v>449000</v>
      </c>
      <c r="J1353">
        <v>2020.09</v>
      </c>
      <c r="K1353">
        <f t="shared" si="163"/>
        <v>32</v>
      </c>
      <c r="L1353">
        <f t="shared" si="164"/>
        <v>449000</v>
      </c>
    </row>
    <row r="1354" spans="1:12" x14ac:dyDescent="0.45">
      <c r="A1354" t="s">
        <v>5325</v>
      </c>
      <c r="B1354">
        <v>390000</v>
      </c>
      <c r="C1354" t="s">
        <v>43</v>
      </c>
      <c r="D1354" t="str">
        <f t="shared" si="165"/>
        <v>2021.01</v>
      </c>
      <c r="E1354" t="str" cm="1">
        <f t="array" ref="E1354">IF(COUNT(FIND({"셀룰러","샐룰러","lte","Lte","LTE","Cellular","cellular"},G1354)),"lte","wifi")</f>
        <v>wifi</v>
      </c>
      <c r="F1354" t="s">
        <v>108</v>
      </c>
      <c r="G1354" t="s">
        <v>4067</v>
      </c>
      <c r="H1354">
        <f t="shared" si="166"/>
        <v>0.92000000000007276</v>
      </c>
      <c r="I1354">
        <f t="shared" si="162"/>
        <v>449000</v>
      </c>
      <c r="J1354">
        <v>2020.09</v>
      </c>
      <c r="K1354">
        <f t="shared" si="163"/>
        <v>32</v>
      </c>
      <c r="L1354">
        <f t="shared" si="164"/>
        <v>449000</v>
      </c>
    </row>
    <row r="1355" spans="1:12" x14ac:dyDescent="0.45">
      <c r="A1355" t="s">
        <v>5325</v>
      </c>
      <c r="B1355">
        <v>390000</v>
      </c>
      <c r="C1355" t="s">
        <v>4</v>
      </c>
      <c r="D1355" s="2">
        <v>2021.01</v>
      </c>
      <c r="E1355" t="str" cm="1">
        <f t="array" ref="E1355">IF(COUNT(FIND({"셀룰러","샐룰러","lte","Lte","LTE","Cellular","cellular"},G1355)),"lte","wifi")</f>
        <v>wifi</v>
      </c>
      <c r="F1355">
        <v>20210126</v>
      </c>
      <c r="G1355" t="s">
        <v>5736</v>
      </c>
      <c r="H1355">
        <f t="shared" si="166"/>
        <v>0.92000000000007276</v>
      </c>
      <c r="I1355">
        <f t="shared" si="162"/>
        <v>449000</v>
      </c>
      <c r="J1355">
        <v>2020.09</v>
      </c>
      <c r="K1355">
        <f t="shared" si="163"/>
        <v>32</v>
      </c>
      <c r="L1355">
        <f t="shared" si="164"/>
        <v>449000</v>
      </c>
    </row>
    <row r="1356" spans="1:12" x14ac:dyDescent="0.45">
      <c r="A1356" t="s">
        <v>5325</v>
      </c>
      <c r="B1356">
        <v>440000</v>
      </c>
      <c r="C1356" t="s">
        <v>4</v>
      </c>
      <c r="D1356" t="str">
        <f t="shared" ref="D1356:D1370" si="167">LEFT(F1356,7)</f>
        <v>2021.02</v>
      </c>
      <c r="E1356" t="str" cm="1">
        <f t="array" ref="E1356">IF(COUNT(FIND({"셀룰러","샐룰러","lte","Lte","LTE","Cellular","cellular"},G1356)),"lte","wifi")</f>
        <v>wifi</v>
      </c>
      <c r="F1356" t="s">
        <v>56</v>
      </c>
      <c r="G1356" t="s">
        <v>4234</v>
      </c>
      <c r="H1356">
        <f t="shared" si="166"/>
        <v>0.93000000000006366</v>
      </c>
      <c r="I1356">
        <f t="shared" si="162"/>
        <v>449000</v>
      </c>
      <c r="J1356">
        <v>2020.09</v>
      </c>
      <c r="K1356">
        <f t="shared" si="163"/>
        <v>32</v>
      </c>
      <c r="L1356">
        <f t="shared" si="164"/>
        <v>449000</v>
      </c>
    </row>
    <row r="1357" spans="1:12" x14ac:dyDescent="0.45">
      <c r="A1357" t="s">
        <v>5325</v>
      </c>
      <c r="B1357">
        <v>430000</v>
      </c>
      <c r="C1357" t="s">
        <v>4</v>
      </c>
      <c r="D1357" t="str">
        <f t="shared" si="167"/>
        <v>2021.02</v>
      </c>
      <c r="E1357" t="str" cm="1">
        <f t="array" ref="E1357">IF(COUNT(FIND({"셀룰러","샐룰러","lte","Lte","LTE","Cellular","cellular"},G1357)),"lte","wifi")</f>
        <v>wifi</v>
      </c>
      <c r="F1357" t="s">
        <v>80</v>
      </c>
      <c r="G1357" t="s">
        <v>3764</v>
      </c>
      <c r="H1357">
        <f t="shared" si="166"/>
        <v>0.93000000000006366</v>
      </c>
      <c r="I1357">
        <f t="shared" si="162"/>
        <v>449000</v>
      </c>
      <c r="J1357">
        <v>2020.09</v>
      </c>
      <c r="K1357">
        <f t="shared" si="163"/>
        <v>32</v>
      </c>
      <c r="L1357">
        <f t="shared" si="164"/>
        <v>449000</v>
      </c>
    </row>
    <row r="1358" spans="1:12" x14ac:dyDescent="0.45">
      <c r="A1358" t="s">
        <v>5325</v>
      </c>
      <c r="B1358">
        <v>400000</v>
      </c>
      <c r="C1358" t="s">
        <v>43</v>
      </c>
      <c r="D1358" t="str">
        <f t="shared" si="167"/>
        <v>2020.11</v>
      </c>
      <c r="E1358" t="str" cm="1">
        <f t="array" ref="E1358">IF(COUNT(FIND({"셀룰러","샐룰러","lte","Lte","LTE","Cellular","cellular"},G1358)),"lte","wifi")</f>
        <v>wifi</v>
      </c>
      <c r="F1358" t="s">
        <v>213</v>
      </c>
      <c r="G1358" t="s">
        <v>4591</v>
      </c>
      <c r="H1358">
        <f t="shared" si="166"/>
        <v>1.999999999998181E-2</v>
      </c>
      <c r="I1358">
        <f t="shared" si="162"/>
        <v>449000</v>
      </c>
      <c r="J1358">
        <v>2020.09</v>
      </c>
      <c r="K1358">
        <f t="shared" si="163"/>
        <v>32</v>
      </c>
      <c r="L1358">
        <f t="shared" si="164"/>
        <v>449000</v>
      </c>
    </row>
    <row r="1359" spans="1:12" x14ac:dyDescent="0.45">
      <c r="A1359" t="s">
        <v>5325</v>
      </c>
      <c r="B1359">
        <v>420000</v>
      </c>
      <c r="C1359" t="s">
        <v>43</v>
      </c>
      <c r="D1359" t="str">
        <f t="shared" si="167"/>
        <v>2021.01</v>
      </c>
      <c r="E1359" t="str" cm="1">
        <f t="array" ref="E1359">IF(COUNT(FIND({"셀룰러","샐룰러","lte","Lte","LTE","Cellular","cellular"},G1359)),"lte","wifi")</f>
        <v>wifi</v>
      </c>
      <c r="F1359" t="s">
        <v>87</v>
      </c>
      <c r="G1359" t="s">
        <v>4485</v>
      </c>
      <c r="H1359">
        <f t="shared" si="166"/>
        <v>0.92000000000007276</v>
      </c>
      <c r="I1359">
        <f t="shared" si="162"/>
        <v>449000</v>
      </c>
      <c r="J1359">
        <v>2020.09</v>
      </c>
      <c r="K1359">
        <f t="shared" si="163"/>
        <v>32</v>
      </c>
      <c r="L1359">
        <f t="shared" si="164"/>
        <v>449000</v>
      </c>
    </row>
    <row r="1360" spans="1:12" x14ac:dyDescent="0.45">
      <c r="A1360" t="s">
        <v>5325</v>
      </c>
      <c r="B1360">
        <v>430000</v>
      </c>
      <c r="C1360" t="s">
        <v>43</v>
      </c>
      <c r="D1360" t="str">
        <f t="shared" si="167"/>
        <v>2020.12</v>
      </c>
      <c r="E1360" t="str" cm="1">
        <f t="array" ref="E1360">IF(COUNT(FIND({"셀룰러","샐룰러","lte","Lte","LTE","Cellular","cellular"},G1360)),"lte","wifi")</f>
        <v>wifi</v>
      </c>
      <c r="F1360" t="s">
        <v>118</v>
      </c>
      <c r="G1360" t="s">
        <v>4300</v>
      </c>
      <c r="H1360">
        <f t="shared" si="166"/>
        <v>2.9999999999972715E-2</v>
      </c>
      <c r="I1360">
        <f t="shared" si="162"/>
        <v>449000</v>
      </c>
      <c r="J1360">
        <v>2020.09</v>
      </c>
      <c r="K1360">
        <f t="shared" si="163"/>
        <v>32</v>
      </c>
      <c r="L1360">
        <f t="shared" si="164"/>
        <v>449000</v>
      </c>
    </row>
    <row r="1361" spans="1:12" x14ac:dyDescent="0.45">
      <c r="A1361" t="s">
        <v>5325</v>
      </c>
      <c r="B1361">
        <v>550000</v>
      </c>
      <c r="C1361" t="s">
        <v>43</v>
      </c>
      <c r="D1361" t="str">
        <f t="shared" si="167"/>
        <v>2020.12</v>
      </c>
      <c r="E1361" t="str" cm="1">
        <f t="array" ref="E1361">IF(COUNT(FIND({"셀룰러","샐룰러","lte","Lte","LTE","Cellular","cellular"},G1361)),"lte","wifi")</f>
        <v>wifi</v>
      </c>
      <c r="F1361" t="s">
        <v>128</v>
      </c>
      <c r="G1361" t="s">
        <v>4320</v>
      </c>
      <c r="H1361">
        <f t="shared" si="166"/>
        <v>2.9999999999972715E-2</v>
      </c>
      <c r="I1361">
        <f t="shared" si="162"/>
        <v>579000</v>
      </c>
      <c r="J1361">
        <v>2020.09</v>
      </c>
      <c r="K1361">
        <f t="shared" si="163"/>
        <v>128</v>
      </c>
      <c r="L1361">
        <f t="shared" si="164"/>
        <v>449000</v>
      </c>
    </row>
    <row r="1362" spans="1:12" x14ac:dyDescent="0.45">
      <c r="A1362" t="s">
        <v>5325</v>
      </c>
      <c r="B1362">
        <v>500000</v>
      </c>
      <c r="C1362" t="s">
        <v>4</v>
      </c>
      <c r="D1362" t="str">
        <f t="shared" si="167"/>
        <v>2021.02</v>
      </c>
      <c r="E1362" t="str" cm="1">
        <f t="array" ref="E1362">IF(COUNT(FIND({"셀룰러","샐룰러","lte","Lte","LTE","Cellular","cellular"},G1362)),"lte","wifi")</f>
        <v>wifi</v>
      </c>
      <c r="F1362" t="s">
        <v>208</v>
      </c>
      <c r="G1362" t="s">
        <v>4176</v>
      </c>
      <c r="H1362">
        <f t="shared" si="166"/>
        <v>0.93000000000006366</v>
      </c>
      <c r="I1362">
        <f t="shared" si="162"/>
        <v>579000</v>
      </c>
      <c r="J1362">
        <v>2020.09</v>
      </c>
      <c r="K1362">
        <f t="shared" si="163"/>
        <v>128</v>
      </c>
      <c r="L1362">
        <f t="shared" si="164"/>
        <v>449000</v>
      </c>
    </row>
    <row r="1363" spans="1:12" x14ac:dyDescent="0.45">
      <c r="A1363" t="s">
        <v>5325</v>
      </c>
      <c r="B1363">
        <v>390000</v>
      </c>
      <c r="C1363" t="s">
        <v>43</v>
      </c>
      <c r="D1363" t="str">
        <f t="shared" si="167"/>
        <v>2021.03</v>
      </c>
      <c r="E1363" t="str" cm="1">
        <f t="array" ref="E1363">IF(COUNT(FIND({"셀룰러","샐룰러","lte","Lte","LTE","Cellular","cellular"},G1363)),"lte","wifi")</f>
        <v>wifi</v>
      </c>
      <c r="F1363" t="s">
        <v>15</v>
      </c>
      <c r="G1363" t="s">
        <v>4418</v>
      </c>
      <c r="H1363">
        <f t="shared" si="166"/>
        <v>0.94000000000005457</v>
      </c>
      <c r="I1363">
        <f t="shared" si="162"/>
        <v>449000</v>
      </c>
      <c r="J1363">
        <v>2020.09</v>
      </c>
      <c r="K1363">
        <f t="shared" si="163"/>
        <v>32</v>
      </c>
      <c r="L1363">
        <f t="shared" si="164"/>
        <v>449000</v>
      </c>
    </row>
    <row r="1364" spans="1:12" x14ac:dyDescent="0.45">
      <c r="A1364" t="s">
        <v>5325</v>
      </c>
      <c r="B1364">
        <v>430000</v>
      </c>
      <c r="C1364" t="s">
        <v>43</v>
      </c>
      <c r="D1364" t="str">
        <f t="shared" si="167"/>
        <v>2021.01</v>
      </c>
      <c r="E1364" t="str" cm="1">
        <f t="array" ref="E1364">IF(COUNT(FIND({"셀룰러","샐룰러","lte","Lte","LTE","Cellular","cellular"},G1364)),"lte","wifi")</f>
        <v>wifi</v>
      </c>
      <c r="F1364" t="s">
        <v>102</v>
      </c>
      <c r="G1364" t="s">
        <v>4285</v>
      </c>
      <c r="H1364">
        <f t="shared" si="166"/>
        <v>0.92000000000007276</v>
      </c>
      <c r="I1364">
        <f t="shared" si="162"/>
        <v>449000</v>
      </c>
      <c r="J1364">
        <v>2020.09</v>
      </c>
      <c r="K1364">
        <f t="shared" si="163"/>
        <v>32</v>
      </c>
      <c r="L1364">
        <f t="shared" si="164"/>
        <v>449000</v>
      </c>
    </row>
    <row r="1365" spans="1:12" x14ac:dyDescent="0.45">
      <c r="A1365" t="s">
        <v>5325</v>
      </c>
      <c r="B1365">
        <v>500000</v>
      </c>
      <c r="C1365" t="s">
        <v>43</v>
      </c>
      <c r="D1365" t="str">
        <f t="shared" si="167"/>
        <v>2021.03</v>
      </c>
      <c r="E1365" t="str" cm="1">
        <f t="array" ref="E1365">IF(COUNT(FIND({"셀룰러","샐룰러","lte","Lte","LTE","Cellular","cellular"},G1365)),"lte","wifi")</f>
        <v>wifi</v>
      </c>
      <c r="F1365" t="s">
        <v>18</v>
      </c>
      <c r="G1365" t="s">
        <v>4222</v>
      </c>
      <c r="H1365">
        <f t="shared" si="166"/>
        <v>0.94000000000005457</v>
      </c>
      <c r="I1365">
        <f t="shared" si="162"/>
        <v>579000</v>
      </c>
      <c r="J1365">
        <v>2020.09</v>
      </c>
      <c r="K1365">
        <f t="shared" si="163"/>
        <v>128</v>
      </c>
      <c r="L1365">
        <f t="shared" si="164"/>
        <v>449000</v>
      </c>
    </row>
    <row r="1366" spans="1:12" x14ac:dyDescent="0.45">
      <c r="A1366" t="s">
        <v>5325</v>
      </c>
      <c r="B1366">
        <v>550000</v>
      </c>
      <c r="C1366" t="s">
        <v>43</v>
      </c>
      <c r="D1366" t="str">
        <f t="shared" si="167"/>
        <v>2021.02</v>
      </c>
      <c r="E1366" t="str" cm="1">
        <f t="array" ref="E1366">IF(COUNT(FIND({"셀룰러","샐룰러","lte","Lte","LTE","Cellular","cellular"},G1366)),"lte","wifi")</f>
        <v>wifi</v>
      </c>
      <c r="F1366" t="s">
        <v>73</v>
      </c>
      <c r="G1366" t="s">
        <v>4407</v>
      </c>
      <c r="H1366">
        <f t="shared" si="166"/>
        <v>0.93000000000006366</v>
      </c>
      <c r="I1366">
        <f t="shared" si="162"/>
        <v>579000</v>
      </c>
      <c r="J1366">
        <v>2020.09</v>
      </c>
      <c r="K1366">
        <f t="shared" si="163"/>
        <v>128</v>
      </c>
      <c r="L1366">
        <f t="shared" si="164"/>
        <v>449000</v>
      </c>
    </row>
    <row r="1367" spans="1:12" x14ac:dyDescent="0.45">
      <c r="A1367" t="s">
        <v>5325</v>
      </c>
      <c r="B1367">
        <v>550000</v>
      </c>
      <c r="C1367" t="s">
        <v>43</v>
      </c>
      <c r="D1367" t="str">
        <f t="shared" si="167"/>
        <v>2021.01</v>
      </c>
      <c r="E1367" t="str" cm="1">
        <f t="array" ref="E1367">IF(COUNT(FIND({"셀룰러","샐룰러","lte","Lte","LTE","Cellular","cellular"},G1367)),"lte","wifi")</f>
        <v>wifi</v>
      </c>
      <c r="F1367" t="s">
        <v>84</v>
      </c>
      <c r="G1367" t="s">
        <v>4487</v>
      </c>
      <c r="H1367">
        <f t="shared" si="166"/>
        <v>0.92000000000007276</v>
      </c>
      <c r="I1367">
        <f t="shared" si="162"/>
        <v>579000</v>
      </c>
      <c r="J1367">
        <v>2020.09</v>
      </c>
      <c r="K1367">
        <f t="shared" si="163"/>
        <v>128</v>
      </c>
      <c r="L1367">
        <f t="shared" si="164"/>
        <v>449000</v>
      </c>
    </row>
    <row r="1368" spans="1:12" x14ac:dyDescent="0.45">
      <c r="A1368" t="s">
        <v>5325</v>
      </c>
      <c r="B1368">
        <v>380000</v>
      </c>
      <c r="C1368" t="s">
        <v>4</v>
      </c>
      <c r="D1368" t="str">
        <f t="shared" si="167"/>
        <v>2021.01</v>
      </c>
      <c r="E1368" t="str" cm="1">
        <f t="array" ref="E1368">IF(COUNT(FIND({"셀룰러","샐룰러","lte","Lte","LTE","Cellular","cellular"},G1368)),"lte","wifi")</f>
        <v>wifi</v>
      </c>
      <c r="F1368" t="s">
        <v>84</v>
      </c>
      <c r="G1368" t="s">
        <v>4486</v>
      </c>
      <c r="H1368">
        <f t="shared" si="166"/>
        <v>0.92000000000007276</v>
      </c>
      <c r="I1368">
        <f t="shared" si="162"/>
        <v>449000</v>
      </c>
      <c r="J1368">
        <v>2020.09</v>
      </c>
      <c r="K1368">
        <f t="shared" si="163"/>
        <v>32</v>
      </c>
      <c r="L1368">
        <f t="shared" si="164"/>
        <v>449000</v>
      </c>
    </row>
    <row r="1369" spans="1:12" x14ac:dyDescent="0.45">
      <c r="A1369" t="s">
        <v>5325</v>
      </c>
      <c r="B1369">
        <v>410000</v>
      </c>
      <c r="C1369" t="s">
        <v>43</v>
      </c>
      <c r="D1369" t="str">
        <f t="shared" si="167"/>
        <v>2020.12</v>
      </c>
      <c r="E1369" t="str" cm="1">
        <f t="array" ref="E1369">IF(COUNT(FIND({"셀룰러","샐룰러","lte","Lte","LTE","Cellular","cellular"},G1369)),"lte","wifi")</f>
        <v>wifi</v>
      </c>
      <c r="F1369" t="s">
        <v>153</v>
      </c>
      <c r="G1369" t="s">
        <v>4333</v>
      </c>
      <c r="H1369">
        <f t="shared" si="166"/>
        <v>2.9999999999972715E-2</v>
      </c>
      <c r="I1369">
        <f t="shared" si="162"/>
        <v>449000</v>
      </c>
      <c r="J1369">
        <v>2020.09</v>
      </c>
      <c r="K1369">
        <f t="shared" si="163"/>
        <v>32</v>
      </c>
      <c r="L1369">
        <f t="shared" si="164"/>
        <v>449000</v>
      </c>
    </row>
    <row r="1370" spans="1:12" x14ac:dyDescent="0.45">
      <c r="A1370" t="s">
        <v>5325</v>
      </c>
      <c r="B1370">
        <v>430000</v>
      </c>
      <c r="C1370" t="s">
        <v>43</v>
      </c>
      <c r="D1370" t="str">
        <f t="shared" si="167"/>
        <v>2021.01</v>
      </c>
      <c r="E1370" t="str" cm="1">
        <f t="array" ref="E1370">IF(COUNT(FIND({"셀룰러","샐룰러","lte","Lte","LTE","Cellular","cellular"},G1370)),"lte","wifi")</f>
        <v>wifi</v>
      </c>
      <c r="F1370" t="s">
        <v>94</v>
      </c>
      <c r="G1370" t="s">
        <v>4496</v>
      </c>
      <c r="H1370">
        <f t="shared" si="166"/>
        <v>0.92000000000007276</v>
      </c>
      <c r="I1370">
        <f t="shared" si="162"/>
        <v>449000</v>
      </c>
      <c r="J1370">
        <v>2020.09</v>
      </c>
      <c r="K1370">
        <f t="shared" si="163"/>
        <v>32</v>
      </c>
      <c r="L1370">
        <f t="shared" si="164"/>
        <v>449000</v>
      </c>
    </row>
    <row r="1371" spans="1:12" x14ac:dyDescent="0.45">
      <c r="A1371" t="s">
        <v>5325</v>
      </c>
      <c r="B1371">
        <v>400000</v>
      </c>
      <c r="C1371" t="s">
        <v>43</v>
      </c>
      <c r="D1371" s="2">
        <v>2020.11</v>
      </c>
      <c r="E1371" t="str" cm="1">
        <f t="array" ref="E1371">IF(COUNT(FIND({"셀룰러","샐룰러","lte","Lte","LTE","Cellular","cellular"},G1371)),"lte","wifi")</f>
        <v>wifi</v>
      </c>
      <c r="F1371">
        <v>20201107</v>
      </c>
      <c r="G1371" t="s">
        <v>5471</v>
      </c>
      <c r="H1371">
        <f t="shared" si="166"/>
        <v>1.999999999998181E-2</v>
      </c>
      <c r="I1371">
        <f t="shared" si="162"/>
        <v>449000</v>
      </c>
      <c r="J1371">
        <v>2020.09</v>
      </c>
      <c r="K1371">
        <f t="shared" si="163"/>
        <v>32</v>
      </c>
      <c r="L1371">
        <f t="shared" si="164"/>
        <v>449000</v>
      </c>
    </row>
    <row r="1372" spans="1:12" x14ac:dyDescent="0.45">
      <c r="A1372" t="s">
        <v>5325</v>
      </c>
      <c r="B1372">
        <v>400000</v>
      </c>
      <c r="C1372" t="s">
        <v>43</v>
      </c>
      <c r="D1372" t="str">
        <f t="shared" ref="D1372:D1378" si="168">LEFT(F1372,7)</f>
        <v>2020.12</v>
      </c>
      <c r="E1372" t="str" cm="1">
        <f t="array" ref="E1372">IF(COUNT(FIND({"셀룰러","샐룰러","lte","Lte","LTE","Cellular","cellular"},G1372)),"lte","wifi")</f>
        <v>wifi</v>
      </c>
      <c r="F1372" t="s">
        <v>175</v>
      </c>
      <c r="G1372" t="s">
        <v>4363</v>
      </c>
      <c r="H1372">
        <f t="shared" si="166"/>
        <v>2.9999999999972715E-2</v>
      </c>
      <c r="I1372">
        <f t="shared" si="162"/>
        <v>449000</v>
      </c>
      <c r="J1372">
        <v>2020.09</v>
      </c>
      <c r="K1372">
        <f t="shared" si="163"/>
        <v>32</v>
      </c>
      <c r="L1372">
        <f t="shared" si="164"/>
        <v>449000</v>
      </c>
    </row>
    <row r="1373" spans="1:12" x14ac:dyDescent="0.45">
      <c r="A1373" t="s">
        <v>5325</v>
      </c>
      <c r="B1373">
        <v>410000</v>
      </c>
      <c r="C1373" t="s">
        <v>4</v>
      </c>
      <c r="D1373" t="str">
        <f t="shared" si="168"/>
        <v>2021.02</v>
      </c>
      <c r="E1373" t="str" cm="1">
        <f t="array" ref="E1373">IF(COUNT(FIND({"셀룰러","샐룰러","lte","Lte","LTE","Cellular","cellular"},G1373)),"lte","wifi")</f>
        <v>wifi</v>
      </c>
      <c r="F1373" t="s">
        <v>74</v>
      </c>
      <c r="G1373" t="s">
        <v>4491</v>
      </c>
      <c r="H1373">
        <f t="shared" si="166"/>
        <v>0.93000000000006366</v>
      </c>
      <c r="I1373">
        <f t="shared" si="162"/>
        <v>449000</v>
      </c>
      <c r="J1373">
        <v>2020.09</v>
      </c>
      <c r="K1373">
        <f t="shared" si="163"/>
        <v>32</v>
      </c>
      <c r="L1373">
        <f t="shared" si="164"/>
        <v>449000</v>
      </c>
    </row>
    <row r="1374" spans="1:12" x14ac:dyDescent="0.45">
      <c r="A1374" t="s">
        <v>5325</v>
      </c>
      <c r="B1374">
        <v>390000</v>
      </c>
      <c r="C1374" t="s">
        <v>43</v>
      </c>
      <c r="D1374" t="str">
        <f t="shared" si="168"/>
        <v>2020.11</v>
      </c>
      <c r="E1374" t="str" cm="1">
        <f t="array" ref="E1374">IF(COUNT(FIND({"셀룰러","샐룰러","lte","Lte","LTE","Cellular","cellular"},G1374)),"lte","wifi")</f>
        <v>wifi</v>
      </c>
      <c r="F1374" t="s">
        <v>220</v>
      </c>
      <c r="G1374" t="s">
        <v>4378</v>
      </c>
      <c r="H1374">
        <f t="shared" si="166"/>
        <v>1.999999999998181E-2</v>
      </c>
      <c r="I1374">
        <f t="shared" si="162"/>
        <v>449000</v>
      </c>
      <c r="J1374">
        <v>2020.09</v>
      </c>
      <c r="K1374">
        <f t="shared" si="163"/>
        <v>32</v>
      </c>
      <c r="L1374">
        <f t="shared" si="164"/>
        <v>449000</v>
      </c>
    </row>
    <row r="1375" spans="1:12" x14ac:dyDescent="0.45">
      <c r="A1375" t="s">
        <v>5325</v>
      </c>
      <c r="B1375">
        <v>440000</v>
      </c>
      <c r="C1375" t="s">
        <v>43</v>
      </c>
      <c r="D1375" t="str">
        <f t="shared" si="168"/>
        <v>2020.12</v>
      </c>
      <c r="E1375" t="str" cm="1">
        <f t="array" ref="E1375">IF(COUNT(FIND({"셀룰러","샐룰러","lte","Lte","LTE","Cellular","cellular"},G1375)),"lte","wifi")</f>
        <v>wifi</v>
      </c>
      <c r="F1375" t="s">
        <v>455</v>
      </c>
      <c r="G1375" t="s">
        <v>4398</v>
      </c>
      <c r="H1375">
        <f t="shared" si="166"/>
        <v>2.9999999999972715E-2</v>
      </c>
      <c r="I1375">
        <f t="shared" si="162"/>
        <v>449000</v>
      </c>
      <c r="J1375">
        <v>2020.09</v>
      </c>
      <c r="K1375">
        <f t="shared" si="163"/>
        <v>32</v>
      </c>
      <c r="L1375">
        <f t="shared" si="164"/>
        <v>449000</v>
      </c>
    </row>
    <row r="1376" spans="1:12" x14ac:dyDescent="0.45">
      <c r="A1376" t="s">
        <v>5325</v>
      </c>
      <c r="B1376">
        <v>550000</v>
      </c>
      <c r="C1376" t="s">
        <v>43</v>
      </c>
      <c r="D1376" t="str">
        <f t="shared" si="168"/>
        <v>2021.02</v>
      </c>
      <c r="E1376" t="str" cm="1">
        <f t="array" ref="E1376">IF(COUNT(FIND({"셀룰러","샐룰러","lte","Lte","LTE","Cellular","cellular"},G1376)),"lte","wifi")</f>
        <v>wifi</v>
      </c>
      <c r="F1376" t="s">
        <v>48</v>
      </c>
      <c r="G1376" t="s">
        <v>4484</v>
      </c>
      <c r="H1376">
        <f t="shared" si="166"/>
        <v>0.93000000000006366</v>
      </c>
      <c r="I1376">
        <f t="shared" si="162"/>
        <v>579000</v>
      </c>
      <c r="J1376">
        <v>2020.09</v>
      </c>
      <c r="K1376">
        <f t="shared" si="163"/>
        <v>128</v>
      </c>
      <c r="L1376">
        <f t="shared" si="164"/>
        <v>449000</v>
      </c>
    </row>
    <row r="1377" spans="1:12" x14ac:dyDescent="0.45">
      <c r="A1377" t="s">
        <v>5325</v>
      </c>
      <c r="B1377">
        <v>400000</v>
      </c>
      <c r="C1377" t="s">
        <v>43</v>
      </c>
      <c r="D1377" t="str">
        <f t="shared" si="168"/>
        <v>2021.02</v>
      </c>
      <c r="E1377" t="str" cm="1">
        <f t="array" ref="E1377">IF(COUNT(FIND({"셀룰러","샐룰러","lte","Lte","LTE","Cellular","cellular"},G1377)),"lte","wifi")</f>
        <v>wifi</v>
      </c>
      <c r="F1377" t="s">
        <v>208</v>
      </c>
      <c r="G1377" t="s">
        <v>4211</v>
      </c>
      <c r="H1377">
        <f t="shared" si="166"/>
        <v>0.93000000000006366</v>
      </c>
      <c r="I1377">
        <f t="shared" si="162"/>
        <v>449000</v>
      </c>
      <c r="J1377">
        <v>2020.09</v>
      </c>
      <c r="K1377">
        <f t="shared" si="163"/>
        <v>32</v>
      </c>
      <c r="L1377">
        <f t="shared" si="164"/>
        <v>449000</v>
      </c>
    </row>
    <row r="1378" spans="1:12" x14ac:dyDescent="0.45">
      <c r="A1378" t="s">
        <v>5325</v>
      </c>
      <c r="B1378">
        <v>410000</v>
      </c>
      <c r="C1378" t="s">
        <v>43</v>
      </c>
      <c r="D1378" t="str">
        <f t="shared" si="168"/>
        <v>2020.11</v>
      </c>
      <c r="E1378" t="str" cm="1">
        <f t="array" ref="E1378">IF(COUNT(FIND({"셀룰러","샐룰러","lte","Lte","LTE","Cellular","cellular"},G1378)),"lte","wifi")</f>
        <v>wifi</v>
      </c>
      <c r="F1378" t="s">
        <v>199</v>
      </c>
      <c r="G1378" t="s">
        <v>4389</v>
      </c>
      <c r="H1378">
        <f t="shared" si="166"/>
        <v>1.999999999998181E-2</v>
      </c>
      <c r="I1378">
        <f t="shared" si="162"/>
        <v>449000</v>
      </c>
      <c r="J1378">
        <v>2020.09</v>
      </c>
      <c r="K1378">
        <f t="shared" si="163"/>
        <v>32</v>
      </c>
      <c r="L1378">
        <f t="shared" si="164"/>
        <v>449000</v>
      </c>
    </row>
    <row r="1379" spans="1:12" x14ac:dyDescent="0.45">
      <c r="A1379" t="s">
        <v>5325</v>
      </c>
      <c r="B1379">
        <v>390000</v>
      </c>
      <c r="C1379" t="s">
        <v>43</v>
      </c>
      <c r="D1379" s="2">
        <v>2021.02</v>
      </c>
      <c r="E1379" t="str" cm="1">
        <f t="array" ref="E1379">IF(COUNT(FIND({"셀룰러","샐룰러","lte","Lte","LTE","Cellular","cellular"},G1379)),"lte","wifi")</f>
        <v>wifi</v>
      </c>
      <c r="F1379">
        <v>20210201</v>
      </c>
      <c r="G1379" t="s">
        <v>5583</v>
      </c>
      <c r="H1379">
        <f t="shared" si="166"/>
        <v>0.93000000000006366</v>
      </c>
      <c r="I1379">
        <f t="shared" si="162"/>
        <v>449000</v>
      </c>
      <c r="J1379">
        <v>2020.09</v>
      </c>
      <c r="K1379">
        <f t="shared" si="163"/>
        <v>32</v>
      </c>
      <c r="L1379">
        <f t="shared" si="164"/>
        <v>449000</v>
      </c>
    </row>
    <row r="1380" spans="1:12" x14ac:dyDescent="0.45">
      <c r="A1380" t="s">
        <v>5325</v>
      </c>
      <c r="B1380">
        <v>550000</v>
      </c>
      <c r="C1380" t="s">
        <v>43</v>
      </c>
      <c r="D1380" t="str">
        <f t="shared" ref="D1380:D1386" si="169">LEFT(F1380,7)</f>
        <v>2021.01</v>
      </c>
      <c r="E1380" t="str" cm="1">
        <f t="array" ref="E1380">IF(COUNT(FIND({"셀룰러","샐룰러","lte","Lte","LTE","Cellular","cellular"},G1380)),"lte","wifi")</f>
        <v>wifi</v>
      </c>
      <c r="F1380" t="s">
        <v>346</v>
      </c>
      <c r="G1380" t="s">
        <v>4276</v>
      </c>
      <c r="H1380">
        <f t="shared" si="166"/>
        <v>0.92000000000007276</v>
      </c>
      <c r="I1380">
        <f t="shared" ref="I1380:I1443" si="170">IF(K1380=128,L1380+130000,L1380)</f>
        <v>579000</v>
      </c>
      <c r="J1380">
        <v>2020.09</v>
      </c>
      <c r="K1380">
        <f t="shared" si="163"/>
        <v>128</v>
      </c>
      <c r="L1380">
        <f t="shared" si="164"/>
        <v>449000</v>
      </c>
    </row>
    <row r="1381" spans="1:12" x14ac:dyDescent="0.45">
      <c r="A1381" t="s">
        <v>5325</v>
      </c>
      <c r="B1381">
        <v>510000</v>
      </c>
      <c r="C1381" t="s">
        <v>43</v>
      </c>
      <c r="D1381" t="str">
        <f t="shared" si="169"/>
        <v>2020.11</v>
      </c>
      <c r="E1381" t="str" cm="1">
        <f t="array" ref="E1381">IF(COUNT(FIND({"셀룰러","샐룰러","lte","Lte","LTE","Cellular","cellular"},G1381)),"lte","wifi")</f>
        <v>wifi</v>
      </c>
      <c r="F1381" t="s">
        <v>213</v>
      </c>
      <c r="G1381" t="s">
        <v>4384</v>
      </c>
      <c r="H1381">
        <f t="shared" si="166"/>
        <v>1.999999999998181E-2</v>
      </c>
      <c r="I1381">
        <f t="shared" si="170"/>
        <v>579000</v>
      </c>
      <c r="J1381">
        <v>2020.09</v>
      </c>
      <c r="K1381">
        <f t="shared" si="163"/>
        <v>128</v>
      </c>
      <c r="L1381">
        <f t="shared" si="164"/>
        <v>449000</v>
      </c>
    </row>
    <row r="1382" spans="1:12" x14ac:dyDescent="0.45">
      <c r="A1382" t="s">
        <v>5325</v>
      </c>
      <c r="B1382">
        <v>420000</v>
      </c>
      <c r="C1382" t="s">
        <v>43</v>
      </c>
      <c r="D1382" t="str">
        <f t="shared" si="169"/>
        <v>2021.01</v>
      </c>
      <c r="E1382" t="str" cm="1">
        <f t="array" ref="E1382">IF(COUNT(FIND({"셀룰러","샐룰러","lte","Lte","LTE","Cellular","cellular"},G1382)),"lte","wifi")</f>
        <v>wifi</v>
      </c>
      <c r="F1382" t="s">
        <v>371</v>
      </c>
      <c r="G1382" t="s">
        <v>4280</v>
      </c>
      <c r="H1382">
        <f t="shared" si="166"/>
        <v>0.92000000000007276</v>
      </c>
      <c r="I1382">
        <f t="shared" si="170"/>
        <v>449000</v>
      </c>
      <c r="J1382">
        <v>2020.09</v>
      </c>
      <c r="K1382">
        <f t="shared" si="163"/>
        <v>32</v>
      </c>
      <c r="L1382">
        <f t="shared" si="164"/>
        <v>449000</v>
      </c>
    </row>
    <row r="1383" spans="1:12" x14ac:dyDescent="0.45">
      <c r="A1383" t="s">
        <v>5325</v>
      </c>
      <c r="B1383">
        <v>420000</v>
      </c>
      <c r="C1383" t="s">
        <v>43</v>
      </c>
      <c r="D1383" t="str">
        <f t="shared" si="169"/>
        <v>2021.01</v>
      </c>
      <c r="E1383" t="str" cm="1">
        <f t="array" ref="E1383">IF(COUNT(FIND({"셀룰러","샐룰러","lte","Lte","LTE","Cellular","cellular"},G1383)),"lte","wifi")</f>
        <v>wifi</v>
      </c>
      <c r="F1383" t="s">
        <v>108</v>
      </c>
      <c r="G1383" t="s">
        <v>4527</v>
      </c>
      <c r="H1383">
        <f t="shared" si="166"/>
        <v>0.92000000000007276</v>
      </c>
      <c r="I1383">
        <f t="shared" si="170"/>
        <v>449000</v>
      </c>
      <c r="J1383">
        <v>2020.09</v>
      </c>
      <c r="K1383">
        <f t="shared" si="163"/>
        <v>32</v>
      </c>
      <c r="L1383">
        <f t="shared" si="164"/>
        <v>449000</v>
      </c>
    </row>
    <row r="1384" spans="1:12" x14ac:dyDescent="0.45">
      <c r="A1384" t="s">
        <v>5325</v>
      </c>
      <c r="B1384">
        <v>420000</v>
      </c>
      <c r="C1384" t="s">
        <v>43</v>
      </c>
      <c r="D1384" t="str">
        <f t="shared" si="169"/>
        <v>2021.03</v>
      </c>
      <c r="E1384" t="str" cm="1">
        <f t="array" ref="E1384">IF(COUNT(FIND({"셀룰러","샐룰러","lte","Lte","LTE","Cellular","cellular"},G1384)),"lte","wifi")</f>
        <v>wifi</v>
      </c>
      <c r="F1384" t="s">
        <v>190</v>
      </c>
      <c r="G1384" t="s">
        <v>4420</v>
      </c>
      <c r="H1384">
        <f t="shared" si="166"/>
        <v>0.94000000000005457</v>
      </c>
      <c r="I1384">
        <f t="shared" si="170"/>
        <v>449000</v>
      </c>
      <c r="J1384">
        <v>2020.09</v>
      </c>
      <c r="K1384">
        <f t="shared" si="163"/>
        <v>32</v>
      </c>
      <c r="L1384">
        <f t="shared" si="164"/>
        <v>449000</v>
      </c>
    </row>
    <row r="1385" spans="1:12" x14ac:dyDescent="0.45">
      <c r="A1385" t="s">
        <v>5325</v>
      </c>
      <c r="B1385">
        <v>450000</v>
      </c>
      <c r="C1385" t="s">
        <v>43</v>
      </c>
      <c r="D1385" t="str">
        <f t="shared" si="169"/>
        <v>2021.01</v>
      </c>
      <c r="E1385" t="str" cm="1">
        <f t="array" ref="E1385">IF(COUNT(FIND({"셀룰러","샐룰러","lte","Lte","LTE","Cellular","cellular"},G1385)),"lte","wifi")</f>
        <v>wifi</v>
      </c>
      <c r="F1385" t="s">
        <v>371</v>
      </c>
      <c r="G1385" t="s">
        <v>4279</v>
      </c>
      <c r="H1385">
        <f t="shared" si="166"/>
        <v>0.92000000000007276</v>
      </c>
      <c r="I1385">
        <f t="shared" si="170"/>
        <v>449000</v>
      </c>
      <c r="J1385">
        <v>2020.09</v>
      </c>
      <c r="K1385">
        <f t="shared" si="163"/>
        <v>32</v>
      </c>
      <c r="L1385">
        <f t="shared" si="164"/>
        <v>449000</v>
      </c>
    </row>
    <row r="1386" spans="1:12" x14ac:dyDescent="0.45">
      <c r="A1386" t="s">
        <v>5325</v>
      </c>
      <c r="B1386">
        <v>438000</v>
      </c>
      <c r="C1386" t="s">
        <v>43</v>
      </c>
      <c r="D1386" t="str">
        <f t="shared" si="169"/>
        <v>2020.12</v>
      </c>
      <c r="E1386" t="str" cm="1">
        <f t="array" ref="E1386">IF(COUNT(FIND({"셀룰러","샐룰러","lte","Lte","LTE","Cellular","cellular"},G1386)),"lte","wifi")</f>
        <v>wifi</v>
      </c>
      <c r="F1386" t="s">
        <v>128</v>
      </c>
      <c r="G1386" t="s">
        <v>4189</v>
      </c>
      <c r="H1386">
        <f t="shared" si="166"/>
        <v>2.9999999999972715E-2</v>
      </c>
      <c r="I1386">
        <f t="shared" si="170"/>
        <v>449000</v>
      </c>
      <c r="J1386">
        <v>2020.09</v>
      </c>
      <c r="K1386">
        <f t="shared" si="163"/>
        <v>32</v>
      </c>
      <c r="L1386">
        <f t="shared" si="164"/>
        <v>449000</v>
      </c>
    </row>
    <row r="1387" spans="1:12" x14ac:dyDescent="0.45">
      <c r="A1387" t="s">
        <v>5325</v>
      </c>
      <c r="B1387">
        <v>390000</v>
      </c>
      <c r="C1387" t="s">
        <v>4</v>
      </c>
      <c r="D1387" s="2">
        <v>2020.12</v>
      </c>
      <c r="E1387" t="str" cm="1">
        <f t="array" ref="E1387">IF(COUNT(FIND({"셀룰러","샐룰러","lte","Lte","LTE","Cellular","cellular"},G1387)),"lte","wifi")</f>
        <v>wifi</v>
      </c>
      <c r="F1387">
        <v>20201206</v>
      </c>
      <c r="G1387" t="s">
        <v>5520</v>
      </c>
      <c r="H1387">
        <f t="shared" si="166"/>
        <v>2.9999999999972715E-2</v>
      </c>
      <c r="I1387">
        <f t="shared" si="170"/>
        <v>449000</v>
      </c>
      <c r="J1387">
        <v>2020.09</v>
      </c>
      <c r="K1387">
        <f t="shared" si="163"/>
        <v>32</v>
      </c>
      <c r="L1387">
        <f t="shared" si="164"/>
        <v>449000</v>
      </c>
    </row>
    <row r="1388" spans="1:12" x14ac:dyDescent="0.45">
      <c r="A1388" t="s">
        <v>5325</v>
      </c>
      <c r="B1388">
        <v>390000</v>
      </c>
      <c r="C1388" t="s">
        <v>4</v>
      </c>
      <c r="D1388" t="str">
        <f t="shared" ref="D1388:D1395" si="171">LEFT(F1388,7)</f>
        <v>2021.02</v>
      </c>
      <c r="E1388" t="str" cm="1">
        <f t="array" ref="E1388">IF(COUNT(FIND({"셀룰러","샐룰러","lte","Lte","LTE","Cellular","cellular"},G1388)),"lte","wifi")</f>
        <v>wifi</v>
      </c>
      <c r="F1388" t="s">
        <v>54</v>
      </c>
      <c r="G1388" t="s">
        <v>4242</v>
      </c>
      <c r="H1388">
        <f t="shared" si="166"/>
        <v>0.93000000000006366</v>
      </c>
      <c r="I1388">
        <f t="shared" si="170"/>
        <v>449000</v>
      </c>
      <c r="J1388">
        <v>2020.09</v>
      </c>
      <c r="K1388">
        <f t="shared" si="163"/>
        <v>32</v>
      </c>
      <c r="L1388">
        <f t="shared" si="164"/>
        <v>449000</v>
      </c>
    </row>
    <row r="1389" spans="1:12" x14ac:dyDescent="0.45">
      <c r="A1389" t="s">
        <v>5325</v>
      </c>
      <c r="B1389">
        <v>380000</v>
      </c>
      <c r="C1389" t="s">
        <v>4</v>
      </c>
      <c r="D1389" t="str">
        <f t="shared" si="171"/>
        <v>2020.11</v>
      </c>
      <c r="E1389" t="str" cm="1">
        <f t="array" ref="E1389">IF(COUNT(FIND({"셀룰러","샐룰러","lte","Lte","LTE","Cellular","cellular"},G1389)),"lte","wifi")</f>
        <v>wifi</v>
      </c>
      <c r="F1389" t="s">
        <v>206</v>
      </c>
      <c r="G1389" t="s">
        <v>4209</v>
      </c>
      <c r="H1389">
        <f t="shared" si="166"/>
        <v>1.999999999998181E-2</v>
      </c>
      <c r="I1389">
        <f t="shared" si="170"/>
        <v>449000</v>
      </c>
      <c r="J1389">
        <v>2020.09</v>
      </c>
      <c r="K1389">
        <f t="shared" si="163"/>
        <v>32</v>
      </c>
      <c r="L1389">
        <f t="shared" si="164"/>
        <v>449000</v>
      </c>
    </row>
    <row r="1390" spans="1:12" x14ac:dyDescent="0.45">
      <c r="A1390" t="s">
        <v>5325</v>
      </c>
      <c r="B1390">
        <v>400000</v>
      </c>
      <c r="C1390" t="s">
        <v>43</v>
      </c>
      <c r="D1390" t="str">
        <f t="shared" si="171"/>
        <v>2021.03</v>
      </c>
      <c r="E1390" t="str" cm="1">
        <f t="array" ref="E1390">IF(COUNT(FIND({"셀룰러","샐룰러","lte","Lte","LTE","Cellular","cellular"},G1390)),"lte","wifi")</f>
        <v>wifi</v>
      </c>
      <c r="F1390" t="s">
        <v>8</v>
      </c>
      <c r="G1390" t="s">
        <v>4445</v>
      </c>
      <c r="H1390">
        <f t="shared" si="166"/>
        <v>0.94000000000005457</v>
      </c>
      <c r="I1390">
        <f t="shared" si="170"/>
        <v>449000</v>
      </c>
      <c r="J1390">
        <v>2020.09</v>
      </c>
      <c r="K1390">
        <f t="shared" ref="K1390:K1453" si="172">IF(COUNT(FIND(128,G1390)),128,32)</f>
        <v>32</v>
      </c>
      <c r="L1390">
        <f t="shared" ref="L1390:L1453" si="173">IF(E1390="wifi",449000,619000)</f>
        <v>449000</v>
      </c>
    </row>
    <row r="1391" spans="1:12" x14ac:dyDescent="0.45">
      <c r="A1391" t="s">
        <v>5325</v>
      </c>
      <c r="B1391">
        <v>410000</v>
      </c>
      <c r="C1391" t="s">
        <v>43</v>
      </c>
      <c r="D1391" t="str">
        <f t="shared" si="171"/>
        <v>2020.11</v>
      </c>
      <c r="E1391" t="str" cm="1">
        <f t="array" ref="E1391">IF(COUNT(FIND({"셀룰러","샐룰러","lte","Lte","LTE","Cellular","cellular"},G1391)),"lte","wifi")</f>
        <v>wifi</v>
      </c>
      <c r="F1391" t="s">
        <v>604</v>
      </c>
      <c r="G1391" t="s">
        <v>4593</v>
      </c>
      <c r="H1391">
        <f t="shared" si="166"/>
        <v>1.999999999998181E-2</v>
      </c>
      <c r="I1391">
        <f t="shared" si="170"/>
        <v>449000</v>
      </c>
      <c r="J1391">
        <v>2020.09</v>
      </c>
      <c r="K1391">
        <f t="shared" si="172"/>
        <v>32</v>
      </c>
      <c r="L1391">
        <f t="shared" si="173"/>
        <v>449000</v>
      </c>
    </row>
    <row r="1392" spans="1:12" x14ac:dyDescent="0.45">
      <c r="A1392" t="s">
        <v>5325</v>
      </c>
      <c r="B1392">
        <v>380000</v>
      </c>
      <c r="C1392" t="s">
        <v>43</v>
      </c>
      <c r="D1392" t="str">
        <f t="shared" si="171"/>
        <v>2020.11</v>
      </c>
      <c r="E1392" t="str" cm="1">
        <f t="array" ref="E1392">IF(COUNT(FIND({"셀룰러","샐룰러","lte","Lte","LTE","Cellular","cellular"},G1392)),"lte","wifi")</f>
        <v>wifi</v>
      </c>
      <c r="F1392" t="s">
        <v>220</v>
      </c>
      <c r="G1392" t="s">
        <v>4601</v>
      </c>
      <c r="H1392">
        <f t="shared" si="166"/>
        <v>1.999999999998181E-2</v>
      </c>
      <c r="I1392">
        <f t="shared" si="170"/>
        <v>449000</v>
      </c>
      <c r="J1392">
        <v>2020.09</v>
      </c>
      <c r="K1392">
        <f t="shared" si="172"/>
        <v>32</v>
      </c>
      <c r="L1392">
        <f t="shared" si="173"/>
        <v>449000</v>
      </c>
    </row>
    <row r="1393" spans="1:12" x14ac:dyDescent="0.45">
      <c r="A1393" t="s">
        <v>5325</v>
      </c>
      <c r="B1393">
        <v>520000</v>
      </c>
      <c r="C1393" t="s">
        <v>43</v>
      </c>
      <c r="D1393" t="str">
        <f t="shared" si="171"/>
        <v>2020.12</v>
      </c>
      <c r="E1393" t="str" cm="1">
        <f t="array" ref="E1393">IF(COUNT(FIND({"셀룰러","샐룰러","lte","Lte","LTE","Cellular","cellular"},G1393)),"lte","wifi")</f>
        <v>lte</v>
      </c>
      <c r="F1393" t="s">
        <v>142</v>
      </c>
      <c r="G1393" t="s">
        <v>4196</v>
      </c>
      <c r="H1393">
        <f t="shared" si="166"/>
        <v>2.9999999999972715E-2</v>
      </c>
      <c r="I1393">
        <f t="shared" si="170"/>
        <v>619000</v>
      </c>
      <c r="J1393">
        <v>2020.09</v>
      </c>
      <c r="K1393">
        <f t="shared" si="172"/>
        <v>32</v>
      </c>
      <c r="L1393">
        <f t="shared" si="173"/>
        <v>619000</v>
      </c>
    </row>
    <row r="1394" spans="1:12" x14ac:dyDescent="0.45">
      <c r="A1394" t="s">
        <v>5325</v>
      </c>
      <c r="B1394">
        <v>410000</v>
      </c>
      <c r="C1394" t="s">
        <v>43</v>
      </c>
      <c r="D1394" t="str">
        <f t="shared" si="171"/>
        <v>2021.02</v>
      </c>
      <c r="E1394" t="str" cm="1">
        <f t="array" ref="E1394">IF(COUNT(FIND({"셀룰러","샐룰러","lte","Lte","LTE","Cellular","cellular"},G1394)),"lte","wifi")</f>
        <v>wifi</v>
      </c>
      <c r="F1394" t="s">
        <v>80</v>
      </c>
      <c r="G1394" t="s">
        <v>4479</v>
      </c>
      <c r="H1394">
        <f t="shared" si="166"/>
        <v>0.93000000000006366</v>
      </c>
      <c r="I1394">
        <f t="shared" si="170"/>
        <v>449000</v>
      </c>
      <c r="J1394">
        <v>2020.09</v>
      </c>
      <c r="K1394">
        <f t="shared" si="172"/>
        <v>32</v>
      </c>
      <c r="L1394">
        <f t="shared" si="173"/>
        <v>449000</v>
      </c>
    </row>
    <row r="1395" spans="1:12" x14ac:dyDescent="0.45">
      <c r="A1395" t="s">
        <v>5325</v>
      </c>
      <c r="B1395">
        <v>540000</v>
      </c>
      <c r="C1395" t="s">
        <v>43</v>
      </c>
      <c r="D1395" t="str">
        <f t="shared" si="171"/>
        <v>2021.01</v>
      </c>
      <c r="E1395" t="str" cm="1">
        <f t="array" ref="E1395">IF(COUNT(FIND({"셀룰러","샐룰러","lte","Lte","LTE","Cellular","cellular"},G1395)),"lte","wifi")</f>
        <v>wifi</v>
      </c>
      <c r="F1395" t="s">
        <v>367</v>
      </c>
      <c r="G1395" t="s">
        <v>4516</v>
      </c>
      <c r="H1395">
        <f t="shared" si="166"/>
        <v>0.92000000000007276</v>
      </c>
      <c r="I1395">
        <f t="shared" si="170"/>
        <v>579000</v>
      </c>
      <c r="J1395">
        <v>2020.09</v>
      </c>
      <c r="K1395">
        <f t="shared" si="172"/>
        <v>128</v>
      </c>
      <c r="L1395">
        <f t="shared" si="173"/>
        <v>449000</v>
      </c>
    </row>
    <row r="1396" spans="1:12" x14ac:dyDescent="0.45">
      <c r="A1396" t="s">
        <v>5325</v>
      </c>
      <c r="B1396">
        <v>300000</v>
      </c>
      <c r="C1396" t="s">
        <v>4</v>
      </c>
      <c r="D1396" s="2">
        <v>2020.12</v>
      </c>
      <c r="E1396" t="str" cm="1">
        <f t="array" ref="E1396">IF(COUNT(FIND({"셀룰러","샐룰러","lte","Lte","LTE","Cellular","cellular"},G1396)),"lte","wifi")</f>
        <v>wifi</v>
      </c>
      <c r="F1396">
        <v>20201205</v>
      </c>
      <c r="G1396" t="s">
        <v>3917</v>
      </c>
      <c r="H1396">
        <f t="shared" si="166"/>
        <v>2.9999999999972715E-2</v>
      </c>
      <c r="I1396">
        <f t="shared" si="170"/>
        <v>449000</v>
      </c>
      <c r="J1396">
        <v>2020.09</v>
      </c>
      <c r="K1396">
        <f t="shared" si="172"/>
        <v>32</v>
      </c>
      <c r="L1396">
        <f t="shared" si="173"/>
        <v>449000</v>
      </c>
    </row>
    <row r="1397" spans="1:12" x14ac:dyDescent="0.45">
      <c r="A1397" t="s">
        <v>5325</v>
      </c>
      <c r="B1397">
        <v>530000</v>
      </c>
      <c r="C1397" t="s">
        <v>4</v>
      </c>
      <c r="D1397" t="str">
        <f t="shared" ref="D1397:D1402" si="174">LEFT(F1397,7)</f>
        <v>2021.02</v>
      </c>
      <c r="E1397" t="str" cm="1">
        <f t="array" ref="E1397">IF(COUNT(FIND({"셀룰러","샐룰러","lte","Lte","LTE","Cellular","cellular"},G1397)),"lte","wifi")</f>
        <v>lte</v>
      </c>
      <c r="F1397" t="s">
        <v>61</v>
      </c>
      <c r="G1397" t="s">
        <v>4458</v>
      </c>
      <c r="H1397">
        <f t="shared" si="166"/>
        <v>0.93000000000006366</v>
      </c>
      <c r="I1397">
        <f t="shared" si="170"/>
        <v>619000</v>
      </c>
      <c r="J1397">
        <v>2020.09</v>
      </c>
      <c r="K1397">
        <f t="shared" si="172"/>
        <v>32</v>
      </c>
      <c r="L1397">
        <f t="shared" si="173"/>
        <v>619000</v>
      </c>
    </row>
    <row r="1398" spans="1:12" x14ac:dyDescent="0.45">
      <c r="A1398" t="s">
        <v>5325</v>
      </c>
      <c r="B1398">
        <v>430000</v>
      </c>
      <c r="C1398" t="s">
        <v>43</v>
      </c>
      <c r="D1398" t="str">
        <f t="shared" si="174"/>
        <v>2021.02</v>
      </c>
      <c r="E1398" t="str" cm="1">
        <f t="array" ref="E1398">IF(COUNT(FIND({"셀룰러","샐룰러","lte","Lte","LTE","Cellular","cellular"},G1398)),"lte","wifi")</f>
        <v>wifi</v>
      </c>
      <c r="F1398" t="s">
        <v>77</v>
      </c>
      <c r="G1398" t="s">
        <v>4237</v>
      </c>
      <c r="H1398">
        <f t="shared" si="166"/>
        <v>0.93000000000006366</v>
      </c>
      <c r="I1398">
        <f t="shared" si="170"/>
        <v>449000</v>
      </c>
      <c r="J1398">
        <v>2020.09</v>
      </c>
      <c r="K1398">
        <f t="shared" si="172"/>
        <v>32</v>
      </c>
      <c r="L1398">
        <f t="shared" si="173"/>
        <v>449000</v>
      </c>
    </row>
    <row r="1399" spans="1:12" x14ac:dyDescent="0.45">
      <c r="A1399" t="s">
        <v>5325</v>
      </c>
      <c r="B1399">
        <v>480000</v>
      </c>
      <c r="C1399" t="s">
        <v>43</v>
      </c>
      <c r="D1399" t="str">
        <f t="shared" si="174"/>
        <v>2020.12</v>
      </c>
      <c r="E1399" t="str" cm="1">
        <f t="array" ref="E1399">IF(COUNT(FIND({"셀룰러","샐룰러","lte","Lte","LTE","Cellular","cellular"},G1399)),"lte","wifi")</f>
        <v>wifi</v>
      </c>
      <c r="F1399" t="s">
        <v>118</v>
      </c>
      <c r="G1399" t="s">
        <v>4528</v>
      </c>
      <c r="H1399">
        <f t="shared" si="166"/>
        <v>2.9999999999972715E-2</v>
      </c>
      <c r="I1399">
        <f t="shared" si="170"/>
        <v>449000</v>
      </c>
      <c r="J1399">
        <v>2020.09</v>
      </c>
      <c r="K1399">
        <f t="shared" si="172"/>
        <v>32</v>
      </c>
      <c r="L1399">
        <f t="shared" si="173"/>
        <v>449000</v>
      </c>
    </row>
    <row r="1400" spans="1:12" x14ac:dyDescent="0.45">
      <c r="A1400" t="s">
        <v>5325</v>
      </c>
      <c r="B1400">
        <v>250000</v>
      </c>
      <c r="C1400" t="s">
        <v>4</v>
      </c>
      <c r="D1400" t="str">
        <f t="shared" si="174"/>
        <v>2021.02</v>
      </c>
      <c r="E1400" t="str" cm="1">
        <f t="array" ref="E1400">IF(COUNT(FIND({"셀룰러","샐룰러","lte","Lte","LTE","Cellular","cellular"},G1400)),"lte","wifi")</f>
        <v>wifi</v>
      </c>
      <c r="F1400" t="s">
        <v>30</v>
      </c>
      <c r="G1400" t="s">
        <v>4609</v>
      </c>
      <c r="H1400">
        <f t="shared" si="166"/>
        <v>0.93000000000006366</v>
      </c>
      <c r="I1400">
        <f t="shared" si="170"/>
        <v>449000</v>
      </c>
      <c r="J1400">
        <v>2020.09</v>
      </c>
      <c r="K1400">
        <f t="shared" si="172"/>
        <v>32</v>
      </c>
      <c r="L1400">
        <f t="shared" si="173"/>
        <v>449000</v>
      </c>
    </row>
    <row r="1401" spans="1:12" x14ac:dyDescent="0.45">
      <c r="A1401" t="s">
        <v>5325</v>
      </c>
      <c r="B1401">
        <v>370000</v>
      </c>
      <c r="C1401" t="s">
        <v>4</v>
      </c>
      <c r="D1401" t="str">
        <f t="shared" si="174"/>
        <v>2021.02</v>
      </c>
      <c r="E1401" t="str" cm="1">
        <f t="array" ref="E1401">IF(COUNT(FIND({"셀룰러","샐룰러","lte","Lte","LTE","Cellular","cellular"},G1401)),"lte","wifi")</f>
        <v>wifi</v>
      </c>
      <c r="F1401" t="s">
        <v>208</v>
      </c>
      <c r="G1401" t="s">
        <v>3730</v>
      </c>
      <c r="H1401">
        <f t="shared" si="166"/>
        <v>0.93000000000006366</v>
      </c>
      <c r="I1401">
        <f t="shared" si="170"/>
        <v>449000</v>
      </c>
      <c r="J1401">
        <v>2020.09</v>
      </c>
      <c r="K1401">
        <f t="shared" si="172"/>
        <v>32</v>
      </c>
      <c r="L1401">
        <f t="shared" si="173"/>
        <v>449000</v>
      </c>
    </row>
    <row r="1402" spans="1:12" x14ac:dyDescent="0.45">
      <c r="A1402" t="s">
        <v>5325</v>
      </c>
      <c r="B1402">
        <v>500000</v>
      </c>
      <c r="C1402" t="s">
        <v>43</v>
      </c>
      <c r="D1402" t="str">
        <f t="shared" si="174"/>
        <v>2020.12</v>
      </c>
      <c r="E1402" t="str" cm="1">
        <f t="array" ref="E1402">IF(COUNT(FIND({"셀룰러","샐룰러","lte","Lte","LTE","Cellular","cellular"},G1402)),"lte","wifi")</f>
        <v>wifi</v>
      </c>
      <c r="F1402" t="s">
        <v>159</v>
      </c>
      <c r="G1402" t="s">
        <v>4560</v>
      </c>
      <c r="H1402">
        <f t="shared" si="166"/>
        <v>2.9999999999972715E-2</v>
      </c>
      <c r="I1402">
        <f t="shared" si="170"/>
        <v>579000</v>
      </c>
      <c r="J1402">
        <v>2020.09</v>
      </c>
      <c r="K1402">
        <f t="shared" si="172"/>
        <v>128</v>
      </c>
      <c r="L1402">
        <f t="shared" si="173"/>
        <v>449000</v>
      </c>
    </row>
    <row r="1403" spans="1:12" x14ac:dyDescent="0.45">
      <c r="A1403" t="s">
        <v>5325</v>
      </c>
      <c r="B1403">
        <v>380000</v>
      </c>
      <c r="C1403" t="s">
        <v>43</v>
      </c>
      <c r="D1403" s="2">
        <v>2020.11</v>
      </c>
      <c r="E1403" t="str" cm="1">
        <f t="array" ref="E1403">IF(COUNT(FIND({"셀룰러","샐룰러","lte","Lte","LTE","Cellular","cellular"},G1403)),"lte","wifi")</f>
        <v>wifi</v>
      </c>
      <c r="F1403">
        <v>20201114</v>
      </c>
      <c r="G1403" t="s">
        <v>5758</v>
      </c>
      <c r="H1403">
        <f t="shared" si="166"/>
        <v>1.999999999998181E-2</v>
      </c>
      <c r="I1403">
        <f t="shared" si="170"/>
        <v>449000</v>
      </c>
      <c r="J1403">
        <v>2020.09</v>
      </c>
      <c r="K1403">
        <f t="shared" si="172"/>
        <v>32</v>
      </c>
      <c r="L1403">
        <f t="shared" si="173"/>
        <v>449000</v>
      </c>
    </row>
    <row r="1404" spans="1:12" x14ac:dyDescent="0.45">
      <c r="A1404" t="s">
        <v>5325</v>
      </c>
      <c r="B1404">
        <v>600000</v>
      </c>
      <c r="C1404" t="s">
        <v>4</v>
      </c>
      <c r="D1404" t="str">
        <f>LEFT(F1404,7)</f>
        <v>2020.11</v>
      </c>
      <c r="E1404" t="str" cm="1">
        <f t="array" ref="E1404">IF(COUNT(FIND({"셀룰러","샐룰러","lte","Lte","LTE","Cellular","cellular"},G1404)),"lte","wifi")</f>
        <v>wifi</v>
      </c>
      <c r="F1404" t="s">
        <v>204</v>
      </c>
      <c r="G1404" t="s">
        <v>3747</v>
      </c>
      <c r="H1404">
        <f t="shared" si="166"/>
        <v>1.999999999998181E-2</v>
      </c>
      <c r="I1404">
        <f t="shared" si="170"/>
        <v>579000</v>
      </c>
      <c r="J1404">
        <v>2020.09</v>
      </c>
      <c r="K1404">
        <f t="shared" si="172"/>
        <v>128</v>
      </c>
      <c r="L1404">
        <f t="shared" si="173"/>
        <v>449000</v>
      </c>
    </row>
    <row r="1405" spans="1:12" x14ac:dyDescent="0.45">
      <c r="A1405" t="s">
        <v>5325</v>
      </c>
      <c r="B1405">
        <v>390000</v>
      </c>
      <c r="C1405" t="s">
        <v>43</v>
      </c>
      <c r="D1405" t="str">
        <f>LEFT(F1405,7)</f>
        <v>2020.12</v>
      </c>
      <c r="E1405" t="str" cm="1">
        <f t="array" ref="E1405">IF(COUNT(FIND({"셀룰러","샐룰러","lte","Lte","LTE","Cellular","cellular"},G1405)),"lte","wifi")</f>
        <v>wifi</v>
      </c>
      <c r="F1405" t="s">
        <v>163</v>
      </c>
      <c r="G1405" t="s">
        <v>4348</v>
      </c>
      <c r="H1405">
        <f t="shared" si="166"/>
        <v>2.9999999999972715E-2</v>
      </c>
      <c r="I1405">
        <f t="shared" si="170"/>
        <v>449000</v>
      </c>
      <c r="J1405">
        <v>2020.09</v>
      </c>
      <c r="K1405">
        <f t="shared" si="172"/>
        <v>32</v>
      </c>
      <c r="L1405">
        <f t="shared" si="173"/>
        <v>449000</v>
      </c>
    </row>
    <row r="1406" spans="1:12" x14ac:dyDescent="0.45">
      <c r="A1406" t="s">
        <v>5325</v>
      </c>
      <c r="B1406">
        <v>400000</v>
      </c>
      <c r="C1406" t="s">
        <v>43</v>
      </c>
      <c r="D1406" t="str">
        <f>LEFT(F1406,7)</f>
        <v>2021.02</v>
      </c>
      <c r="E1406" t="str" cm="1">
        <f t="array" ref="E1406">IF(COUNT(FIND({"셀룰러","샐룰러","lte","Lte","LTE","Cellular","cellular"},G1406)),"lte","wifi")</f>
        <v>wifi</v>
      </c>
      <c r="F1406" t="s">
        <v>208</v>
      </c>
      <c r="G1406" t="s">
        <v>4227</v>
      </c>
      <c r="H1406">
        <f t="shared" si="166"/>
        <v>0.93000000000006366</v>
      </c>
      <c r="I1406">
        <f t="shared" si="170"/>
        <v>449000</v>
      </c>
      <c r="J1406">
        <v>2020.09</v>
      </c>
      <c r="K1406">
        <f t="shared" si="172"/>
        <v>32</v>
      </c>
      <c r="L1406">
        <f t="shared" si="173"/>
        <v>449000</v>
      </c>
    </row>
    <row r="1407" spans="1:12" x14ac:dyDescent="0.45">
      <c r="A1407" t="s">
        <v>5325</v>
      </c>
      <c r="B1407">
        <v>405000</v>
      </c>
      <c r="C1407" t="s">
        <v>43</v>
      </c>
      <c r="D1407" s="2">
        <v>2020.12</v>
      </c>
      <c r="E1407" t="str" cm="1">
        <f t="array" ref="E1407">IF(COUNT(FIND({"셀룰러","샐룰러","lte","Lte","LTE","Cellular","cellular"},G1407)),"lte","wifi")</f>
        <v>wifi</v>
      </c>
      <c r="F1407">
        <v>20201210</v>
      </c>
      <c r="G1407" t="s">
        <v>5473</v>
      </c>
      <c r="H1407">
        <f t="shared" si="166"/>
        <v>2.9999999999972715E-2</v>
      </c>
      <c r="I1407">
        <f t="shared" si="170"/>
        <v>449000</v>
      </c>
      <c r="J1407">
        <v>2020.09</v>
      </c>
      <c r="K1407">
        <f t="shared" si="172"/>
        <v>32</v>
      </c>
      <c r="L1407">
        <f t="shared" si="173"/>
        <v>449000</v>
      </c>
    </row>
    <row r="1408" spans="1:12" x14ac:dyDescent="0.45">
      <c r="A1408" t="s">
        <v>5325</v>
      </c>
      <c r="B1408">
        <v>460000</v>
      </c>
      <c r="C1408" t="s">
        <v>43</v>
      </c>
      <c r="D1408" t="str">
        <f>LEFT(F1408,7)</f>
        <v>2021.01</v>
      </c>
      <c r="E1408" t="str" cm="1">
        <f t="array" ref="E1408">IF(COUNT(FIND({"셀룰러","샐룰러","lte","Lte","LTE","Cellular","cellular"},G1408)),"lte","wifi")</f>
        <v>wifi</v>
      </c>
      <c r="F1408" t="s">
        <v>111</v>
      </c>
      <c r="G1408" t="s">
        <v>4523</v>
      </c>
      <c r="H1408">
        <f t="shared" si="166"/>
        <v>0.92000000000007276</v>
      </c>
      <c r="I1408">
        <f t="shared" si="170"/>
        <v>449000</v>
      </c>
      <c r="J1408">
        <v>2020.09</v>
      </c>
      <c r="K1408">
        <f t="shared" si="172"/>
        <v>32</v>
      </c>
      <c r="L1408">
        <f t="shared" si="173"/>
        <v>449000</v>
      </c>
    </row>
    <row r="1409" spans="1:12" x14ac:dyDescent="0.45">
      <c r="A1409" t="s">
        <v>5325</v>
      </c>
      <c r="B1409">
        <v>495000</v>
      </c>
      <c r="C1409" t="s">
        <v>43</v>
      </c>
      <c r="D1409" s="2">
        <v>2021.03</v>
      </c>
      <c r="E1409" t="str" cm="1">
        <f t="array" ref="E1409">IF(COUNT(FIND({"셀룰러","샐룰러","lte","Lte","LTE","Cellular","cellular"},G1409)),"lte","wifi")</f>
        <v>wifi</v>
      </c>
      <c r="F1409">
        <v>20210305</v>
      </c>
      <c r="G1409" t="s">
        <v>5344</v>
      </c>
      <c r="H1409">
        <f t="shared" si="166"/>
        <v>0.94000000000005457</v>
      </c>
      <c r="I1409">
        <f t="shared" si="170"/>
        <v>449000</v>
      </c>
      <c r="J1409">
        <v>2020.09</v>
      </c>
      <c r="K1409">
        <f t="shared" si="172"/>
        <v>32</v>
      </c>
      <c r="L1409">
        <f t="shared" si="173"/>
        <v>449000</v>
      </c>
    </row>
    <row r="1410" spans="1:12" x14ac:dyDescent="0.45">
      <c r="A1410" t="s">
        <v>5325</v>
      </c>
      <c r="B1410">
        <v>450000</v>
      </c>
      <c r="C1410" t="s">
        <v>4</v>
      </c>
      <c r="D1410" s="2">
        <v>2021.01</v>
      </c>
      <c r="E1410" t="str" cm="1">
        <f t="array" ref="E1410">IF(COUNT(FIND({"셀룰러","샐룰러","lte","Lte","LTE","Cellular","cellular"},G1410)),"lte","wifi")</f>
        <v>wifi</v>
      </c>
      <c r="F1410">
        <v>20210125</v>
      </c>
      <c r="G1410" t="s">
        <v>5375</v>
      </c>
      <c r="H1410">
        <f t="shared" ref="H1410:H1473" si="175">D1410-J1410</f>
        <v>0.92000000000007276</v>
      </c>
      <c r="I1410">
        <f t="shared" si="170"/>
        <v>579000</v>
      </c>
      <c r="J1410">
        <v>2020.09</v>
      </c>
      <c r="K1410">
        <f t="shared" si="172"/>
        <v>128</v>
      </c>
      <c r="L1410">
        <f t="shared" si="173"/>
        <v>449000</v>
      </c>
    </row>
    <row r="1411" spans="1:12" x14ac:dyDescent="0.45">
      <c r="A1411" t="s">
        <v>5325</v>
      </c>
      <c r="B1411">
        <v>420000</v>
      </c>
      <c r="C1411" t="s">
        <v>43</v>
      </c>
      <c r="D1411" t="str">
        <f t="shared" ref="D1411:D1421" si="176">LEFT(F1411,7)</f>
        <v>2020.12</v>
      </c>
      <c r="E1411" t="str" cm="1">
        <f t="array" ref="E1411">IF(COUNT(FIND({"셀룰러","샐룰러","lte","Lte","LTE","Cellular","cellular"},G1411)),"lte","wifi")</f>
        <v>wifi</v>
      </c>
      <c r="F1411" t="s">
        <v>150</v>
      </c>
      <c r="G1411" t="s">
        <v>4310</v>
      </c>
      <c r="H1411">
        <f t="shared" si="175"/>
        <v>2.9999999999972715E-2</v>
      </c>
      <c r="I1411">
        <f t="shared" si="170"/>
        <v>449000</v>
      </c>
      <c r="J1411">
        <v>2020.09</v>
      </c>
      <c r="K1411">
        <f t="shared" si="172"/>
        <v>32</v>
      </c>
      <c r="L1411">
        <f t="shared" si="173"/>
        <v>449000</v>
      </c>
    </row>
    <row r="1412" spans="1:12" x14ac:dyDescent="0.45">
      <c r="A1412" t="s">
        <v>5325</v>
      </c>
      <c r="B1412">
        <v>410000</v>
      </c>
      <c r="C1412" t="s">
        <v>43</v>
      </c>
      <c r="D1412" t="str">
        <f t="shared" si="176"/>
        <v>2020.11</v>
      </c>
      <c r="E1412" t="str" cm="1">
        <f t="array" ref="E1412">IF(COUNT(FIND({"셀룰러","샐룰러","lte","Lte","LTE","Cellular","cellular"},G1412)),"lte","wifi")</f>
        <v>wifi</v>
      </c>
      <c r="F1412" t="s">
        <v>192</v>
      </c>
      <c r="G1412" t="s">
        <v>4578</v>
      </c>
      <c r="H1412">
        <f t="shared" si="175"/>
        <v>1.999999999998181E-2</v>
      </c>
      <c r="I1412">
        <f t="shared" si="170"/>
        <v>449000</v>
      </c>
      <c r="J1412">
        <v>2020.09</v>
      </c>
      <c r="K1412">
        <f t="shared" si="172"/>
        <v>32</v>
      </c>
      <c r="L1412">
        <f t="shared" si="173"/>
        <v>449000</v>
      </c>
    </row>
    <row r="1413" spans="1:12" x14ac:dyDescent="0.45">
      <c r="A1413" t="s">
        <v>5325</v>
      </c>
      <c r="B1413">
        <v>560000</v>
      </c>
      <c r="C1413" t="s">
        <v>43</v>
      </c>
      <c r="D1413" t="str">
        <f t="shared" si="176"/>
        <v>2021.02</v>
      </c>
      <c r="E1413" t="str" cm="1">
        <f t="array" ref="E1413">IF(COUNT(FIND({"셀룰러","샐룰러","lte","Lte","LTE","Cellular","cellular"},G1413)),"lte","wifi")</f>
        <v>wifi</v>
      </c>
      <c r="F1413" t="s">
        <v>29</v>
      </c>
      <c r="G1413" t="s">
        <v>4177</v>
      </c>
      <c r="H1413">
        <f t="shared" si="175"/>
        <v>0.93000000000006366</v>
      </c>
      <c r="I1413">
        <f t="shared" si="170"/>
        <v>579000</v>
      </c>
      <c r="J1413">
        <v>2020.09</v>
      </c>
      <c r="K1413">
        <f t="shared" si="172"/>
        <v>128</v>
      </c>
      <c r="L1413">
        <f t="shared" si="173"/>
        <v>449000</v>
      </c>
    </row>
    <row r="1414" spans="1:12" x14ac:dyDescent="0.45">
      <c r="A1414" t="s">
        <v>5325</v>
      </c>
      <c r="B1414">
        <v>400000</v>
      </c>
      <c r="C1414" t="s">
        <v>43</v>
      </c>
      <c r="D1414" t="str">
        <f t="shared" si="176"/>
        <v>2020.12</v>
      </c>
      <c r="E1414" t="str" cm="1">
        <f t="array" ref="E1414">IF(COUNT(FIND({"셀룰러","샐룰러","lte","Lte","LTE","Cellular","cellular"},G1414)),"lte","wifi")</f>
        <v>wifi</v>
      </c>
      <c r="F1414" t="s">
        <v>163</v>
      </c>
      <c r="G1414" t="s">
        <v>4361</v>
      </c>
      <c r="H1414">
        <f t="shared" si="175"/>
        <v>2.9999999999972715E-2</v>
      </c>
      <c r="I1414">
        <f t="shared" si="170"/>
        <v>449000</v>
      </c>
      <c r="J1414">
        <v>2020.09</v>
      </c>
      <c r="K1414">
        <f t="shared" si="172"/>
        <v>32</v>
      </c>
      <c r="L1414">
        <f t="shared" si="173"/>
        <v>449000</v>
      </c>
    </row>
    <row r="1415" spans="1:12" x14ac:dyDescent="0.45">
      <c r="A1415" t="s">
        <v>5325</v>
      </c>
      <c r="B1415">
        <v>430000</v>
      </c>
      <c r="C1415" t="s">
        <v>43</v>
      </c>
      <c r="D1415" t="str">
        <f t="shared" si="176"/>
        <v>2021.01</v>
      </c>
      <c r="E1415" t="str" cm="1">
        <f t="array" ref="E1415">IF(COUNT(FIND({"셀룰러","샐룰러","lte","Lte","LTE","Cellular","cellular"},G1415)),"lte","wifi")</f>
        <v>wifi</v>
      </c>
      <c r="F1415" t="s">
        <v>100</v>
      </c>
      <c r="G1415" t="s">
        <v>4501</v>
      </c>
      <c r="H1415">
        <f t="shared" si="175"/>
        <v>0.92000000000007276</v>
      </c>
      <c r="I1415">
        <f t="shared" si="170"/>
        <v>449000</v>
      </c>
      <c r="J1415">
        <v>2020.09</v>
      </c>
      <c r="K1415">
        <f t="shared" si="172"/>
        <v>32</v>
      </c>
      <c r="L1415">
        <f t="shared" si="173"/>
        <v>449000</v>
      </c>
    </row>
    <row r="1416" spans="1:12" x14ac:dyDescent="0.45">
      <c r="A1416" t="s">
        <v>5325</v>
      </c>
      <c r="B1416">
        <v>377500</v>
      </c>
      <c r="C1416" t="s">
        <v>43</v>
      </c>
      <c r="D1416" t="str">
        <f t="shared" si="176"/>
        <v>2020.10</v>
      </c>
      <c r="E1416" t="str" cm="1">
        <f t="array" ref="E1416">IF(COUNT(FIND({"셀룰러","샐룰러","lte","Lte","LTE","Cellular","cellular"},G1416)),"lte","wifi")</f>
        <v>wifi</v>
      </c>
      <c r="F1416" t="s">
        <v>608</v>
      </c>
      <c r="G1416" t="s">
        <v>4219</v>
      </c>
      <c r="H1416">
        <f t="shared" si="175"/>
        <v>9.9999999999909051E-3</v>
      </c>
      <c r="I1416">
        <f t="shared" si="170"/>
        <v>449000</v>
      </c>
      <c r="J1416">
        <v>2020.09</v>
      </c>
      <c r="K1416">
        <f t="shared" si="172"/>
        <v>32</v>
      </c>
      <c r="L1416">
        <f t="shared" si="173"/>
        <v>449000</v>
      </c>
    </row>
    <row r="1417" spans="1:12" x14ac:dyDescent="0.45">
      <c r="A1417" t="s">
        <v>5325</v>
      </c>
      <c r="B1417">
        <v>530000</v>
      </c>
      <c r="C1417" t="s">
        <v>43</v>
      </c>
      <c r="D1417" t="str">
        <f t="shared" si="176"/>
        <v>2020.11</v>
      </c>
      <c r="E1417" t="str" cm="1">
        <f t="array" ref="E1417">IF(COUNT(FIND({"셀룰러","샐룰러","lte","Lte","LTE","Cellular","cellular"},G1417)),"lte","wifi")</f>
        <v>wifi</v>
      </c>
      <c r="F1417" t="s">
        <v>183</v>
      </c>
      <c r="G1417" t="s">
        <v>4506</v>
      </c>
      <c r="H1417">
        <f t="shared" si="175"/>
        <v>1.999999999998181E-2</v>
      </c>
      <c r="I1417">
        <f t="shared" si="170"/>
        <v>579000</v>
      </c>
      <c r="J1417">
        <v>2020.09</v>
      </c>
      <c r="K1417">
        <f t="shared" si="172"/>
        <v>128</v>
      </c>
      <c r="L1417">
        <f t="shared" si="173"/>
        <v>449000</v>
      </c>
    </row>
    <row r="1418" spans="1:12" x14ac:dyDescent="0.45">
      <c r="A1418" t="s">
        <v>5325</v>
      </c>
      <c r="B1418">
        <v>400000</v>
      </c>
      <c r="C1418" t="s">
        <v>43</v>
      </c>
      <c r="D1418" t="str">
        <f t="shared" si="176"/>
        <v>2020.11</v>
      </c>
      <c r="E1418" t="str" cm="1">
        <f t="array" ref="E1418">IF(COUNT(FIND({"셀룰러","샐룰러","lte","Lte","LTE","Cellular","cellular"},G1418)),"lte","wifi")</f>
        <v>wifi</v>
      </c>
      <c r="F1418" t="s">
        <v>236</v>
      </c>
      <c r="G1418" t="s">
        <v>4603</v>
      </c>
      <c r="H1418">
        <f t="shared" si="175"/>
        <v>1.999999999998181E-2</v>
      </c>
      <c r="I1418">
        <f t="shared" si="170"/>
        <v>449000</v>
      </c>
      <c r="J1418">
        <v>2020.09</v>
      </c>
      <c r="K1418">
        <f t="shared" si="172"/>
        <v>32</v>
      </c>
      <c r="L1418">
        <f t="shared" si="173"/>
        <v>449000</v>
      </c>
    </row>
    <row r="1419" spans="1:12" x14ac:dyDescent="0.45">
      <c r="A1419" t="s">
        <v>5325</v>
      </c>
      <c r="B1419">
        <v>520000</v>
      </c>
      <c r="C1419" t="s">
        <v>43</v>
      </c>
      <c r="D1419" t="str">
        <f t="shared" si="176"/>
        <v>2021.02</v>
      </c>
      <c r="E1419" t="str" cm="1">
        <f t="array" ref="E1419">IF(COUNT(FIND({"셀룰러","샐룰러","lte","Lte","LTE","Cellular","cellular"},G1419)),"lte","wifi")</f>
        <v>lte</v>
      </c>
      <c r="F1419" t="s">
        <v>40</v>
      </c>
      <c r="G1419" t="s">
        <v>4434</v>
      </c>
      <c r="H1419">
        <f t="shared" si="175"/>
        <v>0.93000000000006366</v>
      </c>
      <c r="I1419">
        <f t="shared" si="170"/>
        <v>619000</v>
      </c>
      <c r="J1419">
        <v>2020.09</v>
      </c>
      <c r="K1419">
        <f t="shared" si="172"/>
        <v>32</v>
      </c>
      <c r="L1419">
        <f t="shared" si="173"/>
        <v>619000</v>
      </c>
    </row>
    <row r="1420" spans="1:12" x14ac:dyDescent="0.45">
      <c r="A1420" t="s">
        <v>5325</v>
      </c>
      <c r="B1420">
        <v>560000</v>
      </c>
      <c r="C1420" t="s">
        <v>43</v>
      </c>
      <c r="D1420" t="str">
        <f t="shared" si="176"/>
        <v>2021.02</v>
      </c>
      <c r="E1420" t="str" cm="1">
        <f t="array" ref="E1420">IF(COUNT(FIND({"셀룰러","샐룰러","lte","Lte","LTE","Cellular","cellular"},G1420)),"lte","wifi")</f>
        <v>wifi</v>
      </c>
      <c r="F1420" t="s">
        <v>74</v>
      </c>
      <c r="G1420" t="s">
        <v>3573</v>
      </c>
      <c r="H1420">
        <f t="shared" si="175"/>
        <v>0.93000000000006366</v>
      </c>
      <c r="I1420">
        <f t="shared" si="170"/>
        <v>579000</v>
      </c>
      <c r="J1420">
        <v>2020.09</v>
      </c>
      <c r="K1420">
        <f t="shared" si="172"/>
        <v>128</v>
      </c>
      <c r="L1420">
        <f t="shared" si="173"/>
        <v>449000</v>
      </c>
    </row>
    <row r="1421" spans="1:12" x14ac:dyDescent="0.45">
      <c r="A1421" t="s">
        <v>5325</v>
      </c>
      <c r="B1421">
        <v>500000</v>
      </c>
      <c r="C1421" t="s">
        <v>43</v>
      </c>
      <c r="D1421" t="str">
        <f t="shared" si="176"/>
        <v>2020.12</v>
      </c>
      <c r="E1421" t="str" cm="1">
        <f t="array" ref="E1421">IF(COUNT(FIND({"셀룰러","샐룰러","lte","Lte","LTE","Cellular","cellular"},G1421)),"lte","wifi")</f>
        <v>wifi</v>
      </c>
      <c r="F1421" t="s">
        <v>165</v>
      </c>
      <c r="G1421" t="s">
        <v>4394</v>
      </c>
      <c r="H1421">
        <f t="shared" si="175"/>
        <v>2.9999999999972715E-2</v>
      </c>
      <c r="I1421">
        <f t="shared" si="170"/>
        <v>579000</v>
      </c>
      <c r="J1421">
        <v>2020.09</v>
      </c>
      <c r="K1421">
        <f t="shared" si="172"/>
        <v>128</v>
      </c>
      <c r="L1421">
        <f t="shared" si="173"/>
        <v>449000</v>
      </c>
    </row>
    <row r="1422" spans="1:12" x14ac:dyDescent="0.45">
      <c r="A1422" t="s">
        <v>5325</v>
      </c>
      <c r="B1422">
        <v>430000</v>
      </c>
      <c r="C1422" t="s">
        <v>43</v>
      </c>
      <c r="D1422" s="2">
        <v>2020.12</v>
      </c>
      <c r="E1422" t="str" cm="1">
        <f t="array" ref="E1422">IF(COUNT(FIND({"셀룰러","샐룰러","lte","Lte","LTE","Cellular","cellular"},G1422)),"lte","wifi")</f>
        <v>wifi</v>
      </c>
      <c r="F1422">
        <v>20201229</v>
      </c>
      <c r="G1422" t="s">
        <v>5767</v>
      </c>
      <c r="H1422">
        <f t="shared" si="175"/>
        <v>2.9999999999972715E-2</v>
      </c>
      <c r="I1422">
        <f t="shared" si="170"/>
        <v>449000</v>
      </c>
      <c r="J1422">
        <v>2020.09</v>
      </c>
      <c r="K1422">
        <f t="shared" si="172"/>
        <v>32</v>
      </c>
      <c r="L1422">
        <f t="shared" si="173"/>
        <v>449000</v>
      </c>
    </row>
    <row r="1423" spans="1:12" x14ac:dyDescent="0.45">
      <c r="A1423" t="s">
        <v>5325</v>
      </c>
      <c r="B1423">
        <v>430000</v>
      </c>
      <c r="C1423" t="s">
        <v>43</v>
      </c>
      <c r="D1423" t="str">
        <f>LEFT(F1423,7)</f>
        <v>2020.12</v>
      </c>
      <c r="E1423" t="str" cm="1">
        <f t="array" ref="E1423">IF(COUNT(FIND({"셀룰러","샐룰러","lte","Lte","LTE","Cellular","cellular"},G1423)),"lte","wifi")</f>
        <v>wifi</v>
      </c>
      <c r="F1423" t="s">
        <v>146</v>
      </c>
      <c r="G1423" t="s">
        <v>4321</v>
      </c>
      <c r="H1423">
        <f t="shared" si="175"/>
        <v>2.9999999999972715E-2</v>
      </c>
      <c r="I1423">
        <f t="shared" si="170"/>
        <v>449000</v>
      </c>
      <c r="J1423">
        <v>2020.09</v>
      </c>
      <c r="K1423">
        <f t="shared" si="172"/>
        <v>32</v>
      </c>
      <c r="L1423">
        <f t="shared" si="173"/>
        <v>449000</v>
      </c>
    </row>
    <row r="1424" spans="1:12" x14ac:dyDescent="0.45">
      <c r="A1424" t="s">
        <v>5325</v>
      </c>
      <c r="B1424">
        <v>330000</v>
      </c>
      <c r="C1424" t="s">
        <v>4</v>
      </c>
      <c r="D1424" s="2">
        <v>2021.02</v>
      </c>
      <c r="E1424" t="str" cm="1">
        <f t="array" ref="E1424">IF(COUNT(FIND({"셀룰러","샐룰러","lte","Lte","LTE","Cellular","cellular"},G1424)),"lte","wifi")</f>
        <v>wifi</v>
      </c>
      <c r="F1424">
        <v>20210215</v>
      </c>
      <c r="G1424" t="s">
        <v>5663</v>
      </c>
      <c r="H1424">
        <f t="shared" si="175"/>
        <v>0.93000000000006366</v>
      </c>
      <c r="I1424">
        <f t="shared" si="170"/>
        <v>449000</v>
      </c>
      <c r="J1424">
        <v>2020.09</v>
      </c>
      <c r="K1424">
        <f t="shared" si="172"/>
        <v>32</v>
      </c>
      <c r="L1424">
        <f t="shared" si="173"/>
        <v>449000</v>
      </c>
    </row>
    <row r="1425" spans="1:12" x14ac:dyDescent="0.45">
      <c r="A1425" t="s">
        <v>5325</v>
      </c>
      <c r="B1425">
        <v>400000</v>
      </c>
      <c r="C1425" t="s">
        <v>43</v>
      </c>
      <c r="D1425" t="str">
        <f>LEFT(F1425,7)</f>
        <v>2020.12</v>
      </c>
      <c r="E1425" t="str" cm="1">
        <f t="array" ref="E1425">IF(COUNT(FIND({"셀룰러","샐룰러","lte","Lte","LTE","Cellular","cellular"},G1425)),"lte","wifi")</f>
        <v>wifi</v>
      </c>
      <c r="F1425" t="s">
        <v>472</v>
      </c>
      <c r="G1425" t="s">
        <v>4327</v>
      </c>
      <c r="H1425">
        <f t="shared" si="175"/>
        <v>2.9999999999972715E-2</v>
      </c>
      <c r="I1425">
        <f t="shared" si="170"/>
        <v>449000</v>
      </c>
      <c r="J1425">
        <v>2020.09</v>
      </c>
      <c r="K1425">
        <f t="shared" si="172"/>
        <v>32</v>
      </c>
      <c r="L1425">
        <f t="shared" si="173"/>
        <v>449000</v>
      </c>
    </row>
    <row r="1426" spans="1:12" x14ac:dyDescent="0.45">
      <c r="A1426" t="s">
        <v>5325</v>
      </c>
      <c r="B1426">
        <v>410000</v>
      </c>
      <c r="C1426" t="s">
        <v>43</v>
      </c>
      <c r="D1426" s="2">
        <v>2020.11</v>
      </c>
      <c r="E1426" t="str" cm="1">
        <f t="array" ref="E1426">IF(COUNT(FIND({"셀룰러","샐룰러","lte","Lte","LTE","Cellular","cellular"},G1426)),"lte","wifi")</f>
        <v>wifi</v>
      </c>
      <c r="F1426">
        <v>20201106</v>
      </c>
      <c r="G1426" t="s">
        <v>5713</v>
      </c>
      <c r="H1426">
        <f t="shared" si="175"/>
        <v>1.999999999998181E-2</v>
      </c>
      <c r="I1426">
        <f t="shared" si="170"/>
        <v>449000</v>
      </c>
      <c r="J1426">
        <v>2020.09</v>
      </c>
      <c r="K1426">
        <f t="shared" si="172"/>
        <v>32</v>
      </c>
      <c r="L1426">
        <f t="shared" si="173"/>
        <v>449000</v>
      </c>
    </row>
    <row r="1427" spans="1:12" x14ac:dyDescent="0.45">
      <c r="A1427" t="s">
        <v>5325</v>
      </c>
      <c r="B1427">
        <v>440000</v>
      </c>
      <c r="C1427" t="s">
        <v>43</v>
      </c>
      <c r="D1427" t="str">
        <f>LEFT(F1427,7)</f>
        <v>2020.10</v>
      </c>
      <c r="E1427" t="str" cm="1">
        <f t="array" ref="E1427">IF(COUNT(FIND({"셀룰러","샐룰러","lte","Lte","LTE","Cellular","cellular"},G1427)),"lte","wifi")</f>
        <v>wifi</v>
      </c>
      <c r="F1427" t="s">
        <v>222</v>
      </c>
      <c r="G1427" t="s">
        <v>4615</v>
      </c>
      <c r="H1427">
        <f t="shared" si="175"/>
        <v>9.9999999999909051E-3</v>
      </c>
      <c r="I1427">
        <f t="shared" si="170"/>
        <v>449000</v>
      </c>
      <c r="J1427">
        <v>2020.09</v>
      </c>
      <c r="K1427">
        <f t="shared" si="172"/>
        <v>32</v>
      </c>
      <c r="L1427">
        <f t="shared" si="173"/>
        <v>449000</v>
      </c>
    </row>
    <row r="1428" spans="1:12" x14ac:dyDescent="0.45">
      <c r="A1428" t="s">
        <v>5325</v>
      </c>
      <c r="B1428">
        <v>630000</v>
      </c>
      <c r="C1428" t="s">
        <v>43</v>
      </c>
      <c r="D1428" t="str">
        <f>LEFT(F1428,7)</f>
        <v>2021.01</v>
      </c>
      <c r="E1428" t="str" cm="1">
        <f t="array" ref="E1428">IF(COUNT(FIND({"셀룰러","샐룰러","lte","Lte","LTE","Cellular","cellular"},G1428)),"lte","wifi")</f>
        <v>wifi</v>
      </c>
      <c r="F1428" t="s">
        <v>342</v>
      </c>
      <c r="G1428" t="s">
        <v>4518</v>
      </c>
      <c r="H1428">
        <f t="shared" si="175"/>
        <v>0.92000000000007276</v>
      </c>
      <c r="I1428">
        <f t="shared" si="170"/>
        <v>579000</v>
      </c>
      <c r="J1428">
        <v>2020.09</v>
      </c>
      <c r="K1428">
        <f t="shared" si="172"/>
        <v>128</v>
      </c>
      <c r="L1428">
        <f t="shared" si="173"/>
        <v>449000</v>
      </c>
    </row>
    <row r="1429" spans="1:12" x14ac:dyDescent="0.45">
      <c r="A1429" t="s">
        <v>5325</v>
      </c>
      <c r="B1429">
        <v>400000</v>
      </c>
      <c r="C1429" t="s">
        <v>43</v>
      </c>
      <c r="D1429" s="2">
        <v>2020.11</v>
      </c>
      <c r="E1429" t="str" cm="1">
        <f t="array" ref="E1429">IF(COUNT(FIND({"셀룰러","샐룰러","lte","Lte","LTE","Cellular","cellular"},G1429)),"lte","wifi")</f>
        <v>wifi</v>
      </c>
      <c r="F1429">
        <v>20201107</v>
      </c>
      <c r="G1429" t="s">
        <v>5495</v>
      </c>
      <c r="H1429">
        <f t="shared" si="175"/>
        <v>1.999999999998181E-2</v>
      </c>
      <c r="I1429">
        <f t="shared" si="170"/>
        <v>449000</v>
      </c>
      <c r="J1429">
        <v>2020.09</v>
      </c>
      <c r="K1429">
        <f t="shared" si="172"/>
        <v>32</v>
      </c>
      <c r="L1429">
        <f t="shared" si="173"/>
        <v>449000</v>
      </c>
    </row>
    <row r="1430" spans="1:12" x14ac:dyDescent="0.45">
      <c r="A1430" t="s">
        <v>5325</v>
      </c>
      <c r="B1430">
        <v>430000</v>
      </c>
      <c r="C1430" t="s">
        <v>43</v>
      </c>
      <c r="D1430" t="str">
        <f t="shared" ref="D1430:D1450" si="177">LEFT(F1430,7)</f>
        <v>2020.12</v>
      </c>
      <c r="E1430" t="str" cm="1">
        <f t="array" ref="E1430">IF(COUNT(FIND({"셀룰러","샐룰러","lte","Lte","LTE","Cellular","cellular"},G1430)),"lte","wifi")</f>
        <v>wifi</v>
      </c>
      <c r="F1430" t="s">
        <v>121</v>
      </c>
      <c r="G1430" t="s">
        <v>4190</v>
      </c>
      <c r="H1430">
        <f t="shared" si="175"/>
        <v>2.9999999999972715E-2</v>
      </c>
      <c r="I1430">
        <f t="shared" si="170"/>
        <v>449000</v>
      </c>
      <c r="J1430">
        <v>2020.09</v>
      </c>
      <c r="K1430">
        <f t="shared" si="172"/>
        <v>32</v>
      </c>
      <c r="L1430">
        <f t="shared" si="173"/>
        <v>449000</v>
      </c>
    </row>
    <row r="1431" spans="1:12" x14ac:dyDescent="0.45">
      <c r="A1431" t="s">
        <v>5325</v>
      </c>
      <c r="B1431">
        <v>480000</v>
      </c>
      <c r="C1431" t="s">
        <v>43</v>
      </c>
      <c r="D1431" t="str">
        <f t="shared" si="177"/>
        <v>2020.12</v>
      </c>
      <c r="E1431" t="str" cm="1">
        <f t="array" ref="E1431">IF(COUNT(FIND({"셀룰러","샐룰러","lte","Lte","LTE","Cellular","cellular"},G1431)),"lte","wifi")</f>
        <v>lte</v>
      </c>
      <c r="F1431" t="s">
        <v>148</v>
      </c>
      <c r="G1431" t="s">
        <v>4330</v>
      </c>
      <c r="H1431">
        <f t="shared" si="175"/>
        <v>2.9999999999972715E-2</v>
      </c>
      <c r="I1431">
        <f t="shared" si="170"/>
        <v>619000</v>
      </c>
      <c r="J1431">
        <v>2020.09</v>
      </c>
      <c r="K1431">
        <f t="shared" si="172"/>
        <v>32</v>
      </c>
      <c r="L1431">
        <f t="shared" si="173"/>
        <v>619000</v>
      </c>
    </row>
    <row r="1432" spans="1:12" x14ac:dyDescent="0.45">
      <c r="A1432" t="s">
        <v>5325</v>
      </c>
      <c r="B1432">
        <v>200000</v>
      </c>
      <c r="C1432" t="s">
        <v>7</v>
      </c>
      <c r="D1432" t="str">
        <f t="shared" si="177"/>
        <v>2020.11</v>
      </c>
      <c r="E1432" t="str" cm="1">
        <f t="array" ref="E1432">IF(COUNT(FIND({"셀룰러","샐룰러","lte","Lte","LTE","Cellular","cellular"},G1432)),"lte","wifi")</f>
        <v>wifi</v>
      </c>
      <c r="F1432" t="s">
        <v>238</v>
      </c>
      <c r="G1432" t="s">
        <v>3350</v>
      </c>
      <c r="H1432">
        <f t="shared" si="175"/>
        <v>1.999999999998181E-2</v>
      </c>
      <c r="I1432">
        <f t="shared" si="170"/>
        <v>449000</v>
      </c>
      <c r="J1432">
        <v>2020.09</v>
      </c>
      <c r="K1432">
        <f t="shared" si="172"/>
        <v>32</v>
      </c>
      <c r="L1432">
        <f t="shared" si="173"/>
        <v>449000</v>
      </c>
    </row>
    <row r="1433" spans="1:12" x14ac:dyDescent="0.45">
      <c r="A1433" t="s">
        <v>5325</v>
      </c>
      <c r="B1433">
        <v>480000</v>
      </c>
      <c r="C1433" t="s">
        <v>43</v>
      </c>
      <c r="D1433" t="str">
        <f t="shared" si="177"/>
        <v>2021.01</v>
      </c>
      <c r="E1433" t="str" cm="1">
        <f t="array" ref="E1433">IF(COUNT(FIND({"셀룰러","샐룰러","lte","Lte","LTE","Cellular","cellular"},G1433)),"lte","wifi")</f>
        <v>wifi</v>
      </c>
      <c r="F1433" t="s">
        <v>117</v>
      </c>
      <c r="G1433" t="s">
        <v>4190</v>
      </c>
      <c r="H1433">
        <f t="shared" si="175"/>
        <v>0.92000000000007276</v>
      </c>
      <c r="I1433">
        <f t="shared" si="170"/>
        <v>449000</v>
      </c>
      <c r="J1433">
        <v>2020.09</v>
      </c>
      <c r="K1433">
        <f t="shared" si="172"/>
        <v>32</v>
      </c>
      <c r="L1433">
        <f t="shared" si="173"/>
        <v>449000</v>
      </c>
    </row>
    <row r="1434" spans="1:12" x14ac:dyDescent="0.45">
      <c r="A1434" t="s">
        <v>5325</v>
      </c>
      <c r="B1434">
        <v>500000</v>
      </c>
      <c r="C1434" t="s">
        <v>43</v>
      </c>
      <c r="D1434" t="str">
        <f t="shared" si="177"/>
        <v>2020.12</v>
      </c>
      <c r="E1434" t="str" cm="1">
        <f t="array" ref="E1434">IF(COUNT(FIND({"셀룰러","샐룰러","lte","Lte","LTE","Cellular","cellular"},G1434)),"lte","wifi")</f>
        <v>wifi</v>
      </c>
      <c r="F1434" t="s">
        <v>175</v>
      </c>
      <c r="G1434" t="s">
        <v>4372</v>
      </c>
      <c r="H1434">
        <f t="shared" si="175"/>
        <v>2.9999999999972715E-2</v>
      </c>
      <c r="I1434">
        <f t="shared" si="170"/>
        <v>579000</v>
      </c>
      <c r="J1434">
        <v>2020.09</v>
      </c>
      <c r="K1434">
        <f t="shared" si="172"/>
        <v>128</v>
      </c>
      <c r="L1434">
        <f t="shared" si="173"/>
        <v>449000</v>
      </c>
    </row>
    <row r="1435" spans="1:12" x14ac:dyDescent="0.45">
      <c r="A1435" t="s">
        <v>5325</v>
      </c>
      <c r="B1435">
        <v>420000</v>
      </c>
      <c r="C1435" t="s">
        <v>43</v>
      </c>
      <c r="D1435" t="str">
        <f t="shared" si="177"/>
        <v>2021.02</v>
      </c>
      <c r="E1435" t="str" cm="1">
        <f t="array" ref="E1435">IF(COUNT(FIND({"셀룰러","샐룰러","lte","Lte","LTE","Cellular","cellular"},G1435)),"lte","wifi")</f>
        <v>wifi</v>
      </c>
      <c r="F1435" t="s">
        <v>49</v>
      </c>
      <c r="G1435" t="s">
        <v>4231</v>
      </c>
      <c r="H1435">
        <f t="shared" si="175"/>
        <v>0.93000000000006366</v>
      </c>
      <c r="I1435">
        <f t="shared" si="170"/>
        <v>449000</v>
      </c>
      <c r="J1435">
        <v>2020.09</v>
      </c>
      <c r="K1435">
        <f t="shared" si="172"/>
        <v>32</v>
      </c>
      <c r="L1435">
        <f t="shared" si="173"/>
        <v>449000</v>
      </c>
    </row>
    <row r="1436" spans="1:12" x14ac:dyDescent="0.45">
      <c r="A1436" t="s">
        <v>5325</v>
      </c>
      <c r="B1436">
        <v>560000</v>
      </c>
      <c r="C1436" t="s">
        <v>43</v>
      </c>
      <c r="D1436" t="str">
        <f t="shared" si="177"/>
        <v>2021.02</v>
      </c>
      <c r="E1436" t="str" cm="1">
        <f t="array" ref="E1436">IF(COUNT(FIND({"셀룰러","샐룰러","lte","Lte","LTE","Cellular","cellular"},G1436)),"lte","wifi")</f>
        <v>wifi</v>
      </c>
      <c r="F1436" t="s">
        <v>208</v>
      </c>
      <c r="G1436" t="s">
        <v>4430</v>
      </c>
      <c r="H1436">
        <f t="shared" si="175"/>
        <v>0.93000000000006366</v>
      </c>
      <c r="I1436">
        <f t="shared" si="170"/>
        <v>579000</v>
      </c>
      <c r="J1436">
        <v>2020.09</v>
      </c>
      <c r="K1436">
        <f t="shared" si="172"/>
        <v>128</v>
      </c>
      <c r="L1436">
        <f t="shared" si="173"/>
        <v>449000</v>
      </c>
    </row>
    <row r="1437" spans="1:12" x14ac:dyDescent="0.45">
      <c r="A1437" t="s">
        <v>5325</v>
      </c>
      <c r="B1437">
        <v>380000</v>
      </c>
      <c r="C1437" t="s">
        <v>43</v>
      </c>
      <c r="D1437" t="str">
        <f t="shared" si="177"/>
        <v>2020.11</v>
      </c>
      <c r="E1437" t="str" cm="1">
        <f t="array" ref="E1437">IF(COUNT(FIND({"셀룰러","샐룰러","lte","Lte","LTE","Cellular","cellular"},G1437)),"lte","wifi")</f>
        <v>wifi</v>
      </c>
      <c r="F1437" t="s">
        <v>201</v>
      </c>
      <c r="G1437" t="s">
        <v>4585</v>
      </c>
      <c r="H1437">
        <f t="shared" si="175"/>
        <v>1.999999999998181E-2</v>
      </c>
      <c r="I1437">
        <f t="shared" si="170"/>
        <v>449000</v>
      </c>
      <c r="J1437">
        <v>2020.09</v>
      </c>
      <c r="K1437">
        <f t="shared" si="172"/>
        <v>32</v>
      </c>
      <c r="L1437">
        <f t="shared" si="173"/>
        <v>449000</v>
      </c>
    </row>
    <row r="1438" spans="1:12" x14ac:dyDescent="0.45">
      <c r="A1438" t="s">
        <v>5325</v>
      </c>
      <c r="B1438">
        <v>460000</v>
      </c>
      <c r="C1438" t="s">
        <v>43</v>
      </c>
      <c r="D1438" t="str">
        <f t="shared" si="177"/>
        <v>2021.01</v>
      </c>
      <c r="E1438" t="str" cm="1">
        <f t="array" ref="E1438">IF(COUNT(FIND({"셀룰러","샐룰러","lte","Lte","LTE","Cellular","cellular"},G1438)),"lte","wifi")</f>
        <v>wifi</v>
      </c>
      <c r="F1438" t="s">
        <v>103</v>
      </c>
      <c r="G1438" t="s">
        <v>4277</v>
      </c>
      <c r="H1438">
        <f t="shared" si="175"/>
        <v>0.92000000000007276</v>
      </c>
      <c r="I1438">
        <f t="shared" si="170"/>
        <v>449000</v>
      </c>
      <c r="J1438">
        <v>2020.09</v>
      </c>
      <c r="K1438">
        <f t="shared" si="172"/>
        <v>32</v>
      </c>
      <c r="L1438">
        <f t="shared" si="173"/>
        <v>449000</v>
      </c>
    </row>
    <row r="1439" spans="1:12" x14ac:dyDescent="0.45">
      <c r="A1439" t="s">
        <v>5325</v>
      </c>
      <c r="B1439">
        <v>400000</v>
      </c>
      <c r="C1439" t="s">
        <v>43</v>
      </c>
      <c r="D1439" t="str">
        <f t="shared" si="177"/>
        <v>2021.02</v>
      </c>
      <c r="E1439" t="str" cm="1">
        <f t="array" ref="E1439">IF(COUNT(FIND({"셀룰러","샐룰러","lte","Lte","LTE","Cellular","cellular"},G1439)),"lte","wifi")</f>
        <v>wifi</v>
      </c>
      <c r="F1439" t="s">
        <v>29</v>
      </c>
      <c r="G1439" t="s">
        <v>4215</v>
      </c>
      <c r="H1439">
        <f t="shared" si="175"/>
        <v>0.93000000000006366</v>
      </c>
      <c r="I1439">
        <f t="shared" si="170"/>
        <v>449000</v>
      </c>
      <c r="J1439">
        <v>2020.09</v>
      </c>
      <c r="K1439">
        <f t="shared" si="172"/>
        <v>32</v>
      </c>
      <c r="L1439">
        <f t="shared" si="173"/>
        <v>449000</v>
      </c>
    </row>
    <row r="1440" spans="1:12" x14ac:dyDescent="0.45">
      <c r="A1440" t="s">
        <v>5325</v>
      </c>
      <c r="B1440">
        <v>370000</v>
      </c>
      <c r="C1440" t="s">
        <v>4</v>
      </c>
      <c r="D1440" t="str">
        <f t="shared" si="177"/>
        <v>2021.02</v>
      </c>
      <c r="E1440" t="str" cm="1">
        <f t="array" ref="E1440">IF(COUNT(FIND({"셀룰러","샐룰러","lte","Lte","LTE","Cellular","cellular"},G1440)),"lte","wifi")</f>
        <v>wifi</v>
      </c>
      <c r="F1440" t="s">
        <v>302</v>
      </c>
      <c r="G1440" t="s">
        <v>4184</v>
      </c>
      <c r="H1440">
        <f t="shared" si="175"/>
        <v>0.93000000000006366</v>
      </c>
      <c r="I1440">
        <f t="shared" si="170"/>
        <v>449000</v>
      </c>
      <c r="J1440">
        <v>2020.09</v>
      </c>
      <c r="K1440">
        <f t="shared" si="172"/>
        <v>32</v>
      </c>
      <c r="L1440">
        <f t="shared" si="173"/>
        <v>449000</v>
      </c>
    </row>
    <row r="1441" spans="1:12" x14ac:dyDescent="0.45">
      <c r="A1441" t="s">
        <v>5325</v>
      </c>
      <c r="B1441">
        <v>420000</v>
      </c>
      <c r="C1441" t="s">
        <v>4</v>
      </c>
      <c r="D1441" t="str">
        <f t="shared" si="177"/>
        <v>2021.01</v>
      </c>
      <c r="E1441" t="str" cm="1">
        <f t="array" ref="E1441">IF(COUNT(FIND({"셀룰러","샐룰러","lte","Lte","LTE","Cellular","cellular"},G1441)),"lte","wifi")</f>
        <v>wifi</v>
      </c>
      <c r="F1441" t="s">
        <v>103</v>
      </c>
      <c r="G1441" t="s">
        <v>4291</v>
      </c>
      <c r="H1441">
        <f t="shared" si="175"/>
        <v>0.92000000000007276</v>
      </c>
      <c r="I1441">
        <f t="shared" si="170"/>
        <v>449000</v>
      </c>
      <c r="J1441">
        <v>2020.09</v>
      </c>
      <c r="K1441">
        <f t="shared" si="172"/>
        <v>32</v>
      </c>
      <c r="L1441">
        <f t="shared" si="173"/>
        <v>449000</v>
      </c>
    </row>
    <row r="1442" spans="1:12" x14ac:dyDescent="0.45">
      <c r="A1442" t="s">
        <v>5325</v>
      </c>
      <c r="B1442">
        <v>420000</v>
      </c>
      <c r="C1442" t="s">
        <v>43</v>
      </c>
      <c r="D1442" t="str">
        <f t="shared" si="177"/>
        <v>2021.02</v>
      </c>
      <c r="E1442" t="str" cm="1">
        <f t="array" ref="E1442">IF(COUNT(FIND({"셀룰러","샐룰러","lte","Lte","LTE","Cellular","cellular"},G1442)),"lte","wifi")</f>
        <v>wifi</v>
      </c>
      <c r="F1442" t="s">
        <v>44</v>
      </c>
      <c r="G1442" t="s">
        <v>4442</v>
      </c>
      <c r="H1442">
        <f t="shared" si="175"/>
        <v>0.93000000000006366</v>
      </c>
      <c r="I1442">
        <f t="shared" si="170"/>
        <v>449000</v>
      </c>
      <c r="J1442">
        <v>2020.09</v>
      </c>
      <c r="K1442">
        <f t="shared" si="172"/>
        <v>32</v>
      </c>
      <c r="L1442">
        <f t="shared" si="173"/>
        <v>449000</v>
      </c>
    </row>
    <row r="1443" spans="1:12" x14ac:dyDescent="0.45">
      <c r="A1443" t="s">
        <v>5325</v>
      </c>
      <c r="B1443">
        <v>380000</v>
      </c>
      <c r="C1443" t="s">
        <v>43</v>
      </c>
      <c r="D1443" t="str">
        <f t="shared" si="177"/>
        <v>2021.02</v>
      </c>
      <c r="E1443" t="str" cm="1">
        <f t="array" ref="E1443">IF(COUNT(FIND({"셀룰러","샐룰러","lte","Lte","LTE","Cellular","cellular"},G1443)),"lte","wifi")</f>
        <v>wifi</v>
      </c>
      <c r="F1443" t="s">
        <v>208</v>
      </c>
      <c r="G1443" t="s">
        <v>4429</v>
      </c>
      <c r="H1443">
        <f t="shared" si="175"/>
        <v>0.93000000000006366</v>
      </c>
      <c r="I1443">
        <f t="shared" si="170"/>
        <v>449000</v>
      </c>
      <c r="J1443">
        <v>2020.09</v>
      </c>
      <c r="K1443">
        <f t="shared" si="172"/>
        <v>32</v>
      </c>
      <c r="L1443">
        <f t="shared" si="173"/>
        <v>449000</v>
      </c>
    </row>
    <row r="1444" spans="1:12" x14ac:dyDescent="0.45">
      <c r="A1444" t="s">
        <v>5325</v>
      </c>
      <c r="B1444">
        <v>540000</v>
      </c>
      <c r="C1444" t="s">
        <v>43</v>
      </c>
      <c r="D1444" t="str">
        <f t="shared" si="177"/>
        <v>2021.01</v>
      </c>
      <c r="E1444" t="str" cm="1">
        <f t="array" ref="E1444">IF(COUNT(FIND({"셀룰러","샐룰러","lte","Lte","LTE","Cellular","cellular"},G1444)),"lte","wifi")</f>
        <v>wifi</v>
      </c>
      <c r="F1444" t="s">
        <v>347</v>
      </c>
      <c r="G1444" t="s">
        <v>4502</v>
      </c>
      <c r="H1444">
        <f t="shared" si="175"/>
        <v>0.92000000000007276</v>
      </c>
      <c r="I1444">
        <f t="shared" ref="I1444:I1507" si="178">IF(K1444=128,L1444+130000,L1444)</f>
        <v>579000</v>
      </c>
      <c r="J1444">
        <v>2020.09</v>
      </c>
      <c r="K1444">
        <f t="shared" si="172"/>
        <v>128</v>
      </c>
      <c r="L1444">
        <f t="shared" si="173"/>
        <v>449000</v>
      </c>
    </row>
    <row r="1445" spans="1:12" x14ac:dyDescent="0.45">
      <c r="A1445" t="s">
        <v>5325</v>
      </c>
      <c r="B1445">
        <v>420000</v>
      </c>
      <c r="C1445" t="s">
        <v>43</v>
      </c>
      <c r="D1445" t="str">
        <f t="shared" si="177"/>
        <v>2021.03</v>
      </c>
      <c r="E1445" t="str" cm="1">
        <f t="array" ref="E1445">IF(COUNT(FIND({"셀룰러","샐룰러","lte","Lte","LTE","Cellular","cellular"},G1445)),"lte","wifi")</f>
        <v>wifi</v>
      </c>
      <c r="F1445" t="s">
        <v>15</v>
      </c>
      <c r="G1445" t="s">
        <v>4218</v>
      </c>
      <c r="H1445">
        <f t="shared" si="175"/>
        <v>0.94000000000005457</v>
      </c>
      <c r="I1445">
        <f t="shared" si="178"/>
        <v>449000</v>
      </c>
      <c r="J1445">
        <v>2020.09</v>
      </c>
      <c r="K1445">
        <f t="shared" si="172"/>
        <v>32</v>
      </c>
      <c r="L1445">
        <f t="shared" si="173"/>
        <v>449000</v>
      </c>
    </row>
    <row r="1446" spans="1:12" x14ac:dyDescent="0.45">
      <c r="A1446" t="s">
        <v>5325</v>
      </c>
      <c r="B1446">
        <v>400000</v>
      </c>
      <c r="C1446" t="s">
        <v>43</v>
      </c>
      <c r="D1446" t="str">
        <f t="shared" si="177"/>
        <v>2021.01</v>
      </c>
      <c r="E1446" t="str" cm="1">
        <f t="array" ref="E1446">IF(COUNT(FIND({"셀룰러","샐룰러","lte","Lte","LTE","Cellular","cellular"},G1446)),"lte","wifi")</f>
        <v>wifi</v>
      </c>
      <c r="F1446" t="s">
        <v>103</v>
      </c>
      <c r="G1446" t="s">
        <v>4278</v>
      </c>
      <c r="H1446">
        <f t="shared" si="175"/>
        <v>0.92000000000007276</v>
      </c>
      <c r="I1446">
        <f t="shared" si="178"/>
        <v>449000</v>
      </c>
      <c r="J1446">
        <v>2020.09</v>
      </c>
      <c r="K1446">
        <f t="shared" si="172"/>
        <v>32</v>
      </c>
      <c r="L1446">
        <f t="shared" si="173"/>
        <v>449000</v>
      </c>
    </row>
    <row r="1447" spans="1:12" x14ac:dyDescent="0.45">
      <c r="A1447" t="s">
        <v>5325</v>
      </c>
      <c r="B1447">
        <v>400000</v>
      </c>
      <c r="C1447" t="s">
        <v>43</v>
      </c>
      <c r="D1447" t="str">
        <f t="shared" si="177"/>
        <v>2020.12</v>
      </c>
      <c r="E1447" t="str" cm="1">
        <f t="array" ref="E1447">IF(COUNT(FIND({"셀룰러","샐룰러","lte","Lte","LTE","Cellular","cellular"},G1447)),"lte","wifi")</f>
        <v>wifi</v>
      </c>
      <c r="F1447" t="s">
        <v>175</v>
      </c>
      <c r="G1447" t="s">
        <v>4345</v>
      </c>
      <c r="H1447">
        <f t="shared" si="175"/>
        <v>2.9999999999972715E-2</v>
      </c>
      <c r="I1447">
        <f t="shared" si="178"/>
        <v>449000</v>
      </c>
      <c r="J1447">
        <v>2020.09</v>
      </c>
      <c r="K1447">
        <f t="shared" si="172"/>
        <v>32</v>
      </c>
      <c r="L1447">
        <f t="shared" si="173"/>
        <v>449000</v>
      </c>
    </row>
    <row r="1448" spans="1:12" x14ac:dyDescent="0.45">
      <c r="A1448" t="s">
        <v>5325</v>
      </c>
      <c r="B1448">
        <v>400000</v>
      </c>
      <c r="C1448" t="s">
        <v>43</v>
      </c>
      <c r="D1448" t="str">
        <f t="shared" si="177"/>
        <v>2021.03</v>
      </c>
      <c r="E1448" t="str" cm="1">
        <f t="array" ref="E1448">IF(COUNT(FIND({"셀룰러","샐룰러","lte","Lte","LTE","Cellular","cellular"},G1448)),"lte","wifi")</f>
        <v>wifi</v>
      </c>
      <c r="F1448" t="s">
        <v>17</v>
      </c>
      <c r="G1448" t="s">
        <v>4403</v>
      </c>
      <c r="H1448">
        <f t="shared" si="175"/>
        <v>0.94000000000005457</v>
      </c>
      <c r="I1448">
        <f t="shared" si="178"/>
        <v>449000</v>
      </c>
      <c r="J1448">
        <v>2020.09</v>
      </c>
      <c r="K1448">
        <f t="shared" si="172"/>
        <v>32</v>
      </c>
      <c r="L1448">
        <f t="shared" si="173"/>
        <v>449000</v>
      </c>
    </row>
    <row r="1449" spans="1:12" x14ac:dyDescent="0.45">
      <c r="A1449" t="s">
        <v>5325</v>
      </c>
      <c r="B1449">
        <v>430000</v>
      </c>
      <c r="C1449" t="s">
        <v>43</v>
      </c>
      <c r="D1449" t="str">
        <f t="shared" si="177"/>
        <v>2021.02</v>
      </c>
      <c r="E1449" t="str" cm="1">
        <f t="array" ref="E1449">IF(COUNT(FIND({"셀룰러","샐룰러","lte","Lte","LTE","Cellular","cellular"},G1449)),"lte","wifi")</f>
        <v>wifi</v>
      </c>
      <c r="F1449" t="s">
        <v>54</v>
      </c>
      <c r="G1449" t="s">
        <v>4455</v>
      </c>
      <c r="H1449">
        <f t="shared" si="175"/>
        <v>0.93000000000006366</v>
      </c>
      <c r="I1449">
        <f t="shared" si="178"/>
        <v>449000</v>
      </c>
      <c r="J1449">
        <v>2020.09</v>
      </c>
      <c r="K1449">
        <f t="shared" si="172"/>
        <v>32</v>
      </c>
      <c r="L1449">
        <f t="shared" si="173"/>
        <v>449000</v>
      </c>
    </row>
    <row r="1450" spans="1:12" x14ac:dyDescent="0.45">
      <c r="A1450" t="s">
        <v>5325</v>
      </c>
      <c r="B1450">
        <v>420000</v>
      </c>
      <c r="C1450" t="s">
        <v>43</v>
      </c>
      <c r="D1450" t="str">
        <f t="shared" si="177"/>
        <v>2021.03</v>
      </c>
      <c r="E1450" t="str" cm="1">
        <f t="array" ref="E1450">IF(COUNT(FIND({"셀룰러","샐룰러","lte","Lte","LTE","Cellular","cellular"},G1450)),"lte","wifi")</f>
        <v>wifi</v>
      </c>
      <c r="F1450" t="s">
        <v>190</v>
      </c>
      <c r="G1450" t="s">
        <v>4437</v>
      </c>
      <c r="H1450">
        <f t="shared" si="175"/>
        <v>0.94000000000005457</v>
      </c>
      <c r="I1450">
        <f t="shared" si="178"/>
        <v>449000</v>
      </c>
      <c r="J1450">
        <v>2020.09</v>
      </c>
      <c r="K1450">
        <f t="shared" si="172"/>
        <v>32</v>
      </c>
      <c r="L1450">
        <f t="shared" si="173"/>
        <v>449000</v>
      </c>
    </row>
    <row r="1451" spans="1:12" x14ac:dyDescent="0.45">
      <c r="A1451" t="s">
        <v>5325</v>
      </c>
      <c r="B1451">
        <v>430000</v>
      </c>
      <c r="C1451" t="s">
        <v>43</v>
      </c>
      <c r="D1451" s="2">
        <v>2021.02</v>
      </c>
      <c r="E1451" t="str" cm="1">
        <f t="array" ref="E1451">IF(COUNT(FIND({"셀룰러","샐룰러","lte","Lte","LTE","Cellular","cellular"},G1451)),"lte","wifi")</f>
        <v>wifi</v>
      </c>
      <c r="F1451">
        <v>20210204</v>
      </c>
      <c r="G1451" t="s">
        <v>5602</v>
      </c>
      <c r="H1451">
        <f t="shared" si="175"/>
        <v>0.93000000000006366</v>
      </c>
      <c r="I1451">
        <f t="shared" si="178"/>
        <v>449000</v>
      </c>
      <c r="J1451">
        <v>2020.09</v>
      </c>
      <c r="K1451">
        <f t="shared" si="172"/>
        <v>32</v>
      </c>
      <c r="L1451">
        <f t="shared" si="173"/>
        <v>449000</v>
      </c>
    </row>
    <row r="1452" spans="1:12" x14ac:dyDescent="0.45">
      <c r="A1452" t="s">
        <v>5325</v>
      </c>
      <c r="B1452">
        <v>440000</v>
      </c>
      <c r="C1452" t="s">
        <v>43</v>
      </c>
      <c r="D1452" t="str">
        <f t="shared" ref="D1452:D1475" si="179">LEFT(F1452,7)</f>
        <v>2021.01</v>
      </c>
      <c r="E1452" t="str" cm="1">
        <f t="array" ref="E1452">IF(COUNT(FIND({"셀룰러","샐룰러","lte","Lte","LTE","Cellular","cellular"},G1452)),"lte","wifi")</f>
        <v>wifi</v>
      </c>
      <c r="F1452" t="s">
        <v>102</v>
      </c>
      <c r="G1452" t="s">
        <v>4526</v>
      </c>
      <c r="H1452">
        <f t="shared" si="175"/>
        <v>0.92000000000007276</v>
      </c>
      <c r="I1452">
        <f t="shared" si="178"/>
        <v>449000</v>
      </c>
      <c r="J1452">
        <v>2020.09</v>
      </c>
      <c r="K1452">
        <f t="shared" si="172"/>
        <v>32</v>
      </c>
      <c r="L1452">
        <f t="shared" si="173"/>
        <v>449000</v>
      </c>
    </row>
    <row r="1453" spans="1:12" x14ac:dyDescent="0.45">
      <c r="A1453" t="s">
        <v>5325</v>
      </c>
      <c r="B1453">
        <v>430000</v>
      </c>
      <c r="C1453" t="s">
        <v>43</v>
      </c>
      <c r="D1453" t="str">
        <f t="shared" si="179"/>
        <v>2021.03</v>
      </c>
      <c r="E1453" t="str" cm="1">
        <f t="array" ref="E1453">IF(COUNT(FIND({"셀룰러","샐룰러","lte","Lte","LTE","Cellular","cellular"},G1453)),"lte","wifi")</f>
        <v>wifi</v>
      </c>
      <c r="F1453" t="s">
        <v>13</v>
      </c>
      <c r="G1453" t="s">
        <v>4412</v>
      </c>
      <c r="H1453">
        <f t="shared" si="175"/>
        <v>0.94000000000005457</v>
      </c>
      <c r="I1453">
        <f t="shared" si="178"/>
        <v>449000</v>
      </c>
      <c r="J1453">
        <v>2020.09</v>
      </c>
      <c r="K1453">
        <f t="shared" si="172"/>
        <v>32</v>
      </c>
      <c r="L1453">
        <f t="shared" si="173"/>
        <v>449000</v>
      </c>
    </row>
    <row r="1454" spans="1:12" x14ac:dyDescent="0.45">
      <c r="A1454" t="s">
        <v>5325</v>
      </c>
      <c r="B1454">
        <v>530000</v>
      </c>
      <c r="C1454" t="s">
        <v>43</v>
      </c>
      <c r="D1454" t="str">
        <f t="shared" si="179"/>
        <v>2021.03</v>
      </c>
      <c r="E1454" t="str" cm="1">
        <f t="array" ref="E1454">IF(COUNT(FIND({"셀룰러","샐룰러","lte","Lte","LTE","Cellular","cellular"},G1454)),"lte","wifi")</f>
        <v>wifi</v>
      </c>
      <c r="F1454" t="s">
        <v>10</v>
      </c>
      <c r="G1454" t="s">
        <v>4411</v>
      </c>
      <c r="H1454">
        <f t="shared" si="175"/>
        <v>0.94000000000005457</v>
      </c>
      <c r="I1454">
        <f t="shared" si="178"/>
        <v>579000</v>
      </c>
      <c r="J1454">
        <v>2020.09</v>
      </c>
      <c r="K1454">
        <f t="shared" ref="K1454:K1517" si="180">IF(COUNT(FIND(128,G1454)),128,32)</f>
        <v>128</v>
      </c>
      <c r="L1454">
        <f t="shared" ref="L1454:L1517" si="181">IF(E1454="wifi",449000,619000)</f>
        <v>449000</v>
      </c>
    </row>
    <row r="1455" spans="1:12" x14ac:dyDescent="0.45">
      <c r="A1455" t="s">
        <v>5325</v>
      </c>
      <c r="B1455">
        <v>450000</v>
      </c>
      <c r="C1455" t="s">
        <v>43</v>
      </c>
      <c r="D1455" t="str">
        <f t="shared" si="179"/>
        <v>2021.01</v>
      </c>
      <c r="E1455" t="str" cm="1">
        <f t="array" ref="E1455">IF(COUNT(FIND({"셀룰러","샐룰러","lte","Lte","LTE","Cellular","cellular"},G1455)),"lte","wifi")</f>
        <v>wifi</v>
      </c>
      <c r="F1455" t="s">
        <v>102</v>
      </c>
      <c r="G1455" t="s">
        <v>4286</v>
      </c>
      <c r="H1455">
        <f t="shared" si="175"/>
        <v>0.92000000000007276</v>
      </c>
      <c r="I1455">
        <f t="shared" si="178"/>
        <v>449000</v>
      </c>
      <c r="J1455">
        <v>2020.09</v>
      </c>
      <c r="K1455">
        <f t="shared" si="180"/>
        <v>32</v>
      </c>
      <c r="L1455">
        <f t="shared" si="181"/>
        <v>449000</v>
      </c>
    </row>
    <row r="1456" spans="1:12" x14ac:dyDescent="0.45">
      <c r="A1456" t="s">
        <v>5325</v>
      </c>
      <c r="B1456">
        <v>450000</v>
      </c>
      <c r="C1456" t="s">
        <v>43</v>
      </c>
      <c r="D1456" t="str">
        <f t="shared" si="179"/>
        <v>2021.01</v>
      </c>
      <c r="E1456" t="str" cm="1">
        <f t="array" ref="E1456">IF(COUNT(FIND({"셀룰러","샐룰러","lte","Lte","LTE","Cellular","cellular"},G1456)),"lte","wifi")</f>
        <v>wifi</v>
      </c>
      <c r="F1456" t="s">
        <v>92</v>
      </c>
      <c r="G1456" t="s">
        <v>4187</v>
      </c>
      <c r="H1456">
        <f t="shared" si="175"/>
        <v>0.92000000000007276</v>
      </c>
      <c r="I1456">
        <f t="shared" si="178"/>
        <v>449000</v>
      </c>
      <c r="J1456">
        <v>2020.09</v>
      </c>
      <c r="K1456">
        <f t="shared" si="180"/>
        <v>32</v>
      </c>
      <c r="L1456">
        <f t="shared" si="181"/>
        <v>449000</v>
      </c>
    </row>
    <row r="1457" spans="1:12" x14ac:dyDescent="0.45">
      <c r="A1457" t="s">
        <v>5325</v>
      </c>
      <c r="B1457">
        <v>400000</v>
      </c>
      <c r="C1457" t="s">
        <v>4</v>
      </c>
      <c r="D1457" t="str">
        <f t="shared" si="179"/>
        <v>2021.03</v>
      </c>
      <c r="E1457" t="str" cm="1">
        <f t="array" ref="E1457">IF(COUNT(FIND({"셀룰러","샐룰러","lte","Lte","LTE","Cellular","cellular"},G1457)),"lte","wifi")</f>
        <v>wifi</v>
      </c>
      <c r="F1457" t="s">
        <v>1513</v>
      </c>
      <c r="G1457" t="s">
        <v>4003</v>
      </c>
      <c r="H1457">
        <f t="shared" si="175"/>
        <v>0.94000000000005457</v>
      </c>
      <c r="I1457">
        <f t="shared" si="178"/>
        <v>449000</v>
      </c>
      <c r="J1457">
        <v>2020.09</v>
      </c>
      <c r="K1457">
        <f t="shared" si="180"/>
        <v>32</v>
      </c>
      <c r="L1457">
        <f t="shared" si="181"/>
        <v>449000</v>
      </c>
    </row>
    <row r="1458" spans="1:12" x14ac:dyDescent="0.45">
      <c r="A1458" t="s">
        <v>5325</v>
      </c>
      <c r="B1458">
        <v>430000</v>
      </c>
      <c r="C1458" t="s">
        <v>43</v>
      </c>
      <c r="D1458" t="str">
        <f t="shared" si="179"/>
        <v>2020.12</v>
      </c>
      <c r="E1458" t="str" cm="1">
        <f t="array" ref="E1458">IF(COUNT(FIND({"셀룰러","샐룰러","lte","Lte","LTE","Cellular","cellular"},G1458)),"lte","wifi")</f>
        <v>wifi</v>
      </c>
      <c r="F1458" t="s">
        <v>132</v>
      </c>
      <c r="G1458" t="s">
        <v>4308</v>
      </c>
      <c r="H1458">
        <f t="shared" si="175"/>
        <v>2.9999999999972715E-2</v>
      </c>
      <c r="I1458">
        <f t="shared" si="178"/>
        <v>449000</v>
      </c>
      <c r="J1458">
        <v>2020.09</v>
      </c>
      <c r="K1458">
        <f t="shared" si="180"/>
        <v>32</v>
      </c>
      <c r="L1458">
        <f t="shared" si="181"/>
        <v>449000</v>
      </c>
    </row>
    <row r="1459" spans="1:12" x14ac:dyDescent="0.45">
      <c r="A1459" t="s">
        <v>5325</v>
      </c>
      <c r="B1459">
        <v>430000</v>
      </c>
      <c r="C1459" t="s">
        <v>43</v>
      </c>
      <c r="D1459" t="str">
        <f t="shared" si="179"/>
        <v>2021.01</v>
      </c>
      <c r="E1459" t="str" cm="1">
        <f t="array" ref="E1459">IF(COUNT(FIND({"셀룰러","샐룰러","lte","Lte","LTE","Cellular","cellular"},G1459)),"lte","wifi")</f>
        <v>wifi</v>
      </c>
      <c r="F1459" t="s">
        <v>347</v>
      </c>
      <c r="G1459" t="s">
        <v>4254</v>
      </c>
      <c r="H1459">
        <f t="shared" si="175"/>
        <v>0.92000000000007276</v>
      </c>
      <c r="I1459">
        <f t="shared" si="178"/>
        <v>449000</v>
      </c>
      <c r="J1459">
        <v>2020.09</v>
      </c>
      <c r="K1459">
        <f t="shared" si="180"/>
        <v>32</v>
      </c>
      <c r="L1459">
        <f t="shared" si="181"/>
        <v>449000</v>
      </c>
    </row>
    <row r="1460" spans="1:12" x14ac:dyDescent="0.45">
      <c r="A1460" t="s">
        <v>5325</v>
      </c>
      <c r="B1460">
        <v>460000</v>
      </c>
      <c r="C1460" t="s">
        <v>4</v>
      </c>
      <c r="D1460" t="str">
        <f t="shared" si="179"/>
        <v>2020.12</v>
      </c>
      <c r="E1460" t="str" cm="1">
        <f t="array" ref="E1460">IF(COUNT(FIND({"셀룰러","샐룰러","lte","Lte","LTE","Cellular","cellular"},G1460)),"lte","wifi")</f>
        <v>wifi</v>
      </c>
      <c r="F1460" t="s">
        <v>455</v>
      </c>
      <c r="G1460" t="s">
        <v>3659</v>
      </c>
      <c r="H1460">
        <f t="shared" si="175"/>
        <v>2.9999999999972715E-2</v>
      </c>
      <c r="I1460">
        <f t="shared" si="178"/>
        <v>579000</v>
      </c>
      <c r="J1460">
        <v>2020.09</v>
      </c>
      <c r="K1460">
        <f t="shared" si="180"/>
        <v>128</v>
      </c>
      <c r="L1460">
        <f t="shared" si="181"/>
        <v>449000</v>
      </c>
    </row>
    <row r="1461" spans="1:12" x14ac:dyDescent="0.45">
      <c r="A1461" t="s">
        <v>5325</v>
      </c>
      <c r="B1461">
        <v>450000</v>
      </c>
      <c r="C1461" t="s">
        <v>4</v>
      </c>
      <c r="D1461" t="str">
        <f t="shared" si="179"/>
        <v>2020.12</v>
      </c>
      <c r="E1461" t="str" cm="1">
        <f t="array" ref="E1461">IF(COUNT(FIND({"셀룰러","샐룰러","lte","Lte","LTE","Cellular","cellular"},G1461)),"lte","wifi")</f>
        <v>lte</v>
      </c>
      <c r="F1461" t="s">
        <v>460</v>
      </c>
      <c r="G1461" t="s">
        <v>4324</v>
      </c>
      <c r="H1461">
        <f t="shared" si="175"/>
        <v>2.9999999999972715E-2</v>
      </c>
      <c r="I1461">
        <f t="shared" si="178"/>
        <v>619000</v>
      </c>
      <c r="J1461">
        <v>2020.09</v>
      </c>
      <c r="K1461">
        <f t="shared" si="180"/>
        <v>32</v>
      </c>
      <c r="L1461">
        <f t="shared" si="181"/>
        <v>619000</v>
      </c>
    </row>
    <row r="1462" spans="1:12" x14ac:dyDescent="0.45">
      <c r="A1462" t="s">
        <v>5325</v>
      </c>
      <c r="B1462">
        <v>550000</v>
      </c>
      <c r="C1462" t="s">
        <v>43</v>
      </c>
      <c r="D1462" t="str">
        <f t="shared" si="179"/>
        <v>2021.02</v>
      </c>
      <c r="E1462" t="str" cm="1">
        <f t="array" ref="E1462">IF(COUNT(FIND({"셀룰러","샐룰러","lte","Lte","LTE","Cellular","cellular"},G1462)),"lte","wifi")</f>
        <v>wifi</v>
      </c>
      <c r="F1462" t="s">
        <v>54</v>
      </c>
      <c r="G1462" t="s">
        <v>4181</v>
      </c>
      <c r="H1462">
        <f t="shared" si="175"/>
        <v>0.93000000000006366</v>
      </c>
      <c r="I1462">
        <f t="shared" si="178"/>
        <v>579000</v>
      </c>
      <c r="J1462">
        <v>2020.09</v>
      </c>
      <c r="K1462">
        <f t="shared" si="180"/>
        <v>128</v>
      </c>
      <c r="L1462">
        <f t="shared" si="181"/>
        <v>449000</v>
      </c>
    </row>
    <row r="1463" spans="1:12" x14ac:dyDescent="0.45">
      <c r="A1463" t="s">
        <v>5325</v>
      </c>
      <c r="B1463">
        <v>430000</v>
      </c>
      <c r="C1463" t="s">
        <v>4</v>
      </c>
      <c r="D1463" t="str">
        <f t="shared" si="179"/>
        <v>2021.01</v>
      </c>
      <c r="E1463" t="str" cm="1">
        <f t="array" ref="E1463">IF(COUNT(FIND({"셀룰러","샐룰러","lte","Lte","LTE","Cellular","cellular"},G1463)),"lte","wifi")</f>
        <v>wifi</v>
      </c>
      <c r="F1463" t="s">
        <v>418</v>
      </c>
      <c r="G1463" t="s">
        <v>4534</v>
      </c>
      <c r="H1463">
        <f t="shared" si="175"/>
        <v>0.92000000000007276</v>
      </c>
      <c r="I1463">
        <f t="shared" si="178"/>
        <v>449000</v>
      </c>
      <c r="J1463">
        <v>2020.09</v>
      </c>
      <c r="K1463">
        <f t="shared" si="180"/>
        <v>32</v>
      </c>
      <c r="L1463">
        <f t="shared" si="181"/>
        <v>449000</v>
      </c>
    </row>
    <row r="1464" spans="1:12" x14ac:dyDescent="0.45">
      <c r="A1464" t="s">
        <v>5325</v>
      </c>
      <c r="B1464">
        <v>400000</v>
      </c>
      <c r="C1464" t="s">
        <v>43</v>
      </c>
      <c r="D1464" t="str">
        <f t="shared" si="179"/>
        <v>2020.12</v>
      </c>
      <c r="E1464" t="str" cm="1">
        <f t="array" ref="E1464">IF(COUNT(FIND({"셀룰러","샐룰러","lte","Lte","LTE","Cellular","cellular"},G1464)),"lte","wifi")</f>
        <v>wifi</v>
      </c>
      <c r="F1464" t="s">
        <v>480</v>
      </c>
      <c r="G1464" t="s">
        <v>4194</v>
      </c>
      <c r="H1464">
        <f t="shared" si="175"/>
        <v>2.9999999999972715E-2</v>
      </c>
      <c r="I1464">
        <f t="shared" si="178"/>
        <v>449000</v>
      </c>
      <c r="J1464">
        <v>2020.09</v>
      </c>
      <c r="K1464">
        <f t="shared" si="180"/>
        <v>32</v>
      </c>
      <c r="L1464">
        <f t="shared" si="181"/>
        <v>449000</v>
      </c>
    </row>
    <row r="1465" spans="1:12" x14ac:dyDescent="0.45">
      <c r="A1465" t="s">
        <v>5325</v>
      </c>
      <c r="B1465">
        <v>400000</v>
      </c>
      <c r="C1465" t="s">
        <v>43</v>
      </c>
      <c r="D1465" t="str">
        <f t="shared" si="179"/>
        <v>2021.01</v>
      </c>
      <c r="E1465" t="str" cm="1">
        <f t="array" ref="E1465">IF(COUNT(FIND({"셀룰러","샐룰러","lte","Lte","LTE","Cellular","cellular"},G1465)),"lte","wifi")</f>
        <v>wifi</v>
      </c>
      <c r="F1465" t="s">
        <v>87</v>
      </c>
      <c r="G1465" t="s">
        <v>4252</v>
      </c>
      <c r="H1465">
        <f t="shared" si="175"/>
        <v>0.92000000000007276</v>
      </c>
      <c r="I1465">
        <f t="shared" si="178"/>
        <v>449000</v>
      </c>
      <c r="J1465">
        <v>2020.09</v>
      </c>
      <c r="K1465">
        <f t="shared" si="180"/>
        <v>32</v>
      </c>
      <c r="L1465">
        <f t="shared" si="181"/>
        <v>449000</v>
      </c>
    </row>
    <row r="1466" spans="1:12" x14ac:dyDescent="0.45">
      <c r="A1466" t="s">
        <v>5325</v>
      </c>
      <c r="B1466">
        <v>400000</v>
      </c>
      <c r="C1466" t="s">
        <v>43</v>
      </c>
      <c r="D1466" t="str">
        <f t="shared" si="179"/>
        <v>2020.12</v>
      </c>
      <c r="E1466" t="str" cm="1">
        <f t="array" ref="E1466">IF(COUNT(FIND({"셀룰러","샐룰러","lte","Lte","LTE","Cellular","cellular"},G1466)),"lte","wifi")</f>
        <v>wifi</v>
      </c>
      <c r="F1466" t="s">
        <v>175</v>
      </c>
      <c r="G1466" t="s">
        <v>4509</v>
      </c>
      <c r="H1466">
        <f t="shared" si="175"/>
        <v>2.9999999999972715E-2</v>
      </c>
      <c r="I1466">
        <f t="shared" si="178"/>
        <v>449000</v>
      </c>
      <c r="J1466">
        <v>2020.09</v>
      </c>
      <c r="K1466">
        <f t="shared" si="180"/>
        <v>32</v>
      </c>
      <c r="L1466">
        <f t="shared" si="181"/>
        <v>449000</v>
      </c>
    </row>
    <row r="1467" spans="1:12" x14ac:dyDescent="0.45">
      <c r="A1467" t="s">
        <v>5325</v>
      </c>
      <c r="B1467">
        <v>510000</v>
      </c>
      <c r="C1467" t="s">
        <v>43</v>
      </c>
      <c r="D1467" t="str">
        <f t="shared" si="179"/>
        <v>2021.02</v>
      </c>
      <c r="E1467" t="str" cm="1">
        <f t="array" ref="E1467">IF(COUNT(FIND({"셀룰러","샐룰러","lte","Lte","LTE","Cellular","cellular"},G1467)),"lte","wifi")</f>
        <v>wifi</v>
      </c>
      <c r="F1467" t="s">
        <v>257</v>
      </c>
      <c r="G1467" t="s">
        <v>4456</v>
      </c>
      <c r="H1467">
        <f t="shared" si="175"/>
        <v>0.93000000000006366</v>
      </c>
      <c r="I1467">
        <f t="shared" si="178"/>
        <v>579000</v>
      </c>
      <c r="J1467">
        <v>2020.09</v>
      </c>
      <c r="K1467">
        <f t="shared" si="180"/>
        <v>128</v>
      </c>
      <c r="L1467">
        <f t="shared" si="181"/>
        <v>449000</v>
      </c>
    </row>
    <row r="1468" spans="1:12" x14ac:dyDescent="0.45">
      <c r="A1468" t="s">
        <v>5325</v>
      </c>
      <c r="B1468">
        <v>400000</v>
      </c>
      <c r="C1468" t="s">
        <v>43</v>
      </c>
      <c r="D1468" t="str">
        <f t="shared" si="179"/>
        <v>2021.03</v>
      </c>
      <c r="E1468" t="str" cm="1">
        <f t="array" ref="E1468">IF(COUNT(FIND({"셀룰러","샐룰러","lte","Lte","LTE","Cellular","cellular"},G1468)),"lte","wifi")</f>
        <v>wifi</v>
      </c>
      <c r="F1468" t="s">
        <v>18</v>
      </c>
      <c r="G1468" t="s">
        <v>4441</v>
      </c>
      <c r="H1468">
        <f t="shared" si="175"/>
        <v>0.94000000000005457</v>
      </c>
      <c r="I1468">
        <f t="shared" si="178"/>
        <v>449000</v>
      </c>
      <c r="J1468">
        <v>2020.09</v>
      </c>
      <c r="K1468">
        <f t="shared" si="180"/>
        <v>32</v>
      </c>
      <c r="L1468">
        <f t="shared" si="181"/>
        <v>449000</v>
      </c>
    </row>
    <row r="1469" spans="1:12" x14ac:dyDescent="0.45">
      <c r="A1469" t="s">
        <v>5325</v>
      </c>
      <c r="B1469">
        <v>440000</v>
      </c>
      <c r="C1469" t="s">
        <v>43</v>
      </c>
      <c r="D1469" t="str">
        <f t="shared" si="179"/>
        <v>2020.12</v>
      </c>
      <c r="E1469" t="str" cm="1">
        <f t="array" ref="E1469">IF(COUNT(FIND({"셀룰러","샐룰러","lte","Lte","LTE","Cellular","cellular"},G1469)),"lte","wifi")</f>
        <v>wifi</v>
      </c>
      <c r="F1469" t="s">
        <v>155</v>
      </c>
      <c r="G1469" t="s">
        <v>4553</v>
      </c>
      <c r="H1469">
        <f t="shared" si="175"/>
        <v>2.9999999999972715E-2</v>
      </c>
      <c r="I1469">
        <f t="shared" si="178"/>
        <v>449000</v>
      </c>
      <c r="J1469">
        <v>2020.09</v>
      </c>
      <c r="K1469">
        <f t="shared" si="180"/>
        <v>32</v>
      </c>
      <c r="L1469">
        <f t="shared" si="181"/>
        <v>449000</v>
      </c>
    </row>
    <row r="1470" spans="1:12" x14ac:dyDescent="0.45">
      <c r="A1470" t="s">
        <v>5325</v>
      </c>
      <c r="B1470">
        <v>600000</v>
      </c>
      <c r="C1470" t="s">
        <v>43</v>
      </c>
      <c r="D1470" t="str">
        <f t="shared" si="179"/>
        <v>2020.12</v>
      </c>
      <c r="E1470" t="str" cm="1">
        <f t="array" ref="E1470">IF(COUNT(FIND({"셀룰러","샐룰러","lte","Lte","LTE","Cellular","cellular"},G1470)),"lte","wifi")</f>
        <v>lte</v>
      </c>
      <c r="F1470" t="s">
        <v>171</v>
      </c>
      <c r="G1470" t="s">
        <v>4332</v>
      </c>
      <c r="H1470">
        <f t="shared" si="175"/>
        <v>2.9999999999972715E-2</v>
      </c>
      <c r="I1470">
        <f t="shared" si="178"/>
        <v>749000</v>
      </c>
      <c r="J1470">
        <v>2020.09</v>
      </c>
      <c r="K1470">
        <f t="shared" si="180"/>
        <v>128</v>
      </c>
      <c r="L1470">
        <f t="shared" si="181"/>
        <v>619000</v>
      </c>
    </row>
    <row r="1471" spans="1:12" x14ac:dyDescent="0.45">
      <c r="A1471" t="s">
        <v>5325</v>
      </c>
      <c r="B1471">
        <v>530000</v>
      </c>
      <c r="C1471" t="s">
        <v>43</v>
      </c>
      <c r="D1471" t="str">
        <f t="shared" si="179"/>
        <v>2020.11</v>
      </c>
      <c r="E1471" t="str" cm="1">
        <f t="array" ref="E1471">IF(COUNT(FIND({"셀룰러","샐룰러","lte","Lte","LTE","Cellular","cellular"},G1471)),"lte","wifi")</f>
        <v>wifi</v>
      </c>
      <c r="F1471" t="s">
        <v>185</v>
      </c>
      <c r="G1471" t="s">
        <v>4354</v>
      </c>
      <c r="H1471">
        <f t="shared" si="175"/>
        <v>1.999999999998181E-2</v>
      </c>
      <c r="I1471">
        <f t="shared" si="178"/>
        <v>579000</v>
      </c>
      <c r="J1471">
        <v>2020.09</v>
      </c>
      <c r="K1471">
        <f t="shared" si="180"/>
        <v>128</v>
      </c>
      <c r="L1471">
        <f t="shared" si="181"/>
        <v>449000</v>
      </c>
    </row>
    <row r="1472" spans="1:12" x14ac:dyDescent="0.45">
      <c r="A1472" t="s">
        <v>5325</v>
      </c>
      <c r="B1472">
        <v>370000</v>
      </c>
      <c r="C1472" t="s">
        <v>4</v>
      </c>
      <c r="D1472" t="str">
        <f t="shared" si="179"/>
        <v>2021.01</v>
      </c>
      <c r="E1472" t="str" cm="1">
        <f t="array" ref="E1472">IF(COUNT(FIND({"셀룰러","샐룰러","lte","Lte","LTE","Cellular","cellular"},G1472)),"lte","wifi")</f>
        <v>wifi</v>
      </c>
      <c r="F1472" t="s">
        <v>87</v>
      </c>
      <c r="G1472" t="s">
        <v>4483</v>
      </c>
      <c r="H1472">
        <f t="shared" si="175"/>
        <v>0.92000000000007276</v>
      </c>
      <c r="I1472">
        <f t="shared" si="178"/>
        <v>449000</v>
      </c>
      <c r="J1472">
        <v>2020.09</v>
      </c>
      <c r="K1472">
        <f t="shared" si="180"/>
        <v>32</v>
      </c>
      <c r="L1472">
        <f t="shared" si="181"/>
        <v>449000</v>
      </c>
    </row>
    <row r="1473" spans="1:12" x14ac:dyDescent="0.45">
      <c r="A1473" t="s">
        <v>5325</v>
      </c>
      <c r="B1473">
        <v>405000</v>
      </c>
      <c r="C1473" t="s">
        <v>43</v>
      </c>
      <c r="D1473" t="str">
        <f t="shared" si="179"/>
        <v>2020.11</v>
      </c>
      <c r="E1473" t="str" cm="1">
        <f t="array" ref="E1473">IF(COUNT(FIND({"셀룰러","샐룰러","lte","Lte","LTE","Cellular","cellular"},G1473)),"lte","wifi")</f>
        <v>wifi</v>
      </c>
      <c r="F1473" t="s">
        <v>220</v>
      </c>
      <c r="G1473" t="s">
        <v>4600</v>
      </c>
      <c r="H1473">
        <f t="shared" si="175"/>
        <v>1.999999999998181E-2</v>
      </c>
      <c r="I1473">
        <f t="shared" si="178"/>
        <v>449000</v>
      </c>
      <c r="J1473">
        <v>2020.09</v>
      </c>
      <c r="K1473">
        <f t="shared" si="180"/>
        <v>32</v>
      </c>
      <c r="L1473">
        <f t="shared" si="181"/>
        <v>449000</v>
      </c>
    </row>
    <row r="1474" spans="1:12" x14ac:dyDescent="0.45">
      <c r="A1474" t="s">
        <v>5325</v>
      </c>
      <c r="B1474">
        <v>380000</v>
      </c>
      <c r="C1474" t="s">
        <v>43</v>
      </c>
      <c r="D1474" t="str">
        <f t="shared" si="179"/>
        <v>2020.11</v>
      </c>
      <c r="E1474" t="str" cm="1">
        <f t="array" ref="E1474">IF(COUNT(FIND({"셀룰러","샐룰러","lte","Lte","LTE","Cellular","cellular"},G1474)),"lte","wifi")</f>
        <v>wifi</v>
      </c>
      <c r="F1474" t="s">
        <v>602</v>
      </c>
      <c r="G1474" t="s">
        <v>4584</v>
      </c>
      <c r="H1474">
        <f t="shared" ref="H1474:H1537" si="182">D1474-J1474</f>
        <v>1.999999999998181E-2</v>
      </c>
      <c r="I1474">
        <f t="shared" si="178"/>
        <v>449000</v>
      </c>
      <c r="J1474">
        <v>2020.09</v>
      </c>
      <c r="K1474">
        <f t="shared" si="180"/>
        <v>32</v>
      </c>
      <c r="L1474">
        <f t="shared" si="181"/>
        <v>449000</v>
      </c>
    </row>
    <row r="1475" spans="1:12" x14ac:dyDescent="0.45">
      <c r="A1475" t="s">
        <v>5325</v>
      </c>
      <c r="B1475">
        <v>410000</v>
      </c>
      <c r="C1475" t="s">
        <v>43</v>
      </c>
      <c r="D1475" t="str">
        <f t="shared" si="179"/>
        <v>2020.11</v>
      </c>
      <c r="E1475" t="str" cm="1">
        <f t="array" ref="E1475">IF(COUNT(FIND({"셀룰러","샐룰러","lte","Lte","LTE","Cellular","cellular"},G1475)),"lte","wifi")</f>
        <v>wifi</v>
      </c>
      <c r="F1475" t="s">
        <v>67</v>
      </c>
      <c r="G1475" t="s">
        <v>4608</v>
      </c>
      <c r="H1475">
        <f t="shared" si="182"/>
        <v>1.999999999998181E-2</v>
      </c>
      <c r="I1475">
        <f t="shared" si="178"/>
        <v>449000</v>
      </c>
      <c r="J1475">
        <v>2020.09</v>
      </c>
      <c r="K1475">
        <f t="shared" si="180"/>
        <v>32</v>
      </c>
      <c r="L1475">
        <f t="shared" si="181"/>
        <v>449000</v>
      </c>
    </row>
    <row r="1476" spans="1:12" x14ac:dyDescent="0.45">
      <c r="A1476" t="s">
        <v>5325</v>
      </c>
      <c r="B1476">
        <v>430000</v>
      </c>
      <c r="C1476" t="s">
        <v>43</v>
      </c>
      <c r="D1476" s="2">
        <v>2020.12</v>
      </c>
      <c r="E1476" t="str" cm="1">
        <f t="array" ref="E1476">IF(COUNT(FIND({"셀룰러","샐룰러","lte","Lte","LTE","Cellular","cellular"},G1476)),"lte","wifi")</f>
        <v>wifi</v>
      </c>
      <c r="F1476">
        <v>20201219</v>
      </c>
      <c r="G1476" t="s">
        <v>5451</v>
      </c>
      <c r="H1476">
        <f t="shared" si="182"/>
        <v>2.9999999999972715E-2</v>
      </c>
      <c r="I1476">
        <f t="shared" si="178"/>
        <v>449000</v>
      </c>
      <c r="J1476">
        <v>2020.09</v>
      </c>
      <c r="K1476">
        <f t="shared" si="180"/>
        <v>32</v>
      </c>
      <c r="L1476">
        <f t="shared" si="181"/>
        <v>449000</v>
      </c>
    </row>
    <row r="1477" spans="1:12" x14ac:dyDescent="0.45">
      <c r="A1477" t="s">
        <v>5325</v>
      </c>
      <c r="B1477">
        <v>470000</v>
      </c>
      <c r="C1477" t="s">
        <v>43</v>
      </c>
      <c r="D1477" t="str">
        <f>LEFT(F1477,7)</f>
        <v>2021.01</v>
      </c>
      <c r="E1477" t="str" cm="1">
        <f t="array" ref="E1477">IF(COUNT(FIND({"셀룰러","샐룰러","lte","Lte","LTE","Cellular","cellular"},G1477)),"lte","wifi")</f>
        <v>wifi</v>
      </c>
      <c r="F1477" t="s">
        <v>117</v>
      </c>
      <c r="G1477" t="s">
        <v>4525</v>
      </c>
      <c r="H1477">
        <f t="shared" si="182"/>
        <v>0.92000000000007276</v>
      </c>
      <c r="I1477">
        <f t="shared" si="178"/>
        <v>449000</v>
      </c>
      <c r="J1477">
        <v>2020.09</v>
      </c>
      <c r="K1477">
        <f t="shared" si="180"/>
        <v>32</v>
      </c>
      <c r="L1477">
        <f t="shared" si="181"/>
        <v>449000</v>
      </c>
    </row>
    <row r="1478" spans="1:12" x14ac:dyDescent="0.45">
      <c r="A1478" t="s">
        <v>5325</v>
      </c>
      <c r="B1478">
        <v>380000</v>
      </c>
      <c r="C1478" t="s">
        <v>43</v>
      </c>
      <c r="D1478" t="str">
        <f>LEFT(F1478,7)</f>
        <v>2020.11</v>
      </c>
      <c r="E1478" t="str" cm="1">
        <f t="array" ref="E1478">IF(COUNT(FIND({"셀룰러","샐룰러","lte","Lte","LTE","Cellular","cellular"},G1478)),"lte","wifi")</f>
        <v>wifi</v>
      </c>
      <c r="F1478" t="s">
        <v>285</v>
      </c>
      <c r="G1478" t="s">
        <v>4594</v>
      </c>
      <c r="H1478">
        <f t="shared" si="182"/>
        <v>1.999999999998181E-2</v>
      </c>
      <c r="I1478">
        <f t="shared" si="178"/>
        <v>449000</v>
      </c>
      <c r="J1478">
        <v>2020.09</v>
      </c>
      <c r="K1478">
        <f t="shared" si="180"/>
        <v>32</v>
      </c>
      <c r="L1478">
        <f t="shared" si="181"/>
        <v>449000</v>
      </c>
    </row>
    <row r="1479" spans="1:12" x14ac:dyDescent="0.45">
      <c r="A1479" t="s">
        <v>5325</v>
      </c>
      <c r="B1479">
        <v>420000</v>
      </c>
      <c r="C1479" t="s">
        <v>43</v>
      </c>
      <c r="D1479" s="2">
        <v>2021.02</v>
      </c>
      <c r="E1479" t="str" cm="1">
        <f t="array" ref="E1479">IF(COUNT(FIND({"셀룰러","샐룰러","lte","Lte","LTE","Cellular","cellular"},G1479)),"lte","wifi")</f>
        <v>wifi</v>
      </c>
      <c r="F1479">
        <v>20210202</v>
      </c>
      <c r="G1479" t="s">
        <v>5548</v>
      </c>
      <c r="H1479">
        <f t="shared" si="182"/>
        <v>0.93000000000006366</v>
      </c>
      <c r="I1479">
        <f t="shared" si="178"/>
        <v>449000</v>
      </c>
      <c r="J1479">
        <v>2020.09</v>
      </c>
      <c r="K1479">
        <f t="shared" si="180"/>
        <v>32</v>
      </c>
      <c r="L1479">
        <f t="shared" si="181"/>
        <v>449000</v>
      </c>
    </row>
    <row r="1480" spans="1:12" x14ac:dyDescent="0.45">
      <c r="A1480" t="s">
        <v>5325</v>
      </c>
      <c r="B1480">
        <v>380000</v>
      </c>
      <c r="C1480" t="s">
        <v>4</v>
      </c>
      <c r="D1480" t="str">
        <f>LEFT(F1480,7)</f>
        <v>2021.02</v>
      </c>
      <c r="E1480" t="str" cm="1">
        <f t="array" ref="E1480">IF(COUNT(FIND({"셀룰러","샐룰러","lte","Lte","LTE","Cellular","cellular"},G1480)),"lte","wifi")</f>
        <v>wifi</v>
      </c>
      <c r="F1480" t="s">
        <v>105</v>
      </c>
      <c r="G1480" t="s">
        <v>4494</v>
      </c>
      <c r="H1480">
        <f t="shared" si="182"/>
        <v>0.93000000000006366</v>
      </c>
      <c r="I1480">
        <f t="shared" si="178"/>
        <v>449000</v>
      </c>
      <c r="J1480">
        <v>2020.09</v>
      </c>
      <c r="K1480">
        <f t="shared" si="180"/>
        <v>32</v>
      </c>
      <c r="L1480">
        <f t="shared" si="181"/>
        <v>449000</v>
      </c>
    </row>
    <row r="1481" spans="1:12" x14ac:dyDescent="0.45">
      <c r="A1481" t="s">
        <v>5325</v>
      </c>
      <c r="B1481">
        <v>545000</v>
      </c>
      <c r="C1481" t="s">
        <v>43</v>
      </c>
      <c r="D1481" t="str">
        <f>LEFT(F1481,7)</f>
        <v>2021.02</v>
      </c>
      <c r="E1481" t="str" cm="1">
        <f t="array" ref="E1481">IF(COUNT(FIND({"셀룰러","샐룰러","lte","Lte","LTE","Cellular","cellular"},G1481)),"lte","wifi")</f>
        <v>wifi</v>
      </c>
      <c r="F1481" t="s">
        <v>61</v>
      </c>
      <c r="G1481" t="s">
        <v>4236</v>
      </c>
      <c r="H1481">
        <f t="shared" si="182"/>
        <v>0.93000000000006366</v>
      </c>
      <c r="I1481">
        <f t="shared" si="178"/>
        <v>579000</v>
      </c>
      <c r="J1481">
        <v>2020.09</v>
      </c>
      <c r="K1481">
        <f t="shared" si="180"/>
        <v>128</v>
      </c>
      <c r="L1481">
        <f t="shared" si="181"/>
        <v>449000</v>
      </c>
    </row>
    <row r="1482" spans="1:12" x14ac:dyDescent="0.45">
      <c r="A1482" t="s">
        <v>5325</v>
      </c>
      <c r="B1482">
        <v>430000</v>
      </c>
      <c r="C1482" t="s">
        <v>43</v>
      </c>
      <c r="D1482" s="2">
        <v>2021.02</v>
      </c>
      <c r="E1482" t="str" cm="1">
        <f t="array" ref="E1482">IF(COUNT(FIND({"셀룰러","샐룰러","lte","Lte","LTE","Cellular","cellular"},G1482)),"lte","wifi")</f>
        <v>wifi</v>
      </c>
      <c r="F1482">
        <v>20210207</v>
      </c>
      <c r="G1482" t="s">
        <v>5733</v>
      </c>
      <c r="H1482">
        <f t="shared" si="182"/>
        <v>0.93000000000006366</v>
      </c>
      <c r="I1482">
        <f t="shared" si="178"/>
        <v>449000</v>
      </c>
      <c r="J1482">
        <v>2020.09</v>
      </c>
      <c r="K1482">
        <f t="shared" si="180"/>
        <v>32</v>
      </c>
      <c r="L1482">
        <f t="shared" si="181"/>
        <v>449000</v>
      </c>
    </row>
    <row r="1483" spans="1:12" x14ac:dyDescent="0.45">
      <c r="A1483" t="s">
        <v>5325</v>
      </c>
      <c r="B1483">
        <v>550000</v>
      </c>
      <c r="C1483" t="s">
        <v>43</v>
      </c>
      <c r="D1483" t="str">
        <f t="shared" ref="D1483:D1494" si="183">LEFT(F1483,7)</f>
        <v>2020.12</v>
      </c>
      <c r="E1483" t="str" cm="1">
        <f t="array" ref="E1483">IF(COUNT(FIND({"셀룰러","샐룰러","lte","Lte","LTE","Cellular","cellular"},G1483)),"lte","wifi")</f>
        <v>wifi</v>
      </c>
      <c r="F1483" t="s">
        <v>152</v>
      </c>
      <c r="G1483" t="s">
        <v>4307</v>
      </c>
      <c r="H1483">
        <f t="shared" si="182"/>
        <v>2.9999999999972715E-2</v>
      </c>
      <c r="I1483">
        <f t="shared" si="178"/>
        <v>579000</v>
      </c>
      <c r="J1483">
        <v>2020.09</v>
      </c>
      <c r="K1483">
        <f t="shared" si="180"/>
        <v>128</v>
      </c>
      <c r="L1483">
        <f t="shared" si="181"/>
        <v>449000</v>
      </c>
    </row>
    <row r="1484" spans="1:12" x14ac:dyDescent="0.45">
      <c r="A1484" t="s">
        <v>5325</v>
      </c>
      <c r="B1484">
        <v>410000</v>
      </c>
      <c r="C1484" t="s">
        <v>43</v>
      </c>
      <c r="D1484" t="str">
        <f t="shared" si="183"/>
        <v>2021.02</v>
      </c>
      <c r="E1484" t="str" cm="1">
        <f t="array" ref="E1484">IF(COUNT(FIND({"셀룰러","샐룰러","lte","Lte","LTE","Cellular","cellular"},G1484)),"lte","wifi")</f>
        <v>wifi</v>
      </c>
      <c r="F1484" t="s">
        <v>41</v>
      </c>
      <c r="G1484" t="s">
        <v>4461</v>
      </c>
      <c r="H1484">
        <f t="shared" si="182"/>
        <v>0.93000000000006366</v>
      </c>
      <c r="I1484">
        <f t="shared" si="178"/>
        <v>449000</v>
      </c>
      <c r="J1484">
        <v>2020.09</v>
      </c>
      <c r="K1484">
        <f t="shared" si="180"/>
        <v>32</v>
      </c>
      <c r="L1484">
        <f t="shared" si="181"/>
        <v>449000</v>
      </c>
    </row>
    <row r="1485" spans="1:12" x14ac:dyDescent="0.45">
      <c r="A1485" t="s">
        <v>5325</v>
      </c>
      <c r="B1485">
        <v>550000</v>
      </c>
      <c r="C1485" t="s">
        <v>43</v>
      </c>
      <c r="D1485" t="str">
        <f t="shared" si="183"/>
        <v>2020.11</v>
      </c>
      <c r="E1485" t="str" cm="1">
        <f t="array" ref="E1485">IF(COUNT(FIND({"셀룰러","샐룰러","lte","Lte","LTE","Cellular","cellular"},G1485)),"lte","wifi")</f>
        <v>wifi</v>
      </c>
      <c r="F1485" t="s">
        <v>67</v>
      </c>
      <c r="G1485" t="s">
        <v>4370</v>
      </c>
      <c r="H1485">
        <f t="shared" si="182"/>
        <v>1.999999999998181E-2</v>
      </c>
      <c r="I1485">
        <f t="shared" si="178"/>
        <v>579000</v>
      </c>
      <c r="J1485">
        <v>2020.09</v>
      </c>
      <c r="K1485">
        <f t="shared" si="180"/>
        <v>128</v>
      </c>
      <c r="L1485">
        <f t="shared" si="181"/>
        <v>449000</v>
      </c>
    </row>
    <row r="1486" spans="1:12" x14ac:dyDescent="0.45">
      <c r="A1486" t="s">
        <v>5325</v>
      </c>
      <c r="B1486">
        <v>500000</v>
      </c>
      <c r="C1486" t="s">
        <v>4</v>
      </c>
      <c r="D1486" t="str">
        <f t="shared" si="183"/>
        <v>2021.01</v>
      </c>
      <c r="E1486" t="str" cm="1">
        <f t="array" ref="E1486">IF(COUNT(FIND({"셀룰러","샐룰러","lte","Lte","LTE","Cellular","cellular"},G1486)),"lte","wifi")</f>
        <v>wifi</v>
      </c>
      <c r="F1486" t="s">
        <v>83</v>
      </c>
      <c r="G1486" t="s">
        <v>4257</v>
      </c>
      <c r="H1486">
        <f t="shared" si="182"/>
        <v>0.92000000000007276</v>
      </c>
      <c r="I1486">
        <f t="shared" si="178"/>
        <v>579000</v>
      </c>
      <c r="J1486">
        <v>2020.09</v>
      </c>
      <c r="K1486">
        <f t="shared" si="180"/>
        <v>128</v>
      </c>
      <c r="L1486">
        <f t="shared" si="181"/>
        <v>449000</v>
      </c>
    </row>
    <row r="1487" spans="1:12" x14ac:dyDescent="0.45">
      <c r="A1487" t="s">
        <v>5325</v>
      </c>
      <c r="B1487">
        <v>425000</v>
      </c>
      <c r="C1487" t="s">
        <v>43</v>
      </c>
      <c r="D1487" t="str">
        <f t="shared" si="183"/>
        <v>2021.02</v>
      </c>
      <c r="E1487" t="str" cm="1">
        <f t="array" ref="E1487">IF(COUNT(FIND({"셀룰러","샐룰러","lte","Lte","LTE","Cellular","cellular"},G1487)),"lte","wifi")</f>
        <v>wifi</v>
      </c>
      <c r="F1487" t="s">
        <v>74</v>
      </c>
      <c r="G1487" t="s">
        <v>4247</v>
      </c>
      <c r="H1487">
        <f t="shared" si="182"/>
        <v>0.93000000000006366</v>
      </c>
      <c r="I1487">
        <f t="shared" si="178"/>
        <v>449000</v>
      </c>
      <c r="J1487">
        <v>2020.09</v>
      </c>
      <c r="K1487">
        <f t="shared" si="180"/>
        <v>32</v>
      </c>
      <c r="L1487">
        <f t="shared" si="181"/>
        <v>449000</v>
      </c>
    </row>
    <row r="1488" spans="1:12" x14ac:dyDescent="0.45">
      <c r="A1488" t="s">
        <v>5325</v>
      </c>
      <c r="B1488">
        <v>415000</v>
      </c>
      <c r="C1488" t="s">
        <v>43</v>
      </c>
      <c r="D1488" t="str">
        <f t="shared" si="183"/>
        <v>2020.12</v>
      </c>
      <c r="E1488" t="str" cm="1">
        <f t="array" ref="E1488">IF(COUNT(FIND({"셀룰러","샐룰러","lte","Lte","LTE","Cellular","cellular"},G1488)),"lte","wifi")</f>
        <v>wifi</v>
      </c>
      <c r="F1488" t="s">
        <v>145</v>
      </c>
      <c r="G1488" t="s">
        <v>2869</v>
      </c>
      <c r="H1488">
        <f t="shared" si="182"/>
        <v>2.9999999999972715E-2</v>
      </c>
      <c r="I1488">
        <f t="shared" si="178"/>
        <v>449000</v>
      </c>
      <c r="J1488">
        <v>2020.09</v>
      </c>
      <c r="K1488">
        <f t="shared" si="180"/>
        <v>32</v>
      </c>
      <c r="L1488">
        <f t="shared" si="181"/>
        <v>449000</v>
      </c>
    </row>
    <row r="1489" spans="1:12" x14ac:dyDescent="0.45">
      <c r="A1489" t="s">
        <v>5325</v>
      </c>
      <c r="B1489">
        <v>450000</v>
      </c>
      <c r="C1489" t="s">
        <v>4</v>
      </c>
      <c r="D1489" t="str">
        <f t="shared" si="183"/>
        <v>2020.12</v>
      </c>
      <c r="E1489" t="str" cm="1">
        <f t="array" ref="E1489">IF(COUNT(FIND({"셀룰러","샐룰러","lte","Lte","LTE","Cellular","cellular"},G1489)),"lte","wifi")</f>
        <v>lte</v>
      </c>
      <c r="F1489" t="s">
        <v>155</v>
      </c>
      <c r="G1489" t="s">
        <v>4313</v>
      </c>
      <c r="H1489">
        <f t="shared" si="182"/>
        <v>2.9999999999972715E-2</v>
      </c>
      <c r="I1489">
        <f t="shared" si="178"/>
        <v>619000</v>
      </c>
      <c r="J1489">
        <v>2020.09</v>
      </c>
      <c r="K1489">
        <f t="shared" si="180"/>
        <v>32</v>
      </c>
      <c r="L1489">
        <f t="shared" si="181"/>
        <v>619000</v>
      </c>
    </row>
    <row r="1490" spans="1:12" x14ac:dyDescent="0.45">
      <c r="A1490" t="s">
        <v>5325</v>
      </c>
      <c r="B1490">
        <v>450000</v>
      </c>
      <c r="C1490" t="s">
        <v>43</v>
      </c>
      <c r="D1490" t="str">
        <f t="shared" si="183"/>
        <v>2021.01</v>
      </c>
      <c r="E1490" t="str" cm="1">
        <f t="array" ref="E1490">IF(COUNT(FIND({"셀룰러","샐룰러","lte","Lte","LTE","Cellular","cellular"},G1490)),"lte","wifi")</f>
        <v>wifi</v>
      </c>
      <c r="F1490" t="s">
        <v>103</v>
      </c>
      <c r="G1490" t="s">
        <v>4520</v>
      </c>
      <c r="H1490">
        <f t="shared" si="182"/>
        <v>0.92000000000007276</v>
      </c>
      <c r="I1490">
        <f t="shared" si="178"/>
        <v>449000</v>
      </c>
      <c r="J1490">
        <v>2020.09</v>
      </c>
      <c r="K1490">
        <f t="shared" si="180"/>
        <v>32</v>
      </c>
      <c r="L1490">
        <f t="shared" si="181"/>
        <v>449000</v>
      </c>
    </row>
    <row r="1491" spans="1:12" x14ac:dyDescent="0.45">
      <c r="A1491" t="s">
        <v>5325</v>
      </c>
      <c r="B1491">
        <v>540000</v>
      </c>
      <c r="C1491" t="s">
        <v>43</v>
      </c>
      <c r="D1491" t="str">
        <f t="shared" si="183"/>
        <v>2020.11</v>
      </c>
      <c r="E1491" t="str" cm="1">
        <f t="array" ref="E1491">IF(COUNT(FIND({"셀룰러","샐룰러","lte","Lte","LTE","Cellular","cellular"},G1491)),"lte","wifi")</f>
        <v>wifi</v>
      </c>
      <c r="F1491" t="s">
        <v>193</v>
      </c>
      <c r="G1491" t="s">
        <v>4380</v>
      </c>
      <c r="H1491">
        <f t="shared" si="182"/>
        <v>1.999999999998181E-2</v>
      </c>
      <c r="I1491">
        <f t="shared" si="178"/>
        <v>579000</v>
      </c>
      <c r="J1491">
        <v>2020.09</v>
      </c>
      <c r="K1491">
        <f t="shared" si="180"/>
        <v>128</v>
      </c>
      <c r="L1491">
        <f t="shared" si="181"/>
        <v>449000</v>
      </c>
    </row>
    <row r="1492" spans="1:12" x14ac:dyDescent="0.45">
      <c r="A1492" t="s">
        <v>5325</v>
      </c>
      <c r="B1492">
        <v>400000</v>
      </c>
      <c r="C1492" t="s">
        <v>43</v>
      </c>
      <c r="D1492" t="str">
        <f t="shared" si="183"/>
        <v>2020.12</v>
      </c>
      <c r="E1492" t="str" cm="1">
        <f t="array" ref="E1492">IF(COUNT(FIND({"셀룰러","샐룰러","lte","Lte","LTE","Cellular","cellular"},G1492)),"lte","wifi")</f>
        <v>wifi</v>
      </c>
      <c r="F1492" t="s">
        <v>175</v>
      </c>
      <c r="G1492" t="s">
        <v>4580</v>
      </c>
      <c r="H1492">
        <f t="shared" si="182"/>
        <v>2.9999999999972715E-2</v>
      </c>
      <c r="I1492">
        <f t="shared" si="178"/>
        <v>449000</v>
      </c>
      <c r="J1492">
        <v>2020.09</v>
      </c>
      <c r="K1492">
        <f t="shared" si="180"/>
        <v>32</v>
      </c>
      <c r="L1492">
        <f t="shared" si="181"/>
        <v>449000</v>
      </c>
    </row>
    <row r="1493" spans="1:12" x14ac:dyDescent="0.45">
      <c r="A1493" t="s">
        <v>5325</v>
      </c>
      <c r="B1493">
        <v>530000</v>
      </c>
      <c r="C1493" t="s">
        <v>43</v>
      </c>
      <c r="D1493" t="str">
        <f t="shared" si="183"/>
        <v>2020.12</v>
      </c>
      <c r="E1493" t="str" cm="1">
        <f t="array" ref="E1493">IF(COUNT(FIND({"셀룰러","샐룰러","lte","Lte","LTE","Cellular","cellular"},G1493)),"lte","wifi")</f>
        <v>wifi</v>
      </c>
      <c r="F1493" t="s">
        <v>460</v>
      </c>
      <c r="G1493" t="s">
        <v>4544</v>
      </c>
      <c r="H1493">
        <f t="shared" si="182"/>
        <v>2.9999999999972715E-2</v>
      </c>
      <c r="I1493">
        <f t="shared" si="178"/>
        <v>579000</v>
      </c>
      <c r="J1493">
        <v>2020.09</v>
      </c>
      <c r="K1493">
        <f t="shared" si="180"/>
        <v>128</v>
      </c>
      <c r="L1493">
        <f t="shared" si="181"/>
        <v>449000</v>
      </c>
    </row>
    <row r="1494" spans="1:12" x14ac:dyDescent="0.45">
      <c r="A1494" t="s">
        <v>5325</v>
      </c>
      <c r="B1494">
        <v>430000</v>
      </c>
      <c r="C1494" t="s">
        <v>43</v>
      </c>
      <c r="D1494" t="str">
        <f t="shared" si="183"/>
        <v>2021.02</v>
      </c>
      <c r="E1494" t="str" cm="1">
        <f t="array" ref="E1494">IF(COUNT(FIND({"셀룰러","샐룰러","lte","Lte","LTE","Cellular","cellular"},G1494)),"lte","wifi")</f>
        <v>wifi</v>
      </c>
      <c r="F1494" t="s">
        <v>299</v>
      </c>
      <c r="G1494" t="s">
        <v>4392</v>
      </c>
      <c r="H1494">
        <f t="shared" si="182"/>
        <v>0.93000000000006366</v>
      </c>
      <c r="I1494">
        <f t="shared" si="178"/>
        <v>449000</v>
      </c>
      <c r="J1494">
        <v>2020.09</v>
      </c>
      <c r="K1494">
        <f t="shared" si="180"/>
        <v>32</v>
      </c>
      <c r="L1494">
        <f t="shared" si="181"/>
        <v>449000</v>
      </c>
    </row>
    <row r="1495" spans="1:12" x14ac:dyDescent="0.45">
      <c r="A1495" t="s">
        <v>5325</v>
      </c>
      <c r="B1495">
        <v>400000</v>
      </c>
      <c r="C1495" t="s">
        <v>43</v>
      </c>
      <c r="D1495" s="2">
        <v>2021.03</v>
      </c>
      <c r="E1495" t="str" cm="1">
        <f t="array" ref="E1495">IF(COUNT(FIND({"셀룰러","샐룰러","lte","Lte","LTE","Cellular","cellular"},G1495)),"lte","wifi")</f>
        <v>wifi</v>
      </c>
      <c r="F1495">
        <v>20210308</v>
      </c>
      <c r="G1495" t="s">
        <v>5715</v>
      </c>
      <c r="H1495">
        <f t="shared" si="182"/>
        <v>0.94000000000005457</v>
      </c>
      <c r="I1495">
        <f t="shared" si="178"/>
        <v>449000</v>
      </c>
      <c r="J1495">
        <v>2020.09</v>
      </c>
      <c r="K1495">
        <f t="shared" si="180"/>
        <v>32</v>
      </c>
      <c r="L1495">
        <f t="shared" si="181"/>
        <v>449000</v>
      </c>
    </row>
    <row r="1496" spans="1:12" x14ac:dyDescent="0.45">
      <c r="A1496" t="s">
        <v>5325</v>
      </c>
      <c r="B1496">
        <v>400000</v>
      </c>
      <c r="C1496" t="s">
        <v>43</v>
      </c>
      <c r="D1496" t="str">
        <f t="shared" ref="D1496:D1511" si="184">LEFT(F1496,7)</f>
        <v>2020.11</v>
      </c>
      <c r="E1496" t="str" cm="1">
        <f t="array" ref="E1496">IF(COUNT(FIND({"셀룰러","샐룰러","lte","Lte","LTE","Cellular","cellular"},G1496)),"lte","wifi")</f>
        <v>wifi</v>
      </c>
      <c r="F1496" t="s">
        <v>216</v>
      </c>
      <c r="G1496" t="s">
        <v>4390</v>
      </c>
      <c r="H1496">
        <f t="shared" si="182"/>
        <v>1.999999999998181E-2</v>
      </c>
      <c r="I1496">
        <f t="shared" si="178"/>
        <v>449000</v>
      </c>
      <c r="J1496">
        <v>2020.09</v>
      </c>
      <c r="K1496">
        <f t="shared" si="180"/>
        <v>32</v>
      </c>
      <c r="L1496">
        <f t="shared" si="181"/>
        <v>449000</v>
      </c>
    </row>
    <row r="1497" spans="1:12" x14ac:dyDescent="0.45">
      <c r="A1497" t="s">
        <v>5325</v>
      </c>
      <c r="B1497">
        <v>530000</v>
      </c>
      <c r="C1497" t="s">
        <v>43</v>
      </c>
      <c r="D1497" t="str">
        <f t="shared" si="184"/>
        <v>2020.12</v>
      </c>
      <c r="E1497" t="str" cm="1">
        <f t="array" ref="E1497">IF(COUNT(FIND({"셀룰러","샐룰러","lte","Lte","LTE","Cellular","cellular"},G1497)),"lte","wifi")</f>
        <v>wifi</v>
      </c>
      <c r="F1497" t="s">
        <v>480</v>
      </c>
      <c r="G1497" t="s">
        <v>4322</v>
      </c>
      <c r="H1497">
        <f t="shared" si="182"/>
        <v>2.9999999999972715E-2</v>
      </c>
      <c r="I1497">
        <f t="shared" si="178"/>
        <v>579000</v>
      </c>
      <c r="J1497">
        <v>2020.09</v>
      </c>
      <c r="K1497">
        <f t="shared" si="180"/>
        <v>128</v>
      </c>
      <c r="L1497">
        <f t="shared" si="181"/>
        <v>449000</v>
      </c>
    </row>
    <row r="1498" spans="1:12" x14ac:dyDescent="0.45">
      <c r="A1498" t="s">
        <v>5325</v>
      </c>
      <c r="B1498">
        <v>390000</v>
      </c>
      <c r="C1498" t="s">
        <v>4</v>
      </c>
      <c r="D1498" t="str">
        <f t="shared" si="184"/>
        <v>2020.12</v>
      </c>
      <c r="E1498" t="str" cm="1">
        <f t="array" ref="E1498">IF(COUNT(FIND({"셀룰러","샐룰러","lte","Lte","LTE","Cellular","cellular"},G1498)),"lte","wifi")</f>
        <v>wifi</v>
      </c>
      <c r="F1498" t="s">
        <v>132</v>
      </c>
      <c r="G1498" t="s">
        <v>4549</v>
      </c>
      <c r="H1498">
        <f t="shared" si="182"/>
        <v>2.9999999999972715E-2</v>
      </c>
      <c r="I1498">
        <f t="shared" si="178"/>
        <v>449000</v>
      </c>
      <c r="J1498">
        <v>2020.09</v>
      </c>
      <c r="K1498">
        <f t="shared" si="180"/>
        <v>32</v>
      </c>
      <c r="L1498">
        <f t="shared" si="181"/>
        <v>449000</v>
      </c>
    </row>
    <row r="1499" spans="1:12" x14ac:dyDescent="0.45">
      <c r="A1499" t="s">
        <v>5325</v>
      </c>
      <c r="B1499">
        <v>410000</v>
      </c>
      <c r="C1499" t="s">
        <v>43</v>
      </c>
      <c r="D1499" t="str">
        <f t="shared" si="184"/>
        <v>2021.03</v>
      </c>
      <c r="E1499" t="str" cm="1">
        <f t="array" ref="E1499">IF(COUNT(FIND({"셀룰러","샐룰러","lte","Lte","LTE","Cellular","cellular"},G1499)),"lte","wifi")</f>
        <v>wifi</v>
      </c>
      <c r="F1499" t="s">
        <v>10</v>
      </c>
      <c r="G1499" t="s">
        <v>4427</v>
      </c>
      <c r="H1499">
        <f t="shared" si="182"/>
        <v>0.94000000000005457</v>
      </c>
      <c r="I1499">
        <f t="shared" si="178"/>
        <v>449000</v>
      </c>
      <c r="J1499">
        <v>2020.09</v>
      </c>
      <c r="K1499">
        <f t="shared" si="180"/>
        <v>32</v>
      </c>
      <c r="L1499">
        <f t="shared" si="181"/>
        <v>449000</v>
      </c>
    </row>
    <row r="1500" spans="1:12" x14ac:dyDescent="0.45">
      <c r="A1500" t="s">
        <v>5325</v>
      </c>
      <c r="B1500">
        <v>430000</v>
      </c>
      <c r="C1500" t="s">
        <v>43</v>
      </c>
      <c r="D1500" t="str">
        <f t="shared" si="184"/>
        <v>2020.12</v>
      </c>
      <c r="E1500" t="str" cm="1">
        <f t="array" ref="E1500">IF(COUNT(FIND({"셀룰러","샐룰러","lte","Lte","LTE","Cellular","cellular"},G1500)),"lte","wifi")</f>
        <v>wifi</v>
      </c>
      <c r="F1500" t="s">
        <v>455</v>
      </c>
      <c r="G1500" t="s">
        <v>4319</v>
      </c>
      <c r="H1500">
        <f t="shared" si="182"/>
        <v>2.9999999999972715E-2</v>
      </c>
      <c r="I1500">
        <f t="shared" si="178"/>
        <v>449000</v>
      </c>
      <c r="J1500">
        <v>2020.09</v>
      </c>
      <c r="K1500">
        <f t="shared" si="180"/>
        <v>32</v>
      </c>
      <c r="L1500">
        <f t="shared" si="181"/>
        <v>449000</v>
      </c>
    </row>
    <row r="1501" spans="1:12" x14ac:dyDescent="0.45">
      <c r="A1501" t="s">
        <v>5325</v>
      </c>
      <c r="B1501">
        <v>400000</v>
      </c>
      <c r="C1501" t="s">
        <v>43</v>
      </c>
      <c r="D1501" t="str">
        <f t="shared" si="184"/>
        <v>2021.02</v>
      </c>
      <c r="E1501" t="str" cm="1">
        <f t="array" ref="E1501">IF(COUNT(FIND({"셀룰러","샐룰러","lte","Lte","LTE","Cellular","cellular"},G1501)),"lte","wifi")</f>
        <v>wifi</v>
      </c>
      <c r="F1501" t="s">
        <v>44</v>
      </c>
      <c r="G1501" t="s">
        <v>4226</v>
      </c>
      <c r="H1501">
        <f t="shared" si="182"/>
        <v>0.93000000000006366</v>
      </c>
      <c r="I1501">
        <f t="shared" si="178"/>
        <v>449000</v>
      </c>
      <c r="J1501">
        <v>2020.09</v>
      </c>
      <c r="K1501">
        <f t="shared" si="180"/>
        <v>32</v>
      </c>
      <c r="L1501">
        <f t="shared" si="181"/>
        <v>449000</v>
      </c>
    </row>
    <row r="1502" spans="1:12" x14ac:dyDescent="0.45">
      <c r="A1502" t="s">
        <v>5325</v>
      </c>
      <c r="B1502">
        <v>420000</v>
      </c>
      <c r="C1502" t="s">
        <v>43</v>
      </c>
      <c r="D1502" t="str">
        <f t="shared" si="184"/>
        <v>2021.02</v>
      </c>
      <c r="E1502" t="str" cm="1">
        <f t="array" ref="E1502">IF(COUNT(FIND({"셀룰러","샐룰러","lte","Lte","LTE","Cellular","cellular"},G1502)),"lte","wifi")</f>
        <v>wifi</v>
      </c>
      <c r="F1502" t="s">
        <v>302</v>
      </c>
      <c r="G1502" t="s">
        <v>4475</v>
      </c>
      <c r="H1502">
        <f t="shared" si="182"/>
        <v>0.93000000000006366</v>
      </c>
      <c r="I1502">
        <f t="shared" si="178"/>
        <v>449000</v>
      </c>
      <c r="J1502">
        <v>2020.09</v>
      </c>
      <c r="K1502">
        <f t="shared" si="180"/>
        <v>32</v>
      </c>
      <c r="L1502">
        <f t="shared" si="181"/>
        <v>449000</v>
      </c>
    </row>
    <row r="1503" spans="1:12" x14ac:dyDescent="0.45">
      <c r="A1503" t="s">
        <v>5325</v>
      </c>
      <c r="B1503">
        <v>390000</v>
      </c>
      <c r="C1503" t="s">
        <v>43</v>
      </c>
      <c r="D1503" t="str">
        <f t="shared" si="184"/>
        <v>2020.11</v>
      </c>
      <c r="E1503" t="str" cm="1">
        <f t="array" ref="E1503">IF(COUNT(FIND({"셀룰러","샐룰러","lte","Lte","LTE","Cellular","cellular"},G1503)),"lte","wifi")</f>
        <v>wifi</v>
      </c>
      <c r="F1503" t="s">
        <v>186</v>
      </c>
      <c r="G1503" t="s">
        <v>4364</v>
      </c>
      <c r="H1503">
        <f t="shared" si="182"/>
        <v>1.999999999998181E-2</v>
      </c>
      <c r="I1503">
        <f t="shared" si="178"/>
        <v>449000</v>
      </c>
      <c r="J1503">
        <v>2020.09</v>
      </c>
      <c r="K1503">
        <f t="shared" si="180"/>
        <v>32</v>
      </c>
      <c r="L1503">
        <f t="shared" si="181"/>
        <v>449000</v>
      </c>
    </row>
    <row r="1504" spans="1:12" x14ac:dyDescent="0.45">
      <c r="A1504" t="s">
        <v>5325</v>
      </c>
      <c r="B1504">
        <v>435000</v>
      </c>
      <c r="C1504" t="s">
        <v>4</v>
      </c>
      <c r="D1504" t="str">
        <f t="shared" si="184"/>
        <v>2020.11</v>
      </c>
      <c r="E1504" t="str" cm="1">
        <f t="array" ref="E1504">IF(COUNT(FIND({"셀룰러","샐룰러","lte","Lte","LTE","Cellular","cellular"},G1504)),"lte","wifi")</f>
        <v>wifi</v>
      </c>
      <c r="F1504" t="s">
        <v>238</v>
      </c>
      <c r="G1504" t="s">
        <v>4385</v>
      </c>
      <c r="H1504">
        <f t="shared" si="182"/>
        <v>1.999999999998181E-2</v>
      </c>
      <c r="I1504">
        <f t="shared" si="178"/>
        <v>449000</v>
      </c>
      <c r="J1504">
        <v>2020.09</v>
      </c>
      <c r="K1504">
        <f t="shared" si="180"/>
        <v>32</v>
      </c>
      <c r="L1504">
        <f t="shared" si="181"/>
        <v>449000</v>
      </c>
    </row>
    <row r="1505" spans="1:12" x14ac:dyDescent="0.45">
      <c r="A1505" t="s">
        <v>5325</v>
      </c>
      <c r="B1505">
        <v>510000</v>
      </c>
      <c r="C1505" t="s">
        <v>43</v>
      </c>
      <c r="D1505" t="str">
        <f t="shared" si="184"/>
        <v>2020.12</v>
      </c>
      <c r="E1505" t="str" cm="1">
        <f t="array" ref="E1505">IF(COUNT(FIND({"셀룰러","샐룰러","lte","Lte","LTE","Cellular","cellular"},G1505)),"lte","wifi")</f>
        <v>wifi</v>
      </c>
      <c r="F1505" t="s">
        <v>145</v>
      </c>
      <c r="G1505" t="s">
        <v>4536</v>
      </c>
      <c r="H1505">
        <f t="shared" si="182"/>
        <v>2.9999999999972715E-2</v>
      </c>
      <c r="I1505">
        <f t="shared" si="178"/>
        <v>579000</v>
      </c>
      <c r="J1505">
        <v>2020.09</v>
      </c>
      <c r="K1505">
        <f t="shared" si="180"/>
        <v>128</v>
      </c>
      <c r="L1505">
        <f t="shared" si="181"/>
        <v>449000</v>
      </c>
    </row>
    <row r="1506" spans="1:12" x14ac:dyDescent="0.45">
      <c r="A1506" t="s">
        <v>5325</v>
      </c>
      <c r="B1506">
        <v>420000</v>
      </c>
      <c r="C1506" t="s">
        <v>43</v>
      </c>
      <c r="D1506" t="str">
        <f t="shared" si="184"/>
        <v>2021.01</v>
      </c>
      <c r="E1506" t="str" cm="1">
        <f t="array" ref="E1506">IF(COUNT(FIND({"셀룰러","샐룰러","lte","Lte","LTE","Cellular","cellular"},G1506)),"lte","wifi")</f>
        <v>wifi</v>
      </c>
      <c r="F1506" t="s">
        <v>313</v>
      </c>
      <c r="G1506" t="s">
        <v>4271</v>
      </c>
      <c r="H1506">
        <f t="shared" si="182"/>
        <v>0.92000000000007276</v>
      </c>
      <c r="I1506">
        <f t="shared" si="178"/>
        <v>449000</v>
      </c>
      <c r="J1506">
        <v>2020.09</v>
      </c>
      <c r="K1506">
        <f t="shared" si="180"/>
        <v>32</v>
      </c>
      <c r="L1506">
        <f t="shared" si="181"/>
        <v>449000</v>
      </c>
    </row>
    <row r="1507" spans="1:12" x14ac:dyDescent="0.45">
      <c r="A1507" t="s">
        <v>5325</v>
      </c>
      <c r="B1507">
        <v>440000</v>
      </c>
      <c r="C1507" t="s">
        <v>43</v>
      </c>
      <c r="D1507" t="str">
        <f t="shared" si="184"/>
        <v>2020.12</v>
      </c>
      <c r="E1507" t="str" cm="1">
        <f t="array" ref="E1507">IF(COUNT(FIND({"셀룰러","샐룰러","lte","Lte","LTE","Cellular","cellular"},G1507)),"lte","wifi")</f>
        <v>wifi</v>
      </c>
      <c r="F1507" t="s">
        <v>155</v>
      </c>
      <c r="G1507" t="s">
        <v>4299</v>
      </c>
      <c r="H1507">
        <f t="shared" si="182"/>
        <v>2.9999999999972715E-2</v>
      </c>
      <c r="I1507">
        <f t="shared" si="178"/>
        <v>449000</v>
      </c>
      <c r="J1507">
        <v>2020.09</v>
      </c>
      <c r="K1507">
        <f t="shared" si="180"/>
        <v>32</v>
      </c>
      <c r="L1507">
        <f t="shared" si="181"/>
        <v>449000</v>
      </c>
    </row>
    <row r="1508" spans="1:12" x14ac:dyDescent="0.45">
      <c r="A1508" t="s">
        <v>5325</v>
      </c>
      <c r="B1508">
        <v>500000</v>
      </c>
      <c r="C1508" t="s">
        <v>4</v>
      </c>
      <c r="D1508" t="str">
        <f t="shared" si="184"/>
        <v>2021.01</v>
      </c>
      <c r="E1508" t="str" cm="1">
        <f t="array" ref="E1508">IF(COUNT(FIND({"셀룰러","샐룰러","lte","Lte","LTE","Cellular","cellular"},G1508)),"lte","wifi")</f>
        <v>wifi</v>
      </c>
      <c r="F1508" t="s">
        <v>107</v>
      </c>
      <c r="G1508" t="s">
        <v>4287</v>
      </c>
      <c r="H1508">
        <f t="shared" si="182"/>
        <v>0.92000000000007276</v>
      </c>
      <c r="I1508">
        <f t="shared" ref="I1508:I1571" si="185">IF(K1508=128,L1508+130000,L1508)</f>
        <v>579000</v>
      </c>
      <c r="J1508">
        <v>2020.09</v>
      </c>
      <c r="K1508">
        <f t="shared" si="180"/>
        <v>128</v>
      </c>
      <c r="L1508">
        <f t="shared" si="181"/>
        <v>449000</v>
      </c>
    </row>
    <row r="1509" spans="1:12" x14ac:dyDescent="0.45">
      <c r="A1509" t="s">
        <v>5325</v>
      </c>
      <c r="B1509">
        <v>400000</v>
      </c>
      <c r="C1509" t="s">
        <v>43</v>
      </c>
      <c r="D1509" t="str">
        <f t="shared" si="184"/>
        <v>2020.12</v>
      </c>
      <c r="E1509" t="str" cm="1">
        <f t="array" ref="E1509">IF(COUNT(FIND({"셀룰러","샐룰러","lte","Lte","LTE","Cellular","cellular"},G1509)),"lte","wifi")</f>
        <v>wifi</v>
      </c>
      <c r="F1509" t="s">
        <v>472</v>
      </c>
      <c r="G1509" t="s">
        <v>4190</v>
      </c>
      <c r="H1509">
        <f t="shared" si="182"/>
        <v>2.9999999999972715E-2</v>
      </c>
      <c r="I1509">
        <f t="shared" si="185"/>
        <v>449000</v>
      </c>
      <c r="J1509">
        <v>2020.09</v>
      </c>
      <c r="K1509">
        <f t="shared" si="180"/>
        <v>32</v>
      </c>
      <c r="L1509">
        <f t="shared" si="181"/>
        <v>449000</v>
      </c>
    </row>
    <row r="1510" spans="1:12" x14ac:dyDescent="0.45">
      <c r="A1510" t="s">
        <v>5325</v>
      </c>
      <c r="B1510">
        <v>410000</v>
      </c>
      <c r="C1510" t="s">
        <v>43</v>
      </c>
      <c r="D1510" t="str">
        <f t="shared" si="184"/>
        <v>2020.12</v>
      </c>
      <c r="E1510" t="str" cm="1">
        <f t="array" ref="E1510">IF(COUNT(FIND({"셀룰러","샐룰러","lte","Lte","LTE","Cellular","cellular"},G1510)),"lte","wifi")</f>
        <v>wifi</v>
      </c>
      <c r="F1510" t="s">
        <v>118</v>
      </c>
      <c r="G1510" t="s">
        <v>4459</v>
      </c>
      <c r="H1510">
        <f t="shared" si="182"/>
        <v>2.9999999999972715E-2</v>
      </c>
      <c r="I1510">
        <f t="shared" si="185"/>
        <v>449000</v>
      </c>
      <c r="J1510">
        <v>2020.09</v>
      </c>
      <c r="K1510">
        <f t="shared" si="180"/>
        <v>32</v>
      </c>
      <c r="L1510">
        <f t="shared" si="181"/>
        <v>449000</v>
      </c>
    </row>
    <row r="1511" spans="1:12" x14ac:dyDescent="0.45">
      <c r="A1511" t="s">
        <v>5325</v>
      </c>
      <c r="B1511">
        <v>420000</v>
      </c>
      <c r="C1511" t="s">
        <v>43</v>
      </c>
      <c r="D1511" t="str">
        <f t="shared" si="184"/>
        <v>2021.02</v>
      </c>
      <c r="E1511" t="str" cm="1">
        <f t="array" ref="E1511">IF(COUNT(FIND({"셀룰러","샐룰러","lte","Lte","LTE","Cellular","cellular"},G1511)),"lte","wifi")</f>
        <v>wifi</v>
      </c>
      <c r="F1511" t="s">
        <v>74</v>
      </c>
      <c r="G1511" t="s">
        <v>4186</v>
      </c>
      <c r="H1511">
        <f t="shared" si="182"/>
        <v>0.93000000000006366</v>
      </c>
      <c r="I1511">
        <f t="shared" si="185"/>
        <v>449000</v>
      </c>
      <c r="J1511">
        <v>2020.09</v>
      </c>
      <c r="K1511">
        <f t="shared" si="180"/>
        <v>32</v>
      </c>
      <c r="L1511">
        <f t="shared" si="181"/>
        <v>449000</v>
      </c>
    </row>
    <row r="1512" spans="1:12" x14ac:dyDescent="0.45">
      <c r="A1512" t="s">
        <v>5325</v>
      </c>
      <c r="B1512">
        <v>400000</v>
      </c>
      <c r="C1512" t="s">
        <v>4</v>
      </c>
      <c r="D1512" s="2">
        <v>2021.01</v>
      </c>
      <c r="E1512" t="str" cm="1">
        <f t="array" ref="E1512">IF(COUNT(FIND({"셀룰러","샐룰러","lte","Lte","LTE","Cellular","cellular"},G1512)),"lte","wifi")</f>
        <v>wifi</v>
      </c>
      <c r="F1512">
        <v>20210130</v>
      </c>
      <c r="G1512" t="s">
        <v>5691</v>
      </c>
      <c r="H1512">
        <f t="shared" si="182"/>
        <v>0.92000000000007276</v>
      </c>
      <c r="I1512">
        <f t="shared" si="185"/>
        <v>449000</v>
      </c>
      <c r="J1512">
        <v>2020.09</v>
      </c>
      <c r="K1512">
        <f t="shared" si="180"/>
        <v>32</v>
      </c>
      <c r="L1512">
        <f t="shared" si="181"/>
        <v>449000</v>
      </c>
    </row>
    <row r="1513" spans="1:12" x14ac:dyDescent="0.45">
      <c r="A1513" t="s">
        <v>5325</v>
      </c>
      <c r="B1513">
        <v>510000</v>
      </c>
      <c r="C1513" t="s">
        <v>4</v>
      </c>
      <c r="D1513" t="str">
        <f t="shared" ref="D1513:D1521" si="186">LEFT(F1513,7)</f>
        <v>2021.01</v>
      </c>
      <c r="E1513" t="str" cm="1">
        <f t="array" ref="E1513">IF(COUNT(FIND({"셀룰러","샐룰러","lte","Lte","LTE","Cellular","cellular"},G1513)),"lte","wifi")</f>
        <v>lte</v>
      </c>
      <c r="F1513" t="s">
        <v>127</v>
      </c>
      <c r="G1513" t="s">
        <v>4436</v>
      </c>
      <c r="H1513">
        <f t="shared" si="182"/>
        <v>0.92000000000007276</v>
      </c>
      <c r="I1513">
        <f t="shared" si="185"/>
        <v>749000</v>
      </c>
      <c r="J1513">
        <v>2020.09</v>
      </c>
      <c r="K1513">
        <f t="shared" si="180"/>
        <v>128</v>
      </c>
      <c r="L1513">
        <f t="shared" si="181"/>
        <v>619000</v>
      </c>
    </row>
    <row r="1514" spans="1:12" x14ac:dyDescent="0.45">
      <c r="A1514" t="s">
        <v>5325</v>
      </c>
      <c r="B1514">
        <v>420000</v>
      </c>
      <c r="C1514" t="s">
        <v>43</v>
      </c>
      <c r="D1514" t="str">
        <f t="shared" si="186"/>
        <v>2020.12</v>
      </c>
      <c r="E1514" t="str" cm="1">
        <f t="array" ref="E1514">IF(COUNT(FIND({"셀룰러","샐룰러","lte","Lte","LTE","Cellular","cellular"},G1514)),"lte","wifi")</f>
        <v>wifi</v>
      </c>
      <c r="F1514" t="s">
        <v>134</v>
      </c>
      <c r="G1514" t="s">
        <v>4304</v>
      </c>
      <c r="H1514">
        <f t="shared" si="182"/>
        <v>2.9999999999972715E-2</v>
      </c>
      <c r="I1514">
        <f t="shared" si="185"/>
        <v>449000</v>
      </c>
      <c r="J1514">
        <v>2020.09</v>
      </c>
      <c r="K1514">
        <f t="shared" si="180"/>
        <v>32</v>
      </c>
      <c r="L1514">
        <f t="shared" si="181"/>
        <v>449000</v>
      </c>
    </row>
    <row r="1515" spans="1:12" x14ac:dyDescent="0.45">
      <c r="A1515" t="s">
        <v>5325</v>
      </c>
      <c r="B1515">
        <v>370000</v>
      </c>
      <c r="C1515" t="s">
        <v>4</v>
      </c>
      <c r="D1515" t="str">
        <f t="shared" si="186"/>
        <v>2021.01</v>
      </c>
      <c r="E1515" t="str" cm="1">
        <f t="array" ref="E1515">IF(COUNT(FIND({"셀룰러","샐룰러","lte","Lte","LTE","Cellular","cellular"},G1515)),"lte","wifi")</f>
        <v>wifi</v>
      </c>
      <c r="F1515" t="s">
        <v>81</v>
      </c>
      <c r="G1515" t="s">
        <v>4263</v>
      </c>
      <c r="H1515">
        <f t="shared" si="182"/>
        <v>0.92000000000007276</v>
      </c>
      <c r="I1515">
        <f t="shared" si="185"/>
        <v>449000</v>
      </c>
      <c r="J1515">
        <v>2020.09</v>
      </c>
      <c r="K1515">
        <f t="shared" si="180"/>
        <v>32</v>
      </c>
      <c r="L1515">
        <f t="shared" si="181"/>
        <v>449000</v>
      </c>
    </row>
    <row r="1516" spans="1:12" x14ac:dyDescent="0.45">
      <c r="A1516" t="s">
        <v>5325</v>
      </c>
      <c r="B1516">
        <v>420000</v>
      </c>
      <c r="C1516" t="s">
        <v>43</v>
      </c>
      <c r="D1516" t="str">
        <f t="shared" si="186"/>
        <v>2021.01</v>
      </c>
      <c r="E1516" t="str" cm="1">
        <f t="array" ref="E1516">IF(COUNT(FIND({"셀룰러","샐룰러","lte","Lte","LTE","Cellular","cellular"},G1516)),"lte","wifi")</f>
        <v>wifi</v>
      </c>
      <c r="F1516" t="s">
        <v>103</v>
      </c>
      <c r="G1516" t="s">
        <v>4295</v>
      </c>
      <c r="H1516">
        <f t="shared" si="182"/>
        <v>0.92000000000007276</v>
      </c>
      <c r="I1516">
        <f t="shared" si="185"/>
        <v>449000</v>
      </c>
      <c r="J1516">
        <v>2020.09</v>
      </c>
      <c r="K1516">
        <f t="shared" si="180"/>
        <v>32</v>
      </c>
      <c r="L1516">
        <f t="shared" si="181"/>
        <v>449000</v>
      </c>
    </row>
    <row r="1517" spans="1:12" x14ac:dyDescent="0.45">
      <c r="A1517" t="s">
        <v>5325</v>
      </c>
      <c r="B1517">
        <v>530000</v>
      </c>
      <c r="C1517" t="s">
        <v>43</v>
      </c>
      <c r="D1517" t="str">
        <f t="shared" si="186"/>
        <v>2020.11</v>
      </c>
      <c r="E1517" t="str" cm="1">
        <f t="array" ref="E1517">IF(COUNT(FIND({"셀룰러","샐룰러","lte","Lte","LTE","Cellular","cellular"},G1517)),"lte","wifi")</f>
        <v>wifi</v>
      </c>
      <c r="F1517" t="s">
        <v>285</v>
      </c>
      <c r="G1517" t="s">
        <v>4613</v>
      </c>
      <c r="H1517">
        <f t="shared" si="182"/>
        <v>1.999999999998181E-2</v>
      </c>
      <c r="I1517">
        <f t="shared" si="185"/>
        <v>579000</v>
      </c>
      <c r="J1517">
        <v>2020.09</v>
      </c>
      <c r="K1517">
        <f t="shared" si="180"/>
        <v>128</v>
      </c>
      <c r="L1517">
        <f t="shared" si="181"/>
        <v>449000</v>
      </c>
    </row>
    <row r="1518" spans="1:12" x14ac:dyDescent="0.45">
      <c r="A1518" t="s">
        <v>5325</v>
      </c>
      <c r="B1518">
        <v>420000</v>
      </c>
      <c r="C1518" t="s">
        <v>43</v>
      </c>
      <c r="D1518" t="str">
        <f t="shared" si="186"/>
        <v>2020.12</v>
      </c>
      <c r="E1518" t="str" cm="1">
        <f t="array" ref="E1518">IF(COUNT(FIND({"셀룰러","샐룰러","lte","Lte","LTE","Cellular","cellular"},G1518)),"lte","wifi")</f>
        <v>wifi</v>
      </c>
      <c r="F1518" t="s">
        <v>145</v>
      </c>
      <c r="G1518" t="s">
        <v>4303</v>
      </c>
      <c r="H1518">
        <f t="shared" si="182"/>
        <v>2.9999999999972715E-2</v>
      </c>
      <c r="I1518">
        <f t="shared" si="185"/>
        <v>449000</v>
      </c>
      <c r="J1518">
        <v>2020.09</v>
      </c>
      <c r="K1518">
        <f t="shared" ref="K1518:K1581" si="187">IF(COUNT(FIND(128,G1518)),128,32)</f>
        <v>32</v>
      </c>
      <c r="L1518">
        <f t="shared" ref="L1518:L1581" si="188">IF(E1518="wifi",449000,619000)</f>
        <v>449000</v>
      </c>
    </row>
    <row r="1519" spans="1:12" x14ac:dyDescent="0.45">
      <c r="A1519" t="s">
        <v>5325</v>
      </c>
      <c r="B1519">
        <v>390000</v>
      </c>
      <c r="C1519" t="s">
        <v>43</v>
      </c>
      <c r="D1519" t="str">
        <f t="shared" si="186"/>
        <v>2020.12</v>
      </c>
      <c r="E1519" t="str" cm="1">
        <f t="array" ref="E1519">IF(COUNT(FIND({"셀룰러","샐룰러","lte","Lte","LTE","Cellular","cellular"},G1519)),"lte","wifi")</f>
        <v>wifi</v>
      </c>
      <c r="F1519" t="s">
        <v>171</v>
      </c>
      <c r="G1519" t="s">
        <v>4552</v>
      </c>
      <c r="H1519">
        <f t="shared" si="182"/>
        <v>2.9999999999972715E-2</v>
      </c>
      <c r="I1519">
        <f t="shared" si="185"/>
        <v>449000</v>
      </c>
      <c r="J1519">
        <v>2020.09</v>
      </c>
      <c r="K1519">
        <f t="shared" si="187"/>
        <v>32</v>
      </c>
      <c r="L1519">
        <f t="shared" si="188"/>
        <v>449000</v>
      </c>
    </row>
    <row r="1520" spans="1:12" x14ac:dyDescent="0.45">
      <c r="A1520" t="s">
        <v>5325</v>
      </c>
      <c r="B1520">
        <v>530000</v>
      </c>
      <c r="C1520" t="s">
        <v>43</v>
      </c>
      <c r="D1520" t="str">
        <f t="shared" si="186"/>
        <v>2020.11</v>
      </c>
      <c r="E1520" t="str" cm="1">
        <f t="array" ref="E1520">IF(COUNT(FIND({"셀룰러","샐룰러","lte","Lte","LTE","Cellular","cellular"},G1520)),"lte","wifi")</f>
        <v>wifi</v>
      </c>
      <c r="F1520" t="s">
        <v>183</v>
      </c>
      <c r="G1520" t="s">
        <v>4371</v>
      </c>
      <c r="H1520">
        <f t="shared" si="182"/>
        <v>1.999999999998181E-2</v>
      </c>
      <c r="I1520">
        <f t="shared" si="185"/>
        <v>579000</v>
      </c>
      <c r="J1520">
        <v>2020.09</v>
      </c>
      <c r="K1520">
        <f t="shared" si="187"/>
        <v>128</v>
      </c>
      <c r="L1520">
        <f t="shared" si="188"/>
        <v>449000</v>
      </c>
    </row>
    <row r="1521" spans="1:12" x14ac:dyDescent="0.45">
      <c r="A1521" t="s">
        <v>5325</v>
      </c>
      <c r="B1521">
        <v>450000</v>
      </c>
      <c r="C1521" t="s">
        <v>43</v>
      </c>
      <c r="D1521" t="str">
        <f t="shared" si="186"/>
        <v>2021.02</v>
      </c>
      <c r="E1521" t="str" cm="1">
        <f t="array" ref="E1521">IF(COUNT(FIND({"셀룰러","샐룰러","lte","Lte","LTE","Cellular","cellular"},G1521)),"lte","wifi")</f>
        <v>wifi</v>
      </c>
      <c r="F1521" t="s">
        <v>71</v>
      </c>
      <c r="G1521" t="s">
        <v>4408</v>
      </c>
      <c r="H1521">
        <f t="shared" si="182"/>
        <v>0.93000000000006366</v>
      </c>
      <c r="I1521">
        <f t="shared" si="185"/>
        <v>449000</v>
      </c>
      <c r="J1521">
        <v>2020.09</v>
      </c>
      <c r="K1521">
        <f t="shared" si="187"/>
        <v>32</v>
      </c>
      <c r="L1521">
        <f t="shared" si="188"/>
        <v>449000</v>
      </c>
    </row>
    <row r="1522" spans="1:12" x14ac:dyDescent="0.45">
      <c r="A1522" t="s">
        <v>5325</v>
      </c>
      <c r="B1522">
        <v>400000</v>
      </c>
      <c r="C1522" t="s">
        <v>43</v>
      </c>
      <c r="D1522" s="2">
        <v>2021.02</v>
      </c>
      <c r="E1522" t="str" cm="1">
        <f t="array" ref="E1522">IF(COUNT(FIND({"셀룰러","샐룰러","lte","Lte","LTE","Cellular","cellular"},G1522)),"lte","wifi")</f>
        <v>wifi</v>
      </c>
      <c r="F1522">
        <v>20210228</v>
      </c>
      <c r="G1522" t="s">
        <v>5577</v>
      </c>
      <c r="H1522">
        <f t="shared" si="182"/>
        <v>0.93000000000006366</v>
      </c>
      <c r="I1522">
        <f t="shared" si="185"/>
        <v>449000</v>
      </c>
      <c r="J1522">
        <v>2020.09</v>
      </c>
      <c r="K1522">
        <f t="shared" si="187"/>
        <v>32</v>
      </c>
      <c r="L1522">
        <f t="shared" si="188"/>
        <v>449000</v>
      </c>
    </row>
    <row r="1523" spans="1:12" x14ac:dyDescent="0.45">
      <c r="A1523" t="s">
        <v>5325</v>
      </c>
      <c r="B1523">
        <v>540000</v>
      </c>
      <c r="C1523" t="s">
        <v>43</v>
      </c>
      <c r="D1523" t="str">
        <f>LEFT(F1523,7)</f>
        <v>2021.02</v>
      </c>
      <c r="E1523" t="str" cm="1">
        <f t="array" ref="E1523">IF(COUNT(FIND({"셀룰러","샐룰러","lte","Lte","LTE","Cellular","cellular"},G1523)),"lte","wifi")</f>
        <v>wifi</v>
      </c>
      <c r="F1523" t="s">
        <v>77</v>
      </c>
      <c r="G1523" t="s">
        <v>4248</v>
      </c>
      <c r="H1523">
        <f t="shared" si="182"/>
        <v>0.93000000000006366</v>
      </c>
      <c r="I1523">
        <f t="shared" si="185"/>
        <v>579000</v>
      </c>
      <c r="J1523">
        <v>2020.09</v>
      </c>
      <c r="K1523">
        <f t="shared" si="187"/>
        <v>128</v>
      </c>
      <c r="L1523">
        <f t="shared" si="188"/>
        <v>449000</v>
      </c>
    </row>
    <row r="1524" spans="1:12" x14ac:dyDescent="0.45">
      <c r="A1524" t="s">
        <v>5325</v>
      </c>
      <c r="B1524">
        <v>440000</v>
      </c>
      <c r="C1524" t="s">
        <v>43</v>
      </c>
      <c r="D1524" s="2">
        <v>2021.02</v>
      </c>
      <c r="E1524" t="str" cm="1">
        <f t="array" ref="E1524">IF(COUNT(FIND({"셀룰러","샐룰러","lte","Lte","LTE","Cellular","cellular"},G1524)),"lte","wifi")</f>
        <v>wifi</v>
      </c>
      <c r="F1524">
        <v>20210202</v>
      </c>
      <c r="G1524" t="s">
        <v>5386</v>
      </c>
      <c r="H1524">
        <f t="shared" si="182"/>
        <v>0.93000000000006366</v>
      </c>
      <c r="I1524">
        <f t="shared" si="185"/>
        <v>449000</v>
      </c>
      <c r="J1524">
        <v>2020.09</v>
      </c>
      <c r="K1524">
        <f t="shared" si="187"/>
        <v>32</v>
      </c>
      <c r="L1524">
        <f t="shared" si="188"/>
        <v>449000</v>
      </c>
    </row>
    <row r="1525" spans="1:12" x14ac:dyDescent="0.45">
      <c r="A1525" t="s">
        <v>5325</v>
      </c>
      <c r="B1525">
        <v>420000</v>
      </c>
      <c r="C1525" t="s">
        <v>43</v>
      </c>
      <c r="D1525" t="str">
        <f>LEFT(F1525,7)</f>
        <v>2021.01</v>
      </c>
      <c r="E1525" t="str" cm="1">
        <f t="array" ref="E1525">IF(COUNT(FIND({"셀룰러","샐룰러","lte","Lte","LTE","Cellular","cellular"},G1525)),"lte","wifi")</f>
        <v>wifi</v>
      </c>
      <c r="F1525" t="s">
        <v>346</v>
      </c>
      <c r="G1525" t="s">
        <v>4275</v>
      </c>
      <c r="H1525">
        <f t="shared" si="182"/>
        <v>0.92000000000007276</v>
      </c>
      <c r="I1525">
        <f t="shared" si="185"/>
        <v>449000</v>
      </c>
      <c r="J1525">
        <v>2020.09</v>
      </c>
      <c r="K1525">
        <f t="shared" si="187"/>
        <v>32</v>
      </c>
      <c r="L1525">
        <f t="shared" si="188"/>
        <v>449000</v>
      </c>
    </row>
    <row r="1526" spans="1:12" x14ac:dyDescent="0.45">
      <c r="A1526" t="s">
        <v>5325</v>
      </c>
      <c r="B1526">
        <v>420000</v>
      </c>
      <c r="C1526" t="s">
        <v>4</v>
      </c>
      <c r="D1526" t="str">
        <f>LEFT(F1526,7)</f>
        <v>2021.01</v>
      </c>
      <c r="E1526" t="str" cm="1">
        <f t="array" ref="E1526">IF(COUNT(FIND({"셀룰러","샐룰러","lte","Lte","LTE","Cellular","cellular"},G1526)),"lte","wifi")</f>
        <v>wifi</v>
      </c>
      <c r="F1526" t="s">
        <v>108</v>
      </c>
      <c r="G1526" t="s">
        <v>4535</v>
      </c>
      <c r="H1526">
        <f t="shared" si="182"/>
        <v>0.92000000000007276</v>
      </c>
      <c r="I1526">
        <f t="shared" si="185"/>
        <v>449000</v>
      </c>
      <c r="J1526">
        <v>2020.09</v>
      </c>
      <c r="K1526">
        <f t="shared" si="187"/>
        <v>32</v>
      </c>
      <c r="L1526">
        <f t="shared" si="188"/>
        <v>449000</v>
      </c>
    </row>
    <row r="1527" spans="1:12" x14ac:dyDescent="0.45">
      <c r="A1527" t="s">
        <v>5325</v>
      </c>
      <c r="B1527">
        <v>400000</v>
      </c>
      <c r="C1527" t="s">
        <v>43</v>
      </c>
      <c r="D1527" t="str">
        <f>LEFT(F1527,7)</f>
        <v>2020.11</v>
      </c>
      <c r="E1527" t="str" cm="1">
        <f t="array" ref="E1527">IF(COUNT(FIND({"셀룰러","샐룰러","lte","Lte","LTE","Cellular","cellular"},G1527)),"lte","wifi")</f>
        <v>wifi</v>
      </c>
      <c r="F1527" t="s">
        <v>183</v>
      </c>
      <c r="G1527" t="s">
        <v>4573</v>
      </c>
      <c r="H1527">
        <f t="shared" si="182"/>
        <v>1.999999999998181E-2</v>
      </c>
      <c r="I1527">
        <f t="shared" si="185"/>
        <v>449000</v>
      </c>
      <c r="J1527">
        <v>2020.09</v>
      </c>
      <c r="K1527">
        <f t="shared" si="187"/>
        <v>32</v>
      </c>
      <c r="L1527">
        <f t="shared" si="188"/>
        <v>449000</v>
      </c>
    </row>
    <row r="1528" spans="1:12" x14ac:dyDescent="0.45">
      <c r="A1528" t="s">
        <v>5325</v>
      </c>
      <c r="B1528">
        <v>60000</v>
      </c>
      <c r="C1528" t="s">
        <v>7</v>
      </c>
      <c r="D1528" t="str">
        <f>LEFT(F1528,7)</f>
        <v>2020.12</v>
      </c>
      <c r="E1528" t="str" cm="1">
        <f t="array" ref="E1528">IF(COUNT(FIND({"셀룰러","샐룰러","lte","Lte","LTE","Cellular","cellular"},G1528)),"lte","wifi")</f>
        <v>wifi</v>
      </c>
      <c r="F1528" t="s">
        <v>150</v>
      </c>
      <c r="G1528" t="s">
        <v>4616</v>
      </c>
      <c r="H1528">
        <f t="shared" si="182"/>
        <v>2.9999999999972715E-2</v>
      </c>
      <c r="I1528">
        <f t="shared" si="185"/>
        <v>449000</v>
      </c>
      <c r="J1528">
        <v>2020.09</v>
      </c>
      <c r="K1528">
        <f t="shared" si="187"/>
        <v>32</v>
      </c>
      <c r="L1528">
        <f t="shared" si="188"/>
        <v>449000</v>
      </c>
    </row>
    <row r="1529" spans="1:12" x14ac:dyDescent="0.45">
      <c r="A1529" t="s">
        <v>5325</v>
      </c>
      <c r="B1529">
        <v>470000</v>
      </c>
      <c r="C1529" t="s">
        <v>4</v>
      </c>
      <c r="D1529" t="str">
        <f>LEFT(F1529,7)</f>
        <v>2021.01</v>
      </c>
      <c r="E1529" t="str" cm="1">
        <f t="array" ref="E1529">IF(COUNT(FIND({"셀룰러","샐룰러","lte","Lte","LTE","Cellular","cellular"},G1529)),"lte","wifi")</f>
        <v>wifi</v>
      </c>
      <c r="F1529" t="s">
        <v>103</v>
      </c>
      <c r="G1529" t="s">
        <v>4292</v>
      </c>
      <c r="H1529">
        <f t="shared" si="182"/>
        <v>0.92000000000007276</v>
      </c>
      <c r="I1529">
        <f t="shared" si="185"/>
        <v>579000</v>
      </c>
      <c r="J1529">
        <v>2020.09</v>
      </c>
      <c r="K1529">
        <f t="shared" si="187"/>
        <v>128</v>
      </c>
      <c r="L1529">
        <f t="shared" si="188"/>
        <v>449000</v>
      </c>
    </row>
    <row r="1530" spans="1:12" x14ac:dyDescent="0.45">
      <c r="A1530" t="s">
        <v>5325</v>
      </c>
      <c r="B1530">
        <v>399000</v>
      </c>
      <c r="C1530" t="s">
        <v>4</v>
      </c>
      <c r="D1530" s="2">
        <v>2021.03</v>
      </c>
      <c r="E1530" t="str" cm="1">
        <f t="array" ref="E1530">IF(COUNT(FIND({"셀룰러","샐룰러","lte","Lte","LTE","Cellular","cellular"},G1530)),"lte","wifi")</f>
        <v>wifi</v>
      </c>
      <c r="F1530">
        <v>20210307</v>
      </c>
      <c r="G1530" t="s">
        <v>5644</v>
      </c>
      <c r="H1530">
        <f t="shared" si="182"/>
        <v>0.94000000000005457</v>
      </c>
      <c r="I1530">
        <f t="shared" si="185"/>
        <v>449000</v>
      </c>
      <c r="J1530">
        <v>2020.09</v>
      </c>
      <c r="K1530">
        <f t="shared" si="187"/>
        <v>32</v>
      </c>
      <c r="L1530">
        <f t="shared" si="188"/>
        <v>449000</v>
      </c>
    </row>
    <row r="1531" spans="1:12" x14ac:dyDescent="0.45">
      <c r="A1531" t="s">
        <v>5325</v>
      </c>
      <c r="B1531">
        <v>390000</v>
      </c>
      <c r="C1531" t="s">
        <v>43</v>
      </c>
      <c r="D1531" t="str">
        <f>LEFT(F1531,7)</f>
        <v>2020.12</v>
      </c>
      <c r="E1531" t="str" cm="1">
        <f t="array" ref="E1531">IF(COUNT(FIND({"셀룰러","샐룰러","lte","Lte","LTE","Cellular","cellular"},G1531)),"lte","wifi")</f>
        <v>wifi</v>
      </c>
      <c r="F1531" t="s">
        <v>499</v>
      </c>
      <c r="G1531" t="s">
        <v>4565</v>
      </c>
      <c r="H1531">
        <f t="shared" si="182"/>
        <v>2.9999999999972715E-2</v>
      </c>
      <c r="I1531">
        <f t="shared" si="185"/>
        <v>449000</v>
      </c>
      <c r="J1531">
        <v>2020.09</v>
      </c>
      <c r="K1531">
        <f t="shared" si="187"/>
        <v>32</v>
      </c>
      <c r="L1531">
        <f t="shared" si="188"/>
        <v>449000</v>
      </c>
    </row>
    <row r="1532" spans="1:12" x14ac:dyDescent="0.45">
      <c r="A1532" t="s">
        <v>5325</v>
      </c>
      <c r="B1532">
        <v>460000</v>
      </c>
      <c r="C1532" t="s">
        <v>4</v>
      </c>
      <c r="D1532" t="str">
        <f>LEFT(F1532,7)</f>
        <v>2021.03</v>
      </c>
      <c r="E1532" t="str" cm="1">
        <f t="array" ref="E1532">IF(COUNT(FIND({"셀룰러","샐룰러","lte","Lte","LTE","Cellular","cellular"},G1532)),"lte","wifi")</f>
        <v>lte</v>
      </c>
      <c r="F1532" t="s">
        <v>13</v>
      </c>
      <c r="G1532" t="s">
        <v>4206</v>
      </c>
      <c r="H1532">
        <f t="shared" si="182"/>
        <v>0.94000000000005457</v>
      </c>
      <c r="I1532">
        <f t="shared" si="185"/>
        <v>619000</v>
      </c>
      <c r="J1532">
        <v>2020.09</v>
      </c>
      <c r="K1532">
        <f t="shared" si="187"/>
        <v>32</v>
      </c>
      <c r="L1532">
        <f t="shared" si="188"/>
        <v>619000</v>
      </c>
    </row>
    <row r="1533" spans="1:12" x14ac:dyDescent="0.45">
      <c r="A1533" t="s">
        <v>5325</v>
      </c>
      <c r="B1533">
        <v>540000</v>
      </c>
      <c r="C1533" t="s">
        <v>4</v>
      </c>
      <c r="D1533" s="2">
        <v>2021.02</v>
      </c>
      <c r="E1533" t="str" cm="1">
        <f t="array" ref="E1533">IF(COUNT(FIND({"셀룰러","샐룰러","lte","Lte","LTE","Cellular","cellular"},G1533)),"lte","wifi")</f>
        <v>lte</v>
      </c>
      <c r="F1533">
        <v>20210204</v>
      </c>
      <c r="G1533" t="s">
        <v>5459</v>
      </c>
      <c r="H1533">
        <f t="shared" si="182"/>
        <v>0.93000000000006366</v>
      </c>
      <c r="I1533">
        <f t="shared" si="185"/>
        <v>749000</v>
      </c>
      <c r="J1533">
        <v>2020.09</v>
      </c>
      <c r="K1533">
        <f t="shared" si="187"/>
        <v>128</v>
      </c>
      <c r="L1533">
        <f t="shared" si="188"/>
        <v>619000</v>
      </c>
    </row>
    <row r="1534" spans="1:12" x14ac:dyDescent="0.45">
      <c r="A1534" t="s">
        <v>5325</v>
      </c>
      <c r="B1534">
        <v>400000</v>
      </c>
      <c r="C1534" t="s">
        <v>4</v>
      </c>
      <c r="D1534" t="str">
        <f t="shared" ref="D1534:D1541" si="189">LEFT(F1534,7)</f>
        <v>2020.12</v>
      </c>
      <c r="E1534" t="str" cm="1">
        <f t="array" ref="E1534">IF(COUNT(FIND({"셀룰러","샐룰러","lte","Lte","LTE","Cellular","cellular"},G1534)),"lte","wifi")</f>
        <v>lte</v>
      </c>
      <c r="F1534" t="s">
        <v>138</v>
      </c>
      <c r="G1534" t="s">
        <v>4533</v>
      </c>
      <c r="H1534">
        <f t="shared" si="182"/>
        <v>2.9999999999972715E-2</v>
      </c>
      <c r="I1534">
        <f t="shared" si="185"/>
        <v>619000</v>
      </c>
      <c r="J1534">
        <v>2020.09</v>
      </c>
      <c r="K1534">
        <f t="shared" si="187"/>
        <v>32</v>
      </c>
      <c r="L1534">
        <f t="shared" si="188"/>
        <v>619000</v>
      </c>
    </row>
    <row r="1535" spans="1:12" x14ac:dyDescent="0.45">
      <c r="A1535" t="s">
        <v>5325</v>
      </c>
      <c r="B1535">
        <v>490000</v>
      </c>
      <c r="C1535" t="s">
        <v>43</v>
      </c>
      <c r="D1535" t="str">
        <f t="shared" si="189"/>
        <v>2021.03</v>
      </c>
      <c r="E1535" t="str" cm="1">
        <f t="array" ref="E1535">IF(COUNT(FIND({"셀룰러","샐룰러","lte","Lte","LTE","Cellular","cellular"},G1535)),"lte","wifi")</f>
        <v>wifi</v>
      </c>
      <c r="F1535" t="s">
        <v>197</v>
      </c>
      <c r="G1535" t="s">
        <v>4415</v>
      </c>
      <c r="H1535">
        <f t="shared" si="182"/>
        <v>0.94000000000005457</v>
      </c>
      <c r="I1535">
        <f t="shared" si="185"/>
        <v>579000</v>
      </c>
      <c r="J1535">
        <v>2020.09</v>
      </c>
      <c r="K1535">
        <f t="shared" si="187"/>
        <v>128</v>
      </c>
      <c r="L1535">
        <f t="shared" si="188"/>
        <v>449000</v>
      </c>
    </row>
    <row r="1536" spans="1:12" x14ac:dyDescent="0.45">
      <c r="A1536" t="s">
        <v>5325</v>
      </c>
      <c r="B1536">
        <v>410000</v>
      </c>
      <c r="C1536" t="s">
        <v>43</v>
      </c>
      <c r="D1536" t="str">
        <f t="shared" si="189"/>
        <v>2021.02</v>
      </c>
      <c r="E1536" t="str" cm="1">
        <f t="array" ref="E1536">IF(COUNT(FIND({"셀룰러","샐룰러","lte","Lte","LTE","Cellular","cellular"},G1536)),"lte","wifi")</f>
        <v>wifi</v>
      </c>
      <c r="F1536" t="s">
        <v>25</v>
      </c>
      <c r="G1536" t="s">
        <v>4451</v>
      </c>
      <c r="H1536">
        <f t="shared" si="182"/>
        <v>0.93000000000006366</v>
      </c>
      <c r="I1536">
        <f t="shared" si="185"/>
        <v>449000</v>
      </c>
      <c r="J1536">
        <v>2020.09</v>
      </c>
      <c r="K1536">
        <f t="shared" si="187"/>
        <v>32</v>
      </c>
      <c r="L1536">
        <f t="shared" si="188"/>
        <v>449000</v>
      </c>
    </row>
    <row r="1537" spans="1:12" x14ac:dyDescent="0.45">
      <c r="A1537" t="s">
        <v>5325</v>
      </c>
      <c r="B1537">
        <v>450000</v>
      </c>
      <c r="C1537" t="s">
        <v>43</v>
      </c>
      <c r="D1537" t="str">
        <f t="shared" si="189"/>
        <v>2021.01</v>
      </c>
      <c r="E1537" t="str" cm="1">
        <f t="array" ref="E1537">IF(COUNT(FIND({"셀룰러","샐룰러","lte","Lte","LTE","Cellular","cellular"},G1537)),"lte","wifi")</f>
        <v>wifi</v>
      </c>
      <c r="F1537" t="s">
        <v>96</v>
      </c>
      <c r="G1537" t="s">
        <v>4005</v>
      </c>
      <c r="H1537">
        <f t="shared" si="182"/>
        <v>0.92000000000007276</v>
      </c>
      <c r="I1537">
        <f t="shared" si="185"/>
        <v>449000</v>
      </c>
      <c r="J1537">
        <v>2020.09</v>
      </c>
      <c r="K1537">
        <f t="shared" si="187"/>
        <v>32</v>
      </c>
      <c r="L1537">
        <f t="shared" si="188"/>
        <v>449000</v>
      </c>
    </row>
    <row r="1538" spans="1:12" x14ac:dyDescent="0.45">
      <c r="A1538" t="s">
        <v>5325</v>
      </c>
      <c r="B1538">
        <v>410000</v>
      </c>
      <c r="C1538" t="s">
        <v>43</v>
      </c>
      <c r="D1538" t="str">
        <f t="shared" si="189"/>
        <v>2020.11</v>
      </c>
      <c r="E1538" t="str" cm="1">
        <f t="array" ref="E1538">IF(COUNT(FIND({"셀룰러","샐룰러","lte","Lte","LTE","Cellular","cellular"},G1538)),"lte","wifi")</f>
        <v>wifi</v>
      </c>
      <c r="F1538" t="s">
        <v>216</v>
      </c>
      <c r="G1538" t="s">
        <v>4391</v>
      </c>
      <c r="H1538">
        <f t="shared" ref="H1538:H1601" si="190">D1538-J1538</f>
        <v>1.999999999998181E-2</v>
      </c>
      <c r="I1538">
        <f t="shared" si="185"/>
        <v>449000</v>
      </c>
      <c r="J1538">
        <v>2020.09</v>
      </c>
      <c r="K1538">
        <f t="shared" si="187"/>
        <v>32</v>
      </c>
      <c r="L1538">
        <f t="shared" si="188"/>
        <v>449000</v>
      </c>
    </row>
    <row r="1539" spans="1:12" x14ac:dyDescent="0.45">
      <c r="A1539" t="s">
        <v>5325</v>
      </c>
      <c r="B1539">
        <v>400000</v>
      </c>
      <c r="C1539" t="s">
        <v>43</v>
      </c>
      <c r="D1539" t="str">
        <f t="shared" si="189"/>
        <v>2020.11</v>
      </c>
      <c r="E1539" t="str" cm="1">
        <f t="array" ref="E1539">IF(COUNT(FIND({"셀룰러","샐룰러","lte","Lte","LTE","Cellular","cellular"},G1539)),"lte","wifi")</f>
        <v>wifi</v>
      </c>
      <c r="F1539" t="s">
        <v>599</v>
      </c>
      <c r="G1539" t="s">
        <v>4607</v>
      </c>
      <c r="H1539">
        <f t="shared" si="190"/>
        <v>1.999999999998181E-2</v>
      </c>
      <c r="I1539">
        <f t="shared" si="185"/>
        <v>449000</v>
      </c>
      <c r="J1539">
        <v>2020.09</v>
      </c>
      <c r="K1539">
        <f t="shared" si="187"/>
        <v>32</v>
      </c>
      <c r="L1539">
        <f t="shared" si="188"/>
        <v>449000</v>
      </c>
    </row>
    <row r="1540" spans="1:12" x14ac:dyDescent="0.45">
      <c r="A1540" t="s">
        <v>5325</v>
      </c>
      <c r="B1540">
        <v>364000</v>
      </c>
      <c r="C1540" t="s">
        <v>4</v>
      </c>
      <c r="D1540" t="str">
        <f t="shared" si="189"/>
        <v>2020.12</v>
      </c>
      <c r="E1540" t="str" cm="1">
        <f t="array" ref="E1540">IF(COUNT(FIND({"셀룰러","샐룰러","lte","Lte","LTE","Cellular","cellular"},G1540)),"lte","wifi")</f>
        <v>wifi</v>
      </c>
      <c r="F1540" t="s">
        <v>165</v>
      </c>
      <c r="G1540" t="s">
        <v>4355</v>
      </c>
      <c r="H1540">
        <f t="shared" si="190"/>
        <v>2.9999999999972715E-2</v>
      </c>
      <c r="I1540">
        <f t="shared" si="185"/>
        <v>449000</v>
      </c>
      <c r="J1540">
        <v>2020.09</v>
      </c>
      <c r="K1540">
        <f t="shared" si="187"/>
        <v>32</v>
      </c>
      <c r="L1540">
        <f t="shared" si="188"/>
        <v>449000</v>
      </c>
    </row>
    <row r="1541" spans="1:12" x14ac:dyDescent="0.45">
      <c r="A1541" t="s">
        <v>5325</v>
      </c>
      <c r="B1541">
        <v>430000</v>
      </c>
      <c r="C1541" t="s">
        <v>43</v>
      </c>
      <c r="D1541" t="str">
        <f t="shared" si="189"/>
        <v>2021.03</v>
      </c>
      <c r="E1541" t="str" cm="1">
        <f t="array" ref="E1541">IF(COUNT(FIND({"셀룰러","샐룰러","lte","Lte","LTE","Cellular","cellular"},G1541)),"lte","wifi")</f>
        <v>wifi</v>
      </c>
      <c r="F1541" t="s">
        <v>8</v>
      </c>
      <c r="G1541" t="s">
        <v>4291</v>
      </c>
      <c r="H1541">
        <f t="shared" si="190"/>
        <v>0.94000000000005457</v>
      </c>
      <c r="I1541">
        <f t="shared" si="185"/>
        <v>449000</v>
      </c>
      <c r="J1541">
        <v>2020.09</v>
      </c>
      <c r="K1541">
        <f t="shared" si="187"/>
        <v>32</v>
      </c>
      <c r="L1541">
        <f t="shared" si="188"/>
        <v>449000</v>
      </c>
    </row>
    <row r="1542" spans="1:12" x14ac:dyDescent="0.45">
      <c r="A1542" t="s">
        <v>5325</v>
      </c>
      <c r="B1542">
        <v>520000</v>
      </c>
      <c r="C1542" t="s">
        <v>43</v>
      </c>
      <c r="D1542" s="2">
        <v>2021.02</v>
      </c>
      <c r="E1542" t="str" cm="1">
        <f t="array" ref="E1542">IF(COUNT(FIND({"셀룰러","샐룰러","lte","Lte","LTE","Cellular","cellular"},G1542)),"lte","wifi")</f>
        <v>wifi</v>
      </c>
      <c r="F1542">
        <v>20210221</v>
      </c>
      <c r="G1542" t="s">
        <v>5766</v>
      </c>
      <c r="H1542">
        <f t="shared" si="190"/>
        <v>0.93000000000006366</v>
      </c>
      <c r="I1542">
        <f t="shared" si="185"/>
        <v>579000</v>
      </c>
      <c r="J1542">
        <v>2020.09</v>
      </c>
      <c r="K1542">
        <f t="shared" si="187"/>
        <v>128</v>
      </c>
      <c r="L1542">
        <f t="shared" si="188"/>
        <v>449000</v>
      </c>
    </row>
    <row r="1543" spans="1:12" x14ac:dyDescent="0.45">
      <c r="A1543" t="s">
        <v>5325</v>
      </c>
      <c r="B1543">
        <v>430000</v>
      </c>
      <c r="C1543" t="s">
        <v>43</v>
      </c>
      <c r="D1543" t="str">
        <f t="shared" ref="D1543:D1557" si="191">LEFT(F1543,7)</f>
        <v>2020.12</v>
      </c>
      <c r="E1543" t="str" cm="1">
        <f t="array" ref="E1543">IF(COUNT(FIND({"셀룰러","샐룰러","lte","Lte","LTE","Cellular","cellular"},G1543)),"lte","wifi")</f>
        <v>wifi</v>
      </c>
      <c r="F1543" t="s">
        <v>155</v>
      </c>
      <c r="G1543" t="s">
        <v>4326</v>
      </c>
      <c r="H1543">
        <f t="shared" si="190"/>
        <v>2.9999999999972715E-2</v>
      </c>
      <c r="I1543">
        <f t="shared" si="185"/>
        <v>449000</v>
      </c>
      <c r="J1543">
        <v>2020.09</v>
      </c>
      <c r="K1543">
        <f t="shared" si="187"/>
        <v>32</v>
      </c>
      <c r="L1543">
        <f t="shared" si="188"/>
        <v>449000</v>
      </c>
    </row>
    <row r="1544" spans="1:12" x14ac:dyDescent="0.45">
      <c r="A1544" t="s">
        <v>5325</v>
      </c>
      <c r="B1544">
        <v>500000</v>
      </c>
      <c r="C1544" t="s">
        <v>43</v>
      </c>
      <c r="D1544" t="str">
        <f t="shared" si="191"/>
        <v>2020.12</v>
      </c>
      <c r="E1544" t="str" cm="1">
        <f t="array" ref="E1544">IF(COUNT(FIND({"셀룰러","샐룰러","lte","Lte","LTE","Cellular","cellular"},G1544)),"lte","wifi")</f>
        <v>wifi</v>
      </c>
      <c r="F1544" t="s">
        <v>455</v>
      </c>
      <c r="G1544" t="s">
        <v>4317</v>
      </c>
      <c r="H1544">
        <f t="shared" si="190"/>
        <v>2.9999999999972715E-2</v>
      </c>
      <c r="I1544">
        <f t="shared" si="185"/>
        <v>579000</v>
      </c>
      <c r="J1544">
        <v>2020.09</v>
      </c>
      <c r="K1544">
        <f t="shared" si="187"/>
        <v>128</v>
      </c>
      <c r="L1544">
        <f t="shared" si="188"/>
        <v>449000</v>
      </c>
    </row>
    <row r="1545" spans="1:12" x14ac:dyDescent="0.45">
      <c r="A1545" t="s">
        <v>5325</v>
      </c>
      <c r="B1545">
        <v>420000</v>
      </c>
      <c r="C1545" t="s">
        <v>43</v>
      </c>
      <c r="D1545" t="str">
        <f t="shared" si="191"/>
        <v>2020.11</v>
      </c>
      <c r="E1545" t="str" cm="1">
        <f t="array" ref="E1545">IF(COUNT(FIND({"셀룰러","샐룰러","lte","Lte","LTE","Cellular","cellular"},G1545)),"lte","wifi")</f>
        <v>wifi</v>
      </c>
      <c r="F1545" t="s">
        <v>199</v>
      </c>
      <c r="G1545" t="s">
        <v>1504</v>
      </c>
      <c r="H1545">
        <f t="shared" si="190"/>
        <v>1.999999999998181E-2</v>
      </c>
      <c r="I1545">
        <f t="shared" si="185"/>
        <v>449000</v>
      </c>
      <c r="J1545">
        <v>2020.09</v>
      </c>
      <c r="K1545">
        <f t="shared" si="187"/>
        <v>32</v>
      </c>
      <c r="L1545">
        <f t="shared" si="188"/>
        <v>449000</v>
      </c>
    </row>
    <row r="1546" spans="1:12" x14ac:dyDescent="0.45">
      <c r="A1546" t="s">
        <v>5325</v>
      </c>
      <c r="B1546">
        <v>400000</v>
      </c>
      <c r="C1546" t="s">
        <v>43</v>
      </c>
      <c r="D1546" t="str">
        <f t="shared" si="191"/>
        <v>2020.11</v>
      </c>
      <c r="E1546" t="str" cm="1">
        <f t="array" ref="E1546">IF(COUNT(FIND({"셀룰러","샐룰러","lte","Lte","LTE","Cellular","cellular"},G1546)),"lte","wifi")</f>
        <v>wifi</v>
      </c>
      <c r="F1546" t="s">
        <v>181</v>
      </c>
      <c r="G1546" t="s">
        <v>4568</v>
      </c>
      <c r="H1546">
        <f t="shared" si="190"/>
        <v>1.999999999998181E-2</v>
      </c>
      <c r="I1546">
        <f t="shared" si="185"/>
        <v>449000</v>
      </c>
      <c r="J1546">
        <v>2020.09</v>
      </c>
      <c r="K1546">
        <f t="shared" si="187"/>
        <v>32</v>
      </c>
      <c r="L1546">
        <f t="shared" si="188"/>
        <v>449000</v>
      </c>
    </row>
    <row r="1547" spans="1:12" x14ac:dyDescent="0.45">
      <c r="A1547" t="s">
        <v>5325</v>
      </c>
      <c r="B1547">
        <v>510000</v>
      </c>
      <c r="C1547" t="s">
        <v>43</v>
      </c>
      <c r="D1547" t="str">
        <f t="shared" si="191"/>
        <v>2020.12</v>
      </c>
      <c r="E1547" t="str" cm="1">
        <f t="array" ref="E1547">IF(COUNT(FIND({"셀룰러","샐룰러","lte","Lte","LTE","Cellular","cellular"},G1547)),"lte","wifi")</f>
        <v>wifi</v>
      </c>
      <c r="F1547" t="s">
        <v>175</v>
      </c>
      <c r="G1547" t="s">
        <v>3994</v>
      </c>
      <c r="H1547">
        <f t="shared" si="190"/>
        <v>2.9999999999972715E-2</v>
      </c>
      <c r="I1547">
        <f t="shared" si="185"/>
        <v>579000</v>
      </c>
      <c r="J1547">
        <v>2020.09</v>
      </c>
      <c r="K1547">
        <f t="shared" si="187"/>
        <v>128</v>
      </c>
      <c r="L1547">
        <f t="shared" si="188"/>
        <v>449000</v>
      </c>
    </row>
    <row r="1548" spans="1:12" x14ac:dyDescent="0.45">
      <c r="A1548" t="s">
        <v>5325</v>
      </c>
      <c r="B1548">
        <v>520000</v>
      </c>
      <c r="C1548" t="s">
        <v>4</v>
      </c>
      <c r="D1548" t="str">
        <f t="shared" si="191"/>
        <v>2021.02</v>
      </c>
      <c r="E1548" t="str" cm="1">
        <f t="array" ref="E1548">IF(COUNT(FIND({"셀룰러","샐룰러","lte","Lte","LTE","Cellular","cellular"},G1548)),"lte","wifi")</f>
        <v>wifi</v>
      </c>
      <c r="F1548" t="s">
        <v>105</v>
      </c>
      <c r="G1548" t="s">
        <v>4260</v>
      </c>
      <c r="H1548">
        <f t="shared" si="190"/>
        <v>0.93000000000006366</v>
      </c>
      <c r="I1548">
        <f t="shared" si="185"/>
        <v>579000</v>
      </c>
      <c r="J1548">
        <v>2020.09</v>
      </c>
      <c r="K1548">
        <f t="shared" si="187"/>
        <v>128</v>
      </c>
      <c r="L1548">
        <f t="shared" si="188"/>
        <v>449000</v>
      </c>
    </row>
    <row r="1549" spans="1:12" x14ac:dyDescent="0.45">
      <c r="A1549" t="s">
        <v>5325</v>
      </c>
      <c r="B1549">
        <v>550000</v>
      </c>
      <c r="C1549" t="s">
        <v>43</v>
      </c>
      <c r="D1549" t="str">
        <f t="shared" si="191"/>
        <v>2021.03</v>
      </c>
      <c r="E1549" t="str" cm="1">
        <f t="array" ref="E1549">IF(COUNT(FIND({"셀룰러","샐룰러","lte","Lte","LTE","Cellular","cellular"},G1549)),"lte","wifi")</f>
        <v>wifi</v>
      </c>
      <c r="F1549" t="s">
        <v>22</v>
      </c>
      <c r="G1549" t="s">
        <v>4423</v>
      </c>
      <c r="H1549">
        <f t="shared" si="190"/>
        <v>0.94000000000005457</v>
      </c>
      <c r="I1549">
        <f t="shared" si="185"/>
        <v>579000</v>
      </c>
      <c r="J1549">
        <v>2020.09</v>
      </c>
      <c r="K1549">
        <f t="shared" si="187"/>
        <v>128</v>
      </c>
      <c r="L1549">
        <f t="shared" si="188"/>
        <v>449000</v>
      </c>
    </row>
    <row r="1550" spans="1:12" x14ac:dyDescent="0.45">
      <c r="A1550" t="s">
        <v>5325</v>
      </c>
      <c r="B1550">
        <v>410000</v>
      </c>
      <c r="C1550" t="s">
        <v>43</v>
      </c>
      <c r="D1550" t="str">
        <f t="shared" si="191"/>
        <v>2020.12</v>
      </c>
      <c r="E1550" t="str" cm="1">
        <f t="array" ref="E1550">IF(COUNT(FIND({"셀룰러","샐룰러","lte","Lte","LTE","Cellular","cellular"},G1550)),"lte","wifi")</f>
        <v>wifi</v>
      </c>
      <c r="F1550" t="s">
        <v>165</v>
      </c>
      <c r="G1550" t="s">
        <v>4349</v>
      </c>
      <c r="H1550">
        <f t="shared" si="190"/>
        <v>2.9999999999972715E-2</v>
      </c>
      <c r="I1550">
        <f t="shared" si="185"/>
        <v>449000</v>
      </c>
      <c r="J1550">
        <v>2020.09</v>
      </c>
      <c r="K1550">
        <f t="shared" si="187"/>
        <v>32</v>
      </c>
      <c r="L1550">
        <f t="shared" si="188"/>
        <v>449000</v>
      </c>
    </row>
    <row r="1551" spans="1:12" x14ac:dyDescent="0.45">
      <c r="A1551" t="s">
        <v>5325</v>
      </c>
      <c r="B1551">
        <v>380000</v>
      </c>
      <c r="C1551" t="s">
        <v>43</v>
      </c>
      <c r="D1551" t="str">
        <f t="shared" si="191"/>
        <v>2020.11</v>
      </c>
      <c r="E1551" t="str" cm="1">
        <f t="array" ref="E1551">IF(COUNT(FIND({"셀룰러","샐룰러","lte","Lte","LTE","Cellular","cellular"},G1551)),"lte","wifi")</f>
        <v>wifi</v>
      </c>
      <c r="F1551" t="s">
        <v>201</v>
      </c>
      <c r="G1551" t="s">
        <v>4376</v>
      </c>
      <c r="H1551">
        <f t="shared" si="190"/>
        <v>1.999999999998181E-2</v>
      </c>
      <c r="I1551">
        <f t="shared" si="185"/>
        <v>449000</v>
      </c>
      <c r="J1551">
        <v>2020.09</v>
      </c>
      <c r="K1551">
        <f t="shared" si="187"/>
        <v>32</v>
      </c>
      <c r="L1551">
        <f t="shared" si="188"/>
        <v>449000</v>
      </c>
    </row>
    <row r="1552" spans="1:12" x14ac:dyDescent="0.45">
      <c r="A1552" t="s">
        <v>5325</v>
      </c>
      <c r="B1552">
        <v>430000</v>
      </c>
      <c r="C1552" t="s">
        <v>43</v>
      </c>
      <c r="D1552" t="str">
        <f t="shared" si="191"/>
        <v>2020.10</v>
      </c>
      <c r="E1552" t="str" cm="1">
        <f t="array" ref="E1552">IF(COUNT(FIND({"셀룰러","샐룰러","lte","Lte","LTE","Cellular","cellular"},G1552)),"lte","wifi")</f>
        <v>wifi</v>
      </c>
      <c r="F1552" t="s">
        <v>608</v>
      </c>
      <c r="G1552" t="s">
        <v>4381</v>
      </c>
      <c r="H1552">
        <f t="shared" si="190"/>
        <v>9.9999999999909051E-3</v>
      </c>
      <c r="I1552">
        <f t="shared" si="185"/>
        <v>449000</v>
      </c>
      <c r="J1552">
        <v>2020.09</v>
      </c>
      <c r="K1552">
        <f t="shared" si="187"/>
        <v>32</v>
      </c>
      <c r="L1552">
        <f t="shared" si="188"/>
        <v>449000</v>
      </c>
    </row>
    <row r="1553" spans="1:12" x14ac:dyDescent="0.45">
      <c r="A1553" t="s">
        <v>5325</v>
      </c>
      <c r="B1553">
        <v>520000</v>
      </c>
      <c r="C1553" t="s">
        <v>43</v>
      </c>
      <c r="D1553" t="str">
        <f t="shared" si="191"/>
        <v>2020.12</v>
      </c>
      <c r="E1553" t="str" cm="1">
        <f t="array" ref="E1553">IF(COUNT(FIND({"셀룰러","샐룰러","lte","Lte","LTE","Cellular","cellular"},G1553)),"lte","wifi")</f>
        <v>wifi</v>
      </c>
      <c r="F1553" t="s">
        <v>175</v>
      </c>
      <c r="G1553" t="s">
        <v>4577</v>
      </c>
      <c r="H1553">
        <f t="shared" si="190"/>
        <v>2.9999999999972715E-2</v>
      </c>
      <c r="I1553">
        <f t="shared" si="185"/>
        <v>579000</v>
      </c>
      <c r="J1553">
        <v>2020.09</v>
      </c>
      <c r="K1553">
        <f t="shared" si="187"/>
        <v>128</v>
      </c>
      <c r="L1553">
        <f t="shared" si="188"/>
        <v>449000</v>
      </c>
    </row>
    <row r="1554" spans="1:12" x14ac:dyDescent="0.45">
      <c r="A1554" t="s">
        <v>5325</v>
      </c>
      <c r="B1554">
        <v>430000</v>
      </c>
      <c r="C1554" t="s">
        <v>43</v>
      </c>
      <c r="D1554" t="str">
        <f t="shared" si="191"/>
        <v>2020.12</v>
      </c>
      <c r="E1554" t="str" cm="1">
        <f t="array" ref="E1554">IF(COUNT(FIND({"셀룰러","샐룰러","lte","Lte","LTE","Cellular","cellular"},G1554)),"lte","wifi")</f>
        <v>wifi</v>
      </c>
      <c r="F1554" t="s">
        <v>132</v>
      </c>
      <c r="G1554" t="s">
        <v>4397</v>
      </c>
      <c r="H1554">
        <f t="shared" si="190"/>
        <v>2.9999999999972715E-2</v>
      </c>
      <c r="I1554">
        <f t="shared" si="185"/>
        <v>449000</v>
      </c>
      <c r="J1554">
        <v>2020.09</v>
      </c>
      <c r="K1554">
        <f t="shared" si="187"/>
        <v>32</v>
      </c>
      <c r="L1554">
        <f t="shared" si="188"/>
        <v>449000</v>
      </c>
    </row>
    <row r="1555" spans="1:12" x14ac:dyDescent="0.45">
      <c r="A1555" t="s">
        <v>5325</v>
      </c>
      <c r="B1555">
        <v>600000</v>
      </c>
      <c r="C1555" t="s">
        <v>4</v>
      </c>
      <c r="D1555" t="str">
        <f t="shared" si="191"/>
        <v>2021.01</v>
      </c>
      <c r="E1555" t="str" cm="1">
        <f t="array" ref="E1555">IF(COUNT(FIND({"셀룰러","샐룰러","lte","Lte","LTE","Cellular","cellular"},G1555)),"lte","wifi")</f>
        <v>lte</v>
      </c>
      <c r="F1555" t="s">
        <v>83</v>
      </c>
      <c r="G1555" t="s">
        <v>4274</v>
      </c>
      <c r="H1555">
        <f t="shared" si="190"/>
        <v>0.92000000000007276</v>
      </c>
      <c r="I1555">
        <f t="shared" si="185"/>
        <v>749000</v>
      </c>
      <c r="J1555">
        <v>2020.09</v>
      </c>
      <c r="K1555">
        <f t="shared" si="187"/>
        <v>128</v>
      </c>
      <c r="L1555">
        <f t="shared" si="188"/>
        <v>619000</v>
      </c>
    </row>
    <row r="1556" spans="1:12" x14ac:dyDescent="0.45">
      <c r="A1556" t="s">
        <v>5325</v>
      </c>
      <c r="B1556">
        <v>410000</v>
      </c>
      <c r="C1556" t="s">
        <v>43</v>
      </c>
      <c r="D1556" t="str">
        <f t="shared" si="191"/>
        <v>2020.12</v>
      </c>
      <c r="E1556" t="str" cm="1">
        <f t="array" ref="E1556">IF(COUNT(FIND({"셀룰러","샐룰러","lte","Lte","LTE","Cellular","cellular"},G1556)),"lte","wifi")</f>
        <v>wifi</v>
      </c>
      <c r="F1556" t="s">
        <v>165</v>
      </c>
      <c r="G1556" t="s">
        <v>4336</v>
      </c>
      <c r="H1556">
        <f t="shared" si="190"/>
        <v>2.9999999999972715E-2</v>
      </c>
      <c r="I1556">
        <f t="shared" si="185"/>
        <v>449000</v>
      </c>
      <c r="J1556">
        <v>2020.09</v>
      </c>
      <c r="K1556">
        <f t="shared" si="187"/>
        <v>32</v>
      </c>
      <c r="L1556">
        <f t="shared" si="188"/>
        <v>449000</v>
      </c>
    </row>
    <row r="1557" spans="1:12" x14ac:dyDescent="0.45">
      <c r="A1557" t="s">
        <v>5325</v>
      </c>
      <c r="B1557">
        <v>370000</v>
      </c>
      <c r="C1557" t="s">
        <v>7</v>
      </c>
      <c r="D1557" t="str">
        <f t="shared" si="191"/>
        <v>2021.01</v>
      </c>
      <c r="E1557" t="str" cm="1">
        <f t="array" ref="E1557">IF(COUNT(FIND({"셀룰러","샐룰러","lte","Lte","LTE","Cellular","cellular"},G1557)),"lte","wifi")</f>
        <v>wifi</v>
      </c>
      <c r="F1557" t="s">
        <v>371</v>
      </c>
      <c r="G1557" t="s">
        <v>4369</v>
      </c>
      <c r="H1557">
        <f t="shared" si="190"/>
        <v>0.92000000000007276</v>
      </c>
      <c r="I1557">
        <f t="shared" si="185"/>
        <v>449000</v>
      </c>
      <c r="J1557">
        <v>2020.09</v>
      </c>
      <c r="K1557">
        <f t="shared" si="187"/>
        <v>32</v>
      </c>
      <c r="L1557">
        <f t="shared" si="188"/>
        <v>449000</v>
      </c>
    </row>
    <row r="1558" spans="1:12" x14ac:dyDescent="0.45">
      <c r="A1558" t="s">
        <v>5325</v>
      </c>
      <c r="B1558">
        <v>420000</v>
      </c>
      <c r="C1558" t="s">
        <v>43</v>
      </c>
      <c r="D1558" s="2">
        <v>2021.01</v>
      </c>
      <c r="E1558" t="str" cm="1">
        <f t="array" ref="E1558">IF(COUNT(FIND({"셀룰러","샐룰러","lte","Lte","LTE","Cellular","cellular"},G1558)),"lte","wifi")</f>
        <v>wifi</v>
      </c>
      <c r="F1558">
        <v>20210128</v>
      </c>
      <c r="G1558" t="s">
        <v>5506</v>
      </c>
      <c r="H1558">
        <f t="shared" si="190"/>
        <v>0.92000000000007276</v>
      </c>
      <c r="I1558">
        <f t="shared" si="185"/>
        <v>449000</v>
      </c>
      <c r="J1558">
        <v>2020.09</v>
      </c>
      <c r="K1558">
        <f t="shared" si="187"/>
        <v>32</v>
      </c>
      <c r="L1558">
        <f t="shared" si="188"/>
        <v>449000</v>
      </c>
    </row>
    <row r="1559" spans="1:12" x14ac:dyDescent="0.45">
      <c r="A1559" t="s">
        <v>5325</v>
      </c>
      <c r="B1559">
        <v>410000</v>
      </c>
      <c r="C1559" t="s">
        <v>43</v>
      </c>
      <c r="D1559" t="str">
        <f t="shared" ref="D1559:D1565" si="192">LEFT(F1559,7)</f>
        <v>2021.02</v>
      </c>
      <c r="E1559" t="str" cm="1">
        <f t="array" ref="E1559">IF(COUNT(FIND({"셀룰러","샐룰러","lte","Lte","LTE","Cellular","cellular"},G1559)),"lte","wifi")</f>
        <v>wifi</v>
      </c>
      <c r="F1559" t="s">
        <v>44</v>
      </c>
      <c r="G1559" t="s">
        <v>4444</v>
      </c>
      <c r="H1559">
        <f t="shared" si="190"/>
        <v>0.93000000000006366</v>
      </c>
      <c r="I1559">
        <f t="shared" si="185"/>
        <v>449000</v>
      </c>
      <c r="J1559">
        <v>2020.09</v>
      </c>
      <c r="K1559">
        <f t="shared" si="187"/>
        <v>32</v>
      </c>
      <c r="L1559">
        <f t="shared" si="188"/>
        <v>449000</v>
      </c>
    </row>
    <row r="1560" spans="1:12" x14ac:dyDescent="0.45">
      <c r="A1560" t="s">
        <v>5325</v>
      </c>
      <c r="B1560">
        <v>400000</v>
      </c>
      <c r="C1560" t="s">
        <v>4</v>
      </c>
      <c r="D1560" t="str">
        <f t="shared" si="192"/>
        <v>2021.02</v>
      </c>
      <c r="E1560" t="str" cm="1">
        <f t="array" ref="E1560">IF(COUNT(FIND({"셀룰러","샐룰러","lte","Lte","LTE","Cellular","cellular"},G1560)),"lte","wifi")</f>
        <v>wifi</v>
      </c>
      <c r="F1560" t="s">
        <v>69</v>
      </c>
      <c r="G1560" t="s">
        <v>4489</v>
      </c>
      <c r="H1560">
        <f t="shared" si="190"/>
        <v>0.93000000000006366</v>
      </c>
      <c r="I1560">
        <f t="shared" si="185"/>
        <v>449000</v>
      </c>
      <c r="J1560">
        <v>2020.09</v>
      </c>
      <c r="K1560">
        <f t="shared" si="187"/>
        <v>32</v>
      </c>
      <c r="L1560">
        <f t="shared" si="188"/>
        <v>449000</v>
      </c>
    </row>
    <row r="1561" spans="1:12" x14ac:dyDescent="0.45">
      <c r="A1561" t="s">
        <v>5325</v>
      </c>
      <c r="B1561">
        <v>400000</v>
      </c>
      <c r="C1561" t="s">
        <v>43</v>
      </c>
      <c r="D1561" t="str">
        <f t="shared" si="192"/>
        <v>2020.11</v>
      </c>
      <c r="E1561" t="str" cm="1">
        <f t="array" ref="E1561">IF(COUNT(FIND({"셀룰러","샐룰러","lte","Lte","LTE","Cellular","cellular"},G1561)),"lte","wifi")</f>
        <v>wifi</v>
      </c>
      <c r="F1561" t="s">
        <v>186</v>
      </c>
      <c r="G1561" t="s">
        <v>4597</v>
      </c>
      <c r="H1561">
        <f t="shared" si="190"/>
        <v>1.999999999998181E-2</v>
      </c>
      <c r="I1561">
        <f t="shared" si="185"/>
        <v>449000</v>
      </c>
      <c r="J1561">
        <v>2020.09</v>
      </c>
      <c r="K1561">
        <f t="shared" si="187"/>
        <v>32</v>
      </c>
      <c r="L1561">
        <f t="shared" si="188"/>
        <v>449000</v>
      </c>
    </row>
    <row r="1562" spans="1:12" x14ac:dyDescent="0.45">
      <c r="A1562" t="s">
        <v>5325</v>
      </c>
      <c r="B1562">
        <v>500000</v>
      </c>
      <c r="C1562" t="s">
        <v>43</v>
      </c>
      <c r="D1562" t="str">
        <f t="shared" si="192"/>
        <v>2020.11</v>
      </c>
      <c r="E1562" t="str" cm="1">
        <f t="array" ref="E1562">IF(COUNT(FIND({"셀룰러","샐룰러","lte","Lte","LTE","Cellular","cellular"},G1562)),"lte","wifi")</f>
        <v>wifi</v>
      </c>
      <c r="F1562" t="s">
        <v>32</v>
      </c>
      <c r="G1562" t="s">
        <v>3995</v>
      </c>
      <c r="H1562">
        <f t="shared" si="190"/>
        <v>1.999999999998181E-2</v>
      </c>
      <c r="I1562">
        <f t="shared" si="185"/>
        <v>579000</v>
      </c>
      <c r="J1562">
        <v>2020.09</v>
      </c>
      <c r="K1562">
        <f t="shared" si="187"/>
        <v>128</v>
      </c>
      <c r="L1562">
        <f t="shared" si="188"/>
        <v>449000</v>
      </c>
    </row>
    <row r="1563" spans="1:12" x14ac:dyDescent="0.45">
      <c r="A1563" t="s">
        <v>5325</v>
      </c>
      <c r="B1563">
        <v>420000</v>
      </c>
      <c r="C1563" t="s">
        <v>43</v>
      </c>
      <c r="D1563" t="str">
        <f t="shared" si="192"/>
        <v>2020.12</v>
      </c>
      <c r="E1563" t="str" cm="1">
        <f t="array" ref="E1563">IF(COUNT(FIND({"셀룰러","샐룰러","lte","Lte","LTE","Cellular","cellular"},G1563)),"lte","wifi")</f>
        <v>wifi</v>
      </c>
      <c r="F1563" t="s">
        <v>156</v>
      </c>
      <c r="G1563" t="s">
        <v>4547</v>
      </c>
      <c r="H1563">
        <f t="shared" si="190"/>
        <v>2.9999999999972715E-2</v>
      </c>
      <c r="I1563">
        <f t="shared" si="185"/>
        <v>449000</v>
      </c>
      <c r="J1563">
        <v>2020.09</v>
      </c>
      <c r="K1563">
        <f t="shared" si="187"/>
        <v>32</v>
      </c>
      <c r="L1563">
        <f t="shared" si="188"/>
        <v>449000</v>
      </c>
    </row>
    <row r="1564" spans="1:12" x14ac:dyDescent="0.45">
      <c r="A1564" t="s">
        <v>5325</v>
      </c>
      <c r="B1564">
        <v>400000</v>
      </c>
      <c r="C1564" t="s">
        <v>43</v>
      </c>
      <c r="D1564" t="str">
        <f t="shared" si="192"/>
        <v>2021.01</v>
      </c>
      <c r="E1564" t="str" cm="1">
        <f t="array" ref="E1564">IF(COUNT(FIND({"셀룰러","샐룰러","lte","Lte","LTE","Cellular","cellular"},G1564)),"lte","wifi")</f>
        <v>wifi</v>
      </c>
      <c r="F1564" t="s">
        <v>347</v>
      </c>
      <c r="G1564" t="s">
        <v>4265</v>
      </c>
      <c r="H1564">
        <f t="shared" si="190"/>
        <v>0.92000000000007276</v>
      </c>
      <c r="I1564">
        <f t="shared" si="185"/>
        <v>449000</v>
      </c>
      <c r="J1564">
        <v>2020.09</v>
      </c>
      <c r="K1564">
        <f t="shared" si="187"/>
        <v>32</v>
      </c>
      <c r="L1564">
        <f t="shared" si="188"/>
        <v>449000</v>
      </c>
    </row>
    <row r="1565" spans="1:12" x14ac:dyDescent="0.45">
      <c r="A1565" t="s">
        <v>5325</v>
      </c>
      <c r="B1565">
        <v>380000</v>
      </c>
      <c r="C1565" t="s">
        <v>4</v>
      </c>
      <c r="D1565" t="str">
        <f t="shared" si="192"/>
        <v>2020.12</v>
      </c>
      <c r="E1565" t="str" cm="1">
        <f t="array" ref="E1565">IF(COUNT(FIND({"셀룰러","샐룰러","lte","Lte","LTE","Cellular","cellular"},G1565)),"lte","wifi")</f>
        <v>wifi</v>
      </c>
      <c r="F1565" t="s">
        <v>159</v>
      </c>
      <c r="G1565" t="s">
        <v>4561</v>
      </c>
      <c r="H1565">
        <f t="shared" si="190"/>
        <v>2.9999999999972715E-2</v>
      </c>
      <c r="I1565">
        <f t="shared" si="185"/>
        <v>449000</v>
      </c>
      <c r="J1565">
        <v>2020.09</v>
      </c>
      <c r="K1565">
        <f t="shared" si="187"/>
        <v>32</v>
      </c>
      <c r="L1565">
        <f t="shared" si="188"/>
        <v>449000</v>
      </c>
    </row>
    <row r="1566" spans="1:12" x14ac:dyDescent="0.45">
      <c r="A1566" t="s">
        <v>5325</v>
      </c>
      <c r="B1566">
        <v>570000</v>
      </c>
      <c r="C1566" t="s">
        <v>43</v>
      </c>
      <c r="D1566" s="2">
        <v>2020.12</v>
      </c>
      <c r="E1566" t="str" cm="1">
        <f t="array" ref="E1566">IF(COUNT(FIND({"셀룰러","샐룰러","lte","Lte","LTE","Cellular","cellular"},G1566)),"lte","wifi")</f>
        <v>wifi</v>
      </c>
      <c r="F1566">
        <v>20201228</v>
      </c>
      <c r="G1566" t="s">
        <v>5422</v>
      </c>
      <c r="H1566">
        <f t="shared" si="190"/>
        <v>2.9999999999972715E-2</v>
      </c>
      <c r="I1566">
        <f t="shared" si="185"/>
        <v>579000</v>
      </c>
      <c r="J1566">
        <v>2020.09</v>
      </c>
      <c r="K1566">
        <f t="shared" si="187"/>
        <v>128</v>
      </c>
      <c r="L1566">
        <f t="shared" si="188"/>
        <v>449000</v>
      </c>
    </row>
    <row r="1567" spans="1:12" x14ac:dyDescent="0.45">
      <c r="A1567" t="s">
        <v>5325</v>
      </c>
      <c r="B1567">
        <v>430000</v>
      </c>
      <c r="C1567" t="s">
        <v>43</v>
      </c>
      <c r="D1567" t="str">
        <f t="shared" ref="D1567:D1574" si="193">LEFT(F1567,7)</f>
        <v>2020.12</v>
      </c>
      <c r="E1567" t="str" cm="1">
        <f t="array" ref="E1567">IF(COUNT(FIND({"셀룰러","샐룰러","lte","Lte","LTE","Cellular","cellular"},G1567)),"lte","wifi")</f>
        <v>wifi</v>
      </c>
      <c r="F1567" t="s">
        <v>138</v>
      </c>
      <c r="G1567" t="s">
        <v>4393</v>
      </c>
      <c r="H1567">
        <f t="shared" si="190"/>
        <v>2.9999999999972715E-2</v>
      </c>
      <c r="I1567">
        <f t="shared" si="185"/>
        <v>449000</v>
      </c>
      <c r="J1567">
        <v>2020.09</v>
      </c>
      <c r="K1567">
        <f t="shared" si="187"/>
        <v>32</v>
      </c>
      <c r="L1567">
        <f t="shared" si="188"/>
        <v>449000</v>
      </c>
    </row>
    <row r="1568" spans="1:12" x14ac:dyDescent="0.45">
      <c r="A1568" t="s">
        <v>5325</v>
      </c>
      <c r="B1568">
        <v>410000</v>
      </c>
      <c r="C1568" t="s">
        <v>43</v>
      </c>
      <c r="D1568" t="str">
        <f t="shared" si="193"/>
        <v>2021.02</v>
      </c>
      <c r="E1568" t="str" cm="1">
        <f t="array" ref="E1568">IF(COUNT(FIND({"셀룰러","샐룰러","lte","Lte","LTE","Cellular","cellular"},G1568)),"lte","wifi")</f>
        <v>wifi</v>
      </c>
      <c r="F1568" t="s">
        <v>29</v>
      </c>
      <c r="G1568" t="s">
        <v>4239</v>
      </c>
      <c r="H1568">
        <f t="shared" si="190"/>
        <v>0.93000000000006366</v>
      </c>
      <c r="I1568">
        <f t="shared" si="185"/>
        <v>449000</v>
      </c>
      <c r="J1568">
        <v>2020.09</v>
      </c>
      <c r="K1568">
        <f t="shared" si="187"/>
        <v>32</v>
      </c>
      <c r="L1568">
        <f t="shared" si="188"/>
        <v>449000</v>
      </c>
    </row>
    <row r="1569" spans="1:12" x14ac:dyDescent="0.45">
      <c r="A1569" t="s">
        <v>5325</v>
      </c>
      <c r="B1569">
        <v>500000</v>
      </c>
      <c r="C1569" t="s">
        <v>4</v>
      </c>
      <c r="D1569" t="str">
        <f t="shared" si="193"/>
        <v>2021.01</v>
      </c>
      <c r="E1569" t="str" cm="1">
        <f t="array" ref="E1569">IF(COUNT(FIND({"셀룰러","샐룰러","lte","Lte","LTE","Cellular","cellular"},G1569)),"lte","wifi")</f>
        <v>wifi</v>
      </c>
      <c r="F1569" t="s">
        <v>107</v>
      </c>
      <c r="G1569" t="s">
        <v>4288</v>
      </c>
      <c r="H1569">
        <f t="shared" si="190"/>
        <v>0.92000000000007276</v>
      </c>
      <c r="I1569">
        <f t="shared" si="185"/>
        <v>579000</v>
      </c>
      <c r="J1569">
        <v>2020.09</v>
      </c>
      <c r="K1569">
        <f t="shared" si="187"/>
        <v>128</v>
      </c>
      <c r="L1569">
        <f t="shared" si="188"/>
        <v>449000</v>
      </c>
    </row>
    <row r="1570" spans="1:12" x14ac:dyDescent="0.45">
      <c r="A1570" t="s">
        <v>5325</v>
      </c>
      <c r="B1570">
        <v>400000</v>
      </c>
      <c r="C1570" t="s">
        <v>43</v>
      </c>
      <c r="D1570" t="str">
        <f t="shared" si="193"/>
        <v>2021.02</v>
      </c>
      <c r="E1570" t="str" cm="1">
        <f t="array" ref="E1570">IF(COUNT(FIND({"셀룰러","샐룰러","lte","Lte","LTE","Cellular","cellular"},G1570)),"lte","wifi")</f>
        <v>wifi</v>
      </c>
      <c r="F1570" t="s">
        <v>208</v>
      </c>
      <c r="G1570" t="s">
        <v>4212</v>
      </c>
      <c r="H1570">
        <f t="shared" si="190"/>
        <v>0.93000000000006366</v>
      </c>
      <c r="I1570">
        <f t="shared" si="185"/>
        <v>449000</v>
      </c>
      <c r="J1570">
        <v>2020.09</v>
      </c>
      <c r="K1570">
        <f t="shared" si="187"/>
        <v>32</v>
      </c>
      <c r="L1570">
        <f t="shared" si="188"/>
        <v>449000</v>
      </c>
    </row>
    <row r="1571" spans="1:12" x14ac:dyDescent="0.45">
      <c r="A1571" t="s">
        <v>5325</v>
      </c>
      <c r="B1571">
        <v>284900</v>
      </c>
      <c r="C1571" t="s">
        <v>4</v>
      </c>
      <c r="D1571" t="str">
        <f t="shared" si="193"/>
        <v>2020.11</v>
      </c>
      <c r="E1571" t="str" cm="1">
        <f t="array" ref="E1571">IF(COUNT(FIND({"셀룰러","샐룰러","lte","Lte","LTE","Cellular","cellular"},G1571)),"lte","wifi")</f>
        <v>wifi</v>
      </c>
      <c r="F1571" t="s">
        <v>599</v>
      </c>
      <c r="G1571" t="s">
        <v>3533</v>
      </c>
      <c r="H1571">
        <f t="shared" si="190"/>
        <v>1.999999999998181E-2</v>
      </c>
      <c r="I1571">
        <f t="shared" si="185"/>
        <v>449000</v>
      </c>
      <c r="J1571">
        <v>2020.09</v>
      </c>
      <c r="K1571">
        <f t="shared" si="187"/>
        <v>32</v>
      </c>
      <c r="L1571">
        <f t="shared" si="188"/>
        <v>449000</v>
      </c>
    </row>
    <row r="1572" spans="1:12" x14ac:dyDescent="0.45">
      <c r="A1572" t="s">
        <v>5325</v>
      </c>
      <c r="B1572">
        <v>510000</v>
      </c>
      <c r="C1572" t="s">
        <v>43</v>
      </c>
      <c r="D1572" t="str">
        <f t="shared" si="193"/>
        <v>2021.02</v>
      </c>
      <c r="E1572" t="str" cm="1">
        <f t="array" ref="E1572">IF(COUNT(FIND({"셀룰러","샐룰러","lte","Lte","LTE","Cellular","cellular"},G1572)),"lte","wifi")</f>
        <v>wifi</v>
      </c>
      <c r="F1572" t="s">
        <v>47</v>
      </c>
      <c r="G1572" t="s">
        <v>4179</v>
      </c>
      <c r="H1572">
        <f t="shared" si="190"/>
        <v>0.93000000000006366</v>
      </c>
      <c r="I1572">
        <f t="shared" ref="I1572:I1635" si="194">IF(K1572=128,L1572+130000,L1572)</f>
        <v>449000</v>
      </c>
      <c r="J1572">
        <v>2020.09</v>
      </c>
      <c r="K1572">
        <f t="shared" si="187"/>
        <v>32</v>
      </c>
      <c r="L1572">
        <f t="shared" si="188"/>
        <v>449000</v>
      </c>
    </row>
    <row r="1573" spans="1:12" x14ac:dyDescent="0.45">
      <c r="A1573" t="s">
        <v>5325</v>
      </c>
      <c r="B1573">
        <v>395000</v>
      </c>
      <c r="C1573" t="s">
        <v>43</v>
      </c>
      <c r="D1573" t="str">
        <f t="shared" si="193"/>
        <v>2020.11</v>
      </c>
      <c r="E1573" t="str" cm="1">
        <f t="array" ref="E1573">IF(COUNT(FIND({"셀룰러","샐룰러","lte","Lte","LTE","Cellular","cellular"},G1573)),"lte","wifi")</f>
        <v>wifi</v>
      </c>
      <c r="F1573" t="s">
        <v>673</v>
      </c>
      <c r="G1573" t="s">
        <v>4606</v>
      </c>
      <c r="H1573">
        <f t="shared" si="190"/>
        <v>1.999999999998181E-2</v>
      </c>
      <c r="I1573">
        <f t="shared" si="194"/>
        <v>449000</v>
      </c>
      <c r="J1573">
        <v>2020.09</v>
      </c>
      <c r="K1573">
        <f t="shared" si="187"/>
        <v>32</v>
      </c>
      <c r="L1573">
        <f t="shared" si="188"/>
        <v>449000</v>
      </c>
    </row>
    <row r="1574" spans="1:12" x14ac:dyDescent="0.45">
      <c r="A1574" t="s">
        <v>5325</v>
      </c>
      <c r="B1574">
        <v>390000</v>
      </c>
      <c r="C1574" t="s">
        <v>43</v>
      </c>
      <c r="D1574" t="str">
        <f t="shared" si="193"/>
        <v>2020.11</v>
      </c>
      <c r="E1574" t="str" cm="1">
        <f t="array" ref="E1574">IF(COUNT(FIND({"셀룰러","샐룰러","lte","Lte","LTE","Cellular","cellular"},G1574)),"lte","wifi")</f>
        <v>wifi</v>
      </c>
      <c r="F1574" t="s">
        <v>185</v>
      </c>
      <c r="G1574" t="s">
        <v>4187</v>
      </c>
      <c r="H1574">
        <f t="shared" si="190"/>
        <v>1.999999999998181E-2</v>
      </c>
      <c r="I1574">
        <f t="shared" si="194"/>
        <v>449000</v>
      </c>
      <c r="J1574">
        <v>2020.09</v>
      </c>
      <c r="K1574">
        <f t="shared" si="187"/>
        <v>32</v>
      </c>
      <c r="L1574">
        <f t="shared" si="188"/>
        <v>449000</v>
      </c>
    </row>
    <row r="1575" spans="1:12" x14ac:dyDescent="0.45">
      <c r="A1575" t="s">
        <v>5325</v>
      </c>
      <c r="B1575">
        <v>40000</v>
      </c>
      <c r="C1575" t="s">
        <v>4</v>
      </c>
      <c r="D1575" s="2">
        <v>2021.02</v>
      </c>
      <c r="E1575" t="str" cm="1">
        <f t="array" ref="E1575">IF(COUNT(FIND({"셀룰러","샐룰러","lte","Lte","LTE","Cellular","cellular"},G1575)),"lte","wifi")</f>
        <v>wifi</v>
      </c>
      <c r="F1575">
        <v>20210217</v>
      </c>
      <c r="G1575" t="s">
        <v>5350</v>
      </c>
      <c r="H1575">
        <f t="shared" si="190"/>
        <v>0.93000000000006366</v>
      </c>
      <c r="I1575">
        <f t="shared" si="194"/>
        <v>449000</v>
      </c>
      <c r="J1575">
        <v>2020.09</v>
      </c>
      <c r="K1575">
        <f t="shared" si="187"/>
        <v>32</v>
      </c>
      <c r="L1575">
        <f t="shared" si="188"/>
        <v>449000</v>
      </c>
    </row>
    <row r="1576" spans="1:12" x14ac:dyDescent="0.45">
      <c r="A1576" t="s">
        <v>5325</v>
      </c>
      <c r="B1576">
        <v>390000</v>
      </c>
      <c r="C1576" t="s">
        <v>43</v>
      </c>
      <c r="D1576" s="2">
        <v>2020.12</v>
      </c>
      <c r="E1576" t="str" cm="1">
        <f t="array" ref="E1576">IF(COUNT(FIND({"셀룰러","샐룰러","lte","Lte","LTE","Cellular","cellular"},G1576)),"lte","wifi")</f>
        <v>wifi</v>
      </c>
      <c r="F1576">
        <v>20201202</v>
      </c>
      <c r="G1576" t="s">
        <v>5635</v>
      </c>
      <c r="H1576">
        <f t="shared" si="190"/>
        <v>2.9999999999972715E-2</v>
      </c>
      <c r="I1576">
        <f t="shared" si="194"/>
        <v>449000</v>
      </c>
      <c r="J1576">
        <v>2020.09</v>
      </c>
      <c r="K1576">
        <f t="shared" si="187"/>
        <v>32</v>
      </c>
      <c r="L1576">
        <f t="shared" si="188"/>
        <v>449000</v>
      </c>
    </row>
    <row r="1577" spans="1:12" x14ac:dyDescent="0.45">
      <c r="A1577" t="s">
        <v>5325</v>
      </c>
      <c r="B1577">
        <v>500000</v>
      </c>
      <c r="C1577" t="s">
        <v>4</v>
      </c>
      <c r="D1577" t="str">
        <f t="shared" ref="D1577:D1583" si="195">LEFT(F1577,7)</f>
        <v>2020.12</v>
      </c>
      <c r="E1577" t="str" cm="1">
        <f t="array" ref="E1577">IF(COUNT(FIND({"셀룰러","샐룰러","lte","Lte","LTE","Cellular","cellular"},G1577)),"lte","wifi")</f>
        <v>wifi</v>
      </c>
      <c r="F1577" t="s">
        <v>146</v>
      </c>
      <c r="G1577" t="s">
        <v>4558</v>
      </c>
      <c r="H1577">
        <f t="shared" si="190"/>
        <v>2.9999999999972715E-2</v>
      </c>
      <c r="I1577">
        <f t="shared" si="194"/>
        <v>579000</v>
      </c>
      <c r="J1577">
        <v>2020.09</v>
      </c>
      <c r="K1577">
        <f t="shared" si="187"/>
        <v>128</v>
      </c>
      <c r="L1577">
        <f t="shared" si="188"/>
        <v>449000</v>
      </c>
    </row>
    <row r="1578" spans="1:12" x14ac:dyDescent="0.45">
      <c r="A1578" t="s">
        <v>5325</v>
      </c>
      <c r="B1578">
        <v>410000</v>
      </c>
      <c r="C1578" t="s">
        <v>43</v>
      </c>
      <c r="D1578" t="str">
        <f t="shared" si="195"/>
        <v>2021.01</v>
      </c>
      <c r="E1578" t="str" cm="1">
        <f t="array" ref="E1578">IF(COUNT(FIND({"셀룰러","샐룰러","lte","Lte","LTE","Cellular","cellular"},G1578)),"lte","wifi")</f>
        <v>wifi</v>
      </c>
      <c r="F1578" t="s">
        <v>96</v>
      </c>
      <c r="G1578" t="s">
        <v>4511</v>
      </c>
      <c r="H1578">
        <f t="shared" si="190"/>
        <v>0.92000000000007276</v>
      </c>
      <c r="I1578">
        <f t="shared" si="194"/>
        <v>449000</v>
      </c>
      <c r="J1578">
        <v>2020.09</v>
      </c>
      <c r="K1578">
        <f t="shared" si="187"/>
        <v>32</v>
      </c>
      <c r="L1578">
        <f t="shared" si="188"/>
        <v>449000</v>
      </c>
    </row>
    <row r="1579" spans="1:12" x14ac:dyDescent="0.45">
      <c r="A1579" t="s">
        <v>5325</v>
      </c>
      <c r="B1579">
        <v>370000</v>
      </c>
      <c r="C1579" t="s">
        <v>4</v>
      </c>
      <c r="D1579" t="str">
        <f t="shared" si="195"/>
        <v>2021.03</v>
      </c>
      <c r="E1579" t="str" cm="1">
        <f t="array" ref="E1579">IF(COUNT(FIND({"셀룰러","샐룰러","lte","Lte","LTE","Cellular","cellular"},G1579)),"lte","wifi")</f>
        <v>wifi</v>
      </c>
      <c r="F1579" t="s">
        <v>15</v>
      </c>
      <c r="G1579" t="s">
        <v>4217</v>
      </c>
      <c r="H1579">
        <f t="shared" si="190"/>
        <v>0.94000000000005457</v>
      </c>
      <c r="I1579">
        <f t="shared" si="194"/>
        <v>449000</v>
      </c>
      <c r="J1579">
        <v>2020.09</v>
      </c>
      <c r="K1579">
        <f t="shared" si="187"/>
        <v>32</v>
      </c>
      <c r="L1579">
        <f t="shared" si="188"/>
        <v>449000</v>
      </c>
    </row>
    <row r="1580" spans="1:12" x14ac:dyDescent="0.45">
      <c r="A1580" t="s">
        <v>5325</v>
      </c>
      <c r="B1580">
        <v>420000</v>
      </c>
      <c r="C1580" t="s">
        <v>43</v>
      </c>
      <c r="D1580" t="str">
        <f t="shared" si="195"/>
        <v>2021.02</v>
      </c>
      <c r="E1580" t="str" cm="1">
        <f t="array" ref="E1580">IF(COUNT(FIND({"셀룰러","샐룰러","lte","Lte","LTE","Cellular","cellular"},G1580)),"lte","wifi")</f>
        <v>wifi</v>
      </c>
      <c r="F1580" t="s">
        <v>299</v>
      </c>
      <c r="G1580" t="s">
        <v>4250</v>
      </c>
      <c r="H1580">
        <f t="shared" si="190"/>
        <v>0.93000000000006366</v>
      </c>
      <c r="I1580">
        <f t="shared" si="194"/>
        <v>449000</v>
      </c>
      <c r="J1580">
        <v>2020.09</v>
      </c>
      <c r="K1580">
        <f t="shared" si="187"/>
        <v>32</v>
      </c>
      <c r="L1580">
        <f t="shared" si="188"/>
        <v>449000</v>
      </c>
    </row>
    <row r="1581" spans="1:12" x14ac:dyDescent="0.45">
      <c r="A1581" t="s">
        <v>5325</v>
      </c>
      <c r="B1581">
        <v>395000</v>
      </c>
      <c r="C1581" t="s">
        <v>43</v>
      </c>
      <c r="D1581" t="str">
        <f t="shared" si="195"/>
        <v>2020.12</v>
      </c>
      <c r="E1581" t="str" cm="1">
        <f t="array" ref="E1581">IF(COUNT(FIND({"셀룰러","샐룰러","lte","Lte","LTE","Cellular","cellular"},G1581)),"lte","wifi")</f>
        <v>wifi</v>
      </c>
      <c r="F1581" t="s">
        <v>165</v>
      </c>
      <c r="G1581" t="s">
        <v>4563</v>
      </c>
      <c r="H1581">
        <f t="shared" si="190"/>
        <v>2.9999999999972715E-2</v>
      </c>
      <c r="I1581">
        <f t="shared" si="194"/>
        <v>449000</v>
      </c>
      <c r="J1581">
        <v>2020.09</v>
      </c>
      <c r="K1581">
        <f t="shared" si="187"/>
        <v>32</v>
      </c>
      <c r="L1581">
        <f t="shared" si="188"/>
        <v>449000</v>
      </c>
    </row>
    <row r="1582" spans="1:12" x14ac:dyDescent="0.45">
      <c r="A1582" t="s">
        <v>5325</v>
      </c>
      <c r="B1582">
        <v>380000</v>
      </c>
      <c r="C1582" t="s">
        <v>43</v>
      </c>
      <c r="D1582" t="str">
        <f t="shared" si="195"/>
        <v>2020.11</v>
      </c>
      <c r="E1582" t="str" cm="1">
        <f t="array" ref="E1582">IF(COUNT(FIND({"셀룰러","샐룰러","lte","Lte","LTE","Cellular","cellular"},G1582)),"lte","wifi")</f>
        <v>wifi</v>
      </c>
      <c r="F1582" t="s">
        <v>220</v>
      </c>
      <c r="G1582" t="s">
        <v>4377</v>
      </c>
      <c r="H1582">
        <f t="shared" si="190"/>
        <v>1.999999999998181E-2</v>
      </c>
      <c r="I1582">
        <f t="shared" si="194"/>
        <v>449000</v>
      </c>
      <c r="J1582">
        <v>2020.09</v>
      </c>
      <c r="K1582">
        <f t="shared" ref="K1582:K1645" si="196">IF(COUNT(FIND(128,G1582)),128,32)</f>
        <v>32</v>
      </c>
      <c r="L1582">
        <f t="shared" ref="L1582:L1645" si="197">IF(E1582="wifi",449000,619000)</f>
        <v>449000</v>
      </c>
    </row>
    <row r="1583" spans="1:12" x14ac:dyDescent="0.45">
      <c r="A1583" t="s">
        <v>5325</v>
      </c>
      <c r="B1583">
        <v>590000</v>
      </c>
      <c r="C1583" t="s">
        <v>43</v>
      </c>
      <c r="D1583" t="str">
        <f t="shared" si="195"/>
        <v>2020.12</v>
      </c>
      <c r="E1583" t="str" cm="1">
        <f t="array" ref="E1583">IF(COUNT(FIND({"셀룰러","샐룰러","lte","Lte","LTE","Cellular","cellular"},G1583)),"lte","wifi")</f>
        <v>wifi</v>
      </c>
      <c r="F1583" t="s">
        <v>128</v>
      </c>
      <c r="G1583" t="s">
        <v>4543</v>
      </c>
      <c r="H1583">
        <f t="shared" si="190"/>
        <v>2.9999999999972715E-2</v>
      </c>
      <c r="I1583">
        <f t="shared" si="194"/>
        <v>579000</v>
      </c>
      <c r="J1583">
        <v>2020.09</v>
      </c>
      <c r="K1583">
        <f t="shared" si="196"/>
        <v>128</v>
      </c>
      <c r="L1583">
        <f t="shared" si="197"/>
        <v>449000</v>
      </c>
    </row>
    <row r="1584" spans="1:12" x14ac:dyDescent="0.45">
      <c r="A1584" t="s">
        <v>5325</v>
      </c>
      <c r="B1584">
        <v>380000</v>
      </c>
      <c r="C1584" t="s">
        <v>43</v>
      </c>
      <c r="D1584" s="2">
        <v>2020.11</v>
      </c>
      <c r="E1584" t="str" cm="1">
        <f t="array" ref="E1584">IF(COUNT(FIND({"셀룰러","샐룰러","lte","Lte","LTE","Cellular","cellular"},G1584)),"lte","wifi")</f>
        <v>wifi</v>
      </c>
      <c r="F1584">
        <v>20201127</v>
      </c>
      <c r="G1584" t="s">
        <v>5573</v>
      </c>
      <c r="H1584">
        <f t="shared" si="190"/>
        <v>1.999999999998181E-2</v>
      </c>
      <c r="I1584">
        <f t="shared" si="194"/>
        <v>449000</v>
      </c>
      <c r="J1584">
        <v>2020.09</v>
      </c>
      <c r="K1584">
        <f t="shared" si="196"/>
        <v>32</v>
      </c>
      <c r="L1584">
        <f t="shared" si="197"/>
        <v>449000</v>
      </c>
    </row>
    <row r="1585" spans="1:12" x14ac:dyDescent="0.45">
      <c r="A1585" t="s">
        <v>5325</v>
      </c>
      <c r="B1585">
        <v>550000</v>
      </c>
      <c r="C1585" t="s">
        <v>43</v>
      </c>
      <c r="D1585" t="str">
        <f t="shared" ref="D1585:D1605" si="198">LEFT(F1585,7)</f>
        <v>2021.02</v>
      </c>
      <c r="E1585" t="str" cm="1">
        <f t="array" ref="E1585">IF(COUNT(FIND({"셀룰러","샐룰러","lte","Lte","LTE","Cellular","cellular"},G1585)),"lte","wifi")</f>
        <v>wifi</v>
      </c>
      <c r="F1585" t="s">
        <v>208</v>
      </c>
      <c r="G1585" t="s">
        <v>4228</v>
      </c>
      <c r="H1585">
        <f t="shared" si="190"/>
        <v>0.93000000000006366</v>
      </c>
      <c r="I1585">
        <f t="shared" si="194"/>
        <v>579000</v>
      </c>
      <c r="J1585">
        <v>2020.09</v>
      </c>
      <c r="K1585">
        <f t="shared" si="196"/>
        <v>128</v>
      </c>
      <c r="L1585">
        <f t="shared" si="197"/>
        <v>449000</v>
      </c>
    </row>
    <row r="1586" spans="1:12" x14ac:dyDescent="0.45">
      <c r="A1586" t="s">
        <v>5325</v>
      </c>
      <c r="B1586">
        <v>300000</v>
      </c>
      <c r="C1586" t="s">
        <v>4</v>
      </c>
      <c r="D1586" t="str">
        <f t="shared" si="198"/>
        <v>2020.12</v>
      </c>
      <c r="E1586" t="str" cm="1">
        <f t="array" ref="E1586">IF(COUNT(FIND({"셀룰러","샐룰러","lte","Lte","LTE","Cellular","cellular"},G1586)),"lte","wifi")</f>
        <v>wifi</v>
      </c>
      <c r="F1586" t="s">
        <v>156</v>
      </c>
      <c r="G1586" t="s">
        <v>4169</v>
      </c>
      <c r="H1586">
        <f t="shared" si="190"/>
        <v>2.9999999999972715E-2</v>
      </c>
      <c r="I1586">
        <f t="shared" si="194"/>
        <v>449000</v>
      </c>
      <c r="J1586">
        <v>2020.09</v>
      </c>
      <c r="K1586">
        <f t="shared" si="196"/>
        <v>32</v>
      </c>
      <c r="L1586">
        <f t="shared" si="197"/>
        <v>449000</v>
      </c>
    </row>
    <row r="1587" spans="1:12" x14ac:dyDescent="0.45">
      <c r="A1587" t="s">
        <v>5325</v>
      </c>
      <c r="B1587">
        <v>430000</v>
      </c>
      <c r="C1587" t="s">
        <v>4</v>
      </c>
      <c r="D1587" t="str">
        <f t="shared" si="198"/>
        <v>2021.02</v>
      </c>
      <c r="E1587" t="str" cm="1">
        <f t="array" ref="E1587">IF(COUNT(FIND({"셀룰러","샐룰러","lte","Lte","LTE","Cellular","cellular"},G1587)),"lte","wifi")</f>
        <v>wifi</v>
      </c>
      <c r="F1587" t="s">
        <v>73</v>
      </c>
      <c r="G1587" t="s">
        <v>4409</v>
      </c>
      <c r="H1587">
        <f t="shared" si="190"/>
        <v>0.93000000000006366</v>
      </c>
      <c r="I1587">
        <f t="shared" si="194"/>
        <v>449000</v>
      </c>
      <c r="J1587">
        <v>2020.09</v>
      </c>
      <c r="K1587">
        <f t="shared" si="196"/>
        <v>32</v>
      </c>
      <c r="L1587">
        <f t="shared" si="197"/>
        <v>449000</v>
      </c>
    </row>
    <row r="1588" spans="1:12" x14ac:dyDescent="0.45">
      <c r="A1588" t="s">
        <v>5325</v>
      </c>
      <c r="B1588">
        <v>640000</v>
      </c>
      <c r="C1588" t="s">
        <v>43</v>
      </c>
      <c r="D1588" t="str">
        <f t="shared" si="198"/>
        <v>2020.12</v>
      </c>
      <c r="E1588" t="str" cm="1">
        <f t="array" ref="E1588">IF(COUNT(FIND({"셀룰러","샐룰러","lte","Lte","LTE","Cellular","cellular"},G1588)),"lte","wifi")</f>
        <v>lte</v>
      </c>
      <c r="F1588" t="s">
        <v>169</v>
      </c>
      <c r="G1588" t="s">
        <v>4488</v>
      </c>
      <c r="H1588">
        <f t="shared" si="190"/>
        <v>2.9999999999972715E-2</v>
      </c>
      <c r="I1588">
        <f t="shared" si="194"/>
        <v>749000</v>
      </c>
      <c r="J1588">
        <v>2020.09</v>
      </c>
      <c r="K1588">
        <f t="shared" si="196"/>
        <v>128</v>
      </c>
      <c r="L1588">
        <f t="shared" si="197"/>
        <v>619000</v>
      </c>
    </row>
    <row r="1589" spans="1:12" x14ac:dyDescent="0.45">
      <c r="A1589" t="s">
        <v>5325</v>
      </c>
      <c r="B1589">
        <v>400000</v>
      </c>
      <c r="C1589" t="s">
        <v>43</v>
      </c>
      <c r="D1589" t="str">
        <f t="shared" si="198"/>
        <v>2021.02</v>
      </c>
      <c r="E1589" t="str" cm="1">
        <f t="array" ref="E1589">IF(COUNT(FIND({"셀룰러","샐룰러","lte","Lte","LTE","Cellular","cellular"},G1589)),"lte","wifi")</f>
        <v>wifi</v>
      </c>
      <c r="F1589" t="s">
        <v>80</v>
      </c>
      <c r="G1589" t="s">
        <v>4480</v>
      </c>
      <c r="H1589">
        <f t="shared" si="190"/>
        <v>0.93000000000006366</v>
      </c>
      <c r="I1589">
        <f t="shared" si="194"/>
        <v>449000</v>
      </c>
      <c r="J1589">
        <v>2020.09</v>
      </c>
      <c r="K1589">
        <f t="shared" si="196"/>
        <v>32</v>
      </c>
      <c r="L1589">
        <f t="shared" si="197"/>
        <v>449000</v>
      </c>
    </row>
    <row r="1590" spans="1:12" x14ac:dyDescent="0.45">
      <c r="A1590" t="s">
        <v>5325</v>
      </c>
      <c r="B1590">
        <v>425000</v>
      </c>
      <c r="C1590" t="s">
        <v>4</v>
      </c>
      <c r="D1590" t="str">
        <f t="shared" si="198"/>
        <v>2021.02</v>
      </c>
      <c r="E1590" t="str" cm="1">
        <f t="array" ref="E1590">IF(COUNT(FIND({"셀룰러","샐룰러","lte","Lte","LTE","Cellular","cellular"},G1590)),"lte","wifi")</f>
        <v>wifi</v>
      </c>
      <c r="F1590" t="s">
        <v>49</v>
      </c>
      <c r="G1590" t="s">
        <v>4235</v>
      </c>
      <c r="H1590">
        <f t="shared" si="190"/>
        <v>0.93000000000006366</v>
      </c>
      <c r="I1590">
        <f t="shared" si="194"/>
        <v>449000</v>
      </c>
      <c r="J1590">
        <v>2020.09</v>
      </c>
      <c r="K1590">
        <f t="shared" si="196"/>
        <v>32</v>
      </c>
      <c r="L1590">
        <f t="shared" si="197"/>
        <v>449000</v>
      </c>
    </row>
    <row r="1591" spans="1:12" x14ac:dyDescent="0.45">
      <c r="A1591" t="s">
        <v>5325</v>
      </c>
      <c r="B1591">
        <v>400000</v>
      </c>
      <c r="C1591" t="s">
        <v>4</v>
      </c>
      <c r="D1591" t="str">
        <f t="shared" si="198"/>
        <v>2021.01</v>
      </c>
      <c r="E1591" t="str" cm="1">
        <f t="array" ref="E1591">IF(COUNT(FIND({"셀룰러","샐룰러","lte","Lte","LTE","Cellular","cellular"},G1591)),"lte","wifi")</f>
        <v>wifi</v>
      </c>
      <c r="F1591" t="s">
        <v>339</v>
      </c>
      <c r="G1591" t="s">
        <v>4490</v>
      </c>
      <c r="H1591">
        <f t="shared" si="190"/>
        <v>0.92000000000007276</v>
      </c>
      <c r="I1591">
        <f t="shared" si="194"/>
        <v>449000</v>
      </c>
      <c r="J1591">
        <v>2020.09</v>
      </c>
      <c r="K1591">
        <f t="shared" si="196"/>
        <v>32</v>
      </c>
      <c r="L1591">
        <f t="shared" si="197"/>
        <v>449000</v>
      </c>
    </row>
    <row r="1592" spans="1:12" x14ac:dyDescent="0.45">
      <c r="A1592" t="s">
        <v>5325</v>
      </c>
      <c r="B1592">
        <v>450000</v>
      </c>
      <c r="C1592" t="s">
        <v>43</v>
      </c>
      <c r="D1592" t="str">
        <f t="shared" si="198"/>
        <v>2021.03</v>
      </c>
      <c r="E1592" t="str" cm="1">
        <f t="array" ref="E1592">IF(COUNT(FIND({"셀룰러","샐룰러","lte","Lte","LTE","Cellular","cellular"},G1592)),"lte","wifi")</f>
        <v>wifi</v>
      </c>
      <c r="F1592" t="s">
        <v>5</v>
      </c>
      <c r="G1592" t="s">
        <v>4203</v>
      </c>
      <c r="H1592">
        <f t="shared" si="190"/>
        <v>0.94000000000005457</v>
      </c>
      <c r="I1592">
        <f t="shared" si="194"/>
        <v>579000</v>
      </c>
      <c r="J1592">
        <v>2020.09</v>
      </c>
      <c r="K1592">
        <f t="shared" si="196"/>
        <v>128</v>
      </c>
      <c r="L1592">
        <f t="shared" si="197"/>
        <v>449000</v>
      </c>
    </row>
    <row r="1593" spans="1:12" x14ac:dyDescent="0.45">
      <c r="A1593" t="s">
        <v>5325</v>
      </c>
      <c r="B1593">
        <v>360000</v>
      </c>
      <c r="C1593" t="s">
        <v>4</v>
      </c>
      <c r="D1593" t="str">
        <f t="shared" si="198"/>
        <v>2021.02</v>
      </c>
      <c r="E1593" t="str" cm="1">
        <f t="array" ref="E1593">IF(COUNT(FIND({"셀룰러","샐룰러","lte","Lte","LTE","Cellular","cellular"},G1593)),"lte","wifi")</f>
        <v>wifi</v>
      </c>
      <c r="F1593" t="s">
        <v>66</v>
      </c>
      <c r="G1593" t="s">
        <v>4291</v>
      </c>
      <c r="H1593">
        <f t="shared" si="190"/>
        <v>0.93000000000006366</v>
      </c>
      <c r="I1593">
        <f t="shared" si="194"/>
        <v>449000</v>
      </c>
      <c r="J1593">
        <v>2020.09</v>
      </c>
      <c r="K1593">
        <f t="shared" si="196"/>
        <v>32</v>
      </c>
      <c r="L1593">
        <f t="shared" si="197"/>
        <v>449000</v>
      </c>
    </row>
    <row r="1594" spans="1:12" x14ac:dyDescent="0.45">
      <c r="A1594" t="s">
        <v>5325</v>
      </c>
      <c r="B1594">
        <v>460000</v>
      </c>
      <c r="C1594" t="s">
        <v>7</v>
      </c>
      <c r="D1594" t="str">
        <f t="shared" si="198"/>
        <v>2021.01</v>
      </c>
      <c r="E1594" t="str" cm="1">
        <f t="array" ref="E1594">IF(COUNT(FIND({"셀룰러","샐룰러","lte","Lte","LTE","Cellular","cellular"},G1594)),"lte","wifi")</f>
        <v>wifi</v>
      </c>
      <c r="F1594" t="s">
        <v>342</v>
      </c>
      <c r="G1594" t="s">
        <v>4517</v>
      </c>
      <c r="H1594">
        <f t="shared" si="190"/>
        <v>0.92000000000007276</v>
      </c>
      <c r="I1594">
        <f t="shared" si="194"/>
        <v>449000</v>
      </c>
      <c r="J1594">
        <v>2020.09</v>
      </c>
      <c r="K1594">
        <f t="shared" si="196"/>
        <v>32</v>
      </c>
      <c r="L1594">
        <f t="shared" si="197"/>
        <v>449000</v>
      </c>
    </row>
    <row r="1595" spans="1:12" x14ac:dyDescent="0.45">
      <c r="A1595" t="s">
        <v>5325</v>
      </c>
      <c r="B1595">
        <v>375000</v>
      </c>
      <c r="C1595" t="s">
        <v>4</v>
      </c>
      <c r="D1595" t="str">
        <f t="shared" si="198"/>
        <v>2020.12</v>
      </c>
      <c r="E1595" t="str" cm="1">
        <f t="array" ref="E1595">IF(COUNT(FIND({"셀룰러","샐룰러","lte","Lte","LTE","Cellular","cellular"},G1595)),"lte","wifi")</f>
        <v>wifi</v>
      </c>
      <c r="F1595" t="s">
        <v>175</v>
      </c>
      <c r="G1595" t="s">
        <v>4362</v>
      </c>
      <c r="H1595">
        <f t="shared" si="190"/>
        <v>2.9999999999972715E-2</v>
      </c>
      <c r="I1595">
        <f t="shared" si="194"/>
        <v>449000</v>
      </c>
      <c r="J1595">
        <v>2020.09</v>
      </c>
      <c r="K1595">
        <f t="shared" si="196"/>
        <v>32</v>
      </c>
      <c r="L1595">
        <f t="shared" si="197"/>
        <v>449000</v>
      </c>
    </row>
    <row r="1596" spans="1:12" x14ac:dyDescent="0.45">
      <c r="A1596" t="s">
        <v>5325</v>
      </c>
      <c r="B1596">
        <v>560000</v>
      </c>
      <c r="C1596" t="s">
        <v>43</v>
      </c>
      <c r="D1596" t="str">
        <f t="shared" si="198"/>
        <v>2021.02</v>
      </c>
      <c r="E1596" t="str" cm="1">
        <f t="array" ref="E1596">IF(COUNT(FIND({"셀룰러","샐룰러","lte","Lte","LTE","Cellular","cellular"},G1596)),"lte","wifi")</f>
        <v>wifi</v>
      </c>
      <c r="F1596" t="s">
        <v>302</v>
      </c>
      <c r="G1596" t="s">
        <v>4249</v>
      </c>
      <c r="H1596">
        <f t="shared" si="190"/>
        <v>0.93000000000006366</v>
      </c>
      <c r="I1596">
        <f t="shared" si="194"/>
        <v>579000</v>
      </c>
      <c r="J1596">
        <v>2020.09</v>
      </c>
      <c r="K1596">
        <f t="shared" si="196"/>
        <v>128</v>
      </c>
      <c r="L1596">
        <f t="shared" si="197"/>
        <v>449000</v>
      </c>
    </row>
    <row r="1597" spans="1:12" x14ac:dyDescent="0.45">
      <c r="A1597" t="s">
        <v>5325</v>
      </c>
      <c r="B1597">
        <v>410000</v>
      </c>
      <c r="C1597" t="s">
        <v>43</v>
      </c>
      <c r="D1597" t="str">
        <f t="shared" si="198"/>
        <v>2021.02</v>
      </c>
      <c r="E1597" t="str" cm="1">
        <f t="array" ref="E1597">IF(COUNT(FIND({"셀룰러","샐룰러","lte","Lte","LTE","Cellular","cellular"},G1597)),"lte","wifi")</f>
        <v>wifi</v>
      </c>
      <c r="F1597" t="s">
        <v>257</v>
      </c>
      <c r="G1597" t="s">
        <v>4223</v>
      </c>
      <c r="H1597">
        <f t="shared" si="190"/>
        <v>0.93000000000006366</v>
      </c>
      <c r="I1597">
        <f t="shared" si="194"/>
        <v>449000</v>
      </c>
      <c r="J1597">
        <v>2020.09</v>
      </c>
      <c r="K1597">
        <f t="shared" si="196"/>
        <v>32</v>
      </c>
      <c r="L1597">
        <f t="shared" si="197"/>
        <v>449000</v>
      </c>
    </row>
    <row r="1598" spans="1:12" x14ac:dyDescent="0.45">
      <c r="A1598" t="s">
        <v>5325</v>
      </c>
      <c r="B1598">
        <v>430000</v>
      </c>
      <c r="C1598" t="s">
        <v>43</v>
      </c>
      <c r="D1598" t="str">
        <f t="shared" si="198"/>
        <v>2021.01</v>
      </c>
      <c r="E1598" t="str" cm="1">
        <f t="array" ref="E1598">IF(COUNT(FIND({"셀룰러","샐룰러","lte","Lte","LTE","Cellular","cellular"},G1598)),"lte","wifi")</f>
        <v>wifi</v>
      </c>
      <c r="F1598" t="s">
        <v>114</v>
      </c>
      <c r="G1598" t="s">
        <v>4296</v>
      </c>
      <c r="H1598">
        <f t="shared" si="190"/>
        <v>0.92000000000007276</v>
      </c>
      <c r="I1598">
        <f t="shared" si="194"/>
        <v>449000</v>
      </c>
      <c r="J1598">
        <v>2020.09</v>
      </c>
      <c r="K1598">
        <f t="shared" si="196"/>
        <v>32</v>
      </c>
      <c r="L1598">
        <f t="shared" si="197"/>
        <v>449000</v>
      </c>
    </row>
    <row r="1599" spans="1:12" x14ac:dyDescent="0.45">
      <c r="A1599" t="s">
        <v>5325</v>
      </c>
      <c r="B1599">
        <v>565000</v>
      </c>
      <c r="C1599" t="s">
        <v>43</v>
      </c>
      <c r="D1599" t="str">
        <f t="shared" si="198"/>
        <v>2021.01</v>
      </c>
      <c r="E1599" t="str" cm="1">
        <f t="array" ref="E1599">IF(COUNT(FIND({"셀룰러","샐룰러","lte","Lte","LTE","Cellular","cellular"},G1599)),"lte","wifi")</f>
        <v>wifi</v>
      </c>
      <c r="F1599" t="s">
        <v>84</v>
      </c>
      <c r="G1599" t="s">
        <v>4492</v>
      </c>
      <c r="H1599">
        <f t="shared" si="190"/>
        <v>0.92000000000007276</v>
      </c>
      <c r="I1599">
        <f t="shared" si="194"/>
        <v>579000</v>
      </c>
      <c r="J1599">
        <v>2020.09</v>
      </c>
      <c r="K1599">
        <f t="shared" si="196"/>
        <v>128</v>
      </c>
      <c r="L1599">
        <f t="shared" si="197"/>
        <v>449000</v>
      </c>
    </row>
    <row r="1600" spans="1:12" x14ac:dyDescent="0.45">
      <c r="A1600" t="s">
        <v>5325</v>
      </c>
      <c r="B1600">
        <v>398000</v>
      </c>
      <c r="C1600" t="s">
        <v>4</v>
      </c>
      <c r="D1600" t="str">
        <f t="shared" si="198"/>
        <v>2021.03</v>
      </c>
      <c r="E1600" t="str" cm="1">
        <f t="array" ref="E1600">IF(COUNT(FIND({"셀룰러","샐룰러","lte","Lte","LTE","Cellular","cellular"},G1600)),"lte","wifi")</f>
        <v>wifi</v>
      </c>
      <c r="F1600" t="s">
        <v>20</v>
      </c>
      <c r="G1600" t="s">
        <v>4416</v>
      </c>
      <c r="H1600">
        <f t="shared" si="190"/>
        <v>0.94000000000005457</v>
      </c>
      <c r="I1600">
        <f t="shared" si="194"/>
        <v>449000</v>
      </c>
      <c r="J1600">
        <v>2020.09</v>
      </c>
      <c r="K1600">
        <f t="shared" si="196"/>
        <v>32</v>
      </c>
      <c r="L1600">
        <f t="shared" si="197"/>
        <v>449000</v>
      </c>
    </row>
    <row r="1601" spans="1:12" x14ac:dyDescent="0.45">
      <c r="A1601" t="s">
        <v>5325</v>
      </c>
      <c r="B1601">
        <v>420000</v>
      </c>
      <c r="C1601" t="s">
        <v>43</v>
      </c>
      <c r="D1601" t="str">
        <f t="shared" si="198"/>
        <v>2021.02</v>
      </c>
      <c r="E1601" t="str" cm="1">
        <f t="array" ref="E1601">IF(COUNT(FIND({"셀룰러","샐룰러","lte","Lte","LTE","Cellular","cellular"},G1601)),"lte","wifi")</f>
        <v>wifi</v>
      </c>
      <c r="F1601" t="s">
        <v>49</v>
      </c>
      <c r="G1601" t="s">
        <v>4466</v>
      </c>
      <c r="H1601">
        <f t="shared" si="190"/>
        <v>0.93000000000006366</v>
      </c>
      <c r="I1601">
        <f t="shared" si="194"/>
        <v>449000</v>
      </c>
      <c r="J1601">
        <v>2020.09</v>
      </c>
      <c r="K1601">
        <f t="shared" si="196"/>
        <v>32</v>
      </c>
      <c r="L1601">
        <f t="shared" si="197"/>
        <v>449000</v>
      </c>
    </row>
    <row r="1602" spans="1:12" x14ac:dyDescent="0.45">
      <c r="A1602" t="s">
        <v>5325</v>
      </c>
      <c r="B1602">
        <v>450000</v>
      </c>
      <c r="C1602" t="s">
        <v>43</v>
      </c>
      <c r="D1602" t="str">
        <f t="shared" si="198"/>
        <v>2021.01</v>
      </c>
      <c r="E1602" t="str" cm="1">
        <f t="array" ref="E1602">IF(COUNT(FIND({"셀룰러","샐룰러","lte","Lte","LTE","Cellular","cellular"},G1602)),"lte","wifi")</f>
        <v>wifi</v>
      </c>
      <c r="F1602" t="s">
        <v>313</v>
      </c>
      <c r="G1602" t="s">
        <v>4270</v>
      </c>
      <c r="H1602">
        <f t="shared" ref="H1602:H1665" si="199">D1602-J1602</f>
        <v>0.92000000000007276</v>
      </c>
      <c r="I1602">
        <f t="shared" si="194"/>
        <v>449000</v>
      </c>
      <c r="J1602">
        <v>2020.09</v>
      </c>
      <c r="K1602">
        <f t="shared" si="196"/>
        <v>32</v>
      </c>
      <c r="L1602">
        <f t="shared" si="197"/>
        <v>449000</v>
      </c>
    </row>
    <row r="1603" spans="1:12" x14ac:dyDescent="0.45">
      <c r="A1603" t="s">
        <v>5325</v>
      </c>
      <c r="B1603">
        <v>520000</v>
      </c>
      <c r="C1603" t="s">
        <v>43</v>
      </c>
      <c r="D1603" t="str">
        <f t="shared" si="198"/>
        <v>2020.11</v>
      </c>
      <c r="E1603" t="str" cm="1">
        <f t="array" ref="E1603">IF(COUNT(FIND({"셀룰러","샐룰러","lte","Lte","LTE","Cellular","cellular"},G1603)),"lte","wifi")</f>
        <v>wifi</v>
      </c>
      <c r="F1603" t="s">
        <v>207</v>
      </c>
      <c r="G1603" t="s">
        <v>4379</v>
      </c>
      <c r="H1603">
        <f t="shared" si="199"/>
        <v>1.999999999998181E-2</v>
      </c>
      <c r="I1603">
        <f t="shared" si="194"/>
        <v>579000</v>
      </c>
      <c r="J1603">
        <v>2020.09</v>
      </c>
      <c r="K1603">
        <f t="shared" si="196"/>
        <v>128</v>
      </c>
      <c r="L1603">
        <f t="shared" si="197"/>
        <v>449000</v>
      </c>
    </row>
    <row r="1604" spans="1:12" x14ac:dyDescent="0.45">
      <c r="A1604" t="s">
        <v>5325</v>
      </c>
      <c r="B1604">
        <v>490000</v>
      </c>
      <c r="C1604" t="s">
        <v>43</v>
      </c>
      <c r="D1604" t="str">
        <f t="shared" si="198"/>
        <v>2020.11</v>
      </c>
      <c r="E1604" t="str" cm="1">
        <f t="array" ref="E1604">IF(COUNT(FIND({"셀룰러","샐룰러","lte","Lte","LTE","Cellular","cellular"},G1604)),"lte","wifi")</f>
        <v>lte</v>
      </c>
      <c r="F1604" t="s">
        <v>32</v>
      </c>
      <c r="G1604" t="s">
        <v>4358</v>
      </c>
      <c r="H1604">
        <f t="shared" si="199"/>
        <v>1.999999999998181E-2</v>
      </c>
      <c r="I1604">
        <f t="shared" si="194"/>
        <v>619000</v>
      </c>
      <c r="J1604">
        <v>2020.09</v>
      </c>
      <c r="K1604">
        <f t="shared" si="196"/>
        <v>32</v>
      </c>
      <c r="L1604">
        <f t="shared" si="197"/>
        <v>619000</v>
      </c>
    </row>
    <row r="1605" spans="1:12" x14ac:dyDescent="0.45">
      <c r="A1605" t="s">
        <v>5325</v>
      </c>
      <c r="B1605">
        <v>420000</v>
      </c>
      <c r="C1605" t="s">
        <v>4</v>
      </c>
      <c r="D1605" t="str">
        <f t="shared" si="198"/>
        <v>2021.01</v>
      </c>
      <c r="E1605" t="str" cm="1">
        <f t="array" ref="E1605">IF(COUNT(FIND({"셀룰러","샐룰러","lte","Lte","LTE","Cellular","cellular"},G1605)),"lte","wifi")</f>
        <v>wifi</v>
      </c>
      <c r="F1605" t="s">
        <v>92</v>
      </c>
      <c r="G1605" t="s">
        <v>4519</v>
      </c>
      <c r="H1605">
        <f t="shared" si="199"/>
        <v>0.92000000000007276</v>
      </c>
      <c r="I1605">
        <f t="shared" si="194"/>
        <v>449000</v>
      </c>
      <c r="J1605">
        <v>2020.09</v>
      </c>
      <c r="K1605">
        <f t="shared" si="196"/>
        <v>32</v>
      </c>
      <c r="L1605">
        <f t="shared" si="197"/>
        <v>449000</v>
      </c>
    </row>
    <row r="1606" spans="1:12" x14ac:dyDescent="0.45">
      <c r="A1606" t="s">
        <v>5325</v>
      </c>
      <c r="B1606">
        <v>430000</v>
      </c>
      <c r="C1606" t="s">
        <v>43</v>
      </c>
      <c r="D1606" s="2">
        <v>2021.02</v>
      </c>
      <c r="E1606" t="str" cm="1">
        <f t="array" ref="E1606">IF(COUNT(FIND({"셀룰러","샐룰러","lte","Lte","LTE","Cellular","cellular"},G1606)),"lte","wifi")</f>
        <v>wifi</v>
      </c>
      <c r="F1606">
        <v>20210218</v>
      </c>
      <c r="G1606" t="s">
        <v>3759</v>
      </c>
      <c r="H1606">
        <f t="shared" si="199"/>
        <v>0.93000000000006366</v>
      </c>
      <c r="I1606">
        <f t="shared" si="194"/>
        <v>449000</v>
      </c>
      <c r="J1606">
        <v>2020.09</v>
      </c>
      <c r="K1606">
        <f t="shared" si="196"/>
        <v>32</v>
      </c>
      <c r="L1606">
        <f t="shared" si="197"/>
        <v>449000</v>
      </c>
    </row>
    <row r="1607" spans="1:12" x14ac:dyDescent="0.45">
      <c r="A1607" t="s">
        <v>5325</v>
      </c>
      <c r="B1607">
        <v>430000</v>
      </c>
      <c r="C1607" t="s">
        <v>43</v>
      </c>
      <c r="D1607" t="str">
        <f t="shared" ref="D1607:D1626" si="200">LEFT(F1607,7)</f>
        <v>2021.02</v>
      </c>
      <c r="E1607" t="str" cm="1">
        <f t="array" ref="E1607">IF(COUNT(FIND({"셀룰러","샐룰러","lte","Lte","LTE","Cellular","cellular"},G1607)),"lte","wifi")</f>
        <v>wifi</v>
      </c>
      <c r="F1607" t="s">
        <v>66</v>
      </c>
      <c r="G1607" t="s">
        <v>4478</v>
      </c>
      <c r="H1607">
        <f t="shared" si="199"/>
        <v>0.93000000000006366</v>
      </c>
      <c r="I1607">
        <f t="shared" si="194"/>
        <v>449000</v>
      </c>
      <c r="J1607">
        <v>2020.09</v>
      </c>
      <c r="K1607">
        <f t="shared" si="196"/>
        <v>32</v>
      </c>
      <c r="L1607">
        <f t="shared" si="197"/>
        <v>449000</v>
      </c>
    </row>
    <row r="1608" spans="1:12" x14ac:dyDescent="0.45">
      <c r="A1608" t="s">
        <v>5325</v>
      </c>
      <c r="B1608">
        <v>400000</v>
      </c>
      <c r="C1608" t="s">
        <v>43</v>
      </c>
      <c r="D1608" t="str">
        <f t="shared" si="200"/>
        <v>2021.02</v>
      </c>
      <c r="E1608" t="str" cm="1">
        <f t="array" ref="E1608">IF(COUNT(FIND({"셀룰러","샐룰러","lte","Lte","LTE","Cellular","cellular"},G1608)),"lte","wifi")</f>
        <v>wifi</v>
      </c>
      <c r="F1608" t="s">
        <v>29</v>
      </c>
      <c r="G1608" t="s">
        <v>4447</v>
      </c>
      <c r="H1608">
        <f t="shared" si="199"/>
        <v>0.93000000000006366</v>
      </c>
      <c r="I1608">
        <f t="shared" si="194"/>
        <v>449000</v>
      </c>
      <c r="J1608">
        <v>2020.09</v>
      </c>
      <c r="K1608">
        <f t="shared" si="196"/>
        <v>32</v>
      </c>
      <c r="L1608">
        <f t="shared" si="197"/>
        <v>449000</v>
      </c>
    </row>
    <row r="1609" spans="1:12" x14ac:dyDescent="0.45">
      <c r="A1609" t="s">
        <v>5325</v>
      </c>
      <c r="B1609">
        <v>390000</v>
      </c>
      <c r="C1609" t="s">
        <v>43</v>
      </c>
      <c r="D1609" t="str">
        <f t="shared" si="200"/>
        <v>2020.11</v>
      </c>
      <c r="E1609" t="str" cm="1">
        <f t="array" ref="E1609">IF(COUNT(FIND({"셀룰러","샐룰러","lte","Lte","LTE","Cellular","cellular"},G1609)),"lte","wifi")</f>
        <v>wifi</v>
      </c>
      <c r="F1609" t="s">
        <v>67</v>
      </c>
      <c r="G1609" t="s">
        <v>4590</v>
      </c>
      <c r="H1609">
        <f t="shared" si="199"/>
        <v>1.999999999998181E-2</v>
      </c>
      <c r="I1609">
        <f t="shared" si="194"/>
        <v>449000</v>
      </c>
      <c r="J1609">
        <v>2020.09</v>
      </c>
      <c r="K1609">
        <f t="shared" si="196"/>
        <v>32</v>
      </c>
      <c r="L1609">
        <f t="shared" si="197"/>
        <v>449000</v>
      </c>
    </row>
    <row r="1610" spans="1:12" x14ac:dyDescent="0.45">
      <c r="A1610" t="s">
        <v>5325</v>
      </c>
      <c r="B1610">
        <v>650000</v>
      </c>
      <c r="C1610" t="s">
        <v>43</v>
      </c>
      <c r="D1610" t="str">
        <f t="shared" si="200"/>
        <v>2020.11</v>
      </c>
      <c r="E1610" t="str" cm="1">
        <f t="array" ref="E1610">IF(COUNT(FIND({"셀룰러","샐룰러","lte","Lte","LTE","Cellular","cellular"},G1610)),"lte","wifi")</f>
        <v>lte</v>
      </c>
      <c r="F1610" t="s">
        <v>536</v>
      </c>
      <c r="G1610" t="s">
        <v>4574</v>
      </c>
      <c r="H1610">
        <f t="shared" si="199"/>
        <v>1.999999999998181E-2</v>
      </c>
      <c r="I1610">
        <f t="shared" si="194"/>
        <v>749000</v>
      </c>
      <c r="J1610">
        <v>2020.09</v>
      </c>
      <c r="K1610">
        <f t="shared" si="196"/>
        <v>128</v>
      </c>
      <c r="L1610">
        <f t="shared" si="197"/>
        <v>619000</v>
      </c>
    </row>
    <row r="1611" spans="1:12" x14ac:dyDescent="0.45">
      <c r="A1611" t="s">
        <v>5325</v>
      </c>
      <c r="B1611">
        <v>350000</v>
      </c>
      <c r="C1611" t="s">
        <v>4</v>
      </c>
      <c r="D1611" t="str">
        <f t="shared" si="200"/>
        <v>2020.12</v>
      </c>
      <c r="E1611" t="str" cm="1">
        <f t="array" ref="E1611">IF(COUNT(FIND({"셀룰러","샐룰러","lte","Lte","LTE","Cellular","cellular"},G1611)),"lte","wifi")</f>
        <v>wifi</v>
      </c>
      <c r="F1611" t="s">
        <v>153</v>
      </c>
      <c r="G1611" t="s">
        <v>4344</v>
      </c>
      <c r="H1611">
        <f t="shared" si="199"/>
        <v>2.9999999999972715E-2</v>
      </c>
      <c r="I1611">
        <f t="shared" si="194"/>
        <v>449000</v>
      </c>
      <c r="J1611">
        <v>2020.09</v>
      </c>
      <c r="K1611">
        <f t="shared" si="196"/>
        <v>32</v>
      </c>
      <c r="L1611">
        <f t="shared" si="197"/>
        <v>449000</v>
      </c>
    </row>
    <row r="1612" spans="1:12" x14ac:dyDescent="0.45">
      <c r="A1612" t="s">
        <v>5325</v>
      </c>
      <c r="B1612">
        <v>440000</v>
      </c>
      <c r="C1612" t="s">
        <v>43</v>
      </c>
      <c r="D1612" t="str">
        <f t="shared" si="200"/>
        <v>2021.02</v>
      </c>
      <c r="E1612" t="str" cm="1">
        <f t="array" ref="E1612">IF(COUNT(FIND({"셀룰러","샐룰러","lte","Lte","LTE","Cellular","cellular"},G1612)),"lte","wifi")</f>
        <v>wifi</v>
      </c>
      <c r="F1612" t="s">
        <v>77</v>
      </c>
      <c r="G1612" t="s">
        <v>4245</v>
      </c>
      <c r="H1612">
        <f t="shared" si="199"/>
        <v>0.93000000000006366</v>
      </c>
      <c r="I1612">
        <f t="shared" si="194"/>
        <v>449000</v>
      </c>
      <c r="J1612">
        <v>2020.09</v>
      </c>
      <c r="K1612">
        <f t="shared" si="196"/>
        <v>32</v>
      </c>
      <c r="L1612">
        <f t="shared" si="197"/>
        <v>449000</v>
      </c>
    </row>
    <row r="1613" spans="1:12" x14ac:dyDescent="0.45">
      <c r="A1613" t="s">
        <v>5325</v>
      </c>
      <c r="B1613">
        <v>400000</v>
      </c>
      <c r="C1613" t="s">
        <v>43</v>
      </c>
      <c r="D1613" t="str">
        <f t="shared" si="200"/>
        <v>2020.12</v>
      </c>
      <c r="E1613" t="str" cm="1">
        <f t="array" ref="E1613">IF(COUNT(FIND({"셀룰러","샐룰러","lte","Lte","LTE","Cellular","cellular"},G1613)),"lte","wifi")</f>
        <v>wifi</v>
      </c>
      <c r="F1613" t="s">
        <v>472</v>
      </c>
      <c r="G1613" t="s">
        <v>4347</v>
      </c>
      <c r="H1613">
        <f t="shared" si="199"/>
        <v>2.9999999999972715E-2</v>
      </c>
      <c r="I1613">
        <f t="shared" si="194"/>
        <v>449000</v>
      </c>
      <c r="J1613">
        <v>2020.09</v>
      </c>
      <c r="K1613">
        <f t="shared" si="196"/>
        <v>32</v>
      </c>
      <c r="L1613">
        <f t="shared" si="197"/>
        <v>449000</v>
      </c>
    </row>
    <row r="1614" spans="1:12" x14ac:dyDescent="0.45">
      <c r="A1614" t="s">
        <v>5325</v>
      </c>
      <c r="B1614">
        <v>550000</v>
      </c>
      <c r="C1614" t="s">
        <v>4</v>
      </c>
      <c r="D1614" t="str">
        <f t="shared" si="200"/>
        <v>2021.02</v>
      </c>
      <c r="E1614" t="str" cm="1">
        <f t="array" ref="E1614">IF(COUNT(FIND({"셀룰러","샐룰러","lte","Lte","LTE","Cellular","cellular"},G1614)),"lte","wifi")</f>
        <v>lte</v>
      </c>
      <c r="F1614" t="s">
        <v>105</v>
      </c>
      <c r="G1614" t="s">
        <v>4395</v>
      </c>
      <c r="H1614">
        <f t="shared" si="199"/>
        <v>0.93000000000006366</v>
      </c>
      <c r="I1614">
        <f t="shared" si="194"/>
        <v>749000</v>
      </c>
      <c r="J1614">
        <v>2020.09</v>
      </c>
      <c r="K1614">
        <f t="shared" si="196"/>
        <v>128</v>
      </c>
      <c r="L1614">
        <f t="shared" si="197"/>
        <v>619000</v>
      </c>
    </row>
    <row r="1615" spans="1:12" x14ac:dyDescent="0.45">
      <c r="A1615" t="s">
        <v>5325</v>
      </c>
      <c r="B1615">
        <v>48000</v>
      </c>
      <c r="C1615" t="s">
        <v>4</v>
      </c>
      <c r="D1615" t="str">
        <f t="shared" si="200"/>
        <v>2020.10</v>
      </c>
      <c r="E1615" t="str" cm="1">
        <f t="array" ref="E1615">IF(COUNT(FIND({"셀룰러","샐룰러","lte","Lte","LTE","Cellular","cellular"},G1615)),"lte","wifi")</f>
        <v>wifi</v>
      </c>
      <c r="F1615" t="s">
        <v>611</v>
      </c>
      <c r="G1615" t="s">
        <v>4400</v>
      </c>
      <c r="H1615">
        <f t="shared" si="199"/>
        <v>9.9999999999909051E-3</v>
      </c>
      <c r="I1615">
        <f t="shared" si="194"/>
        <v>449000</v>
      </c>
      <c r="J1615">
        <v>2020.09</v>
      </c>
      <c r="K1615">
        <f t="shared" si="196"/>
        <v>32</v>
      </c>
      <c r="L1615">
        <f t="shared" si="197"/>
        <v>449000</v>
      </c>
    </row>
    <row r="1616" spans="1:12" x14ac:dyDescent="0.45">
      <c r="A1616" t="s">
        <v>5325</v>
      </c>
      <c r="B1616">
        <v>630000</v>
      </c>
      <c r="C1616" t="s">
        <v>43</v>
      </c>
      <c r="D1616" t="str">
        <f t="shared" si="200"/>
        <v>2020.12</v>
      </c>
      <c r="E1616" t="str" cm="1">
        <f t="array" ref="E1616">IF(COUNT(FIND({"셀룰러","샐룰러","lte","Lte","LTE","Cellular","cellular"},G1616)),"lte","wifi")</f>
        <v>lte</v>
      </c>
      <c r="F1616" t="s">
        <v>121</v>
      </c>
      <c r="G1616" t="s">
        <v>4530</v>
      </c>
      <c r="H1616">
        <f t="shared" si="199"/>
        <v>2.9999999999972715E-2</v>
      </c>
      <c r="I1616">
        <f t="shared" si="194"/>
        <v>749000</v>
      </c>
      <c r="J1616">
        <v>2020.09</v>
      </c>
      <c r="K1616">
        <f t="shared" si="196"/>
        <v>128</v>
      </c>
      <c r="L1616">
        <f t="shared" si="197"/>
        <v>619000</v>
      </c>
    </row>
    <row r="1617" spans="1:12" x14ac:dyDescent="0.45">
      <c r="A1617" t="s">
        <v>5325</v>
      </c>
      <c r="B1617">
        <v>400000</v>
      </c>
      <c r="C1617" t="s">
        <v>43</v>
      </c>
      <c r="D1617" t="str">
        <f t="shared" si="200"/>
        <v>2021.01</v>
      </c>
      <c r="E1617" t="str" cm="1">
        <f t="array" ref="E1617">IF(COUNT(FIND({"셀룰러","샐룰러","lte","Lte","LTE","Cellular","cellular"},G1617)),"lte","wifi")</f>
        <v>wifi</v>
      </c>
      <c r="F1617" t="s">
        <v>100</v>
      </c>
      <c r="G1617" t="s">
        <v>4618</v>
      </c>
      <c r="H1617">
        <f t="shared" si="199"/>
        <v>0.92000000000007276</v>
      </c>
      <c r="I1617">
        <f t="shared" si="194"/>
        <v>449000</v>
      </c>
      <c r="J1617">
        <v>2020.09</v>
      </c>
      <c r="K1617">
        <f t="shared" si="196"/>
        <v>32</v>
      </c>
      <c r="L1617">
        <f t="shared" si="197"/>
        <v>449000</v>
      </c>
    </row>
    <row r="1618" spans="1:12" x14ac:dyDescent="0.45">
      <c r="A1618" t="s">
        <v>5325</v>
      </c>
      <c r="B1618">
        <v>410000</v>
      </c>
      <c r="C1618" t="s">
        <v>43</v>
      </c>
      <c r="D1618" t="str">
        <f t="shared" si="200"/>
        <v>2020.11</v>
      </c>
      <c r="E1618" t="str" cm="1">
        <f t="array" ref="E1618">IF(COUNT(FIND({"셀룰러","샐룰러","lte","Lte","LTE","Cellular","cellular"},G1618)),"lte","wifi")</f>
        <v>wifi</v>
      </c>
      <c r="F1618" t="s">
        <v>67</v>
      </c>
      <c r="G1618" t="s">
        <v>4493</v>
      </c>
      <c r="H1618">
        <f t="shared" si="199"/>
        <v>1.999999999998181E-2</v>
      </c>
      <c r="I1618">
        <f t="shared" si="194"/>
        <v>449000</v>
      </c>
      <c r="J1618">
        <v>2020.09</v>
      </c>
      <c r="K1618">
        <f t="shared" si="196"/>
        <v>32</v>
      </c>
      <c r="L1618">
        <f t="shared" si="197"/>
        <v>449000</v>
      </c>
    </row>
    <row r="1619" spans="1:12" x14ac:dyDescent="0.45">
      <c r="A1619" t="s">
        <v>5325</v>
      </c>
      <c r="B1619">
        <v>510000</v>
      </c>
      <c r="C1619" t="s">
        <v>43</v>
      </c>
      <c r="D1619" t="str">
        <f t="shared" si="200"/>
        <v>2020.11</v>
      </c>
      <c r="E1619" t="str" cm="1">
        <f t="array" ref="E1619">IF(COUNT(FIND({"셀룰러","샐룰러","lte","Lte","LTE","Cellular","cellular"},G1619)),"lte","wifi")</f>
        <v>wifi</v>
      </c>
      <c r="F1619" t="s">
        <v>32</v>
      </c>
      <c r="G1619" t="s">
        <v>4571</v>
      </c>
      <c r="H1619">
        <f t="shared" si="199"/>
        <v>1.999999999998181E-2</v>
      </c>
      <c r="I1619">
        <f t="shared" si="194"/>
        <v>579000</v>
      </c>
      <c r="J1619">
        <v>2020.09</v>
      </c>
      <c r="K1619">
        <f t="shared" si="196"/>
        <v>128</v>
      </c>
      <c r="L1619">
        <f t="shared" si="197"/>
        <v>449000</v>
      </c>
    </row>
    <row r="1620" spans="1:12" x14ac:dyDescent="0.45">
      <c r="A1620" t="s">
        <v>5325</v>
      </c>
      <c r="B1620">
        <v>520000</v>
      </c>
      <c r="C1620" t="s">
        <v>43</v>
      </c>
      <c r="D1620" t="str">
        <f t="shared" si="200"/>
        <v>2021.02</v>
      </c>
      <c r="E1620" t="str" cm="1">
        <f t="array" ref="E1620">IF(COUNT(FIND({"셀룰러","샐룰러","lte","Lte","LTE","Cellular","cellular"},G1620)),"lte","wifi")</f>
        <v>wifi</v>
      </c>
      <c r="F1620" t="s">
        <v>69</v>
      </c>
      <c r="G1620" t="s">
        <v>4253</v>
      </c>
      <c r="H1620">
        <f t="shared" si="199"/>
        <v>0.93000000000006366</v>
      </c>
      <c r="I1620">
        <f t="shared" si="194"/>
        <v>579000</v>
      </c>
      <c r="J1620">
        <v>2020.09</v>
      </c>
      <c r="K1620">
        <f t="shared" si="196"/>
        <v>128</v>
      </c>
      <c r="L1620">
        <f t="shared" si="197"/>
        <v>449000</v>
      </c>
    </row>
    <row r="1621" spans="1:12" x14ac:dyDescent="0.45">
      <c r="A1621" t="s">
        <v>5325</v>
      </c>
      <c r="B1621">
        <v>390000</v>
      </c>
      <c r="C1621" t="s">
        <v>43</v>
      </c>
      <c r="D1621" t="str">
        <f t="shared" si="200"/>
        <v>2021.03</v>
      </c>
      <c r="E1621" t="str" cm="1">
        <f t="array" ref="E1621">IF(COUNT(FIND({"셀룰러","샐룰러","lte","Lte","LTE","Cellular","cellular"},G1621)),"lte","wifi")</f>
        <v>wifi</v>
      </c>
      <c r="F1621" t="s">
        <v>22</v>
      </c>
      <c r="G1621" t="s">
        <v>4204</v>
      </c>
      <c r="H1621">
        <f t="shared" si="199"/>
        <v>0.94000000000005457</v>
      </c>
      <c r="I1621">
        <f t="shared" si="194"/>
        <v>449000</v>
      </c>
      <c r="J1621">
        <v>2020.09</v>
      </c>
      <c r="K1621">
        <f t="shared" si="196"/>
        <v>32</v>
      </c>
      <c r="L1621">
        <f t="shared" si="197"/>
        <v>449000</v>
      </c>
    </row>
    <row r="1622" spans="1:12" x14ac:dyDescent="0.45">
      <c r="A1622" t="s">
        <v>5325</v>
      </c>
      <c r="B1622">
        <v>400000</v>
      </c>
      <c r="C1622" t="s">
        <v>43</v>
      </c>
      <c r="D1622" t="str">
        <f t="shared" si="200"/>
        <v>2020.11</v>
      </c>
      <c r="E1622" t="str" cm="1">
        <f t="array" ref="E1622">IF(COUNT(FIND({"셀룰러","샐룰러","lte","Lte","LTE","Cellular","cellular"},G1622)),"lte","wifi")</f>
        <v>wifi</v>
      </c>
      <c r="F1622" t="s">
        <v>193</v>
      </c>
      <c r="G1622" t="s">
        <v>4227</v>
      </c>
      <c r="H1622">
        <f t="shared" si="199"/>
        <v>1.999999999998181E-2</v>
      </c>
      <c r="I1622">
        <f t="shared" si="194"/>
        <v>449000</v>
      </c>
      <c r="J1622">
        <v>2020.09</v>
      </c>
      <c r="K1622">
        <f t="shared" si="196"/>
        <v>32</v>
      </c>
      <c r="L1622">
        <f t="shared" si="197"/>
        <v>449000</v>
      </c>
    </row>
    <row r="1623" spans="1:12" x14ac:dyDescent="0.45">
      <c r="A1623" t="s">
        <v>5325</v>
      </c>
      <c r="B1623">
        <v>380000</v>
      </c>
      <c r="C1623" t="s">
        <v>43</v>
      </c>
      <c r="D1623" t="str">
        <f t="shared" si="200"/>
        <v>2021.01</v>
      </c>
      <c r="E1623" t="str" cm="1">
        <f t="array" ref="E1623">IF(COUNT(FIND({"셀룰러","샐룰러","lte","Lte","LTE","Cellular","cellular"},G1623)),"lte","wifi")</f>
        <v>wifi</v>
      </c>
      <c r="F1623" t="s">
        <v>81</v>
      </c>
      <c r="G1623" t="s">
        <v>4500</v>
      </c>
      <c r="H1623">
        <f t="shared" si="199"/>
        <v>0.92000000000007276</v>
      </c>
      <c r="I1623">
        <f t="shared" si="194"/>
        <v>449000</v>
      </c>
      <c r="J1623">
        <v>2020.09</v>
      </c>
      <c r="K1623">
        <f t="shared" si="196"/>
        <v>32</v>
      </c>
      <c r="L1623">
        <f t="shared" si="197"/>
        <v>449000</v>
      </c>
    </row>
    <row r="1624" spans="1:12" x14ac:dyDescent="0.45">
      <c r="A1624" t="s">
        <v>5325</v>
      </c>
      <c r="B1624">
        <v>520000</v>
      </c>
      <c r="C1624" t="s">
        <v>43</v>
      </c>
      <c r="D1624" t="str">
        <f t="shared" si="200"/>
        <v>2021.02</v>
      </c>
      <c r="E1624" t="str" cm="1">
        <f t="array" ref="E1624">IF(COUNT(FIND({"셀룰러","샐룰러","lte","Lte","LTE","Cellular","cellular"},G1624)),"lte","wifi")</f>
        <v>wifi</v>
      </c>
      <c r="F1624" t="s">
        <v>40</v>
      </c>
      <c r="G1624" t="s">
        <v>4220</v>
      </c>
      <c r="H1624">
        <f t="shared" si="199"/>
        <v>0.93000000000006366</v>
      </c>
      <c r="I1624">
        <f t="shared" si="194"/>
        <v>579000</v>
      </c>
      <c r="J1624">
        <v>2020.09</v>
      </c>
      <c r="K1624">
        <f t="shared" si="196"/>
        <v>128</v>
      </c>
      <c r="L1624">
        <f t="shared" si="197"/>
        <v>449000</v>
      </c>
    </row>
    <row r="1625" spans="1:12" x14ac:dyDescent="0.45">
      <c r="A1625" t="s">
        <v>5325</v>
      </c>
      <c r="B1625">
        <v>460000</v>
      </c>
      <c r="C1625" t="s">
        <v>4</v>
      </c>
      <c r="D1625" t="str">
        <f t="shared" si="200"/>
        <v>2020.12</v>
      </c>
      <c r="E1625" t="str" cm="1">
        <f t="array" ref="E1625">IF(COUNT(FIND({"셀룰러","샐룰러","lte","Lte","LTE","Cellular","cellular"},G1625)),"lte","wifi")</f>
        <v>lte</v>
      </c>
      <c r="F1625" t="s">
        <v>148</v>
      </c>
      <c r="G1625" t="s">
        <v>4329</v>
      </c>
      <c r="H1625">
        <f t="shared" si="199"/>
        <v>2.9999999999972715E-2</v>
      </c>
      <c r="I1625">
        <f t="shared" si="194"/>
        <v>619000</v>
      </c>
      <c r="J1625">
        <v>2020.09</v>
      </c>
      <c r="K1625">
        <f t="shared" si="196"/>
        <v>32</v>
      </c>
      <c r="L1625">
        <f t="shared" si="197"/>
        <v>619000</v>
      </c>
    </row>
    <row r="1626" spans="1:12" x14ac:dyDescent="0.45">
      <c r="A1626" t="s">
        <v>5325</v>
      </c>
      <c r="B1626">
        <v>390000</v>
      </c>
      <c r="C1626" t="s">
        <v>4</v>
      </c>
      <c r="D1626" t="str">
        <f t="shared" si="200"/>
        <v>2020.12</v>
      </c>
      <c r="E1626" t="str" cm="1">
        <f t="array" ref="E1626">IF(COUNT(FIND({"셀룰러","샐룰러","lte","Lte","LTE","Cellular","cellular"},G1626)),"lte","wifi")</f>
        <v>wifi</v>
      </c>
      <c r="F1626" t="s">
        <v>142</v>
      </c>
      <c r="G1626" t="s">
        <v>4309</v>
      </c>
      <c r="H1626">
        <f t="shared" si="199"/>
        <v>2.9999999999972715E-2</v>
      </c>
      <c r="I1626">
        <f t="shared" si="194"/>
        <v>449000</v>
      </c>
      <c r="J1626">
        <v>2020.09</v>
      </c>
      <c r="K1626">
        <f t="shared" si="196"/>
        <v>32</v>
      </c>
      <c r="L1626">
        <f t="shared" si="197"/>
        <v>449000</v>
      </c>
    </row>
    <row r="1627" spans="1:12" x14ac:dyDescent="0.45">
      <c r="A1627" t="s">
        <v>5325</v>
      </c>
      <c r="B1627">
        <v>430000</v>
      </c>
      <c r="C1627" t="s">
        <v>43</v>
      </c>
      <c r="D1627" s="2">
        <v>2020.12</v>
      </c>
      <c r="E1627" t="str" cm="1">
        <f t="array" ref="E1627">IF(COUNT(FIND({"셀룰러","샐룰러","lte","Lte","LTE","Cellular","cellular"},G1627)),"lte","wifi")</f>
        <v>wifi</v>
      </c>
      <c r="F1627">
        <v>20201228</v>
      </c>
      <c r="G1627" t="s">
        <v>5566</v>
      </c>
      <c r="H1627">
        <f t="shared" si="199"/>
        <v>2.9999999999972715E-2</v>
      </c>
      <c r="I1627">
        <f t="shared" si="194"/>
        <v>449000</v>
      </c>
      <c r="J1627">
        <v>2020.09</v>
      </c>
      <c r="K1627">
        <f t="shared" si="196"/>
        <v>32</v>
      </c>
      <c r="L1627">
        <f t="shared" si="197"/>
        <v>449000</v>
      </c>
    </row>
    <row r="1628" spans="1:12" x14ac:dyDescent="0.45">
      <c r="A1628" t="s">
        <v>5325</v>
      </c>
      <c r="B1628">
        <v>420000</v>
      </c>
      <c r="C1628" t="s">
        <v>4</v>
      </c>
      <c r="D1628" t="str">
        <f>LEFT(F1628,7)</f>
        <v>2021.01</v>
      </c>
      <c r="E1628" t="str" cm="1">
        <f t="array" ref="E1628">IF(COUNT(FIND({"셀룰러","샐룰러","lte","Lte","LTE","Cellular","cellular"},G1628)),"lte","wifi")</f>
        <v>wifi</v>
      </c>
      <c r="F1628" t="s">
        <v>127</v>
      </c>
      <c r="G1628" t="s">
        <v>4306</v>
      </c>
      <c r="H1628">
        <f t="shared" si="199"/>
        <v>0.92000000000007276</v>
      </c>
      <c r="I1628">
        <f t="shared" si="194"/>
        <v>449000</v>
      </c>
      <c r="J1628">
        <v>2020.09</v>
      </c>
      <c r="K1628">
        <f t="shared" si="196"/>
        <v>32</v>
      </c>
      <c r="L1628">
        <f t="shared" si="197"/>
        <v>449000</v>
      </c>
    </row>
    <row r="1629" spans="1:12" x14ac:dyDescent="0.45">
      <c r="A1629" t="s">
        <v>5325</v>
      </c>
      <c r="B1629">
        <v>480000</v>
      </c>
      <c r="C1629" t="s">
        <v>7</v>
      </c>
      <c r="D1629" s="2">
        <v>2021.02</v>
      </c>
      <c r="E1629" t="str" cm="1">
        <f t="array" ref="E1629">IF(COUNT(FIND({"셀룰러","샐룰러","lte","Lte","LTE","Cellular","cellular"},G1629)),"lte","wifi")</f>
        <v>lte</v>
      </c>
      <c r="F1629">
        <v>20210202</v>
      </c>
      <c r="G1629" t="s">
        <v>5707</v>
      </c>
      <c r="H1629">
        <f t="shared" si="199"/>
        <v>0.93000000000006366</v>
      </c>
      <c r="I1629">
        <f t="shared" si="194"/>
        <v>619000</v>
      </c>
      <c r="J1629">
        <v>2020.09</v>
      </c>
      <c r="K1629">
        <f t="shared" si="196"/>
        <v>32</v>
      </c>
      <c r="L1629">
        <f t="shared" si="197"/>
        <v>619000</v>
      </c>
    </row>
    <row r="1630" spans="1:12" x14ac:dyDescent="0.45">
      <c r="A1630" t="s">
        <v>5325</v>
      </c>
      <c r="B1630">
        <v>490000</v>
      </c>
      <c r="C1630" t="s">
        <v>4</v>
      </c>
      <c r="D1630" t="str">
        <f t="shared" ref="D1630:D1639" si="201">LEFT(F1630,7)</f>
        <v>2020.11</v>
      </c>
      <c r="E1630" t="str" cm="1">
        <f t="array" ref="E1630">IF(COUNT(FIND({"셀룰러","샐룰러","lte","Lte","LTE","Cellular","cellular"},G1630)),"lte","wifi")</f>
        <v>wifi</v>
      </c>
      <c r="F1630" t="s">
        <v>536</v>
      </c>
      <c r="G1630" t="s">
        <v>4373</v>
      </c>
      <c r="H1630">
        <f t="shared" si="199"/>
        <v>1.999999999998181E-2</v>
      </c>
      <c r="I1630">
        <f t="shared" si="194"/>
        <v>579000</v>
      </c>
      <c r="J1630">
        <v>2020.09</v>
      </c>
      <c r="K1630">
        <f t="shared" si="196"/>
        <v>128</v>
      </c>
      <c r="L1630">
        <f t="shared" si="197"/>
        <v>449000</v>
      </c>
    </row>
    <row r="1631" spans="1:12" x14ac:dyDescent="0.45">
      <c r="A1631" t="s">
        <v>5325</v>
      </c>
      <c r="B1631">
        <v>390000</v>
      </c>
      <c r="C1631" t="s">
        <v>43</v>
      </c>
      <c r="D1631" t="str">
        <f t="shared" si="201"/>
        <v>2021.03</v>
      </c>
      <c r="E1631" t="str" cm="1">
        <f t="array" ref="E1631">IF(COUNT(FIND({"셀룰러","샐룰러","lte","Lte","LTE","Cellular","cellular"},G1631)),"lte","wifi")</f>
        <v>wifi</v>
      </c>
      <c r="F1631" t="s">
        <v>10</v>
      </c>
      <c r="G1631" t="s">
        <v>4426</v>
      </c>
      <c r="H1631">
        <f t="shared" si="199"/>
        <v>0.94000000000005457</v>
      </c>
      <c r="I1631">
        <f t="shared" si="194"/>
        <v>449000</v>
      </c>
      <c r="J1631">
        <v>2020.09</v>
      </c>
      <c r="K1631">
        <f t="shared" si="196"/>
        <v>32</v>
      </c>
      <c r="L1631">
        <f t="shared" si="197"/>
        <v>449000</v>
      </c>
    </row>
    <row r="1632" spans="1:12" x14ac:dyDescent="0.45">
      <c r="A1632" t="s">
        <v>5325</v>
      </c>
      <c r="B1632">
        <v>410000</v>
      </c>
      <c r="C1632" t="s">
        <v>43</v>
      </c>
      <c r="D1632" t="str">
        <f t="shared" si="201"/>
        <v>2020.12</v>
      </c>
      <c r="E1632" t="str" cm="1">
        <f t="array" ref="E1632">IF(COUNT(FIND({"셀룰러","샐룰러","lte","Lte","LTE","Cellular","cellular"},G1632)),"lte","wifi")</f>
        <v>wifi</v>
      </c>
      <c r="F1632" t="s">
        <v>156</v>
      </c>
      <c r="G1632" t="s">
        <v>4335</v>
      </c>
      <c r="H1632">
        <f t="shared" si="199"/>
        <v>2.9999999999972715E-2</v>
      </c>
      <c r="I1632">
        <f t="shared" si="194"/>
        <v>449000</v>
      </c>
      <c r="J1632">
        <v>2020.09</v>
      </c>
      <c r="K1632">
        <f t="shared" si="196"/>
        <v>32</v>
      </c>
      <c r="L1632">
        <f t="shared" si="197"/>
        <v>449000</v>
      </c>
    </row>
    <row r="1633" spans="1:12" x14ac:dyDescent="0.45">
      <c r="A1633" t="s">
        <v>5325</v>
      </c>
      <c r="B1633">
        <v>420000</v>
      </c>
      <c r="C1633" t="s">
        <v>43</v>
      </c>
      <c r="D1633" t="str">
        <f t="shared" si="201"/>
        <v>2020.12</v>
      </c>
      <c r="E1633" t="str" cm="1">
        <f t="array" ref="E1633">IF(COUNT(FIND({"셀룰러","샐룰러","lte","Lte","LTE","Cellular","cellular"},G1633)),"lte","wifi")</f>
        <v>wifi</v>
      </c>
      <c r="F1633" t="s">
        <v>132</v>
      </c>
      <c r="G1633" t="s">
        <v>4540</v>
      </c>
      <c r="H1633">
        <f t="shared" si="199"/>
        <v>2.9999999999972715E-2</v>
      </c>
      <c r="I1633">
        <f t="shared" si="194"/>
        <v>449000</v>
      </c>
      <c r="J1633">
        <v>2020.09</v>
      </c>
      <c r="K1633">
        <f t="shared" si="196"/>
        <v>32</v>
      </c>
      <c r="L1633">
        <f t="shared" si="197"/>
        <v>449000</v>
      </c>
    </row>
    <row r="1634" spans="1:12" x14ac:dyDescent="0.45">
      <c r="A1634" t="s">
        <v>5325</v>
      </c>
      <c r="B1634">
        <v>380000</v>
      </c>
      <c r="C1634" t="s">
        <v>4</v>
      </c>
      <c r="D1634" t="str">
        <f t="shared" si="201"/>
        <v>2021.01</v>
      </c>
      <c r="E1634" t="str" cm="1">
        <f t="array" ref="E1634">IF(COUNT(FIND({"셀룰러","샐룰러","lte","Lte","LTE","Cellular","cellular"},G1634)),"lte","wifi")</f>
        <v>wifi</v>
      </c>
      <c r="F1634" t="s">
        <v>313</v>
      </c>
      <c r="G1634" t="s">
        <v>4508</v>
      </c>
      <c r="H1634">
        <f t="shared" si="199"/>
        <v>0.92000000000007276</v>
      </c>
      <c r="I1634">
        <f t="shared" si="194"/>
        <v>449000</v>
      </c>
      <c r="J1634">
        <v>2020.09</v>
      </c>
      <c r="K1634">
        <f t="shared" si="196"/>
        <v>32</v>
      </c>
      <c r="L1634">
        <f t="shared" si="197"/>
        <v>449000</v>
      </c>
    </row>
    <row r="1635" spans="1:12" x14ac:dyDescent="0.45">
      <c r="A1635" t="s">
        <v>5325</v>
      </c>
      <c r="B1635">
        <v>400000</v>
      </c>
      <c r="C1635" t="s">
        <v>43</v>
      </c>
      <c r="D1635" t="str">
        <f t="shared" si="201"/>
        <v>2020.12</v>
      </c>
      <c r="E1635" t="str" cm="1">
        <f t="array" ref="E1635">IF(COUNT(FIND({"셀룰러","샐룰러","lte","Lte","LTE","Cellular","cellular"},G1635)),"lte","wifi")</f>
        <v>wifi</v>
      </c>
      <c r="F1635" t="s">
        <v>169</v>
      </c>
      <c r="G1635" t="s">
        <v>4562</v>
      </c>
      <c r="H1635">
        <f t="shared" si="199"/>
        <v>2.9999999999972715E-2</v>
      </c>
      <c r="I1635">
        <f t="shared" si="194"/>
        <v>449000</v>
      </c>
      <c r="J1635">
        <v>2020.09</v>
      </c>
      <c r="K1635">
        <f t="shared" si="196"/>
        <v>32</v>
      </c>
      <c r="L1635">
        <f t="shared" si="197"/>
        <v>449000</v>
      </c>
    </row>
    <row r="1636" spans="1:12" x14ac:dyDescent="0.45">
      <c r="A1636" t="s">
        <v>5325</v>
      </c>
      <c r="B1636">
        <v>390000</v>
      </c>
      <c r="C1636" t="s">
        <v>43</v>
      </c>
      <c r="D1636" t="str">
        <f t="shared" si="201"/>
        <v>2020.12</v>
      </c>
      <c r="E1636" t="str" cm="1">
        <f t="array" ref="E1636">IF(COUNT(FIND({"셀룰러","샐룰러","lte","Lte","LTE","Cellular","cellular"},G1636)),"lte","wifi")</f>
        <v>wifi</v>
      </c>
      <c r="F1636" t="s">
        <v>175</v>
      </c>
      <c r="G1636" t="s">
        <v>4579</v>
      </c>
      <c r="H1636">
        <f t="shared" si="199"/>
        <v>2.9999999999972715E-2</v>
      </c>
      <c r="I1636">
        <f t="shared" ref="I1636:I1670" si="202">IF(K1636=128,L1636+130000,L1636)</f>
        <v>449000</v>
      </c>
      <c r="J1636">
        <v>2020.09</v>
      </c>
      <c r="K1636">
        <f t="shared" si="196"/>
        <v>32</v>
      </c>
      <c r="L1636">
        <f t="shared" si="197"/>
        <v>449000</v>
      </c>
    </row>
    <row r="1637" spans="1:12" x14ac:dyDescent="0.45">
      <c r="A1637" t="s">
        <v>5325</v>
      </c>
      <c r="B1637">
        <v>430000</v>
      </c>
      <c r="C1637" t="s">
        <v>43</v>
      </c>
      <c r="D1637" t="str">
        <f t="shared" si="201"/>
        <v>2021.02</v>
      </c>
      <c r="E1637" t="str" cm="1">
        <f t="array" ref="E1637">IF(COUNT(FIND({"셀룰러","샐룰러","lte","Lte","LTE","Cellular","cellular"},G1637)),"lte","wifi")</f>
        <v>wifi</v>
      </c>
      <c r="F1637" t="s">
        <v>56</v>
      </c>
      <c r="G1637" t="s">
        <v>4240</v>
      </c>
      <c r="H1637">
        <f t="shared" si="199"/>
        <v>0.93000000000006366</v>
      </c>
      <c r="I1637">
        <f t="shared" si="202"/>
        <v>449000</v>
      </c>
      <c r="J1637">
        <v>2020.09</v>
      </c>
      <c r="K1637">
        <f t="shared" si="196"/>
        <v>32</v>
      </c>
      <c r="L1637">
        <f t="shared" si="197"/>
        <v>449000</v>
      </c>
    </row>
    <row r="1638" spans="1:12" x14ac:dyDescent="0.45">
      <c r="A1638" t="s">
        <v>5325</v>
      </c>
      <c r="B1638">
        <v>500000</v>
      </c>
      <c r="C1638" t="s">
        <v>43</v>
      </c>
      <c r="D1638" t="str">
        <f t="shared" si="201"/>
        <v>2021.03</v>
      </c>
      <c r="E1638" t="str" cm="1">
        <f t="array" ref="E1638">IF(COUNT(FIND({"셀룰러","샐룰러","lte","Lte","LTE","Cellular","cellular"},G1638)),"lte","wifi")</f>
        <v>wifi</v>
      </c>
      <c r="F1638" t="s">
        <v>22</v>
      </c>
      <c r="G1638" t="s">
        <v>4401</v>
      </c>
      <c r="H1638">
        <f t="shared" si="199"/>
        <v>0.94000000000005457</v>
      </c>
      <c r="I1638">
        <f t="shared" si="202"/>
        <v>579000</v>
      </c>
      <c r="J1638">
        <v>2020.09</v>
      </c>
      <c r="K1638">
        <f t="shared" si="196"/>
        <v>128</v>
      </c>
      <c r="L1638">
        <f t="shared" si="197"/>
        <v>449000</v>
      </c>
    </row>
    <row r="1639" spans="1:12" x14ac:dyDescent="0.45">
      <c r="A1639" t="s">
        <v>5325</v>
      </c>
      <c r="B1639">
        <v>570000</v>
      </c>
      <c r="C1639" t="s">
        <v>43</v>
      </c>
      <c r="D1639" t="str">
        <f t="shared" si="201"/>
        <v>2021.01</v>
      </c>
      <c r="E1639" t="str" cm="1">
        <f t="array" ref="E1639">IF(COUNT(FIND({"셀룰러","샐룰러","lte","Lte","LTE","Cellular","cellular"},G1639)),"lte","wifi")</f>
        <v>wifi</v>
      </c>
      <c r="F1639" t="s">
        <v>111</v>
      </c>
      <c r="G1639" t="s">
        <v>4453</v>
      </c>
      <c r="H1639">
        <f t="shared" si="199"/>
        <v>0.92000000000007276</v>
      </c>
      <c r="I1639">
        <f t="shared" si="202"/>
        <v>579000</v>
      </c>
      <c r="J1639">
        <v>2020.09</v>
      </c>
      <c r="K1639">
        <f t="shared" si="196"/>
        <v>128</v>
      </c>
      <c r="L1639">
        <f t="shared" si="197"/>
        <v>449000</v>
      </c>
    </row>
    <row r="1640" spans="1:12" x14ac:dyDescent="0.45">
      <c r="A1640" t="s">
        <v>5325</v>
      </c>
      <c r="B1640">
        <v>500000</v>
      </c>
      <c r="C1640" t="s">
        <v>43</v>
      </c>
      <c r="D1640" s="2">
        <v>2021.02</v>
      </c>
      <c r="E1640" t="str" cm="1">
        <f t="array" ref="E1640">IF(COUNT(FIND({"셀룰러","샐룰러","lte","Lte","LTE","Cellular","cellular"},G1640)),"lte","wifi")</f>
        <v>lte</v>
      </c>
      <c r="F1640">
        <v>20210202</v>
      </c>
      <c r="G1640" t="s">
        <v>5385</v>
      </c>
      <c r="H1640">
        <f t="shared" si="199"/>
        <v>0.93000000000006366</v>
      </c>
      <c r="I1640">
        <f t="shared" si="202"/>
        <v>619000</v>
      </c>
      <c r="J1640">
        <v>2020.09</v>
      </c>
      <c r="K1640">
        <f t="shared" si="196"/>
        <v>32</v>
      </c>
      <c r="L1640">
        <f t="shared" si="197"/>
        <v>619000</v>
      </c>
    </row>
    <row r="1641" spans="1:12" x14ac:dyDescent="0.45">
      <c r="A1641" t="s">
        <v>5325</v>
      </c>
      <c r="B1641">
        <v>520000</v>
      </c>
      <c r="C1641" t="s">
        <v>43</v>
      </c>
      <c r="D1641" s="2">
        <v>2021.03</v>
      </c>
      <c r="E1641" t="str" cm="1">
        <f t="array" ref="E1641">IF(COUNT(FIND({"셀룰러","샐룰러","lte","Lte","LTE","Cellular","cellular"},G1641)),"lte","wifi")</f>
        <v>wifi</v>
      </c>
      <c r="F1641">
        <v>20210311</v>
      </c>
      <c r="G1641" t="s">
        <v>5738</v>
      </c>
      <c r="H1641">
        <f t="shared" si="199"/>
        <v>0.94000000000005457</v>
      </c>
      <c r="I1641">
        <f t="shared" si="202"/>
        <v>579000</v>
      </c>
      <c r="J1641">
        <v>2020.09</v>
      </c>
      <c r="K1641">
        <f t="shared" si="196"/>
        <v>128</v>
      </c>
      <c r="L1641">
        <f t="shared" si="197"/>
        <v>449000</v>
      </c>
    </row>
    <row r="1642" spans="1:12" x14ac:dyDescent="0.45">
      <c r="A1642" t="s">
        <v>5325</v>
      </c>
      <c r="B1642">
        <v>410000</v>
      </c>
      <c r="C1642" t="s">
        <v>43</v>
      </c>
      <c r="D1642" t="str">
        <f>LEFT(F1642,7)</f>
        <v>2021.01</v>
      </c>
      <c r="E1642" t="str" cm="1">
        <f t="array" ref="E1642">IF(COUNT(FIND({"셀룰러","샐룰러","lte","Lte","LTE","Cellular","cellular"},G1642)),"lte","wifi")</f>
        <v>wifi</v>
      </c>
      <c r="F1642" t="s">
        <v>346</v>
      </c>
      <c r="G1642" t="s">
        <v>4187</v>
      </c>
      <c r="H1642">
        <f t="shared" si="199"/>
        <v>0.92000000000007276</v>
      </c>
      <c r="I1642">
        <f t="shared" si="202"/>
        <v>449000</v>
      </c>
      <c r="J1642">
        <v>2020.09</v>
      </c>
      <c r="K1642">
        <f t="shared" si="196"/>
        <v>32</v>
      </c>
      <c r="L1642">
        <f t="shared" si="197"/>
        <v>449000</v>
      </c>
    </row>
    <row r="1643" spans="1:12" x14ac:dyDescent="0.45">
      <c r="A1643" t="s">
        <v>5325</v>
      </c>
      <c r="B1643">
        <v>420000</v>
      </c>
      <c r="C1643" t="s">
        <v>43</v>
      </c>
      <c r="D1643" t="str">
        <f>LEFT(F1643,7)</f>
        <v>2020.12</v>
      </c>
      <c r="E1643" t="str" cm="1">
        <f t="array" ref="E1643">IF(COUNT(FIND({"셀룰러","샐룰러","lte","Lte","LTE","Cellular","cellular"},G1643)),"lte","wifi")</f>
        <v>wifi</v>
      </c>
      <c r="F1643" t="s">
        <v>161</v>
      </c>
      <c r="G1643" t="s">
        <v>4556</v>
      </c>
      <c r="H1643">
        <f t="shared" si="199"/>
        <v>2.9999999999972715E-2</v>
      </c>
      <c r="I1643">
        <f t="shared" si="202"/>
        <v>449000</v>
      </c>
      <c r="J1643">
        <v>2020.09</v>
      </c>
      <c r="K1643">
        <f t="shared" si="196"/>
        <v>32</v>
      </c>
      <c r="L1643">
        <f t="shared" si="197"/>
        <v>449000</v>
      </c>
    </row>
    <row r="1644" spans="1:12" x14ac:dyDescent="0.45">
      <c r="A1644" t="s">
        <v>5325</v>
      </c>
      <c r="B1644">
        <v>390000</v>
      </c>
      <c r="C1644" t="s">
        <v>43</v>
      </c>
      <c r="D1644" s="2">
        <v>2021.01</v>
      </c>
      <c r="E1644" t="str" cm="1">
        <f t="array" ref="E1644">IF(COUNT(FIND({"셀룰러","샐룰러","lte","Lte","LTE","Cellular","cellular"},G1644)),"lte","wifi")</f>
        <v>wifi</v>
      </c>
      <c r="F1644">
        <v>20210115</v>
      </c>
      <c r="G1644" t="s">
        <v>5511</v>
      </c>
      <c r="H1644">
        <f t="shared" si="199"/>
        <v>0.92000000000007276</v>
      </c>
      <c r="I1644">
        <f t="shared" si="202"/>
        <v>449000</v>
      </c>
      <c r="J1644">
        <v>2020.09</v>
      </c>
      <c r="K1644">
        <f t="shared" si="196"/>
        <v>32</v>
      </c>
      <c r="L1644">
        <f t="shared" si="197"/>
        <v>449000</v>
      </c>
    </row>
    <row r="1645" spans="1:12" x14ac:dyDescent="0.45">
      <c r="A1645" t="s">
        <v>5325</v>
      </c>
      <c r="B1645">
        <v>535000</v>
      </c>
      <c r="C1645" t="s">
        <v>43</v>
      </c>
      <c r="D1645" t="str">
        <f t="shared" ref="D1645:D1663" si="203">LEFT(F1645,7)</f>
        <v>2021.01</v>
      </c>
      <c r="E1645" t="str" cm="1">
        <f t="array" ref="E1645">IF(COUNT(FIND({"셀룰러","샐룰러","lte","Lte","LTE","Cellular","cellular"},G1645)),"lte","wifi")</f>
        <v>wifi</v>
      </c>
      <c r="F1645" t="s">
        <v>108</v>
      </c>
      <c r="G1645" t="s">
        <v>4302</v>
      </c>
      <c r="H1645">
        <f t="shared" si="199"/>
        <v>0.92000000000007276</v>
      </c>
      <c r="I1645">
        <f t="shared" si="202"/>
        <v>579000</v>
      </c>
      <c r="J1645">
        <v>2020.09</v>
      </c>
      <c r="K1645">
        <f t="shared" si="196"/>
        <v>128</v>
      </c>
      <c r="L1645">
        <f t="shared" si="197"/>
        <v>449000</v>
      </c>
    </row>
    <row r="1646" spans="1:12" x14ac:dyDescent="0.45">
      <c r="A1646" t="s">
        <v>5325</v>
      </c>
      <c r="B1646">
        <v>420000</v>
      </c>
      <c r="C1646" t="s">
        <v>43</v>
      </c>
      <c r="D1646" t="str">
        <f t="shared" si="203"/>
        <v>2021.02</v>
      </c>
      <c r="E1646" t="str" cm="1">
        <f t="array" ref="E1646">IF(COUNT(FIND({"셀룰러","샐룰러","lte","Lte","LTE","Cellular","cellular"},G1646)),"lte","wifi")</f>
        <v>wifi</v>
      </c>
      <c r="F1646" t="s">
        <v>54</v>
      </c>
      <c r="G1646" t="s">
        <v>4454</v>
      </c>
      <c r="H1646">
        <f t="shared" si="199"/>
        <v>0.93000000000006366</v>
      </c>
      <c r="I1646">
        <f t="shared" si="202"/>
        <v>449000</v>
      </c>
      <c r="J1646">
        <v>2020.09</v>
      </c>
      <c r="K1646">
        <f t="shared" ref="K1646:K1670" si="204">IF(COUNT(FIND(128,G1646)),128,32)</f>
        <v>32</v>
      </c>
      <c r="L1646">
        <f t="shared" ref="L1646:L1669" si="205">IF(E1646="wifi",449000,619000)</f>
        <v>449000</v>
      </c>
    </row>
    <row r="1647" spans="1:12" x14ac:dyDescent="0.45">
      <c r="A1647" t="s">
        <v>5325</v>
      </c>
      <c r="B1647">
        <v>430000</v>
      </c>
      <c r="C1647" t="s">
        <v>4</v>
      </c>
      <c r="D1647" t="str">
        <f t="shared" si="203"/>
        <v>2021.01</v>
      </c>
      <c r="E1647" t="str" cm="1">
        <f t="array" ref="E1647">IF(COUNT(FIND({"셀룰러","샐룰러","lte","Lte","LTE","Cellular","cellular"},G1647)),"lte","wifi")</f>
        <v>wifi</v>
      </c>
      <c r="F1647" t="s">
        <v>95</v>
      </c>
      <c r="G1647" t="s">
        <v>4267</v>
      </c>
      <c r="H1647">
        <f t="shared" si="199"/>
        <v>0.92000000000007276</v>
      </c>
      <c r="I1647">
        <f t="shared" si="202"/>
        <v>449000</v>
      </c>
      <c r="J1647">
        <v>2020.09</v>
      </c>
      <c r="K1647">
        <f t="shared" si="204"/>
        <v>32</v>
      </c>
      <c r="L1647">
        <f t="shared" si="205"/>
        <v>449000</v>
      </c>
    </row>
    <row r="1648" spans="1:12" x14ac:dyDescent="0.45">
      <c r="A1648" t="s">
        <v>5325</v>
      </c>
      <c r="B1648">
        <v>380000</v>
      </c>
      <c r="C1648" t="s">
        <v>4</v>
      </c>
      <c r="D1648" t="str">
        <f t="shared" si="203"/>
        <v>2020.12</v>
      </c>
      <c r="E1648" t="str" cm="1">
        <f t="array" ref="E1648">IF(COUNT(FIND({"셀룰러","샐룰러","lte","Lte","LTE","Cellular","cellular"},G1648)),"lte","wifi")</f>
        <v>wifi</v>
      </c>
      <c r="F1648" t="s">
        <v>173</v>
      </c>
      <c r="G1648" t="s">
        <v>4342</v>
      </c>
      <c r="H1648">
        <f t="shared" si="199"/>
        <v>2.9999999999972715E-2</v>
      </c>
      <c r="I1648">
        <f t="shared" si="202"/>
        <v>449000</v>
      </c>
      <c r="J1648">
        <v>2020.09</v>
      </c>
      <c r="K1648">
        <f t="shared" si="204"/>
        <v>32</v>
      </c>
      <c r="L1648">
        <f t="shared" si="205"/>
        <v>449000</v>
      </c>
    </row>
    <row r="1649" spans="1:12" x14ac:dyDescent="0.45">
      <c r="A1649" t="s">
        <v>5325</v>
      </c>
      <c r="B1649">
        <v>500000</v>
      </c>
      <c r="C1649" t="s">
        <v>43</v>
      </c>
      <c r="D1649" t="str">
        <f t="shared" si="203"/>
        <v>2021.03</v>
      </c>
      <c r="E1649" t="str" cm="1">
        <f t="array" ref="E1649">IF(COUNT(FIND({"셀룰러","샐룰러","lte","Lte","LTE","Cellular","cellular"},G1649)),"lte","wifi")</f>
        <v>wifi</v>
      </c>
      <c r="F1649" t="s">
        <v>17</v>
      </c>
      <c r="G1649" t="s">
        <v>4011</v>
      </c>
      <c r="H1649">
        <f t="shared" si="199"/>
        <v>0.94000000000005457</v>
      </c>
      <c r="I1649">
        <f t="shared" si="202"/>
        <v>579000</v>
      </c>
      <c r="J1649">
        <v>2020.09</v>
      </c>
      <c r="K1649">
        <f t="shared" si="204"/>
        <v>128</v>
      </c>
      <c r="L1649">
        <f t="shared" si="205"/>
        <v>449000</v>
      </c>
    </row>
    <row r="1650" spans="1:12" x14ac:dyDescent="0.45">
      <c r="A1650" t="s">
        <v>5325</v>
      </c>
      <c r="B1650">
        <v>400000</v>
      </c>
      <c r="C1650" t="s">
        <v>43</v>
      </c>
      <c r="D1650" t="str">
        <f t="shared" si="203"/>
        <v>2020.11</v>
      </c>
      <c r="E1650" t="str" cm="1">
        <f t="array" ref="E1650">IF(COUNT(FIND({"셀룰러","샐룰러","lte","Lte","LTE","Cellular","cellular"},G1650)),"lte","wifi")</f>
        <v>wifi</v>
      </c>
      <c r="F1650" t="s">
        <v>220</v>
      </c>
      <c r="G1650" t="s">
        <v>4387</v>
      </c>
      <c r="H1650">
        <f t="shared" si="199"/>
        <v>1.999999999998181E-2</v>
      </c>
      <c r="I1650">
        <f t="shared" si="202"/>
        <v>449000</v>
      </c>
      <c r="J1650">
        <v>2020.09</v>
      </c>
      <c r="K1650">
        <f t="shared" si="204"/>
        <v>32</v>
      </c>
      <c r="L1650">
        <f t="shared" si="205"/>
        <v>449000</v>
      </c>
    </row>
    <row r="1651" spans="1:12" x14ac:dyDescent="0.45">
      <c r="A1651" t="s">
        <v>5325</v>
      </c>
      <c r="B1651">
        <v>440000</v>
      </c>
      <c r="C1651" t="s">
        <v>43</v>
      </c>
      <c r="D1651" t="str">
        <f t="shared" si="203"/>
        <v>2021.01</v>
      </c>
      <c r="E1651" t="str" cm="1">
        <f t="array" ref="E1651">IF(COUNT(FIND({"셀룰러","샐룰러","lte","Lte","LTE","Cellular","cellular"},G1651)),"lte","wifi")</f>
        <v>wifi</v>
      </c>
      <c r="F1651" t="s">
        <v>346</v>
      </c>
      <c r="G1651" t="s">
        <v>4187</v>
      </c>
      <c r="H1651">
        <f t="shared" si="199"/>
        <v>0.92000000000007276</v>
      </c>
      <c r="I1651">
        <f t="shared" si="202"/>
        <v>449000</v>
      </c>
      <c r="J1651">
        <v>2020.09</v>
      </c>
      <c r="K1651">
        <f t="shared" si="204"/>
        <v>32</v>
      </c>
      <c r="L1651">
        <f t="shared" si="205"/>
        <v>449000</v>
      </c>
    </row>
    <row r="1652" spans="1:12" x14ac:dyDescent="0.45">
      <c r="A1652" t="s">
        <v>5325</v>
      </c>
      <c r="B1652">
        <v>420000</v>
      </c>
      <c r="C1652" t="s">
        <v>43</v>
      </c>
      <c r="D1652" t="str">
        <f t="shared" si="203"/>
        <v>2021.02</v>
      </c>
      <c r="E1652" t="str" cm="1">
        <f t="array" ref="E1652">IF(COUNT(FIND({"셀룰러","샐룰러","lte","Lte","LTE","Cellular","cellular"},G1652)),"lte","wifi")</f>
        <v>wifi</v>
      </c>
      <c r="F1652" t="s">
        <v>208</v>
      </c>
      <c r="G1652" t="s">
        <v>4428</v>
      </c>
      <c r="H1652">
        <f t="shared" si="199"/>
        <v>0.93000000000006366</v>
      </c>
      <c r="I1652">
        <f t="shared" si="202"/>
        <v>449000</v>
      </c>
      <c r="J1652">
        <v>2020.09</v>
      </c>
      <c r="K1652">
        <f t="shared" si="204"/>
        <v>32</v>
      </c>
      <c r="L1652">
        <f t="shared" si="205"/>
        <v>449000</v>
      </c>
    </row>
    <row r="1653" spans="1:12" x14ac:dyDescent="0.45">
      <c r="A1653" t="s">
        <v>5325</v>
      </c>
      <c r="B1653">
        <v>415000</v>
      </c>
      <c r="C1653" t="s">
        <v>4</v>
      </c>
      <c r="D1653" t="str">
        <f t="shared" si="203"/>
        <v>2021.01</v>
      </c>
      <c r="E1653" t="str" cm="1">
        <f t="array" ref="E1653">IF(COUNT(FIND({"셀룰러","샐룰러","lte","Lte","LTE","Cellular","cellular"},G1653)),"lte","wifi")</f>
        <v>wifi</v>
      </c>
      <c r="F1653" t="s">
        <v>371</v>
      </c>
      <c r="G1653" t="s">
        <v>4521</v>
      </c>
      <c r="H1653">
        <f t="shared" si="199"/>
        <v>0.92000000000007276</v>
      </c>
      <c r="I1653">
        <f t="shared" si="202"/>
        <v>449000</v>
      </c>
      <c r="J1653">
        <v>2020.09</v>
      </c>
      <c r="K1653">
        <f t="shared" si="204"/>
        <v>32</v>
      </c>
      <c r="L1653">
        <f t="shared" si="205"/>
        <v>449000</v>
      </c>
    </row>
    <row r="1654" spans="1:12" x14ac:dyDescent="0.45">
      <c r="A1654" t="s">
        <v>5325</v>
      </c>
      <c r="B1654">
        <v>440000</v>
      </c>
      <c r="C1654" t="s">
        <v>4</v>
      </c>
      <c r="D1654" t="str">
        <f t="shared" si="203"/>
        <v>2021.01</v>
      </c>
      <c r="E1654" t="str" cm="1">
        <f t="array" ref="E1654">IF(COUNT(FIND({"셀룰러","샐룰러","lte","Lte","LTE","Cellular","cellular"},G1654)),"lte","wifi")</f>
        <v>wifi</v>
      </c>
      <c r="F1654" t="s">
        <v>342</v>
      </c>
      <c r="G1654" t="s">
        <v>4053</v>
      </c>
      <c r="H1654">
        <f t="shared" si="199"/>
        <v>0.92000000000007276</v>
      </c>
      <c r="I1654">
        <f t="shared" si="202"/>
        <v>449000</v>
      </c>
      <c r="J1654">
        <v>2020.09</v>
      </c>
      <c r="K1654">
        <f t="shared" si="204"/>
        <v>32</v>
      </c>
      <c r="L1654">
        <f t="shared" si="205"/>
        <v>449000</v>
      </c>
    </row>
    <row r="1655" spans="1:12" x14ac:dyDescent="0.45">
      <c r="A1655" t="s">
        <v>5325</v>
      </c>
      <c r="B1655">
        <v>420000</v>
      </c>
      <c r="C1655" t="s">
        <v>43</v>
      </c>
      <c r="D1655" t="str">
        <f t="shared" si="203"/>
        <v>2021.02</v>
      </c>
      <c r="E1655" t="str" cm="1">
        <f t="array" ref="E1655">IF(COUNT(FIND({"셀룰러","샐룰러","lte","Lte","LTE","Cellular","cellular"},G1655)),"lte","wifi")</f>
        <v>wifi</v>
      </c>
      <c r="F1655" t="s">
        <v>73</v>
      </c>
      <c r="G1655" t="s">
        <v>4468</v>
      </c>
      <c r="H1655">
        <f t="shared" si="199"/>
        <v>0.93000000000006366</v>
      </c>
      <c r="I1655">
        <f t="shared" si="202"/>
        <v>449000</v>
      </c>
      <c r="J1655">
        <v>2020.09</v>
      </c>
      <c r="K1655">
        <f t="shared" si="204"/>
        <v>32</v>
      </c>
      <c r="L1655">
        <f t="shared" si="205"/>
        <v>449000</v>
      </c>
    </row>
    <row r="1656" spans="1:12" x14ac:dyDescent="0.45">
      <c r="A1656" t="s">
        <v>5325</v>
      </c>
      <c r="B1656">
        <v>410000</v>
      </c>
      <c r="C1656" t="s">
        <v>43</v>
      </c>
      <c r="D1656" t="str">
        <f t="shared" si="203"/>
        <v>2020.11</v>
      </c>
      <c r="E1656" t="str" cm="1">
        <f t="array" ref="E1656">IF(COUNT(FIND({"셀룰러","샐룰러","lte","Lte","LTE","Cellular","cellular"},G1656)),"lte","wifi")</f>
        <v>wifi</v>
      </c>
      <c r="F1656" t="s">
        <v>285</v>
      </c>
      <c r="G1656" t="s">
        <v>4612</v>
      </c>
      <c r="H1656">
        <f t="shared" si="199"/>
        <v>1.999999999998181E-2</v>
      </c>
      <c r="I1656">
        <f t="shared" si="202"/>
        <v>449000</v>
      </c>
      <c r="J1656">
        <v>2020.09</v>
      </c>
      <c r="K1656">
        <f t="shared" si="204"/>
        <v>32</v>
      </c>
      <c r="L1656">
        <f t="shared" si="205"/>
        <v>449000</v>
      </c>
    </row>
    <row r="1657" spans="1:12" x14ac:dyDescent="0.45">
      <c r="A1657" t="s">
        <v>5325</v>
      </c>
      <c r="B1657">
        <v>400000</v>
      </c>
      <c r="C1657" t="s">
        <v>43</v>
      </c>
      <c r="D1657" t="str">
        <f t="shared" si="203"/>
        <v>2021.02</v>
      </c>
      <c r="E1657" t="str" cm="1">
        <f t="array" ref="E1657">IF(COUNT(FIND({"셀룰러","샐룰러","lte","Lte","LTE","Cellular","cellular"},G1657)),"lte","wifi")</f>
        <v>wifi</v>
      </c>
      <c r="F1657" t="s">
        <v>257</v>
      </c>
      <c r="G1657" t="s">
        <v>4439</v>
      </c>
      <c r="H1657">
        <f t="shared" si="199"/>
        <v>0.93000000000006366</v>
      </c>
      <c r="I1657">
        <f t="shared" si="202"/>
        <v>449000</v>
      </c>
      <c r="J1657">
        <v>2020.09</v>
      </c>
      <c r="K1657">
        <f t="shared" si="204"/>
        <v>32</v>
      </c>
      <c r="L1657">
        <f t="shared" si="205"/>
        <v>449000</v>
      </c>
    </row>
    <row r="1658" spans="1:12" x14ac:dyDescent="0.45">
      <c r="A1658" t="s">
        <v>5325</v>
      </c>
      <c r="B1658">
        <v>540000</v>
      </c>
      <c r="C1658" t="s">
        <v>4</v>
      </c>
      <c r="D1658" t="str">
        <f t="shared" si="203"/>
        <v>2020.12</v>
      </c>
      <c r="E1658" t="str" cm="1">
        <f t="array" ref="E1658">IF(COUNT(FIND({"셀룰러","샐룰러","lte","Lte","LTE","Cellular","cellular"},G1658)),"lte","wifi")</f>
        <v>wifi</v>
      </c>
      <c r="F1658" t="s">
        <v>161</v>
      </c>
      <c r="G1658" t="s">
        <v>4569</v>
      </c>
      <c r="H1658">
        <f t="shared" si="199"/>
        <v>2.9999999999972715E-2</v>
      </c>
      <c r="I1658">
        <f t="shared" si="202"/>
        <v>579000</v>
      </c>
      <c r="J1658">
        <v>2020.09</v>
      </c>
      <c r="K1658">
        <f t="shared" si="204"/>
        <v>128</v>
      </c>
      <c r="L1658">
        <f t="shared" si="205"/>
        <v>449000</v>
      </c>
    </row>
    <row r="1659" spans="1:12" x14ac:dyDescent="0.45">
      <c r="A1659" t="s">
        <v>5325</v>
      </c>
      <c r="B1659">
        <v>410000</v>
      </c>
      <c r="C1659" t="s">
        <v>43</v>
      </c>
      <c r="D1659" t="str">
        <f t="shared" si="203"/>
        <v>2021.02</v>
      </c>
      <c r="E1659" t="str" cm="1">
        <f t="array" ref="E1659">IF(COUNT(FIND({"셀룰러","샐룰러","lte","Lte","LTE","Cellular","cellular"},G1659)),"lte","wifi")</f>
        <v>wifi</v>
      </c>
      <c r="F1659" t="s">
        <v>49</v>
      </c>
      <c r="G1659" t="s">
        <v>4465</v>
      </c>
      <c r="H1659">
        <f t="shared" si="199"/>
        <v>0.93000000000006366</v>
      </c>
      <c r="I1659">
        <f t="shared" si="202"/>
        <v>449000</v>
      </c>
      <c r="J1659">
        <v>2020.09</v>
      </c>
      <c r="K1659">
        <f t="shared" si="204"/>
        <v>32</v>
      </c>
      <c r="L1659">
        <f t="shared" si="205"/>
        <v>449000</v>
      </c>
    </row>
    <row r="1660" spans="1:12" x14ac:dyDescent="0.45">
      <c r="A1660" t="s">
        <v>5325</v>
      </c>
      <c r="B1660">
        <v>420000</v>
      </c>
      <c r="C1660" t="s">
        <v>43</v>
      </c>
      <c r="D1660" t="str">
        <f t="shared" si="203"/>
        <v>2020.12</v>
      </c>
      <c r="E1660" t="str" cm="1">
        <f t="array" ref="E1660">IF(COUNT(FIND({"셀룰러","샐룰러","lte","Lte","LTE","Cellular","cellular"},G1660)),"lte","wifi")</f>
        <v>wifi</v>
      </c>
      <c r="F1660" t="s">
        <v>460</v>
      </c>
      <c r="G1660" t="s">
        <v>4325</v>
      </c>
      <c r="H1660">
        <f t="shared" si="199"/>
        <v>2.9999999999972715E-2</v>
      </c>
      <c r="I1660">
        <f t="shared" si="202"/>
        <v>449000</v>
      </c>
      <c r="J1660">
        <v>2020.09</v>
      </c>
      <c r="K1660">
        <f t="shared" si="204"/>
        <v>32</v>
      </c>
      <c r="L1660">
        <f t="shared" si="205"/>
        <v>449000</v>
      </c>
    </row>
    <row r="1661" spans="1:12" x14ac:dyDescent="0.45">
      <c r="A1661" t="s">
        <v>5325</v>
      </c>
      <c r="B1661">
        <v>410000</v>
      </c>
      <c r="C1661" t="s">
        <v>43</v>
      </c>
      <c r="D1661" t="str">
        <f t="shared" si="203"/>
        <v>2021.03</v>
      </c>
      <c r="E1661" t="str" cm="1">
        <f t="array" ref="E1661">IF(COUNT(FIND({"셀룰러","샐룰러","lte","Lte","LTE","Cellular","cellular"},G1661)),"lte","wifi")</f>
        <v>wifi</v>
      </c>
      <c r="F1661" t="s">
        <v>5</v>
      </c>
      <c r="G1661" t="s">
        <v>4424</v>
      </c>
      <c r="H1661">
        <f t="shared" si="199"/>
        <v>0.94000000000005457</v>
      </c>
      <c r="I1661">
        <f t="shared" si="202"/>
        <v>449000</v>
      </c>
      <c r="J1661">
        <v>2020.09</v>
      </c>
      <c r="K1661">
        <f t="shared" si="204"/>
        <v>32</v>
      </c>
      <c r="L1661">
        <f t="shared" si="205"/>
        <v>449000</v>
      </c>
    </row>
    <row r="1662" spans="1:12" x14ac:dyDescent="0.45">
      <c r="A1662" t="s">
        <v>5325</v>
      </c>
      <c r="B1662">
        <v>560000</v>
      </c>
      <c r="C1662" t="s">
        <v>43</v>
      </c>
      <c r="D1662" t="str">
        <f t="shared" si="203"/>
        <v>2021.02</v>
      </c>
      <c r="E1662" t="str" cm="1">
        <f t="array" ref="E1662">IF(COUNT(FIND({"셀룰러","샐룰러","lte","Lte","LTE","Cellular","cellular"},G1662)),"lte","wifi")</f>
        <v>wifi</v>
      </c>
      <c r="F1662" t="s">
        <v>35</v>
      </c>
      <c r="G1662" t="s">
        <v>4232</v>
      </c>
      <c r="H1662">
        <f t="shared" si="199"/>
        <v>0.93000000000006366</v>
      </c>
      <c r="I1662">
        <f t="shared" si="202"/>
        <v>579000</v>
      </c>
      <c r="J1662">
        <v>2020.09</v>
      </c>
      <c r="K1662">
        <f t="shared" si="204"/>
        <v>128</v>
      </c>
      <c r="L1662">
        <f t="shared" si="205"/>
        <v>449000</v>
      </c>
    </row>
    <row r="1663" spans="1:12" x14ac:dyDescent="0.45">
      <c r="A1663" t="s">
        <v>5325</v>
      </c>
      <c r="B1663">
        <v>400000</v>
      </c>
      <c r="C1663" t="s">
        <v>43</v>
      </c>
      <c r="D1663" t="str">
        <f t="shared" si="203"/>
        <v>2021.02</v>
      </c>
      <c r="E1663" t="str" cm="1">
        <f t="array" ref="E1663">IF(COUNT(FIND({"셀룰러","샐룰러","lte","Lte","LTE","Cellular","cellular"},G1663)),"lte","wifi")</f>
        <v>wifi</v>
      </c>
      <c r="F1663" t="s">
        <v>69</v>
      </c>
      <c r="G1663" t="s">
        <v>4470</v>
      </c>
      <c r="H1663">
        <f t="shared" si="199"/>
        <v>0.93000000000006366</v>
      </c>
      <c r="I1663">
        <f t="shared" si="202"/>
        <v>449000</v>
      </c>
      <c r="J1663">
        <v>2020.09</v>
      </c>
      <c r="K1663">
        <f t="shared" si="204"/>
        <v>32</v>
      </c>
      <c r="L1663">
        <f t="shared" si="205"/>
        <v>449000</v>
      </c>
    </row>
    <row r="1664" spans="1:12" x14ac:dyDescent="0.45">
      <c r="A1664" t="s">
        <v>5325</v>
      </c>
      <c r="B1664">
        <v>410000</v>
      </c>
      <c r="C1664" t="s">
        <v>43</v>
      </c>
      <c r="D1664" s="2">
        <v>2020.11</v>
      </c>
      <c r="E1664" t="str" cm="1">
        <f t="array" ref="E1664">IF(COUNT(FIND({"셀룰러","샐룰러","lte","Lte","LTE","Cellular","cellular"},G1664)),"lte","wifi")</f>
        <v>wifi</v>
      </c>
      <c r="F1664">
        <v>20201122</v>
      </c>
      <c r="G1664" t="s">
        <v>5402</v>
      </c>
      <c r="H1664">
        <f t="shared" si="199"/>
        <v>1.999999999998181E-2</v>
      </c>
      <c r="I1664">
        <f t="shared" si="202"/>
        <v>449000</v>
      </c>
      <c r="J1664">
        <v>2020.09</v>
      </c>
      <c r="K1664">
        <f t="shared" si="204"/>
        <v>32</v>
      </c>
      <c r="L1664">
        <f t="shared" si="205"/>
        <v>449000</v>
      </c>
    </row>
    <row r="1665" spans="1:13" x14ac:dyDescent="0.45">
      <c r="A1665" t="s">
        <v>5325</v>
      </c>
      <c r="B1665">
        <v>400000</v>
      </c>
      <c r="C1665" t="s">
        <v>43</v>
      </c>
      <c r="D1665" t="str">
        <f t="shared" ref="D1665:D1675" si="206">LEFT(F1665,7)</f>
        <v>2021.02</v>
      </c>
      <c r="E1665" t="str" cm="1">
        <f t="array" ref="E1665">IF(COUNT(FIND({"셀룰러","샐룰러","lte","Lte","LTE","Cellular","cellular"},G1665)),"lte","wifi")</f>
        <v>wifi</v>
      </c>
      <c r="F1665" t="s">
        <v>44</v>
      </c>
      <c r="G1665" t="s">
        <v>4463</v>
      </c>
      <c r="H1665">
        <f t="shared" si="199"/>
        <v>0.93000000000006366</v>
      </c>
      <c r="I1665">
        <f t="shared" si="202"/>
        <v>449000</v>
      </c>
      <c r="J1665">
        <v>2020.09</v>
      </c>
      <c r="K1665">
        <f t="shared" si="204"/>
        <v>32</v>
      </c>
      <c r="L1665">
        <f t="shared" si="205"/>
        <v>449000</v>
      </c>
    </row>
    <row r="1666" spans="1:13" x14ac:dyDescent="0.45">
      <c r="A1666" t="s">
        <v>5325</v>
      </c>
      <c r="B1666">
        <v>280000</v>
      </c>
      <c r="C1666" t="s">
        <v>4</v>
      </c>
      <c r="D1666" t="str">
        <f t="shared" si="206"/>
        <v>2020.11</v>
      </c>
      <c r="E1666" t="str" cm="1">
        <f t="array" ref="E1666">IF(COUNT(FIND({"셀룰러","샐룰러","lte","Lte","LTE","Cellular","cellular"},G1666)),"lte","wifi")</f>
        <v>wifi</v>
      </c>
      <c r="F1666" t="s">
        <v>599</v>
      </c>
      <c r="G1666" t="s">
        <v>3526</v>
      </c>
      <c r="H1666">
        <f t="shared" ref="H1666:H1670" si="207">D1666-J1666</f>
        <v>1.999999999998181E-2</v>
      </c>
      <c r="I1666">
        <f t="shared" si="202"/>
        <v>449000</v>
      </c>
      <c r="J1666">
        <v>2020.09</v>
      </c>
      <c r="K1666">
        <f t="shared" si="204"/>
        <v>32</v>
      </c>
      <c r="L1666">
        <f t="shared" si="205"/>
        <v>449000</v>
      </c>
    </row>
    <row r="1667" spans="1:13" x14ac:dyDescent="0.45">
      <c r="A1667" t="s">
        <v>5325</v>
      </c>
      <c r="B1667">
        <v>400000</v>
      </c>
      <c r="C1667" t="s">
        <v>43</v>
      </c>
      <c r="D1667" t="str">
        <f t="shared" si="206"/>
        <v>2021.02</v>
      </c>
      <c r="E1667" t="str" cm="1">
        <f t="array" ref="E1667">IF(COUNT(FIND({"셀룰러","샐룰러","lte","Lte","LTE","Cellular","cellular"},G1667)),"lte","wifi")</f>
        <v>wifi</v>
      </c>
      <c r="F1667" t="s">
        <v>41</v>
      </c>
      <c r="G1667" t="s">
        <v>4460</v>
      </c>
      <c r="H1667">
        <f t="shared" si="207"/>
        <v>0.93000000000006366</v>
      </c>
      <c r="I1667">
        <f t="shared" si="202"/>
        <v>449000</v>
      </c>
      <c r="J1667">
        <v>2020.09</v>
      </c>
      <c r="K1667">
        <f t="shared" si="204"/>
        <v>32</v>
      </c>
      <c r="L1667">
        <f t="shared" si="205"/>
        <v>449000</v>
      </c>
    </row>
    <row r="1668" spans="1:13" x14ac:dyDescent="0.45">
      <c r="A1668" t="s">
        <v>5325</v>
      </c>
      <c r="B1668">
        <v>390000</v>
      </c>
      <c r="C1668" t="s">
        <v>43</v>
      </c>
      <c r="D1668" t="str">
        <f t="shared" si="206"/>
        <v>2021.03</v>
      </c>
      <c r="E1668" t="str" cm="1">
        <f t="array" ref="E1668">IF(COUNT(FIND({"셀룰러","샐룰러","lte","Lte","LTE","Cellular","cellular"},G1668)),"lte","wifi")</f>
        <v>wifi</v>
      </c>
      <c r="F1668" t="s">
        <v>15</v>
      </c>
      <c r="G1668" t="s">
        <v>4202</v>
      </c>
      <c r="H1668">
        <f t="shared" si="207"/>
        <v>0.94000000000005457</v>
      </c>
      <c r="I1668">
        <f t="shared" si="202"/>
        <v>449000</v>
      </c>
      <c r="J1668">
        <v>2020.09</v>
      </c>
      <c r="K1668">
        <f t="shared" si="204"/>
        <v>32</v>
      </c>
      <c r="L1668">
        <f t="shared" si="205"/>
        <v>449000</v>
      </c>
    </row>
    <row r="1669" spans="1:13" x14ac:dyDescent="0.45">
      <c r="A1669" t="s">
        <v>5325</v>
      </c>
      <c r="B1669">
        <v>400000</v>
      </c>
      <c r="C1669" t="s">
        <v>43</v>
      </c>
      <c r="D1669" t="str">
        <f t="shared" si="206"/>
        <v>2021.02</v>
      </c>
      <c r="E1669" t="str" cm="1">
        <f t="array" ref="E1669">IF(COUNT(FIND({"셀룰러","샐룰러","lte","Lte","LTE","Cellular","cellular"},G1669)),"lte","wifi")</f>
        <v>wifi</v>
      </c>
      <c r="F1669" t="s">
        <v>69</v>
      </c>
      <c r="G1669" t="s">
        <v>4471</v>
      </c>
      <c r="H1669">
        <f t="shared" si="207"/>
        <v>0.93000000000006366</v>
      </c>
      <c r="I1669">
        <f t="shared" si="202"/>
        <v>449000</v>
      </c>
      <c r="J1669">
        <v>2020.09</v>
      </c>
      <c r="K1669">
        <f t="shared" si="204"/>
        <v>32</v>
      </c>
      <c r="L1669">
        <f t="shared" si="205"/>
        <v>449000</v>
      </c>
    </row>
    <row r="1670" spans="1:13" x14ac:dyDescent="0.45">
      <c r="A1670" t="s">
        <v>5325</v>
      </c>
      <c r="B1670">
        <v>410000</v>
      </c>
      <c r="C1670" t="s">
        <v>43</v>
      </c>
      <c r="D1670" t="str">
        <f t="shared" si="206"/>
        <v>2021.02</v>
      </c>
      <c r="E1670" t="str" cm="1">
        <f t="array" ref="E1670">IF(COUNT(FIND({"셀룰러","샐룰러","lte","Lte","LTE","Cellular","cellular"},G1670)),"lte","wifi")</f>
        <v>wifi</v>
      </c>
      <c r="F1670" t="s">
        <v>41</v>
      </c>
      <c r="G1670" t="s">
        <v>4224</v>
      </c>
      <c r="H1670">
        <f t="shared" si="207"/>
        <v>0.93000000000006366</v>
      </c>
      <c r="I1670">
        <f t="shared" si="202"/>
        <v>449000</v>
      </c>
      <c r="J1670">
        <v>2020.09</v>
      </c>
      <c r="K1670">
        <f t="shared" si="204"/>
        <v>32</v>
      </c>
      <c r="L1670">
        <f>IF(E1670="wifi",449000,619000)</f>
        <v>449000</v>
      </c>
    </row>
    <row r="1671" spans="1:13" x14ac:dyDescent="0.45">
      <c r="A1671" t="s">
        <v>594</v>
      </c>
      <c r="B1671">
        <v>90000</v>
      </c>
      <c r="C1671" t="s">
        <v>4</v>
      </c>
      <c r="D1671" t="str">
        <f t="shared" si="206"/>
        <v>2020.10</v>
      </c>
      <c r="E1671" t="str" cm="1">
        <f t="array" ref="E1671">IF(COUNT(FIND({"셀룰러","샐룰러","lte","Lte","LTE","Cellular","cellular"},G1671)),"lte","wifi")</f>
        <v>wifi</v>
      </c>
      <c r="F1671" t="s">
        <v>616</v>
      </c>
      <c r="G1671" t="s">
        <v>615</v>
      </c>
      <c r="H1671">
        <f t="shared" ref="H1671:H1702" si="208">D1671-J1671</f>
        <v>7.9900000000000091</v>
      </c>
      <c r="I1671">
        <f t="shared" ref="I1671:I1702" si="209">IF(K1671=32,M1671+120000,IF(K1671=64,M1671+240000,M1671))</f>
        <v>540000</v>
      </c>
      <c r="J1671">
        <v>2012.11</v>
      </c>
      <c r="K1671" s="3">
        <v>32</v>
      </c>
      <c r="M1671">
        <f>IF(E1671="wifi",420000,570000)</f>
        <v>420000</v>
      </c>
    </row>
    <row r="1672" spans="1:13" x14ac:dyDescent="0.45">
      <c r="A1672" t="s">
        <v>594</v>
      </c>
      <c r="B1672">
        <v>70000</v>
      </c>
      <c r="C1672" t="s">
        <v>7</v>
      </c>
      <c r="D1672" t="str">
        <f t="shared" si="206"/>
        <v>2020.11</v>
      </c>
      <c r="E1672" t="str" cm="1">
        <f t="array" ref="E1672">IF(COUNT(FIND({"셀룰러","샐룰러","lte","Lte","LTE","Cellular","cellular"},G1672)),"lte","wifi")</f>
        <v>wifi</v>
      </c>
      <c r="F1672" t="s">
        <v>597</v>
      </c>
      <c r="G1672" t="s">
        <v>596</v>
      </c>
      <c r="H1672">
        <f t="shared" si="208"/>
        <v>8</v>
      </c>
      <c r="I1672">
        <f t="shared" si="209"/>
        <v>540000</v>
      </c>
      <c r="J1672">
        <v>2012.11</v>
      </c>
      <c r="K1672" s="3">
        <v>32</v>
      </c>
      <c r="M1672">
        <f t="shared" ref="M1672:M1735" si="210">IF(E1672="wifi",420000,570000)</f>
        <v>420000</v>
      </c>
    </row>
    <row r="1673" spans="1:13" x14ac:dyDescent="0.45">
      <c r="A1673" t="s">
        <v>594</v>
      </c>
      <c r="B1673">
        <v>55000</v>
      </c>
      <c r="C1673" t="s">
        <v>7</v>
      </c>
      <c r="D1673" t="str">
        <f t="shared" si="206"/>
        <v>2021.01</v>
      </c>
      <c r="E1673" t="str" cm="1">
        <f t="array" ref="E1673">IF(COUNT(FIND({"셀룰러","샐룰러","lte","Lte","LTE","Cellular","cellular"},G1673)),"lte","wifi")</f>
        <v>wifi</v>
      </c>
      <c r="F1673" t="s">
        <v>116</v>
      </c>
      <c r="G1673" t="s">
        <v>664</v>
      </c>
      <c r="H1673">
        <f t="shared" si="208"/>
        <v>8.9000000000000909</v>
      </c>
      <c r="I1673">
        <f t="shared" si="209"/>
        <v>540000</v>
      </c>
      <c r="J1673">
        <v>2012.11</v>
      </c>
      <c r="K1673" s="3">
        <v>32</v>
      </c>
      <c r="M1673">
        <f t="shared" si="210"/>
        <v>420000</v>
      </c>
    </row>
    <row r="1674" spans="1:13" x14ac:dyDescent="0.45">
      <c r="A1674" t="s">
        <v>594</v>
      </c>
      <c r="B1674">
        <v>70000</v>
      </c>
      <c r="C1674" t="s">
        <v>7</v>
      </c>
      <c r="D1674" t="str">
        <f t="shared" si="206"/>
        <v>2021.02</v>
      </c>
      <c r="E1674" t="str" cm="1">
        <f t="array" ref="E1674">IF(COUNT(FIND({"셀룰러","샐룰러","lte","Lte","LTE","Cellular","cellular"},G1674)),"lte","wifi")</f>
        <v>wifi</v>
      </c>
      <c r="F1674" t="s">
        <v>61</v>
      </c>
      <c r="G1674" t="s">
        <v>648</v>
      </c>
      <c r="H1674">
        <f t="shared" si="208"/>
        <v>8.9100000000000819</v>
      </c>
      <c r="I1674">
        <f t="shared" si="209"/>
        <v>420000</v>
      </c>
      <c r="J1674">
        <v>2012.11</v>
      </c>
      <c r="K1674" s="3">
        <v>16</v>
      </c>
      <c r="M1674">
        <f t="shared" si="210"/>
        <v>420000</v>
      </c>
    </row>
    <row r="1675" spans="1:13" x14ac:dyDescent="0.45">
      <c r="A1675" t="s">
        <v>594</v>
      </c>
      <c r="B1675">
        <v>80000</v>
      </c>
      <c r="C1675" t="s">
        <v>4</v>
      </c>
      <c r="D1675" t="str">
        <f t="shared" si="206"/>
        <v>2020.11</v>
      </c>
      <c r="E1675" t="str" cm="1">
        <f t="array" ref="E1675">IF(COUNT(FIND({"셀룰러","샐룰러","lte","Lte","LTE","Cellular","cellular"},G1675)),"lte","wifi")</f>
        <v>wifi</v>
      </c>
      <c r="F1675" t="s">
        <v>204</v>
      </c>
      <c r="G1675" t="s">
        <v>684</v>
      </c>
      <c r="H1675">
        <f t="shared" si="208"/>
        <v>8</v>
      </c>
      <c r="I1675">
        <f t="shared" si="209"/>
        <v>540000</v>
      </c>
      <c r="J1675">
        <v>2012.11</v>
      </c>
      <c r="K1675" s="3">
        <v>32</v>
      </c>
      <c r="M1675">
        <f t="shared" si="210"/>
        <v>420000</v>
      </c>
    </row>
    <row r="1676" spans="1:13" x14ac:dyDescent="0.45">
      <c r="A1676" t="s">
        <v>594</v>
      </c>
      <c r="B1676">
        <v>50000</v>
      </c>
      <c r="C1676" t="s">
        <v>4</v>
      </c>
      <c r="D1676" s="2">
        <v>2021.01</v>
      </c>
      <c r="E1676" t="str" cm="1">
        <f t="array" ref="E1676">IF(COUNT(FIND({"셀룰러","샐룰러","lte","Lte","LTE","Cellular","cellular"},G1676)),"lte","wifi")</f>
        <v>wifi</v>
      </c>
      <c r="F1676">
        <v>20210110</v>
      </c>
      <c r="G1676" t="s">
        <v>5658</v>
      </c>
      <c r="H1676">
        <f t="shared" si="208"/>
        <v>8.9000000000000909</v>
      </c>
      <c r="I1676">
        <f t="shared" si="209"/>
        <v>420000</v>
      </c>
      <c r="J1676">
        <v>2012.11</v>
      </c>
      <c r="K1676" s="3">
        <v>16</v>
      </c>
      <c r="M1676">
        <f t="shared" si="210"/>
        <v>420000</v>
      </c>
    </row>
    <row r="1677" spans="1:13" x14ac:dyDescent="0.45">
      <c r="A1677" t="s">
        <v>594</v>
      </c>
      <c r="B1677" s="1">
        <v>179000</v>
      </c>
      <c r="C1677" t="s">
        <v>4</v>
      </c>
      <c r="D1677" t="str">
        <f>LEFT(F1677,7)</f>
        <v>2021.02</v>
      </c>
      <c r="E1677" t="str" cm="1">
        <f t="array" ref="E1677">IF(COUNT(FIND({"셀룰러","샐룰러","lte","Lte","LTE","Cellular","cellular"},G1677)),"lte","wifi")</f>
        <v>wifi</v>
      </c>
      <c r="F1677" t="s">
        <v>5277</v>
      </c>
      <c r="G1677" t="s">
        <v>5044</v>
      </c>
      <c r="H1677">
        <f t="shared" si="208"/>
        <v>8.9100000000000819</v>
      </c>
      <c r="I1677">
        <f t="shared" si="209"/>
        <v>540000</v>
      </c>
      <c r="J1677">
        <v>2012.11</v>
      </c>
      <c r="K1677" s="3">
        <v>32</v>
      </c>
      <c r="M1677">
        <f t="shared" si="210"/>
        <v>420000</v>
      </c>
    </row>
    <row r="1678" spans="1:13" x14ac:dyDescent="0.45">
      <c r="A1678" t="s">
        <v>594</v>
      </c>
      <c r="B1678">
        <v>40000</v>
      </c>
      <c r="C1678" t="s">
        <v>7</v>
      </c>
      <c r="D1678" t="str">
        <f>LEFT(F1678,7)</f>
        <v>2020.11</v>
      </c>
      <c r="E1678" t="str" cm="1">
        <f t="array" ref="E1678">IF(COUNT(FIND({"셀룰러","샐룰러","lte","Lte","LTE","Cellular","cellular"},G1678)),"lte","wifi")</f>
        <v>lte</v>
      </c>
      <c r="F1678" t="s">
        <v>186</v>
      </c>
      <c r="G1678" t="s">
        <v>709</v>
      </c>
      <c r="H1678">
        <f t="shared" si="208"/>
        <v>8</v>
      </c>
      <c r="I1678">
        <f t="shared" si="209"/>
        <v>690000</v>
      </c>
      <c r="J1678">
        <v>2012.11</v>
      </c>
      <c r="K1678" s="3">
        <v>32</v>
      </c>
      <c r="M1678">
        <f t="shared" si="210"/>
        <v>570000</v>
      </c>
    </row>
    <row r="1679" spans="1:13" x14ac:dyDescent="0.45">
      <c r="A1679" t="s">
        <v>594</v>
      </c>
      <c r="B1679">
        <v>55000</v>
      </c>
      <c r="C1679" t="s">
        <v>7</v>
      </c>
      <c r="D1679" t="str">
        <f>LEFT(F1679,7)</f>
        <v>2021.02</v>
      </c>
      <c r="E1679" t="str" cm="1">
        <f t="array" ref="E1679">IF(COUNT(FIND({"셀룰러","샐룰러","lte","Lte","LTE","Cellular","cellular"},G1679)),"lte","wifi")</f>
        <v>wifi</v>
      </c>
      <c r="F1679" t="s">
        <v>30</v>
      </c>
      <c r="G1679" t="s">
        <v>541</v>
      </c>
      <c r="H1679">
        <f t="shared" si="208"/>
        <v>8.9100000000000819</v>
      </c>
      <c r="I1679">
        <f t="shared" si="209"/>
        <v>540000</v>
      </c>
      <c r="J1679">
        <v>2012.11</v>
      </c>
      <c r="K1679" s="3">
        <v>32</v>
      </c>
      <c r="M1679">
        <f t="shared" si="210"/>
        <v>420000</v>
      </c>
    </row>
    <row r="1680" spans="1:13" x14ac:dyDescent="0.45">
      <c r="A1680" t="s">
        <v>594</v>
      </c>
      <c r="B1680">
        <v>50000</v>
      </c>
      <c r="C1680" t="s">
        <v>7</v>
      </c>
      <c r="D1680" t="str">
        <f>LEFT(F1680,7)</f>
        <v>2021.02</v>
      </c>
      <c r="E1680" t="str" cm="1">
        <f t="array" ref="E1680">IF(COUNT(FIND({"셀룰러","샐룰러","lte","Lte","LTE","Cellular","cellular"},G1680)),"lte","wifi")</f>
        <v>wifi</v>
      </c>
      <c r="F1680" t="s">
        <v>64</v>
      </c>
      <c r="G1680" t="s">
        <v>540</v>
      </c>
      <c r="H1680">
        <f t="shared" si="208"/>
        <v>8.9100000000000819</v>
      </c>
      <c r="I1680">
        <f t="shared" si="209"/>
        <v>540000</v>
      </c>
      <c r="J1680">
        <v>2012.11</v>
      </c>
      <c r="K1680" s="3">
        <v>32</v>
      </c>
      <c r="M1680">
        <f t="shared" si="210"/>
        <v>420000</v>
      </c>
    </row>
    <row r="1681" spans="1:13" x14ac:dyDescent="0.45">
      <c r="A1681" t="s">
        <v>594</v>
      </c>
      <c r="B1681">
        <v>65000</v>
      </c>
      <c r="C1681" t="s">
        <v>4</v>
      </c>
      <c r="D1681" s="2">
        <v>2020.12</v>
      </c>
      <c r="E1681" t="str" cm="1">
        <f t="array" ref="E1681">IF(COUNT(FIND({"셀룰러","샐룰러","lte","Lte","LTE","Cellular","cellular"},G1681)),"lte","wifi")</f>
        <v>wifi</v>
      </c>
      <c r="F1681">
        <v>20201210</v>
      </c>
      <c r="G1681" t="s">
        <v>5664</v>
      </c>
      <c r="H1681">
        <f t="shared" si="208"/>
        <v>8.0099999999999909</v>
      </c>
      <c r="I1681">
        <f t="shared" si="209"/>
        <v>420000</v>
      </c>
      <c r="J1681">
        <v>2012.11</v>
      </c>
      <c r="K1681" s="3">
        <v>16</v>
      </c>
      <c r="M1681">
        <f t="shared" si="210"/>
        <v>420000</v>
      </c>
    </row>
    <row r="1682" spans="1:13" x14ac:dyDescent="0.45">
      <c r="A1682" t="s">
        <v>594</v>
      </c>
      <c r="B1682">
        <v>80000</v>
      </c>
      <c r="C1682" t="s">
        <v>7</v>
      </c>
      <c r="D1682" t="str">
        <f t="shared" ref="D1682:D1699" si="211">LEFT(F1682,7)</f>
        <v>2021.02</v>
      </c>
      <c r="E1682" t="str" cm="1">
        <f t="array" ref="E1682">IF(COUNT(FIND({"셀룰러","샐룰러","lte","Lte","LTE","Cellular","cellular"},G1682)),"lte","wifi")</f>
        <v>lte</v>
      </c>
      <c r="F1682" t="s">
        <v>66</v>
      </c>
      <c r="G1682" t="s">
        <v>647</v>
      </c>
      <c r="H1682">
        <f t="shared" si="208"/>
        <v>8.9100000000000819</v>
      </c>
      <c r="I1682">
        <f t="shared" si="209"/>
        <v>570000</v>
      </c>
      <c r="J1682">
        <v>2012.11</v>
      </c>
      <c r="K1682" s="3">
        <v>16</v>
      </c>
      <c r="M1682">
        <f t="shared" si="210"/>
        <v>570000</v>
      </c>
    </row>
    <row r="1683" spans="1:13" x14ac:dyDescent="0.45">
      <c r="A1683" t="s">
        <v>594</v>
      </c>
      <c r="B1683">
        <v>60000</v>
      </c>
      <c r="C1683" t="s">
        <v>7</v>
      </c>
      <c r="D1683" t="str">
        <f t="shared" si="211"/>
        <v>2020.12</v>
      </c>
      <c r="E1683" t="str" cm="1">
        <f t="array" ref="E1683">IF(COUNT(FIND({"셀룰러","샐룰러","lte","Lte","LTE","Cellular","cellular"},G1683)),"lte","wifi")</f>
        <v>wifi</v>
      </c>
      <c r="F1683" t="s">
        <v>173</v>
      </c>
      <c r="G1683" t="s">
        <v>678</v>
      </c>
      <c r="H1683">
        <f t="shared" si="208"/>
        <v>8.0099999999999909</v>
      </c>
      <c r="I1683">
        <f t="shared" si="209"/>
        <v>540000</v>
      </c>
      <c r="J1683">
        <v>2012.11</v>
      </c>
      <c r="K1683" s="3">
        <v>32</v>
      </c>
      <c r="M1683">
        <f t="shared" si="210"/>
        <v>420000</v>
      </c>
    </row>
    <row r="1684" spans="1:13" x14ac:dyDescent="0.45">
      <c r="A1684" t="s">
        <v>594</v>
      </c>
      <c r="B1684">
        <v>80000</v>
      </c>
      <c r="C1684" t="s">
        <v>7</v>
      </c>
      <c r="D1684" t="str">
        <f t="shared" si="211"/>
        <v>2021.02</v>
      </c>
      <c r="E1684" t="str" cm="1">
        <f t="array" ref="E1684">IF(COUNT(FIND({"셀룰러","샐룰러","lte","Lte","LTE","Cellular","cellular"},G1684)),"lte","wifi")</f>
        <v>wifi</v>
      </c>
      <c r="F1684" t="s">
        <v>58</v>
      </c>
      <c r="G1684" t="s">
        <v>555</v>
      </c>
      <c r="H1684">
        <f t="shared" si="208"/>
        <v>8.9100000000000819</v>
      </c>
      <c r="I1684">
        <f t="shared" si="209"/>
        <v>660000</v>
      </c>
      <c r="J1684">
        <v>2012.11</v>
      </c>
      <c r="K1684" s="3">
        <v>64</v>
      </c>
      <c r="M1684">
        <f t="shared" si="210"/>
        <v>420000</v>
      </c>
    </row>
    <row r="1685" spans="1:13" x14ac:dyDescent="0.45">
      <c r="A1685" t="s">
        <v>594</v>
      </c>
      <c r="B1685">
        <v>50000</v>
      </c>
      <c r="C1685" t="s">
        <v>7</v>
      </c>
      <c r="D1685" t="str">
        <f t="shared" si="211"/>
        <v>2021.01</v>
      </c>
      <c r="E1685" t="str" cm="1">
        <f t="array" ref="E1685">IF(COUNT(FIND({"셀룰러","샐룰러","lte","Lte","LTE","Cellular","cellular"},G1685)),"lte","wifi")</f>
        <v>wifi</v>
      </c>
      <c r="F1685" t="s">
        <v>89</v>
      </c>
      <c r="G1685" t="s">
        <v>661</v>
      </c>
      <c r="H1685">
        <f t="shared" si="208"/>
        <v>8.9000000000000909</v>
      </c>
      <c r="I1685">
        <f t="shared" si="209"/>
        <v>540000</v>
      </c>
      <c r="J1685">
        <v>2012.11</v>
      </c>
      <c r="K1685" s="3">
        <v>32</v>
      </c>
      <c r="M1685">
        <f t="shared" si="210"/>
        <v>420000</v>
      </c>
    </row>
    <row r="1686" spans="1:13" x14ac:dyDescent="0.45">
      <c r="A1686" t="s">
        <v>594</v>
      </c>
      <c r="B1686">
        <v>60000</v>
      </c>
      <c r="C1686" t="s">
        <v>4</v>
      </c>
      <c r="D1686" t="str">
        <f t="shared" si="211"/>
        <v>2021.02</v>
      </c>
      <c r="E1686" t="str" cm="1">
        <f t="array" ref="E1686">IF(COUNT(FIND({"셀룰러","샐룰러","lte","Lte","LTE","Cellular","cellular"},G1686)),"lte","wifi")</f>
        <v>wifi</v>
      </c>
      <c r="F1686" t="s">
        <v>52</v>
      </c>
      <c r="G1686" t="s">
        <v>638</v>
      </c>
      <c r="H1686">
        <f t="shared" si="208"/>
        <v>8.9100000000000819</v>
      </c>
      <c r="I1686">
        <f t="shared" si="209"/>
        <v>540000</v>
      </c>
      <c r="J1686">
        <v>2012.11</v>
      </c>
      <c r="K1686" s="3">
        <v>32</v>
      </c>
      <c r="M1686">
        <f t="shared" si="210"/>
        <v>420000</v>
      </c>
    </row>
    <row r="1687" spans="1:13" x14ac:dyDescent="0.45">
      <c r="A1687" t="s">
        <v>594</v>
      </c>
      <c r="B1687">
        <v>50000</v>
      </c>
      <c r="C1687" t="s">
        <v>7</v>
      </c>
      <c r="D1687" t="str">
        <f t="shared" si="211"/>
        <v>2021.01</v>
      </c>
      <c r="E1687" t="str" cm="1">
        <f t="array" ref="E1687">IF(COUNT(FIND({"셀룰러","샐룰러","lte","Lte","LTE","Cellular","cellular"},G1687)),"lte","wifi")</f>
        <v>wifi</v>
      </c>
      <c r="F1687" t="s">
        <v>111</v>
      </c>
      <c r="G1687" t="s">
        <v>574</v>
      </c>
      <c r="H1687">
        <f t="shared" si="208"/>
        <v>8.9000000000000909</v>
      </c>
      <c r="I1687">
        <f t="shared" si="209"/>
        <v>420000</v>
      </c>
      <c r="J1687">
        <v>2012.11</v>
      </c>
      <c r="K1687" s="3">
        <v>16</v>
      </c>
      <c r="M1687">
        <f t="shared" si="210"/>
        <v>420000</v>
      </c>
    </row>
    <row r="1688" spans="1:13" x14ac:dyDescent="0.45">
      <c r="A1688" t="s">
        <v>594</v>
      </c>
      <c r="B1688">
        <v>75000</v>
      </c>
      <c r="C1688" t="s">
        <v>7</v>
      </c>
      <c r="D1688" t="str">
        <f t="shared" si="211"/>
        <v>2021.02</v>
      </c>
      <c r="E1688" t="str" cm="1">
        <f t="array" ref="E1688">IF(COUNT(FIND({"셀룰러","샐룰러","lte","Lte","LTE","Cellular","cellular"},G1688)),"lte","wifi")</f>
        <v>wifi</v>
      </c>
      <c r="F1688" t="s">
        <v>54</v>
      </c>
      <c r="G1688" t="s">
        <v>556</v>
      </c>
      <c r="H1688">
        <f t="shared" si="208"/>
        <v>8.9100000000000819</v>
      </c>
      <c r="I1688">
        <f t="shared" si="209"/>
        <v>540000</v>
      </c>
      <c r="J1688">
        <v>2012.11</v>
      </c>
      <c r="K1688" s="3">
        <v>32</v>
      </c>
      <c r="M1688">
        <f t="shared" si="210"/>
        <v>420000</v>
      </c>
    </row>
    <row r="1689" spans="1:13" x14ac:dyDescent="0.45">
      <c r="A1689" t="s">
        <v>594</v>
      </c>
      <c r="B1689">
        <v>50000</v>
      </c>
      <c r="C1689" t="s">
        <v>7</v>
      </c>
      <c r="D1689" t="str">
        <f t="shared" si="211"/>
        <v>2021.02</v>
      </c>
      <c r="E1689" t="str" cm="1">
        <f t="array" ref="E1689">IF(COUNT(FIND({"셀룰러","샐룰러","lte","Lte","LTE","Cellular","cellular"},G1689)),"lte","wifi")</f>
        <v>wifi</v>
      </c>
      <c r="F1689" t="s">
        <v>302</v>
      </c>
      <c r="G1689" t="s">
        <v>654</v>
      </c>
      <c r="H1689">
        <f t="shared" si="208"/>
        <v>8.9100000000000819</v>
      </c>
      <c r="I1689">
        <f t="shared" si="209"/>
        <v>420000</v>
      </c>
      <c r="J1689">
        <v>2012.11</v>
      </c>
      <c r="K1689" s="3">
        <v>16</v>
      </c>
      <c r="M1689">
        <f t="shared" si="210"/>
        <v>420000</v>
      </c>
    </row>
    <row r="1690" spans="1:13" x14ac:dyDescent="0.45">
      <c r="A1690" t="s">
        <v>594</v>
      </c>
      <c r="B1690" s="1">
        <v>79690</v>
      </c>
      <c r="C1690" t="s">
        <v>4</v>
      </c>
      <c r="D1690" t="str">
        <f t="shared" si="211"/>
        <v>2021.03</v>
      </c>
      <c r="E1690" t="str" cm="1">
        <f t="array" ref="E1690">IF(COUNT(FIND({"셀룰러","샐룰러","lte","Lte","LTE","Cellular","cellular"},G1690)),"lte","wifi")</f>
        <v>wifi</v>
      </c>
      <c r="F1690" t="s">
        <v>5279</v>
      </c>
      <c r="G1690" t="s">
        <v>5035</v>
      </c>
      <c r="H1690">
        <f t="shared" si="208"/>
        <v>8.9200000000000728</v>
      </c>
      <c r="I1690">
        <f t="shared" si="209"/>
        <v>420000</v>
      </c>
      <c r="J1690">
        <v>2012.11</v>
      </c>
      <c r="K1690" s="3">
        <v>16</v>
      </c>
      <c r="M1690">
        <f t="shared" si="210"/>
        <v>420000</v>
      </c>
    </row>
    <row r="1691" spans="1:13" x14ac:dyDescent="0.45">
      <c r="A1691" t="s">
        <v>594</v>
      </c>
      <c r="B1691">
        <v>50000</v>
      </c>
      <c r="C1691" t="s">
        <v>7</v>
      </c>
      <c r="D1691" t="str">
        <f t="shared" si="211"/>
        <v>2020.12</v>
      </c>
      <c r="E1691" t="str" cm="1">
        <f t="array" ref="E1691">IF(COUNT(FIND({"셀룰러","샐룰러","lte","Lte","LTE","Cellular","cellular"},G1691)),"lte","wifi")</f>
        <v>wifi</v>
      </c>
      <c r="F1691" t="s">
        <v>173</v>
      </c>
      <c r="G1691" t="s">
        <v>704</v>
      </c>
      <c r="H1691">
        <f t="shared" si="208"/>
        <v>8.0099999999999909</v>
      </c>
      <c r="I1691">
        <f t="shared" si="209"/>
        <v>420000</v>
      </c>
      <c r="J1691">
        <v>2012.11</v>
      </c>
      <c r="K1691" s="3">
        <v>16</v>
      </c>
      <c r="M1691">
        <f t="shared" si="210"/>
        <v>420000</v>
      </c>
    </row>
    <row r="1692" spans="1:13" x14ac:dyDescent="0.45">
      <c r="A1692" t="s">
        <v>594</v>
      </c>
      <c r="B1692">
        <v>150000</v>
      </c>
      <c r="C1692" t="s">
        <v>7</v>
      </c>
      <c r="D1692" t="str">
        <f t="shared" si="211"/>
        <v>2020.11</v>
      </c>
      <c r="E1692" t="str" cm="1">
        <f t="array" ref="E1692">IF(COUNT(FIND({"셀룰러","샐룰러","lte","Lte","LTE","Cellular","cellular"},G1692)),"lte","wifi")</f>
        <v>lte</v>
      </c>
      <c r="F1692" t="s">
        <v>181</v>
      </c>
      <c r="G1692" t="s">
        <v>705</v>
      </c>
      <c r="H1692">
        <f t="shared" si="208"/>
        <v>8</v>
      </c>
      <c r="I1692">
        <f t="shared" si="209"/>
        <v>690000</v>
      </c>
      <c r="J1692">
        <v>2012.11</v>
      </c>
      <c r="K1692" s="3">
        <v>32</v>
      </c>
      <c r="M1692">
        <f t="shared" si="210"/>
        <v>570000</v>
      </c>
    </row>
    <row r="1693" spans="1:13" x14ac:dyDescent="0.45">
      <c r="A1693" t="s">
        <v>594</v>
      </c>
      <c r="B1693">
        <v>62000</v>
      </c>
      <c r="C1693" t="s">
        <v>7</v>
      </c>
      <c r="D1693" t="str">
        <f t="shared" si="211"/>
        <v>2020.12</v>
      </c>
      <c r="E1693" t="str" cm="1">
        <f t="array" ref="E1693">IF(COUNT(FIND({"셀룰러","샐룰러","lte","Lte","LTE","Cellular","cellular"},G1693)),"lte","wifi")</f>
        <v>wifi</v>
      </c>
      <c r="F1693" t="s">
        <v>163</v>
      </c>
      <c r="G1693" t="s">
        <v>595</v>
      </c>
      <c r="H1693">
        <f t="shared" si="208"/>
        <v>8.0099999999999909</v>
      </c>
      <c r="I1693">
        <f t="shared" si="209"/>
        <v>540000</v>
      </c>
      <c r="J1693">
        <v>2012.11</v>
      </c>
      <c r="K1693" s="3">
        <v>32</v>
      </c>
      <c r="M1693">
        <f t="shared" si="210"/>
        <v>420000</v>
      </c>
    </row>
    <row r="1694" spans="1:13" x14ac:dyDescent="0.45">
      <c r="A1694" t="s">
        <v>594</v>
      </c>
      <c r="B1694" s="1">
        <v>129000</v>
      </c>
      <c r="C1694" t="s">
        <v>4</v>
      </c>
      <c r="D1694" t="str">
        <f t="shared" si="211"/>
        <v>2021.01</v>
      </c>
      <c r="E1694" t="str" cm="1">
        <f t="array" ref="E1694">IF(COUNT(FIND({"셀룰러","샐룰러","lte","Lte","LTE","Cellular","cellular"},G1694)),"lte","wifi")</f>
        <v>lte</v>
      </c>
      <c r="F1694" t="s">
        <v>5283</v>
      </c>
      <c r="G1694" t="s">
        <v>5041</v>
      </c>
      <c r="H1694">
        <f t="shared" si="208"/>
        <v>8.9000000000000909</v>
      </c>
      <c r="I1694">
        <f t="shared" si="209"/>
        <v>690000</v>
      </c>
      <c r="J1694">
        <v>2012.11</v>
      </c>
      <c r="K1694" s="3">
        <v>32</v>
      </c>
      <c r="M1694">
        <f t="shared" si="210"/>
        <v>570000</v>
      </c>
    </row>
    <row r="1695" spans="1:13" x14ac:dyDescent="0.45">
      <c r="A1695" t="s">
        <v>594</v>
      </c>
      <c r="B1695">
        <v>55000</v>
      </c>
      <c r="C1695" t="s">
        <v>7</v>
      </c>
      <c r="D1695" t="str">
        <f t="shared" si="211"/>
        <v>2021.01</v>
      </c>
      <c r="E1695" t="str" cm="1">
        <f t="array" ref="E1695">IF(COUNT(FIND({"셀룰러","샐룰러","lte","Lte","LTE","Cellular","cellular"},G1695)),"lte","wifi")</f>
        <v>wifi</v>
      </c>
      <c r="F1695" t="s">
        <v>102</v>
      </c>
      <c r="G1695" t="s">
        <v>662</v>
      </c>
      <c r="H1695">
        <f t="shared" si="208"/>
        <v>8.9000000000000909</v>
      </c>
      <c r="I1695">
        <f t="shared" si="209"/>
        <v>540000</v>
      </c>
      <c r="J1695">
        <v>2012.11</v>
      </c>
      <c r="K1695" s="3">
        <v>32</v>
      </c>
      <c r="M1695">
        <f t="shared" si="210"/>
        <v>420000</v>
      </c>
    </row>
    <row r="1696" spans="1:13" x14ac:dyDescent="0.45">
      <c r="A1696" t="s">
        <v>594</v>
      </c>
      <c r="B1696">
        <v>70000</v>
      </c>
      <c r="C1696" t="s">
        <v>7</v>
      </c>
      <c r="D1696" t="str">
        <f t="shared" si="211"/>
        <v>2020.11</v>
      </c>
      <c r="E1696" t="str" cm="1">
        <f t="array" ref="E1696">IF(COUNT(FIND({"셀룰러","샐룰러","lte","Lte","LTE","Cellular","cellular"},G1696)),"lte","wifi")</f>
        <v>lte</v>
      </c>
      <c r="F1696" t="s">
        <v>185</v>
      </c>
      <c r="G1696" t="s">
        <v>587</v>
      </c>
      <c r="H1696">
        <f t="shared" si="208"/>
        <v>8</v>
      </c>
      <c r="I1696">
        <f t="shared" si="209"/>
        <v>570000</v>
      </c>
      <c r="J1696">
        <v>2012.11</v>
      </c>
      <c r="K1696" s="3">
        <v>16</v>
      </c>
      <c r="M1696">
        <f t="shared" si="210"/>
        <v>570000</v>
      </c>
    </row>
    <row r="1697" spans="1:13" x14ac:dyDescent="0.45">
      <c r="A1697" t="s">
        <v>594</v>
      </c>
      <c r="B1697">
        <v>70000</v>
      </c>
      <c r="C1697" t="s">
        <v>7</v>
      </c>
      <c r="D1697" t="str">
        <f t="shared" si="211"/>
        <v>2020.12</v>
      </c>
      <c r="E1697" t="str" cm="1">
        <f t="array" ref="E1697">IF(COUNT(FIND({"셀룰러","샐룰러","lte","Lte","LTE","Cellular","cellular"},G1697)),"lte","wifi")</f>
        <v>wifi</v>
      </c>
      <c r="F1697" t="s">
        <v>161</v>
      </c>
      <c r="G1697" t="s">
        <v>585</v>
      </c>
      <c r="H1697">
        <f t="shared" si="208"/>
        <v>8.0099999999999909</v>
      </c>
      <c r="I1697">
        <f t="shared" si="209"/>
        <v>540000</v>
      </c>
      <c r="J1697">
        <v>2012.11</v>
      </c>
      <c r="K1697" s="3">
        <v>32</v>
      </c>
      <c r="M1697">
        <f t="shared" si="210"/>
        <v>420000</v>
      </c>
    </row>
    <row r="1698" spans="1:13" x14ac:dyDescent="0.45">
      <c r="A1698" t="s">
        <v>594</v>
      </c>
      <c r="B1698">
        <v>60000</v>
      </c>
      <c r="C1698" t="s">
        <v>7</v>
      </c>
      <c r="D1698" t="str">
        <f t="shared" si="211"/>
        <v>2020.11</v>
      </c>
      <c r="E1698" t="str" cm="1">
        <f t="array" ref="E1698">IF(COUNT(FIND({"셀룰러","샐룰러","lte","Lte","LTE","Cellular","cellular"},G1698)),"lte","wifi")</f>
        <v>wifi</v>
      </c>
      <c r="F1698" t="s">
        <v>32</v>
      </c>
      <c r="G1698" t="s">
        <v>680</v>
      </c>
      <c r="H1698">
        <f t="shared" si="208"/>
        <v>8</v>
      </c>
      <c r="I1698">
        <f t="shared" si="209"/>
        <v>540000</v>
      </c>
      <c r="J1698">
        <v>2012.11</v>
      </c>
      <c r="K1698" s="3">
        <v>32</v>
      </c>
      <c r="M1698">
        <f t="shared" si="210"/>
        <v>420000</v>
      </c>
    </row>
    <row r="1699" spans="1:13" x14ac:dyDescent="0.45">
      <c r="A1699" t="s">
        <v>594</v>
      </c>
      <c r="B1699">
        <v>90000</v>
      </c>
      <c r="C1699" t="s">
        <v>4</v>
      </c>
      <c r="D1699" t="str">
        <f t="shared" si="211"/>
        <v>2020.10</v>
      </c>
      <c r="E1699" t="str" cm="1">
        <f t="array" ref="E1699">IF(COUNT(FIND({"셀룰러","샐룰러","lte","Lte","LTE","Cellular","cellular"},G1699)),"lte","wifi")</f>
        <v>wifi</v>
      </c>
      <c r="F1699" t="s">
        <v>692</v>
      </c>
      <c r="G1699" t="s">
        <v>691</v>
      </c>
      <c r="H1699">
        <f t="shared" si="208"/>
        <v>7.9900000000000091</v>
      </c>
      <c r="I1699">
        <f t="shared" si="209"/>
        <v>660000</v>
      </c>
      <c r="J1699">
        <v>2012.11</v>
      </c>
      <c r="K1699" s="3">
        <v>64</v>
      </c>
      <c r="M1699">
        <f t="shared" si="210"/>
        <v>420000</v>
      </c>
    </row>
    <row r="1700" spans="1:13" x14ac:dyDescent="0.45">
      <c r="A1700" t="s">
        <v>594</v>
      </c>
      <c r="B1700">
        <v>70000</v>
      </c>
      <c r="C1700" t="s">
        <v>7</v>
      </c>
      <c r="D1700" s="2">
        <v>2021.01</v>
      </c>
      <c r="E1700" t="str" cm="1">
        <f t="array" ref="E1700">IF(COUNT(FIND({"셀룰러","샐룰러","lte","Lte","LTE","Cellular","cellular"},G1700)),"lte","wifi")</f>
        <v>wifi</v>
      </c>
      <c r="F1700">
        <v>20210111</v>
      </c>
      <c r="G1700" t="s">
        <v>5646</v>
      </c>
      <c r="H1700">
        <f t="shared" si="208"/>
        <v>8.9000000000000909</v>
      </c>
      <c r="I1700">
        <f t="shared" si="209"/>
        <v>660000</v>
      </c>
      <c r="J1700">
        <v>2012.11</v>
      </c>
      <c r="K1700" s="3">
        <v>64</v>
      </c>
      <c r="M1700">
        <f t="shared" si="210"/>
        <v>420000</v>
      </c>
    </row>
    <row r="1701" spans="1:13" x14ac:dyDescent="0.45">
      <c r="A1701" t="s">
        <v>594</v>
      </c>
      <c r="B1701">
        <v>70000</v>
      </c>
      <c r="C1701" t="s">
        <v>7</v>
      </c>
      <c r="D1701" t="str">
        <f t="shared" ref="D1701:D1713" si="212">LEFT(F1701,7)</f>
        <v>2020.11</v>
      </c>
      <c r="E1701" t="str" cm="1">
        <f t="array" ref="E1701">IF(COUNT(FIND({"셀룰러","샐룰러","lte","Lte","LTE","Cellular","cellular"},G1701)),"lte","wifi")</f>
        <v>wifi</v>
      </c>
      <c r="F1701" t="s">
        <v>213</v>
      </c>
      <c r="G1701" t="s">
        <v>693</v>
      </c>
      <c r="H1701">
        <f t="shared" si="208"/>
        <v>8</v>
      </c>
      <c r="I1701">
        <f t="shared" si="209"/>
        <v>420000</v>
      </c>
      <c r="J1701">
        <v>2012.11</v>
      </c>
      <c r="K1701" s="3">
        <v>16</v>
      </c>
      <c r="M1701">
        <f t="shared" si="210"/>
        <v>420000</v>
      </c>
    </row>
    <row r="1702" spans="1:13" x14ac:dyDescent="0.45">
      <c r="A1702" t="s">
        <v>594</v>
      </c>
      <c r="B1702">
        <v>50000</v>
      </c>
      <c r="C1702" t="s">
        <v>7</v>
      </c>
      <c r="D1702" t="str">
        <f t="shared" si="212"/>
        <v>2020.12</v>
      </c>
      <c r="E1702" t="str" cm="1">
        <f t="array" ref="E1702">IF(COUNT(FIND({"셀룰러","샐룰러","lte","Lte","LTE","Cellular","cellular"},G1702)),"lte","wifi")</f>
        <v>wifi</v>
      </c>
      <c r="F1702" t="s">
        <v>128</v>
      </c>
      <c r="G1702" t="s">
        <v>672</v>
      </c>
      <c r="H1702">
        <f t="shared" si="208"/>
        <v>8.0099999999999909</v>
      </c>
      <c r="I1702">
        <f t="shared" si="209"/>
        <v>540000</v>
      </c>
      <c r="J1702">
        <v>2012.11</v>
      </c>
      <c r="K1702" s="3">
        <v>32</v>
      </c>
      <c r="M1702">
        <f t="shared" si="210"/>
        <v>420000</v>
      </c>
    </row>
    <row r="1703" spans="1:13" x14ac:dyDescent="0.45">
      <c r="A1703" t="s">
        <v>594</v>
      </c>
      <c r="B1703">
        <v>60000</v>
      </c>
      <c r="C1703" t="s">
        <v>7</v>
      </c>
      <c r="D1703" t="str">
        <f t="shared" si="212"/>
        <v>2020.12</v>
      </c>
      <c r="E1703" t="str" cm="1">
        <f t="array" ref="E1703">IF(COUNT(FIND({"셀룰러","샐룰러","lte","Lte","LTE","Cellular","cellular"},G1703)),"lte","wifi")</f>
        <v>wifi</v>
      </c>
      <c r="F1703" t="s">
        <v>169</v>
      </c>
      <c r="G1703" t="s">
        <v>584</v>
      </c>
      <c r="H1703">
        <f t="shared" ref="H1703:H1734" si="213">D1703-J1703</f>
        <v>8.0099999999999909</v>
      </c>
      <c r="I1703">
        <f t="shared" ref="I1703:I1734" si="214">IF(K1703=32,M1703+120000,IF(K1703=64,M1703+240000,M1703))</f>
        <v>420000</v>
      </c>
      <c r="J1703">
        <v>2012.11</v>
      </c>
      <c r="K1703" s="3">
        <v>16</v>
      </c>
      <c r="M1703">
        <f t="shared" si="210"/>
        <v>420000</v>
      </c>
    </row>
    <row r="1704" spans="1:13" x14ac:dyDescent="0.45">
      <c r="A1704" t="s">
        <v>594</v>
      </c>
      <c r="B1704">
        <v>50000</v>
      </c>
      <c r="C1704" t="s">
        <v>7</v>
      </c>
      <c r="D1704" t="str">
        <f t="shared" si="212"/>
        <v>2021.02</v>
      </c>
      <c r="E1704" t="str" cm="1">
        <f t="array" ref="E1704">IF(COUNT(FIND({"셀룰러","샐룰러","lte","Lte","LTE","Cellular","cellular"},G1704)),"lte","wifi")</f>
        <v>wifi</v>
      </c>
      <c r="F1704" t="s">
        <v>54</v>
      </c>
      <c r="G1704" t="s">
        <v>645</v>
      </c>
      <c r="H1704">
        <f t="shared" si="213"/>
        <v>8.9100000000000819</v>
      </c>
      <c r="I1704">
        <f t="shared" si="214"/>
        <v>420000</v>
      </c>
      <c r="J1704">
        <v>2012.11</v>
      </c>
      <c r="K1704" s="3">
        <v>16</v>
      </c>
      <c r="M1704">
        <f t="shared" si="210"/>
        <v>420000</v>
      </c>
    </row>
    <row r="1705" spans="1:13" x14ac:dyDescent="0.45">
      <c r="A1705" t="s">
        <v>594</v>
      </c>
      <c r="B1705" s="1">
        <v>190000</v>
      </c>
      <c r="C1705" t="s">
        <v>4</v>
      </c>
      <c r="D1705" t="str">
        <f t="shared" si="212"/>
        <v>2020.01</v>
      </c>
      <c r="E1705" t="str" cm="1">
        <f t="array" ref="E1705">IF(COUNT(FIND({"셀룰러","샐룰러","lte","Lte","LTE","Cellular","cellular"},G1705)),"lte","wifi")</f>
        <v>wifi</v>
      </c>
      <c r="F1705" t="s">
        <v>5278</v>
      </c>
      <c r="G1705" t="s">
        <v>5036</v>
      </c>
      <c r="H1705">
        <f t="shared" si="213"/>
        <v>7.9000000000000909</v>
      </c>
      <c r="I1705">
        <f t="shared" si="214"/>
        <v>420000</v>
      </c>
      <c r="J1705">
        <v>2012.11</v>
      </c>
      <c r="K1705" s="3">
        <v>16</v>
      </c>
      <c r="M1705">
        <f t="shared" si="210"/>
        <v>420000</v>
      </c>
    </row>
    <row r="1706" spans="1:13" x14ac:dyDescent="0.45">
      <c r="A1706" t="s">
        <v>594</v>
      </c>
      <c r="B1706">
        <v>70000</v>
      </c>
      <c r="C1706" t="s">
        <v>7</v>
      </c>
      <c r="D1706" t="str">
        <f t="shared" si="212"/>
        <v>2020.11</v>
      </c>
      <c r="E1706" t="str" cm="1">
        <f t="array" ref="E1706">IF(COUNT(FIND({"셀룰러","샐룰러","lte","Lte","LTE","Cellular","cellular"},G1706)),"lte","wifi")</f>
        <v>wifi</v>
      </c>
      <c r="F1706" t="s">
        <v>204</v>
      </c>
      <c r="G1706" t="s">
        <v>659</v>
      </c>
      <c r="H1706">
        <f t="shared" si="213"/>
        <v>8</v>
      </c>
      <c r="I1706">
        <f t="shared" si="214"/>
        <v>420000</v>
      </c>
      <c r="J1706">
        <v>2012.11</v>
      </c>
      <c r="K1706" s="3">
        <v>16</v>
      </c>
      <c r="M1706">
        <f t="shared" si="210"/>
        <v>420000</v>
      </c>
    </row>
    <row r="1707" spans="1:13" x14ac:dyDescent="0.45">
      <c r="A1707" t="s">
        <v>594</v>
      </c>
      <c r="B1707">
        <v>38000</v>
      </c>
      <c r="C1707" t="s">
        <v>4</v>
      </c>
      <c r="D1707" t="str">
        <f t="shared" si="212"/>
        <v>2021.01</v>
      </c>
      <c r="E1707" t="str" cm="1">
        <f t="array" ref="E1707">IF(COUNT(FIND({"셀룰러","샐룰러","lte","Lte","LTE","Cellular","cellular"},G1707)),"lte","wifi")</f>
        <v>wifi</v>
      </c>
      <c r="F1707" t="s">
        <v>114</v>
      </c>
      <c r="G1707" t="s">
        <v>635</v>
      </c>
      <c r="H1707">
        <f t="shared" si="213"/>
        <v>8.9000000000000909</v>
      </c>
      <c r="I1707">
        <f t="shared" si="214"/>
        <v>420000</v>
      </c>
      <c r="J1707">
        <v>2012.11</v>
      </c>
      <c r="K1707" s="3">
        <v>16</v>
      </c>
      <c r="M1707">
        <f t="shared" si="210"/>
        <v>420000</v>
      </c>
    </row>
    <row r="1708" spans="1:13" x14ac:dyDescent="0.45">
      <c r="A1708" t="s">
        <v>594</v>
      </c>
      <c r="B1708">
        <v>70000</v>
      </c>
      <c r="C1708" t="s">
        <v>7</v>
      </c>
      <c r="D1708" t="str">
        <f t="shared" si="212"/>
        <v>2021.01</v>
      </c>
      <c r="E1708" t="str" cm="1">
        <f t="array" ref="E1708">IF(COUNT(FIND({"셀룰러","샐룰러","lte","Lte","LTE","Cellular","cellular"},G1708)),"lte","wifi")</f>
        <v>wifi</v>
      </c>
      <c r="F1708" t="s">
        <v>94</v>
      </c>
      <c r="G1708" t="s">
        <v>716</v>
      </c>
      <c r="H1708">
        <f t="shared" si="213"/>
        <v>8.9000000000000909</v>
      </c>
      <c r="I1708">
        <f t="shared" si="214"/>
        <v>660000</v>
      </c>
      <c r="J1708">
        <v>2012.11</v>
      </c>
      <c r="K1708" s="3">
        <v>64</v>
      </c>
      <c r="M1708">
        <f t="shared" si="210"/>
        <v>420000</v>
      </c>
    </row>
    <row r="1709" spans="1:13" x14ac:dyDescent="0.45">
      <c r="A1709" t="s">
        <v>594</v>
      </c>
      <c r="B1709">
        <v>70000</v>
      </c>
      <c r="C1709" t="s">
        <v>7</v>
      </c>
      <c r="D1709" t="str">
        <f t="shared" si="212"/>
        <v>2020.11</v>
      </c>
      <c r="E1709" t="str" cm="1">
        <f t="array" ref="E1709">IF(COUNT(FIND({"셀룰러","샐룰러","lte","Lte","LTE","Cellular","cellular"},G1709)),"lte","wifi")</f>
        <v>wifi</v>
      </c>
      <c r="F1709" t="s">
        <v>516</v>
      </c>
      <c r="G1709" t="s">
        <v>589</v>
      </c>
      <c r="H1709">
        <f t="shared" si="213"/>
        <v>8</v>
      </c>
      <c r="I1709">
        <f t="shared" si="214"/>
        <v>540000</v>
      </c>
      <c r="J1709">
        <v>2012.11</v>
      </c>
      <c r="K1709" s="3">
        <v>32</v>
      </c>
      <c r="M1709">
        <f t="shared" si="210"/>
        <v>420000</v>
      </c>
    </row>
    <row r="1710" spans="1:13" x14ac:dyDescent="0.45">
      <c r="A1710" t="s">
        <v>594</v>
      </c>
      <c r="B1710">
        <v>50000</v>
      </c>
      <c r="C1710" t="s">
        <v>4</v>
      </c>
      <c r="D1710" t="str">
        <f t="shared" si="212"/>
        <v>2021.03</v>
      </c>
      <c r="E1710" t="str" cm="1">
        <f t="array" ref="E1710">IF(COUNT(FIND({"셀룰러","샐룰러","lte","Lte","LTE","Cellular","cellular"},G1710)),"lte","wifi")</f>
        <v>wifi</v>
      </c>
      <c r="F1710" t="s">
        <v>8</v>
      </c>
      <c r="G1710" t="s">
        <v>553</v>
      </c>
      <c r="H1710">
        <f t="shared" si="213"/>
        <v>8.9200000000000728</v>
      </c>
      <c r="I1710">
        <f t="shared" si="214"/>
        <v>420000</v>
      </c>
      <c r="J1710">
        <v>2012.11</v>
      </c>
      <c r="K1710" s="3">
        <v>16</v>
      </c>
      <c r="M1710">
        <f t="shared" si="210"/>
        <v>420000</v>
      </c>
    </row>
    <row r="1711" spans="1:13" x14ac:dyDescent="0.45">
      <c r="A1711" t="s">
        <v>594</v>
      </c>
      <c r="B1711">
        <v>40000</v>
      </c>
      <c r="C1711" t="s">
        <v>7</v>
      </c>
      <c r="D1711" t="str">
        <f t="shared" si="212"/>
        <v>2020.11</v>
      </c>
      <c r="E1711" t="str" cm="1">
        <f t="array" ref="E1711">IF(COUNT(FIND({"셀룰러","샐룰러","lte","Lte","LTE","Cellular","cellular"},G1711)),"lte","wifi")</f>
        <v>wifi</v>
      </c>
      <c r="F1711" t="s">
        <v>599</v>
      </c>
      <c r="G1711" t="s">
        <v>685</v>
      </c>
      <c r="H1711">
        <f t="shared" si="213"/>
        <v>8</v>
      </c>
      <c r="I1711">
        <f t="shared" si="214"/>
        <v>540000</v>
      </c>
      <c r="J1711">
        <v>2012.11</v>
      </c>
      <c r="K1711" s="3">
        <v>32</v>
      </c>
      <c r="M1711">
        <f t="shared" si="210"/>
        <v>420000</v>
      </c>
    </row>
    <row r="1712" spans="1:13" x14ac:dyDescent="0.45">
      <c r="A1712" t="s">
        <v>594</v>
      </c>
      <c r="B1712" s="1">
        <v>117760</v>
      </c>
      <c r="C1712" t="s">
        <v>4</v>
      </c>
      <c r="D1712" t="str">
        <f t="shared" si="212"/>
        <v>2021.01</v>
      </c>
      <c r="E1712" t="str" cm="1">
        <f t="array" ref="E1712">IF(COUNT(FIND({"셀룰러","샐룰러","lte","Lte","LTE","Cellular","cellular"},G1712)),"lte","wifi")</f>
        <v>wifi</v>
      </c>
      <c r="F1712" t="s">
        <v>5283</v>
      </c>
      <c r="G1712" t="s">
        <v>5050</v>
      </c>
      <c r="H1712">
        <f t="shared" si="213"/>
        <v>8.9000000000000909</v>
      </c>
      <c r="I1712">
        <f t="shared" si="214"/>
        <v>420000</v>
      </c>
      <c r="J1712">
        <v>2012.11</v>
      </c>
      <c r="K1712" s="3">
        <v>16</v>
      </c>
      <c r="M1712">
        <f t="shared" si="210"/>
        <v>420000</v>
      </c>
    </row>
    <row r="1713" spans="1:13" x14ac:dyDescent="0.45">
      <c r="A1713" t="s">
        <v>594</v>
      </c>
      <c r="B1713">
        <v>65000</v>
      </c>
      <c r="C1713" t="s">
        <v>7</v>
      </c>
      <c r="D1713" t="str">
        <f t="shared" si="212"/>
        <v>2021.01</v>
      </c>
      <c r="E1713" t="str" cm="1">
        <f t="array" ref="E1713">IF(COUNT(FIND({"셀룰러","샐룰러","lte","Lte","LTE","Cellular","cellular"},G1713)),"lte","wifi")</f>
        <v>wifi</v>
      </c>
      <c r="F1713" t="s">
        <v>95</v>
      </c>
      <c r="G1713" t="s">
        <v>663</v>
      </c>
      <c r="H1713">
        <f t="shared" si="213"/>
        <v>8.9000000000000909</v>
      </c>
      <c r="I1713">
        <f t="shared" si="214"/>
        <v>420000</v>
      </c>
      <c r="J1713">
        <v>2012.11</v>
      </c>
      <c r="K1713" s="3">
        <v>16</v>
      </c>
      <c r="M1713">
        <f t="shared" si="210"/>
        <v>420000</v>
      </c>
    </row>
    <row r="1714" spans="1:13" x14ac:dyDescent="0.45">
      <c r="A1714" t="s">
        <v>594</v>
      </c>
      <c r="B1714">
        <v>89000</v>
      </c>
      <c r="C1714" t="s">
        <v>7</v>
      </c>
      <c r="D1714" s="2">
        <v>2020.11</v>
      </c>
      <c r="E1714" t="str" cm="1">
        <f t="array" ref="E1714">IF(COUNT(FIND({"셀룰러","샐룰러","lte","Lte","LTE","Cellular","cellular"},G1714)),"lte","wifi")</f>
        <v>wifi</v>
      </c>
      <c r="F1714">
        <v>20201120</v>
      </c>
      <c r="G1714" t="s">
        <v>5581</v>
      </c>
      <c r="H1714">
        <f t="shared" si="213"/>
        <v>8</v>
      </c>
      <c r="I1714">
        <f t="shared" si="214"/>
        <v>540000</v>
      </c>
      <c r="J1714">
        <v>2012.11</v>
      </c>
      <c r="K1714" s="3">
        <v>32</v>
      </c>
      <c r="M1714">
        <f t="shared" si="210"/>
        <v>420000</v>
      </c>
    </row>
    <row r="1715" spans="1:13" x14ac:dyDescent="0.45">
      <c r="A1715" t="s">
        <v>594</v>
      </c>
      <c r="B1715">
        <v>100000</v>
      </c>
      <c r="C1715" t="s">
        <v>4</v>
      </c>
      <c r="D1715" s="2">
        <v>2020.12</v>
      </c>
      <c r="E1715" t="str" cm="1">
        <f t="array" ref="E1715">IF(COUNT(FIND({"셀룰러","샐룰러","lte","Lte","LTE","Cellular","cellular"},G1715)),"lte","wifi")</f>
        <v>wifi</v>
      </c>
      <c r="F1715">
        <v>20201202</v>
      </c>
      <c r="G1715" t="s">
        <v>5601</v>
      </c>
      <c r="H1715">
        <f t="shared" si="213"/>
        <v>8.0099999999999909</v>
      </c>
      <c r="I1715">
        <f t="shared" si="214"/>
        <v>540000</v>
      </c>
      <c r="J1715">
        <v>2012.11</v>
      </c>
      <c r="K1715" s="3">
        <v>32</v>
      </c>
      <c r="M1715">
        <f t="shared" si="210"/>
        <v>420000</v>
      </c>
    </row>
    <row r="1716" spans="1:13" x14ac:dyDescent="0.45">
      <c r="A1716" t="s">
        <v>594</v>
      </c>
      <c r="B1716">
        <v>64000</v>
      </c>
      <c r="C1716" t="s">
        <v>7</v>
      </c>
      <c r="D1716" t="str">
        <f t="shared" ref="D1716:D1747" si="215">LEFT(F1716,7)</f>
        <v>2020.09</v>
      </c>
      <c r="E1716" t="str" cm="1">
        <f t="array" ref="E1716">IF(COUNT(FIND({"셀룰러","샐룰러","lte","Lte","LTE","Cellular","cellular"},G1716)),"lte","wifi")</f>
        <v>wifi</v>
      </c>
      <c r="F1716" t="s">
        <v>558</v>
      </c>
      <c r="G1716" t="s">
        <v>557</v>
      </c>
      <c r="H1716">
        <f t="shared" si="213"/>
        <v>7.9800000000000182</v>
      </c>
      <c r="I1716">
        <f t="shared" si="214"/>
        <v>420000</v>
      </c>
      <c r="J1716">
        <v>2012.11</v>
      </c>
      <c r="K1716" s="3">
        <v>16</v>
      </c>
      <c r="M1716">
        <f t="shared" si="210"/>
        <v>420000</v>
      </c>
    </row>
    <row r="1717" spans="1:13" x14ac:dyDescent="0.45">
      <c r="A1717" t="s">
        <v>594</v>
      </c>
      <c r="B1717" s="1">
        <v>119000</v>
      </c>
      <c r="C1717" t="s">
        <v>4</v>
      </c>
      <c r="D1717" t="str">
        <f t="shared" si="215"/>
        <v>2021.03</v>
      </c>
      <c r="E1717" t="str" cm="1">
        <f t="array" ref="E1717">IF(COUNT(FIND({"셀룰러","샐룰러","lte","Lte","LTE","Cellular","cellular"},G1717)),"lte","wifi")</f>
        <v>wifi</v>
      </c>
      <c r="F1717" t="s">
        <v>5279</v>
      </c>
      <c r="G1717" t="s">
        <v>5046</v>
      </c>
      <c r="H1717">
        <f t="shared" si="213"/>
        <v>8.9200000000000728</v>
      </c>
      <c r="I1717">
        <f t="shared" si="214"/>
        <v>540000</v>
      </c>
      <c r="J1717">
        <v>2012.11</v>
      </c>
      <c r="K1717" s="3">
        <v>32</v>
      </c>
      <c r="M1717">
        <f t="shared" si="210"/>
        <v>420000</v>
      </c>
    </row>
    <row r="1718" spans="1:13" x14ac:dyDescent="0.45">
      <c r="A1718" t="s">
        <v>594</v>
      </c>
      <c r="B1718">
        <v>72000</v>
      </c>
      <c r="C1718" t="s">
        <v>7</v>
      </c>
      <c r="D1718" t="str">
        <f t="shared" si="215"/>
        <v>2021.01</v>
      </c>
      <c r="E1718" t="str" cm="1">
        <f t="array" ref="E1718">IF(COUNT(FIND({"셀룰러","샐룰러","lte","Lte","LTE","Cellular","cellular"},G1718)),"lte","wifi")</f>
        <v>wifi</v>
      </c>
      <c r="F1718" t="s">
        <v>96</v>
      </c>
      <c r="G1718" t="s">
        <v>570</v>
      </c>
      <c r="H1718">
        <f t="shared" si="213"/>
        <v>8.9000000000000909</v>
      </c>
      <c r="I1718">
        <f t="shared" si="214"/>
        <v>540000</v>
      </c>
      <c r="J1718">
        <v>2012.11</v>
      </c>
      <c r="K1718" s="3">
        <v>32</v>
      </c>
      <c r="M1718">
        <f t="shared" si="210"/>
        <v>420000</v>
      </c>
    </row>
    <row r="1719" spans="1:13" x14ac:dyDescent="0.45">
      <c r="A1719" t="s">
        <v>594</v>
      </c>
      <c r="B1719" s="1">
        <v>45570</v>
      </c>
      <c r="C1719" t="s">
        <v>4</v>
      </c>
      <c r="D1719" t="str">
        <f t="shared" si="215"/>
        <v>2021.02</v>
      </c>
      <c r="E1719" t="str" cm="1">
        <f t="array" ref="E1719">IF(COUNT(FIND({"셀룰러","샐룰러","lte","Lte","LTE","Cellular","cellular"},G1719)),"lte","wifi")</f>
        <v>wifi</v>
      </c>
      <c r="F1719" t="s">
        <v>5277</v>
      </c>
      <c r="G1719" t="s">
        <v>5038</v>
      </c>
      <c r="H1719">
        <f t="shared" si="213"/>
        <v>8.9100000000000819</v>
      </c>
      <c r="I1719">
        <f t="shared" si="214"/>
        <v>540000</v>
      </c>
      <c r="J1719">
        <v>2012.11</v>
      </c>
      <c r="K1719" s="3">
        <v>32</v>
      </c>
      <c r="M1719">
        <f t="shared" si="210"/>
        <v>420000</v>
      </c>
    </row>
    <row r="1720" spans="1:13" x14ac:dyDescent="0.45">
      <c r="A1720" t="s">
        <v>594</v>
      </c>
      <c r="B1720" s="1">
        <v>119000</v>
      </c>
      <c r="C1720" t="s">
        <v>4</v>
      </c>
      <c r="D1720" t="str">
        <f t="shared" si="215"/>
        <v>2021.03</v>
      </c>
      <c r="E1720" t="str" cm="1">
        <f t="array" ref="E1720">IF(COUNT(FIND({"셀룰러","샐룰러","lte","Lte","LTE","Cellular","cellular"},G1720)),"lte","wifi")</f>
        <v>wifi</v>
      </c>
      <c r="F1720" t="s">
        <v>5279</v>
      </c>
      <c r="G1720" t="s">
        <v>5046</v>
      </c>
      <c r="H1720">
        <f t="shared" si="213"/>
        <v>8.9200000000000728</v>
      </c>
      <c r="I1720">
        <f t="shared" si="214"/>
        <v>540000</v>
      </c>
      <c r="J1720">
        <v>2012.11</v>
      </c>
      <c r="K1720" s="3">
        <v>32</v>
      </c>
      <c r="M1720">
        <f t="shared" si="210"/>
        <v>420000</v>
      </c>
    </row>
    <row r="1721" spans="1:13" x14ac:dyDescent="0.45">
      <c r="A1721" t="s">
        <v>594</v>
      </c>
      <c r="B1721">
        <v>70000</v>
      </c>
      <c r="C1721" t="s">
        <v>7</v>
      </c>
      <c r="D1721" t="str">
        <f t="shared" si="215"/>
        <v>2021.01</v>
      </c>
      <c r="E1721" t="str" cm="1">
        <f t="array" ref="E1721">IF(COUNT(FIND({"셀룰러","샐룰러","lte","Lte","LTE","Cellular","cellular"},G1721)),"lte","wifi")</f>
        <v>lte</v>
      </c>
      <c r="F1721" t="s">
        <v>110</v>
      </c>
      <c r="G1721" t="s">
        <v>569</v>
      </c>
      <c r="H1721">
        <f t="shared" si="213"/>
        <v>8.9000000000000909</v>
      </c>
      <c r="I1721">
        <f t="shared" si="214"/>
        <v>690000</v>
      </c>
      <c r="J1721">
        <v>2012.11</v>
      </c>
      <c r="K1721" s="3">
        <v>32</v>
      </c>
      <c r="M1721">
        <f t="shared" si="210"/>
        <v>570000</v>
      </c>
    </row>
    <row r="1722" spans="1:13" x14ac:dyDescent="0.45">
      <c r="A1722" t="s">
        <v>594</v>
      </c>
      <c r="B1722">
        <v>50000</v>
      </c>
      <c r="C1722" t="s">
        <v>7</v>
      </c>
      <c r="D1722" t="str">
        <f t="shared" si="215"/>
        <v>2020.12</v>
      </c>
      <c r="E1722" t="str" cm="1">
        <f t="array" ref="E1722">IF(COUNT(FIND({"셀룰러","샐룰러","lte","Lte","LTE","Cellular","cellular"},G1722)),"lte","wifi")</f>
        <v>wifi</v>
      </c>
      <c r="F1722" t="s">
        <v>121</v>
      </c>
      <c r="G1722" t="s">
        <v>575</v>
      </c>
      <c r="H1722">
        <f t="shared" si="213"/>
        <v>8.0099999999999909</v>
      </c>
      <c r="I1722">
        <f t="shared" si="214"/>
        <v>540000</v>
      </c>
      <c r="J1722">
        <v>2012.11</v>
      </c>
      <c r="K1722" s="3">
        <v>32</v>
      </c>
      <c r="M1722">
        <f t="shared" si="210"/>
        <v>420000</v>
      </c>
    </row>
    <row r="1723" spans="1:13" x14ac:dyDescent="0.45">
      <c r="A1723" t="s">
        <v>594</v>
      </c>
      <c r="B1723">
        <v>40000</v>
      </c>
      <c r="C1723" t="s">
        <v>7</v>
      </c>
      <c r="D1723" t="str">
        <f t="shared" si="215"/>
        <v>2020.11</v>
      </c>
      <c r="E1723" t="str" cm="1">
        <f t="array" ref="E1723">IF(COUNT(FIND({"셀룰러","샐룰러","lte","Lte","LTE","Cellular","cellular"},G1723)),"lte","wifi")</f>
        <v>wifi</v>
      </c>
      <c r="F1723" t="s">
        <v>236</v>
      </c>
      <c r="G1723" t="s">
        <v>688</v>
      </c>
      <c r="H1723">
        <f t="shared" si="213"/>
        <v>8</v>
      </c>
      <c r="I1723">
        <f t="shared" si="214"/>
        <v>420000</v>
      </c>
      <c r="J1723">
        <v>2012.11</v>
      </c>
      <c r="K1723" s="3">
        <v>16</v>
      </c>
      <c r="M1723">
        <f t="shared" si="210"/>
        <v>420000</v>
      </c>
    </row>
    <row r="1724" spans="1:13" x14ac:dyDescent="0.45">
      <c r="A1724" t="s">
        <v>594</v>
      </c>
      <c r="B1724" s="1">
        <v>85000</v>
      </c>
      <c r="C1724" t="s">
        <v>4</v>
      </c>
      <c r="D1724" t="str">
        <f t="shared" si="215"/>
        <v>2021.02</v>
      </c>
      <c r="E1724" t="str" cm="1">
        <f t="array" ref="E1724">IF(COUNT(FIND({"셀룰러","샐룰러","lte","Lte","LTE","Cellular","cellular"},G1724)),"lte","wifi")</f>
        <v>wifi</v>
      </c>
      <c r="F1724" t="s">
        <v>5277</v>
      </c>
      <c r="G1724" t="s">
        <v>5032</v>
      </c>
      <c r="H1724">
        <f t="shared" si="213"/>
        <v>8.9100000000000819</v>
      </c>
      <c r="I1724">
        <f t="shared" si="214"/>
        <v>420000</v>
      </c>
      <c r="J1724">
        <v>2012.11</v>
      </c>
      <c r="K1724" s="3">
        <v>16</v>
      </c>
      <c r="M1724">
        <f t="shared" si="210"/>
        <v>420000</v>
      </c>
    </row>
    <row r="1725" spans="1:13" x14ac:dyDescent="0.45">
      <c r="A1725" t="s">
        <v>594</v>
      </c>
      <c r="B1725">
        <v>40000</v>
      </c>
      <c r="C1725" t="s">
        <v>7</v>
      </c>
      <c r="D1725" t="str">
        <f t="shared" si="215"/>
        <v>2020.12</v>
      </c>
      <c r="E1725" t="str" cm="1">
        <f t="array" ref="E1725">IF(COUNT(FIND({"셀룰러","샐룰러","lte","Lte","LTE","Cellular","cellular"},G1725)),"lte","wifi")</f>
        <v>wifi</v>
      </c>
      <c r="F1725" t="s">
        <v>143</v>
      </c>
      <c r="G1725" t="s">
        <v>582</v>
      </c>
      <c r="H1725">
        <f t="shared" si="213"/>
        <v>8.0099999999999909</v>
      </c>
      <c r="I1725">
        <f t="shared" si="214"/>
        <v>420000</v>
      </c>
      <c r="J1725">
        <v>2012.11</v>
      </c>
      <c r="K1725" s="3">
        <v>16</v>
      </c>
      <c r="M1725">
        <f t="shared" si="210"/>
        <v>420000</v>
      </c>
    </row>
    <row r="1726" spans="1:13" x14ac:dyDescent="0.45">
      <c r="A1726" t="s">
        <v>594</v>
      </c>
      <c r="B1726">
        <v>65000</v>
      </c>
      <c r="C1726" t="s">
        <v>4</v>
      </c>
      <c r="D1726" t="str">
        <f t="shared" si="215"/>
        <v>2021.01</v>
      </c>
      <c r="E1726" t="str" cm="1">
        <f t="array" ref="E1726">IF(COUNT(FIND({"셀룰러","샐룰러","lte","Lte","LTE","Cellular","cellular"},G1726)),"lte","wifi")</f>
        <v>wifi</v>
      </c>
      <c r="F1726" t="s">
        <v>100</v>
      </c>
      <c r="G1726" t="s">
        <v>665</v>
      </c>
      <c r="H1726">
        <f t="shared" si="213"/>
        <v>8.9000000000000909</v>
      </c>
      <c r="I1726">
        <f t="shared" si="214"/>
        <v>420000</v>
      </c>
      <c r="J1726">
        <v>2012.11</v>
      </c>
      <c r="K1726" s="3">
        <v>16</v>
      </c>
      <c r="M1726">
        <f t="shared" si="210"/>
        <v>420000</v>
      </c>
    </row>
    <row r="1727" spans="1:13" x14ac:dyDescent="0.45">
      <c r="A1727" t="s">
        <v>594</v>
      </c>
      <c r="B1727" s="1">
        <v>128000</v>
      </c>
      <c r="C1727" t="s">
        <v>4</v>
      </c>
      <c r="D1727" t="str">
        <f t="shared" si="215"/>
        <v>2021.01</v>
      </c>
      <c r="E1727" t="str" cm="1">
        <f t="array" ref="E1727">IF(COUNT(FIND({"셀룰러","샐룰러","lte","Lte","LTE","Cellular","cellular"},G1727)),"lte","wifi")</f>
        <v>wifi</v>
      </c>
      <c r="F1727" t="s">
        <v>5283</v>
      </c>
      <c r="G1727" t="s">
        <v>5049</v>
      </c>
      <c r="H1727">
        <f t="shared" si="213"/>
        <v>8.9000000000000909</v>
      </c>
      <c r="I1727">
        <f t="shared" si="214"/>
        <v>420000</v>
      </c>
      <c r="J1727">
        <v>2012.11</v>
      </c>
      <c r="K1727" s="3">
        <v>16</v>
      </c>
      <c r="M1727">
        <f t="shared" si="210"/>
        <v>420000</v>
      </c>
    </row>
    <row r="1728" spans="1:13" x14ac:dyDescent="0.45">
      <c r="A1728" t="s">
        <v>594</v>
      </c>
      <c r="B1728">
        <v>50000</v>
      </c>
      <c r="C1728" t="s">
        <v>7</v>
      </c>
      <c r="D1728" t="str">
        <f t="shared" si="215"/>
        <v>2021.01</v>
      </c>
      <c r="E1728" t="str" cm="1">
        <f t="array" ref="E1728">IF(COUNT(FIND({"셀룰러","샐룰러","lte","Lte","LTE","Cellular","cellular"},G1728)),"lte","wifi")</f>
        <v>wifi</v>
      </c>
      <c r="F1728" t="s">
        <v>103</v>
      </c>
      <c r="G1728" t="s">
        <v>668</v>
      </c>
      <c r="H1728">
        <f t="shared" si="213"/>
        <v>8.9000000000000909</v>
      </c>
      <c r="I1728">
        <f t="shared" si="214"/>
        <v>420000</v>
      </c>
      <c r="J1728">
        <v>2012.11</v>
      </c>
      <c r="K1728" s="3">
        <v>16</v>
      </c>
      <c r="M1728">
        <f t="shared" si="210"/>
        <v>420000</v>
      </c>
    </row>
    <row r="1729" spans="1:13" x14ac:dyDescent="0.45">
      <c r="A1729" t="s">
        <v>594</v>
      </c>
      <c r="B1729" s="1">
        <v>128000</v>
      </c>
      <c r="C1729" t="s">
        <v>4</v>
      </c>
      <c r="D1729" t="str">
        <f t="shared" si="215"/>
        <v>2021.01</v>
      </c>
      <c r="E1729" t="str" cm="1">
        <f t="array" ref="E1729">IF(COUNT(FIND({"셀룰러","샐룰러","lte","Lte","LTE","Cellular","cellular"},G1729)),"lte","wifi")</f>
        <v>wifi</v>
      </c>
      <c r="F1729" t="s">
        <v>5283</v>
      </c>
      <c r="G1729" t="s">
        <v>5049</v>
      </c>
      <c r="H1729">
        <f t="shared" si="213"/>
        <v>8.9000000000000909</v>
      </c>
      <c r="I1729">
        <f t="shared" si="214"/>
        <v>420000</v>
      </c>
      <c r="J1729">
        <v>2012.11</v>
      </c>
      <c r="K1729" s="3">
        <v>16</v>
      </c>
      <c r="M1729">
        <f t="shared" si="210"/>
        <v>420000</v>
      </c>
    </row>
    <row r="1730" spans="1:13" x14ac:dyDescent="0.45">
      <c r="A1730" t="s">
        <v>594</v>
      </c>
      <c r="B1730">
        <v>70000</v>
      </c>
      <c r="C1730" t="s">
        <v>7</v>
      </c>
      <c r="D1730" t="str">
        <f t="shared" si="215"/>
        <v>2020.12</v>
      </c>
      <c r="E1730" t="str" cm="1">
        <f t="array" ref="E1730">IF(COUNT(FIND({"셀룰러","샐룰러","lte","Lte","LTE","Cellular","cellular"},G1730)),"lte","wifi")</f>
        <v>wifi</v>
      </c>
      <c r="F1730" t="s">
        <v>165</v>
      </c>
      <c r="G1730" t="s">
        <v>677</v>
      </c>
      <c r="H1730">
        <f t="shared" si="213"/>
        <v>8.0099999999999909</v>
      </c>
      <c r="I1730">
        <f t="shared" si="214"/>
        <v>420000</v>
      </c>
      <c r="J1730">
        <v>2012.11</v>
      </c>
      <c r="K1730" s="3">
        <v>16</v>
      </c>
      <c r="M1730">
        <f t="shared" si="210"/>
        <v>420000</v>
      </c>
    </row>
    <row r="1731" spans="1:13" x14ac:dyDescent="0.45">
      <c r="A1731" t="s">
        <v>594</v>
      </c>
      <c r="B1731">
        <v>110000</v>
      </c>
      <c r="C1731" t="s">
        <v>7</v>
      </c>
      <c r="D1731" t="str">
        <f t="shared" si="215"/>
        <v>2020.11</v>
      </c>
      <c r="E1731" t="str" cm="1">
        <f t="array" ref="E1731">IF(COUNT(FIND({"셀룰러","샐룰러","lte","Lte","LTE","Cellular","cellular"},G1731)),"lte","wifi")</f>
        <v>wifi</v>
      </c>
      <c r="F1731" t="s">
        <v>189</v>
      </c>
      <c r="G1731" t="s">
        <v>681</v>
      </c>
      <c r="H1731">
        <f t="shared" si="213"/>
        <v>8</v>
      </c>
      <c r="I1731">
        <f t="shared" si="214"/>
        <v>660000</v>
      </c>
      <c r="J1731">
        <v>2012.11</v>
      </c>
      <c r="K1731" s="3">
        <v>64</v>
      </c>
      <c r="M1731">
        <f t="shared" si="210"/>
        <v>420000</v>
      </c>
    </row>
    <row r="1732" spans="1:13" x14ac:dyDescent="0.45">
      <c r="A1732" t="s">
        <v>594</v>
      </c>
      <c r="B1732">
        <v>50000</v>
      </c>
      <c r="C1732" t="s">
        <v>7</v>
      </c>
      <c r="D1732" t="str">
        <f t="shared" si="215"/>
        <v>2021.02</v>
      </c>
      <c r="E1732" t="str" cm="1">
        <f t="array" ref="E1732">IF(COUNT(FIND({"셀룰러","샐룰러","lte","Lte","LTE","Cellular","cellular"},G1732)),"lte","wifi")</f>
        <v>wifi</v>
      </c>
      <c r="F1732" t="s">
        <v>66</v>
      </c>
      <c r="G1732" t="s">
        <v>646</v>
      </c>
      <c r="H1732">
        <f t="shared" si="213"/>
        <v>8.9100000000000819</v>
      </c>
      <c r="I1732">
        <f t="shared" si="214"/>
        <v>540000</v>
      </c>
      <c r="J1732">
        <v>2012.11</v>
      </c>
      <c r="K1732" s="3">
        <v>32</v>
      </c>
      <c r="M1732">
        <f t="shared" si="210"/>
        <v>420000</v>
      </c>
    </row>
    <row r="1733" spans="1:13" x14ac:dyDescent="0.45">
      <c r="A1733" t="s">
        <v>594</v>
      </c>
      <c r="B1733">
        <v>110000</v>
      </c>
      <c r="C1733" t="s">
        <v>7</v>
      </c>
      <c r="D1733" t="str">
        <f t="shared" si="215"/>
        <v>2020.12</v>
      </c>
      <c r="E1733" t="str" cm="1">
        <f t="array" ref="E1733">IF(COUNT(FIND({"셀룰러","샐룰러","lte","Lte","LTE","Cellular","cellular"},G1733)),"lte","wifi")</f>
        <v>wifi</v>
      </c>
      <c r="F1733" t="s">
        <v>161</v>
      </c>
      <c r="G1733" t="s">
        <v>676</v>
      </c>
      <c r="H1733">
        <f t="shared" si="213"/>
        <v>8.0099999999999909</v>
      </c>
      <c r="I1733">
        <f t="shared" si="214"/>
        <v>660000</v>
      </c>
      <c r="J1733">
        <v>2012.11</v>
      </c>
      <c r="K1733" s="3">
        <v>64</v>
      </c>
      <c r="M1733">
        <f t="shared" si="210"/>
        <v>420000</v>
      </c>
    </row>
    <row r="1734" spans="1:13" x14ac:dyDescent="0.45">
      <c r="A1734" t="s">
        <v>594</v>
      </c>
      <c r="B1734">
        <v>100000</v>
      </c>
      <c r="C1734" t="s">
        <v>4</v>
      </c>
      <c r="D1734" t="str">
        <f t="shared" si="215"/>
        <v>2021.02</v>
      </c>
      <c r="E1734" t="str" cm="1">
        <f t="array" ref="E1734">IF(COUNT(FIND({"셀룰러","샐룰러","lte","Lte","LTE","Cellular","cellular"},G1734)),"lte","wifi")</f>
        <v>wifi</v>
      </c>
      <c r="F1734" t="s">
        <v>52</v>
      </c>
      <c r="G1734" t="s">
        <v>636</v>
      </c>
      <c r="H1734">
        <f t="shared" si="213"/>
        <v>8.9100000000000819</v>
      </c>
      <c r="I1734">
        <f t="shared" si="214"/>
        <v>540000</v>
      </c>
      <c r="J1734">
        <v>2012.11</v>
      </c>
      <c r="K1734" s="3">
        <v>32</v>
      </c>
      <c r="M1734">
        <f t="shared" si="210"/>
        <v>420000</v>
      </c>
    </row>
    <row r="1735" spans="1:13" x14ac:dyDescent="0.45">
      <c r="A1735" t="s">
        <v>594</v>
      </c>
      <c r="B1735">
        <v>60000</v>
      </c>
      <c r="C1735" t="s">
        <v>7</v>
      </c>
      <c r="D1735" t="str">
        <f t="shared" si="215"/>
        <v>2020.11</v>
      </c>
      <c r="E1735" t="str" cm="1">
        <f t="array" ref="E1735">IF(COUNT(FIND({"셀룰러","샐룰러","lte","Lte","LTE","Cellular","cellular"},G1735)),"lte","wifi")</f>
        <v>wifi</v>
      </c>
      <c r="F1735" t="s">
        <v>206</v>
      </c>
      <c r="G1735" t="s">
        <v>593</v>
      </c>
      <c r="H1735">
        <f t="shared" ref="H1735:H1766" si="216">D1735-J1735</f>
        <v>8</v>
      </c>
      <c r="I1735">
        <f t="shared" ref="I1735:I1766" si="217">IF(K1735=32,M1735+120000,IF(K1735=64,M1735+240000,M1735))</f>
        <v>540000</v>
      </c>
      <c r="J1735">
        <v>2012.11</v>
      </c>
      <c r="K1735" s="3">
        <v>32</v>
      </c>
      <c r="M1735">
        <f t="shared" si="210"/>
        <v>420000</v>
      </c>
    </row>
    <row r="1736" spans="1:13" x14ac:dyDescent="0.45">
      <c r="A1736" t="s">
        <v>594</v>
      </c>
      <c r="B1736">
        <v>55000</v>
      </c>
      <c r="C1736" t="s">
        <v>7</v>
      </c>
      <c r="D1736" t="str">
        <f t="shared" si="215"/>
        <v>2020.11</v>
      </c>
      <c r="E1736" t="str" cm="1">
        <f t="array" ref="E1736">IF(COUNT(FIND({"셀룰러","샐룰러","lte","Lte","LTE","Cellular","cellular"},G1736)),"lte","wifi")</f>
        <v>wifi</v>
      </c>
      <c r="F1736" t="s">
        <v>285</v>
      </c>
      <c r="G1736" t="s">
        <v>687</v>
      </c>
      <c r="H1736">
        <f t="shared" si="216"/>
        <v>8</v>
      </c>
      <c r="I1736">
        <f t="shared" si="217"/>
        <v>420000</v>
      </c>
      <c r="J1736">
        <v>2012.11</v>
      </c>
      <c r="K1736" s="3">
        <v>16</v>
      </c>
      <c r="M1736">
        <f t="shared" ref="M1736:M1799" si="218">IF(E1736="wifi",420000,570000)</f>
        <v>420000</v>
      </c>
    </row>
    <row r="1737" spans="1:13" x14ac:dyDescent="0.45">
      <c r="A1737" t="s">
        <v>594</v>
      </c>
      <c r="B1737">
        <v>70000</v>
      </c>
      <c r="C1737" t="s">
        <v>4</v>
      </c>
      <c r="D1737" t="str">
        <f t="shared" si="215"/>
        <v>2020.11</v>
      </c>
      <c r="E1737" t="str" cm="1">
        <f t="array" ref="E1737">IF(COUNT(FIND({"셀룰러","샐룰러","lte","Lte","LTE","Cellular","cellular"},G1737)),"lte","wifi")</f>
        <v>wifi</v>
      </c>
      <c r="F1737" t="s">
        <v>599</v>
      </c>
      <c r="G1737" t="s">
        <v>598</v>
      </c>
      <c r="H1737">
        <f t="shared" si="216"/>
        <v>8</v>
      </c>
      <c r="I1737">
        <f t="shared" si="217"/>
        <v>420000</v>
      </c>
      <c r="J1737">
        <v>2012.11</v>
      </c>
      <c r="K1737" s="3">
        <v>16</v>
      </c>
      <c r="M1737">
        <f t="shared" si="218"/>
        <v>420000</v>
      </c>
    </row>
    <row r="1738" spans="1:13" x14ac:dyDescent="0.45">
      <c r="A1738" t="s">
        <v>594</v>
      </c>
      <c r="B1738">
        <v>70000</v>
      </c>
      <c r="C1738" t="s">
        <v>7</v>
      </c>
      <c r="D1738" t="str">
        <f t="shared" si="215"/>
        <v>2020.11</v>
      </c>
      <c r="E1738" t="str" cm="1">
        <f t="array" ref="E1738">IF(COUNT(FIND({"셀룰러","샐룰러","lte","Lte","LTE","Cellular","cellular"},G1738)),"lte","wifi")</f>
        <v>wifi</v>
      </c>
      <c r="F1738" t="s">
        <v>206</v>
      </c>
      <c r="G1738" t="s">
        <v>592</v>
      </c>
      <c r="H1738">
        <f t="shared" si="216"/>
        <v>8</v>
      </c>
      <c r="I1738">
        <f t="shared" si="217"/>
        <v>540000</v>
      </c>
      <c r="J1738">
        <v>2012.11</v>
      </c>
      <c r="K1738" s="3">
        <v>32</v>
      </c>
      <c r="M1738">
        <f t="shared" si="218"/>
        <v>420000</v>
      </c>
    </row>
    <row r="1739" spans="1:13" x14ac:dyDescent="0.45">
      <c r="A1739" t="s">
        <v>594</v>
      </c>
      <c r="B1739">
        <v>50000</v>
      </c>
      <c r="C1739" t="s">
        <v>4</v>
      </c>
      <c r="D1739" t="str">
        <f t="shared" si="215"/>
        <v>2021.02</v>
      </c>
      <c r="E1739" t="str" cm="1">
        <f t="array" ref="E1739">IF(COUNT(FIND({"셀룰러","샐룰러","lte","Lte","LTE","Cellular","cellular"},G1739)),"lte","wifi")</f>
        <v>wifi</v>
      </c>
      <c r="F1739" t="s">
        <v>56</v>
      </c>
      <c r="G1739" t="s">
        <v>652</v>
      </c>
      <c r="H1739">
        <f t="shared" si="216"/>
        <v>8.9100000000000819</v>
      </c>
      <c r="I1739">
        <f t="shared" si="217"/>
        <v>540000</v>
      </c>
      <c r="J1739">
        <v>2012.11</v>
      </c>
      <c r="K1739" s="3">
        <v>32</v>
      </c>
      <c r="M1739">
        <f t="shared" si="218"/>
        <v>420000</v>
      </c>
    </row>
    <row r="1740" spans="1:13" x14ac:dyDescent="0.45">
      <c r="A1740" t="s">
        <v>594</v>
      </c>
      <c r="B1740">
        <v>50000</v>
      </c>
      <c r="C1740" t="s">
        <v>7</v>
      </c>
      <c r="D1740" t="str">
        <f t="shared" si="215"/>
        <v>2021.01</v>
      </c>
      <c r="E1740" t="str" cm="1">
        <f t="array" ref="E1740">IF(COUNT(FIND({"셀룰러","샐룰러","lte","Lte","LTE","Cellular","cellular"},G1740)),"lte","wifi")</f>
        <v>wifi</v>
      </c>
      <c r="F1740" t="s">
        <v>111</v>
      </c>
      <c r="G1740" t="s">
        <v>669</v>
      </c>
      <c r="H1740">
        <f t="shared" si="216"/>
        <v>8.9000000000000909</v>
      </c>
      <c r="I1740">
        <f t="shared" si="217"/>
        <v>540000</v>
      </c>
      <c r="J1740">
        <v>2012.11</v>
      </c>
      <c r="K1740" s="3">
        <v>32</v>
      </c>
      <c r="M1740">
        <f t="shared" si="218"/>
        <v>420000</v>
      </c>
    </row>
    <row r="1741" spans="1:13" x14ac:dyDescent="0.45">
      <c r="A1741" t="s">
        <v>594</v>
      </c>
      <c r="B1741">
        <v>40000</v>
      </c>
      <c r="C1741" t="s">
        <v>7</v>
      </c>
      <c r="D1741" t="str">
        <f t="shared" si="215"/>
        <v>2021.01</v>
      </c>
      <c r="E1741" t="str" cm="1">
        <f t="array" ref="E1741">IF(COUNT(FIND({"셀룰러","샐룰러","lte","Lte","LTE","Cellular","cellular"},G1741)),"lte","wifi")</f>
        <v>wifi</v>
      </c>
      <c r="F1741" t="s">
        <v>346</v>
      </c>
      <c r="G1741" t="s">
        <v>651</v>
      </c>
      <c r="H1741">
        <f t="shared" si="216"/>
        <v>8.9000000000000909</v>
      </c>
      <c r="I1741">
        <f t="shared" si="217"/>
        <v>420000</v>
      </c>
      <c r="J1741">
        <v>2012.11</v>
      </c>
      <c r="K1741" s="3">
        <v>16</v>
      </c>
      <c r="M1741">
        <f t="shared" si="218"/>
        <v>420000</v>
      </c>
    </row>
    <row r="1742" spans="1:13" x14ac:dyDescent="0.45">
      <c r="A1742" t="s">
        <v>594</v>
      </c>
      <c r="B1742">
        <v>85000</v>
      </c>
      <c r="C1742" t="s">
        <v>4</v>
      </c>
      <c r="D1742" t="str">
        <f t="shared" si="215"/>
        <v>2020.11</v>
      </c>
      <c r="E1742" t="str" cm="1">
        <f t="array" ref="E1742">IF(COUNT(FIND({"셀룰러","샐룰러","lte","Lte","LTE","Cellular","cellular"},G1742)),"lte","wifi")</f>
        <v>wifi</v>
      </c>
      <c r="F1742" t="s">
        <v>220</v>
      </c>
      <c r="G1742" t="s">
        <v>591</v>
      </c>
      <c r="H1742">
        <f t="shared" si="216"/>
        <v>8</v>
      </c>
      <c r="I1742">
        <f t="shared" si="217"/>
        <v>420000</v>
      </c>
      <c r="J1742">
        <v>2012.11</v>
      </c>
      <c r="K1742" s="3">
        <v>16</v>
      </c>
      <c r="M1742">
        <f t="shared" si="218"/>
        <v>420000</v>
      </c>
    </row>
    <row r="1743" spans="1:13" x14ac:dyDescent="0.45">
      <c r="A1743" t="s">
        <v>594</v>
      </c>
      <c r="B1743">
        <v>50000</v>
      </c>
      <c r="C1743" t="s">
        <v>7</v>
      </c>
      <c r="D1743" t="str">
        <f t="shared" si="215"/>
        <v>2021.02</v>
      </c>
      <c r="E1743" t="str" cm="1">
        <f t="array" ref="E1743">IF(COUNT(FIND({"셀룰러","샐룰러","lte","Lte","LTE","Cellular","cellular"},G1743)),"lte","wifi")</f>
        <v>wifi</v>
      </c>
      <c r="F1743" t="s">
        <v>35</v>
      </c>
      <c r="G1743" t="s">
        <v>644</v>
      </c>
      <c r="H1743">
        <f t="shared" si="216"/>
        <v>8.9100000000000819</v>
      </c>
      <c r="I1743">
        <f t="shared" si="217"/>
        <v>420000</v>
      </c>
      <c r="J1743">
        <v>2012.11</v>
      </c>
      <c r="K1743" s="3">
        <v>16</v>
      </c>
      <c r="M1743">
        <f t="shared" si="218"/>
        <v>420000</v>
      </c>
    </row>
    <row r="1744" spans="1:13" x14ac:dyDescent="0.45">
      <c r="A1744" t="s">
        <v>594</v>
      </c>
      <c r="B1744">
        <v>55000</v>
      </c>
      <c r="C1744" t="s">
        <v>7</v>
      </c>
      <c r="D1744" t="str">
        <f t="shared" si="215"/>
        <v>2020.11</v>
      </c>
      <c r="E1744" t="str" cm="1">
        <f t="array" ref="E1744">IF(COUNT(FIND({"셀룰러","샐룰러","lte","Lte","LTE","Cellular","cellular"},G1744)),"lte","wifi")</f>
        <v>wifi</v>
      </c>
      <c r="F1744" t="s">
        <v>599</v>
      </c>
      <c r="G1744" t="s">
        <v>609</v>
      </c>
      <c r="H1744">
        <f t="shared" si="216"/>
        <v>8</v>
      </c>
      <c r="I1744">
        <f t="shared" si="217"/>
        <v>540000</v>
      </c>
      <c r="J1744">
        <v>2012.11</v>
      </c>
      <c r="K1744" s="3">
        <v>32</v>
      </c>
      <c r="M1744">
        <f t="shared" si="218"/>
        <v>420000</v>
      </c>
    </row>
    <row r="1745" spans="1:13" x14ac:dyDescent="0.45">
      <c r="A1745" t="s">
        <v>594</v>
      </c>
      <c r="B1745">
        <v>50000</v>
      </c>
      <c r="C1745" t="s">
        <v>4</v>
      </c>
      <c r="D1745" t="str">
        <f t="shared" si="215"/>
        <v>2020.12</v>
      </c>
      <c r="E1745" t="str" cm="1">
        <f t="array" ref="E1745">IF(COUNT(FIND({"셀룰러","샐룰러","lte","Lte","LTE","Cellular","cellular"},G1745)),"lte","wifi")</f>
        <v>wifi</v>
      </c>
      <c r="F1745" t="s">
        <v>472</v>
      </c>
      <c r="G1745" t="s">
        <v>576</v>
      </c>
      <c r="H1745">
        <f t="shared" si="216"/>
        <v>8.0099999999999909</v>
      </c>
      <c r="I1745">
        <f t="shared" si="217"/>
        <v>420000</v>
      </c>
      <c r="J1745">
        <v>2012.11</v>
      </c>
      <c r="K1745" s="3">
        <v>16</v>
      </c>
      <c r="M1745">
        <f t="shared" si="218"/>
        <v>420000</v>
      </c>
    </row>
    <row r="1746" spans="1:13" x14ac:dyDescent="0.45">
      <c r="A1746" t="s">
        <v>594</v>
      </c>
      <c r="B1746">
        <v>50000</v>
      </c>
      <c r="C1746" t="s">
        <v>7</v>
      </c>
      <c r="D1746" t="str">
        <f t="shared" si="215"/>
        <v>2021.02</v>
      </c>
      <c r="E1746" t="str" cm="1">
        <f t="array" ref="E1746">IF(COUNT(FIND({"셀룰러","샐룰러","lte","Lte","LTE","Cellular","cellular"},G1746)),"lte","wifi")</f>
        <v>wifi</v>
      </c>
      <c r="F1746" t="s">
        <v>40</v>
      </c>
      <c r="G1746" t="s">
        <v>549</v>
      </c>
      <c r="H1746">
        <f t="shared" si="216"/>
        <v>8.9100000000000819</v>
      </c>
      <c r="I1746">
        <f t="shared" si="217"/>
        <v>540000</v>
      </c>
      <c r="J1746">
        <v>2012.11</v>
      </c>
      <c r="K1746" s="3">
        <v>32</v>
      </c>
      <c r="M1746">
        <f t="shared" si="218"/>
        <v>420000</v>
      </c>
    </row>
    <row r="1747" spans="1:13" x14ac:dyDescent="0.45">
      <c r="A1747" t="s">
        <v>594</v>
      </c>
      <c r="B1747">
        <v>55000</v>
      </c>
      <c r="C1747" t="s">
        <v>7</v>
      </c>
      <c r="D1747" t="str">
        <f t="shared" si="215"/>
        <v>2020.11</v>
      </c>
      <c r="E1747" t="str" cm="1">
        <f t="array" ref="E1747">IF(COUNT(FIND({"셀룰러","샐룰러","lte","Lte","LTE","Cellular","cellular"},G1747)),"lte","wifi")</f>
        <v>wifi</v>
      </c>
      <c r="F1747" t="s">
        <v>199</v>
      </c>
      <c r="G1747" t="s">
        <v>682</v>
      </c>
      <c r="H1747">
        <f t="shared" si="216"/>
        <v>8</v>
      </c>
      <c r="I1747">
        <f t="shared" si="217"/>
        <v>540000</v>
      </c>
      <c r="J1747">
        <v>2012.11</v>
      </c>
      <c r="K1747" s="3">
        <v>32</v>
      </c>
      <c r="M1747">
        <f t="shared" si="218"/>
        <v>420000</v>
      </c>
    </row>
    <row r="1748" spans="1:13" x14ac:dyDescent="0.45">
      <c r="A1748" t="s">
        <v>594</v>
      </c>
      <c r="B1748">
        <v>55000</v>
      </c>
      <c r="C1748" t="s">
        <v>7</v>
      </c>
      <c r="D1748" t="str">
        <f t="shared" ref="D1748:D1770" si="219">LEFT(F1748,7)</f>
        <v>2020.12</v>
      </c>
      <c r="E1748" t="str" cm="1">
        <f t="array" ref="E1748">IF(COUNT(FIND({"셀룰러","샐룰러","lte","Lte","LTE","Cellular","cellular"},G1748)),"lte","wifi")</f>
        <v>wifi</v>
      </c>
      <c r="F1748" t="s">
        <v>138</v>
      </c>
      <c r="G1748" t="s">
        <v>542</v>
      </c>
      <c r="H1748">
        <f t="shared" si="216"/>
        <v>8.0099999999999909</v>
      </c>
      <c r="I1748">
        <f t="shared" si="217"/>
        <v>420000</v>
      </c>
      <c r="J1748">
        <v>2012.11</v>
      </c>
      <c r="K1748" s="3">
        <v>16</v>
      </c>
      <c r="M1748">
        <f t="shared" si="218"/>
        <v>420000</v>
      </c>
    </row>
    <row r="1749" spans="1:13" x14ac:dyDescent="0.45">
      <c r="A1749" t="s">
        <v>594</v>
      </c>
      <c r="B1749">
        <v>55000</v>
      </c>
      <c r="C1749" t="s">
        <v>7</v>
      </c>
      <c r="D1749" t="str">
        <f t="shared" si="219"/>
        <v>2020.11</v>
      </c>
      <c r="E1749" t="str" cm="1">
        <f t="array" ref="E1749">IF(COUNT(FIND({"셀룰러","샐룰러","lte","Lte","LTE","Cellular","cellular"},G1749)),"lte","wifi")</f>
        <v>wifi</v>
      </c>
      <c r="F1749" t="s">
        <v>185</v>
      </c>
      <c r="G1749" t="s">
        <v>586</v>
      </c>
      <c r="H1749">
        <f t="shared" si="216"/>
        <v>8</v>
      </c>
      <c r="I1749">
        <f t="shared" si="217"/>
        <v>540000</v>
      </c>
      <c r="J1749">
        <v>2012.11</v>
      </c>
      <c r="K1749" s="3">
        <v>32</v>
      </c>
      <c r="M1749">
        <f t="shared" si="218"/>
        <v>420000</v>
      </c>
    </row>
    <row r="1750" spans="1:13" x14ac:dyDescent="0.45">
      <c r="A1750" t="s">
        <v>594</v>
      </c>
      <c r="B1750" s="1">
        <v>179000</v>
      </c>
      <c r="C1750" t="s">
        <v>4</v>
      </c>
      <c r="D1750" t="str">
        <f t="shared" si="219"/>
        <v>2021.02</v>
      </c>
      <c r="E1750" t="str" cm="1">
        <f t="array" ref="E1750">IF(COUNT(FIND({"셀룰러","샐룰러","lte","Lte","LTE","Cellular","cellular"},G1750)),"lte","wifi")</f>
        <v>wifi</v>
      </c>
      <c r="F1750" t="s">
        <v>5277</v>
      </c>
      <c r="G1750" t="s">
        <v>5043</v>
      </c>
      <c r="H1750">
        <f t="shared" si="216"/>
        <v>8.9100000000000819</v>
      </c>
      <c r="I1750">
        <f t="shared" si="217"/>
        <v>540000</v>
      </c>
      <c r="J1750">
        <v>2012.11</v>
      </c>
      <c r="K1750" s="3">
        <v>32</v>
      </c>
      <c r="M1750">
        <f t="shared" si="218"/>
        <v>420000</v>
      </c>
    </row>
    <row r="1751" spans="1:13" x14ac:dyDescent="0.45">
      <c r="A1751" t="s">
        <v>594</v>
      </c>
      <c r="B1751">
        <v>45000</v>
      </c>
      <c r="C1751" t="s">
        <v>7</v>
      </c>
      <c r="D1751" t="str">
        <f t="shared" si="219"/>
        <v>2020.12</v>
      </c>
      <c r="E1751" t="str" cm="1">
        <f t="array" ref="E1751">IF(COUNT(FIND({"셀룰러","샐룰러","lte","Lte","LTE","Cellular","cellular"},G1751)),"lte","wifi")</f>
        <v>wifi</v>
      </c>
      <c r="F1751" t="s">
        <v>148</v>
      </c>
      <c r="G1751" t="s">
        <v>540</v>
      </c>
      <c r="H1751">
        <f t="shared" si="216"/>
        <v>8.0099999999999909</v>
      </c>
      <c r="I1751">
        <f t="shared" si="217"/>
        <v>540000</v>
      </c>
      <c r="J1751">
        <v>2012.11</v>
      </c>
      <c r="K1751" s="3">
        <v>32</v>
      </c>
      <c r="M1751">
        <f t="shared" si="218"/>
        <v>420000</v>
      </c>
    </row>
    <row r="1752" spans="1:13" x14ac:dyDescent="0.45">
      <c r="A1752" t="s">
        <v>594</v>
      </c>
      <c r="B1752">
        <v>50000</v>
      </c>
      <c r="C1752" t="s">
        <v>7</v>
      </c>
      <c r="D1752" t="str">
        <f t="shared" si="219"/>
        <v>2021.02</v>
      </c>
      <c r="E1752" t="str" cm="1">
        <f t="array" ref="E1752">IF(COUNT(FIND({"셀룰러","샐룰러","lte","Lte","LTE","Cellular","cellular"},G1752)),"lte","wifi")</f>
        <v>wifi</v>
      </c>
      <c r="F1752" t="s">
        <v>41</v>
      </c>
      <c r="G1752" t="s">
        <v>640</v>
      </c>
      <c r="H1752">
        <f t="shared" si="216"/>
        <v>8.9100000000000819</v>
      </c>
      <c r="I1752">
        <f t="shared" si="217"/>
        <v>540000</v>
      </c>
      <c r="J1752">
        <v>2012.11</v>
      </c>
      <c r="K1752" s="3">
        <v>32</v>
      </c>
      <c r="M1752">
        <f t="shared" si="218"/>
        <v>420000</v>
      </c>
    </row>
    <row r="1753" spans="1:13" x14ac:dyDescent="0.45">
      <c r="A1753" t="s">
        <v>594</v>
      </c>
      <c r="B1753">
        <v>80000</v>
      </c>
      <c r="C1753" t="s">
        <v>7</v>
      </c>
      <c r="D1753" t="str">
        <f t="shared" si="219"/>
        <v>2020.11</v>
      </c>
      <c r="E1753" t="str" cm="1">
        <f t="array" ref="E1753">IF(COUNT(FIND({"셀룰러","샐룰러","lte","Lte","LTE","Cellular","cellular"},G1753)),"lte","wifi")</f>
        <v>wifi</v>
      </c>
      <c r="F1753" t="s">
        <v>189</v>
      </c>
      <c r="G1753" t="s">
        <v>670</v>
      </c>
      <c r="H1753">
        <f t="shared" si="216"/>
        <v>8</v>
      </c>
      <c r="I1753">
        <f t="shared" si="217"/>
        <v>420000</v>
      </c>
      <c r="J1753">
        <v>2012.11</v>
      </c>
      <c r="K1753" s="3">
        <v>16</v>
      </c>
      <c r="M1753">
        <f t="shared" si="218"/>
        <v>420000</v>
      </c>
    </row>
    <row r="1754" spans="1:13" x14ac:dyDescent="0.45">
      <c r="A1754" t="s">
        <v>594</v>
      </c>
      <c r="B1754" s="1">
        <v>170000</v>
      </c>
      <c r="C1754" t="s">
        <v>4</v>
      </c>
      <c r="D1754" t="str">
        <f t="shared" si="219"/>
        <v>2017.05</v>
      </c>
      <c r="E1754" t="str" cm="1">
        <f t="array" ref="E1754">IF(COUNT(FIND({"셀룰러","샐룰러","lte","Lte","LTE","Cellular","cellular"},G1754)),"lte","wifi")</f>
        <v>wifi</v>
      </c>
      <c r="F1754" t="s">
        <v>5280</v>
      </c>
      <c r="G1754" t="s">
        <v>5039</v>
      </c>
      <c r="H1754">
        <f t="shared" si="216"/>
        <v>4.9400000000000546</v>
      </c>
      <c r="I1754">
        <f t="shared" si="217"/>
        <v>540000</v>
      </c>
      <c r="J1754">
        <v>2012.11</v>
      </c>
      <c r="K1754" s="3">
        <v>32</v>
      </c>
      <c r="M1754">
        <f t="shared" si="218"/>
        <v>420000</v>
      </c>
    </row>
    <row r="1755" spans="1:13" x14ac:dyDescent="0.45">
      <c r="A1755" t="s">
        <v>594</v>
      </c>
      <c r="B1755">
        <v>50000</v>
      </c>
      <c r="C1755" t="s">
        <v>7</v>
      </c>
      <c r="D1755" t="str">
        <f t="shared" si="219"/>
        <v>2020.10</v>
      </c>
      <c r="E1755" t="str" cm="1">
        <f t="array" ref="E1755">IF(COUNT(FIND({"셀룰러","샐룰러","lte","Lte","LTE","Cellular","cellular"},G1755)),"lte","wifi")</f>
        <v>wifi</v>
      </c>
      <c r="F1755" t="s">
        <v>606</v>
      </c>
      <c r="G1755" t="s">
        <v>605</v>
      </c>
      <c r="H1755">
        <f t="shared" si="216"/>
        <v>7.9900000000000091</v>
      </c>
      <c r="I1755">
        <f t="shared" si="217"/>
        <v>540000</v>
      </c>
      <c r="J1755">
        <v>2012.11</v>
      </c>
      <c r="K1755" s="3">
        <v>32</v>
      </c>
      <c r="M1755">
        <f t="shared" si="218"/>
        <v>420000</v>
      </c>
    </row>
    <row r="1756" spans="1:13" x14ac:dyDescent="0.45">
      <c r="A1756" t="s">
        <v>594</v>
      </c>
      <c r="B1756">
        <v>70000</v>
      </c>
      <c r="C1756" t="s">
        <v>7</v>
      </c>
      <c r="D1756" t="str">
        <f t="shared" si="219"/>
        <v>2020.12</v>
      </c>
      <c r="E1756" t="str" cm="1">
        <f t="array" ref="E1756">IF(COUNT(FIND({"셀룰러","샐룰러","lte","Lte","LTE","Cellular","cellular"},G1756)),"lte","wifi")</f>
        <v>wifi</v>
      </c>
      <c r="F1756" t="s">
        <v>128</v>
      </c>
      <c r="G1756" t="s">
        <v>583</v>
      </c>
      <c r="H1756">
        <f t="shared" si="216"/>
        <v>8.0099999999999909</v>
      </c>
      <c r="I1756">
        <f t="shared" si="217"/>
        <v>540000</v>
      </c>
      <c r="J1756">
        <v>2012.11</v>
      </c>
      <c r="K1756" s="3">
        <v>32</v>
      </c>
      <c r="M1756">
        <f t="shared" si="218"/>
        <v>420000</v>
      </c>
    </row>
    <row r="1757" spans="1:13" x14ac:dyDescent="0.45">
      <c r="A1757" t="s">
        <v>594</v>
      </c>
      <c r="B1757">
        <v>90000</v>
      </c>
      <c r="C1757" t="s">
        <v>7</v>
      </c>
      <c r="D1757" t="str">
        <f t="shared" si="219"/>
        <v>2021.01</v>
      </c>
      <c r="E1757" t="str" cm="1">
        <f t="array" ref="E1757">IF(COUNT(FIND({"셀룰러","샐룰러","lte","Lte","LTE","Cellular","cellular"},G1757)),"lte","wifi")</f>
        <v>wifi</v>
      </c>
      <c r="F1757" t="s">
        <v>102</v>
      </c>
      <c r="G1757" t="s">
        <v>671</v>
      </c>
      <c r="H1757">
        <f t="shared" si="216"/>
        <v>8.9000000000000909</v>
      </c>
      <c r="I1757">
        <f t="shared" si="217"/>
        <v>540000</v>
      </c>
      <c r="J1757">
        <v>2012.11</v>
      </c>
      <c r="K1757" s="3">
        <v>32</v>
      </c>
      <c r="M1757">
        <f t="shared" si="218"/>
        <v>420000</v>
      </c>
    </row>
    <row r="1758" spans="1:13" x14ac:dyDescent="0.45">
      <c r="A1758" t="s">
        <v>594</v>
      </c>
      <c r="B1758">
        <v>55000</v>
      </c>
      <c r="C1758" t="s">
        <v>7</v>
      </c>
      <c r="D1758" t="str">
        <f t="shared" si="219"/>
        <v>2021.02</v>
      </c>
      <c r="E1758" t="str" cm="1">
        <f t="array" ref="E1758">IF(COUNT(FIND({"셀룰러","샐룰러","lte","Lte","LTE","Cellular","cellular"},G1758)),"lte","wifi")</f>
        <v>wifi</v>
      </c>
      <c r="F1758" t="s">
        <v>66</v>
      </c>
      <c r="G1758" t="s">
        <v>559</v>
      </c>
      <c r="H1758">
        <f t="shared" si="216"/>
        <v>8.9100000000000819</v>
      </c>
      <c r="I1758">
        <f t="shared" si="217"/>
        <v>540000</v>
      </c>
      <c r="J1758">
        <v>2012.11</v>
      </c>
      <c r="K1758" s="3">
        <v>32</v>
      </c>
      <c r="M1758">
        <f t="shared" si="218"/>
        <v>420000</v>
      </c>
    </row>
    <row r="1759" spans="1:13" x14ac:dyDescent="0.45">
      <c r="A1759" t="s">
        <v>594</v>
      </c>
      <c r="B1759">
        <v>60000</v>
      </c>
      <c r="C1759" t="s">
        <v>7</v>
      </c>
      <c r="D1759" t="str">
        <f t="shared" si="219"/>
        <v>2020.12</v>
      </c>
      <c r="E1759" t="str" cm="1">
        <f t="array" ref="E1759">IF(COUNT(FIND({"셀룰러","샐룰러","lte","Lte","LTE","Cellular","cellular"},G1759)),"lte","wifi")</f>
        <v>wifi</v>
      </c>
      <c r="F1759" t="s">
        <v>138</v>
      </c>
      <c r="G1759" t="s">
        <v>667</v>
      </c>
      <c r="H1759">
        <f t="shared" si="216"/>
        <v>8.0099999999999909</v>
      </c>
      <c r="I1759">
        <f t="shared" si="217"/>
        <v>420000</v>
      </c>
      <c r="J1759">
        <v>2012.11</v>
      </c>
      <c r="K1759" s="3">
        <v>16</v>
      </c>
      <c r="M1759">
        <f t="shared" si="218"/>
        <v>420000</v>
      </c>
    </row>
    <row r="1760" spans="1:13" x14ac:dyDescent="0.45">
      <c r="A1760" t="s">
        <v>594</v>
      </c>
      <c r="B1760">
        <v>70000</v>
      </c>
      <c r="C1760" t="s">
        <v>7</v>
      </c>
      <c r="D1760" t="str">
        <f t="shared" si="219"/>
        <v>2020.12</v>
      </c>
      <c r="E1760" t="str" cm="1">
        <f t="array" ref="E1760">IF(COUNT(FIND({"셀룰러","샐룰러","lte","Lte","LTE","Cellular","cellular"},G1760)),"lte","wifi")</f>
        <v>wifi</v>
      </c>
      <c r="F1760" t="s">
        <v>143</v>
      </c>
      <c r="G1760" t="s">
        <v>577</v>
      </c>
      <c r="H1760">
        <f t="shared" si="216"/>
        <v>8.0099999999999909</v>
      </c>
      <c r="I1760">
        <f t="shared" si="217"/>
        <v>420000</v>
      </c>
      <c r="J1760">
        <v>2012.11</v>
      </c>
      <c r="K1760" s="3">
        <v>16</v>
      </c>
      <c r="M1760">
        <f t="shared" si="218"/>
        <v>420000</v>
      </c>
    </row>
    <row r="1761" spans="1:13" x14ac:dyDescent="0.45">
      <c r="A1761" t="s">
        <v>594</v>
      </c>
      <c r="B1761">
        <v>85000</v>
      </c>
      <c r="C1761" t="s">
        <v>7</v>
      </c>
      <c r="D1761" t="str">
        <f t="shared" si="219"/>
        <v>2021.02</v>
      </c>
      <c r="E1761" t="str" cm="1">
        <f t="array" ref="E1761">IF(COUNT(FIND({"셀룰러","샐룰러","lte","Lte","LTE","Cellular","cellular"},G1761)),"lte","wifi")</f>
        <v>wifi</v>
      </c>
      <c r="F1761" t="s">
        <v>58</v>
      </c>
      <c r="G1761" t="s">
        <v>594</v>
      </c>
      <c r="H1761">
        <f t="shared" si="216"/>
        <v>8.9100000000000819</v>
      </c>
      <c r="I1761">
        <f t="shared" si="217"/>
        <v>540000</v>
      </c>
      <c r="J1761">
        <v>2012.11</v>
      </c>
      <c r="K1761" s="3">
        <v>32</v>
      </c>
      <c r="M1761">
        <f t="shared" si="218"/>
        <v>420000</v>
      </c>
    </row>
    <row r="1762" spans="1:13" x14ac:dyDescent="0.45">
      <c r="A1762" t="s">
        <v>594</v>
      </c>
      <c r="B1762">
        <v>40000</v>
      </c>
      <c r="C1762" t="s">
        <v>7</v>
      </c>
      <c r="D1762" t="str">
        <f t="shared" si="219"/>
        <v>2020.12</v>
      </c>
      <c r="E1762" t="str" cm="1">
        <f t="array" ref="E1762">IF(COUNT(FIND({"셀룰러","샐룰러","lte","Lte","LTE","Cellular","cellular"},G1762)),"lte","wifi")</f>
        <v>wifi</v>
      </c>
      <c r="F1762" t="s">
        <v>148</v>
      </c>
      <c r="G1762" t="s">
        <v>675</v>
      </c>
      <c r="H1762">
        <f t="shared" si="216"/>
        <v>8.0099999999999909</v>
      </c>
      <c r="I1762">
        <f t="shared" si="217"/>
        <v>420000</v>
      </c>
      <c r="J1762">
        <v>2012.11</v>
      </c>
      <c r="K1762" s="3">
        <v>16</v>
      </c>
      <c r="M1762">
        <f t="shared" si="218"/>
        <v>420000</v>
      </c>
    </row>
    <row r="1763" spans="1:13" x14ac:dyDescent="0.45">
      <c r="A1763" t="s">
        <v>594</v>
      </c>
      <c r="B1763">
        <v>50000</v>
      </c>
      <c r="C1763" t="s">
        <v>7</v>
      </c>
      <c r="D1763" t="str">
        <f t="shared" si="219"/>
        <v>2021.03</v>
      </c>
      <c r="E1763" t="str" cm="1">
        <f t="array" ref="E1763">IF(COUNT(FIND({"셀룰러","샐룰러","lte","Lte","LTE","Cellular","cellular"},G1763)),"lte","wifi")</f>
        <v>wifi</v>
      </c>
      <c r="F1763" t="s">
        <v>190</v>
      </c>
      <c r="G1763" t="s">
        <v>540</v>
      </c>
      <c r="H1763">
        <f t="shared" si="216"/>
        <v>8.9200000000000728</v>
      </c>
      <c r="I1763">
        <f t="shared" si="217"/>
        <v>540000</v>
      </c>
      <c r="J1763">
        <v>2012.11</v>
      </c>
      <c r="K1763" s="3">
        <v>32</v>
      </c>
      <c r="M1763">
        <f t="shared" si="218"/>
        <v>420000</v>
      </c>
    </row>
    <row r="1764" spans="1:13" x14ac:dyDescent="0.45">
      <c r="A1764" t="s">
        <v>594</v>
      </c>
      <c r="B1764">
        <v>80000</v>
      </c>
      <c r="C1764" t="s">
        <v>7</v>
      </c>
      <c r="D1764" t="str">
        <f t="shared" si="219"/>
        <v>2021.03</v>
      </c>
      <c r="E1764" t="str" cm="1">
        <f t="array" ref="E1764">IF(COUNT(FIND({"셀룰러","샐룰러","lte","Lte","LTE","Cellular","cellular"},G1764)),"lte","wifi")</f>
        <v>wifi</v>
      </c>
      <c r="F1764" t="s">
        <v>17</v>
      </c>
      <c r="G1764" t="s">
        <v>550</v>
      </c>
      <c r="H1764">
        <f t="shared" si="216"/>
        <v>8.9200000000000728</v>
      </c>
      <c r="I1764">
        <f t="shared" si="217"/>
        <v>420000</v>
      </c>
      <c r="J1764">
        <v>2012.11</v>
      </c>
      <c r="K1764" s="3">
        <v>16</v>
      </c>
      <c r="M1764">
        <f t="shared" si="218"/>
        <v>420000</v>
      </c>
    </row>
    <row r="1765" spans="1:13" x14ac:dyDescent="0.45">
      <c r="A1765" t="s">
        <v>594</v>
      </c>
      <c r="B1765" s="1">
        <v>85000</v>
      </c>
      <c r="C1765" t="s">
        <v>4</v>
      </c>
      <c r="D1765" t="str">
        <f t="shared" si="219"/>
        <v>2021.02</v>
      </c>
      <c r="E1765" t="str" cm="1">
        <f t="array" ref="E1765">IF(COUNT(FIND({"셀룰러","샐룰러","lte","Lte","LTE","Cellular","cellular"},G1765)),"lte","wifi")</f>
        <v>wifi</v>
      </c>
      <c r="F1765" t="s">
        <v>5277</v>
      </c>
      <c r="G1765" t="s">
        <v>5037</v>
      </c>
      <c r="H1765">
        <f t="shared" si="216"/>
        <v>8.9100000000000819</v>
      </c>
      <c r="I1765">
        <f t="shared" si="217"/>
        <v>420000</v>
      </c>
      <c r="J1765">
        <v>2012.11</v>
      </c>
      <c r="K1765" s="3">
        <v>16</v>
      </c>
      <c r="M1765">
        <f t="shared" si="218"/>
        <v>420000</v>
      </c>
    </row>
    <row r="1766" spans="1:13" x14ac:dyDescent="0.45">
      <c r="A1766" t="s">
        <v>594</v>
      </c>
      <c r="B1766">
        <v>60000</v>
      </c>
      <c r="C1766" t="s">
        <v>7</v>
      </c>
      <c r="D1766" t="str">
        <f t="shared" si="219"/>
        <v>2020.11</v>
      </c>
      <c r="E1766" t="str" cm="1">
        <f t="array" ref="E1766">IF(COUNT(FIND({"셀룰러","샐룰러","lte","Lte","LTE","Cellular","cellular"},G1766)),"lte","wifi")</f>
        <v>wifi</v>
      </c>
      <c r="F1766" t="s">
        <v>516</v>
      </c>
      <c r="G1766" t="s">
        <v>683</v>
      </c>
      <c r="H1766">
        <f t="shared" si="216"/>
        <v>8</v>
      </c>
      <c r="I1766">
        <f t="shared" si="217"/>
        <v>420000</v>
      </c>
      <c r="J1766">
        <v>2012.11</v>
      </c>
      <c r="K1766" s="3">
        <v>16</v>
      </c>
      <c r="M1766">
        <f t="shared" si="218"/>
        <v>420000</v>
      </c>
    </row>
    <row r="1767" spans="1:13" x14ac:dyDescent="0.45">
      <c r="A1767" t="s">
        <v>594</v>
      </c>
      <c r="B1767">
        <v>370000</v>
      </c>
      <c r="C1767" t="s">
        <v>4</v>
      </c>
      <c r="D1767" t="str">
        <f t="shared" si="219"/>
        <v>2020.11</v>
      </c>
      <c r="E1767" t="str" cm="1">
        <f t="array" ref="E1767">IF(COUNT(FIND({"셀룰러","샐룰러","lte","Lte","LTE","Cellular","cellular"},G1767)),"lte","wifi")</f>
        <v>wifi</v>
      </c>
      <c r="F1767" t="s">
        <v>186</v>
      </c>
      <c r="G1767" t="s">
        <v>590</v>
      </c>
      <c r="H1767">
        <f t="shared" ref="H1767:H1798" si="220">D1767-J1767</f>
        <v>8</v>
      </c>
      <c r="I1767">
        <f t="shared" ref="I1767:I1798" si="221">IF(K1767=32,M1767+120000,IF(K1767=64,M1767+240000,M1767))</f>
        <v>660000</v>
      </c>
      <c r="J1767">
        <v>2012.11</v>
      </c>
      <c r="K1767" s="3">
        <v>64</v>
      </c>
      <c r="M1767">
        <f t="shared" si="218"/>
        <v>420000</v>
      </c>
    </row>
    <row r="1768" spans="1:13" x14ac:dyDescent="0.45">
      <c r="A1768" t="s">
        <v>594</v>
      </c>
      <c r="B1768">
        <v>430000</v>
      </c>
      <c r="C1768" t="s">
        <v>43</v>
      </c>
      <c r="D1768" t="str">
        <f t="shared" si="219"/>
        <v>2020.12</v>
      </c>
      <c r="E1768" t="str" cm="1">
        <f t="array" ref="E1768">IF(COUNT(FIND({"셀룰러","샐룰러","lte","Lte","LTE","Cellular","cellular"},G1768)),"lte","wifi")</f>
        <v>wifi</v>
      </c>
      <c r="F1768" t="s">
        <v>121</v>
      </c>
      <c r="G1768" t="s">
        <v>581</v>
      </c>
      <c r="H1768">
        <f t="shared" si="220"/>
        <v>8.0099999999999909</v>
      </c>
      <c r="I1768">
        <f t="shared" si="221"/>
        <v>660000</v>
      </c>
      <c r="J1768">
        <v>2012.11</v>
      </c>
      <c r="K1768" s="3">
        <v>64</v>
      </c>
      <c r="M1768">
        <f t="shared" si="218"/>
        <v>420000</v>
      </c>
    </row>
    <row r="1769" spans="1:13" x14ac:dyDescent="0.45">
      <c r="A1769" t="s">
        <v>594</v>
      </c>
      <c r="B1769">
        <v>70000</v>
      </c>
      <c r="C1769" t="s">
        <v>4</v>
      </c>
      <c r="D1769" t="str">
        <f t="shared" si="219"/>
        <v>2021.01</v>
      </c>
      <c r="E1769" t="str" cm="1">
        <f t="array" ref="E1769">IF(COUNT(FIND({"셀룰러","샐룰러","lte","Lte","LTE","Cellular","cellular"},G1769)),"lte","wifi")</f>
        <v>wifi</v>
      </c>
      <c r="F1769" t="s">
        <v>100</v>
      </c>
      <c r="G1769" t="s">
        <v>657</v>
      </c>
      <c r="H1769">
        <f t="shared" si="220"/>
        <v>8.9000000000000909</v>
      </c>
      <c r="I1769">
        <f t="shared" si="221"/>
        <v>540000</v>
      </c>
      <c r="J1769">
        <v>2012.11</v>
      </c>
      <c r="K1769" s="3">
        <v>32</v>
      </c>
      <c r="M1769">
        <f t="shared" si="218"/>
        <v>420000</v>
      </c>
    </row>
    <row r="1770" spans="1:13" x14ac:dyDescent="0.45">
      <c r="A1770" t="s">
        <v>594</v>
      </c>
      <c r="B1770">
        <v>150000</v>
      </c>
      <c r="C1770" t="s">
        <v>7</v>
      </c>
      <c r="D1770" t="str">
        <f t="shared" si="219"/>
        <v>2020.11</v>
      </c>
      <c r="E1770" t="str" cm="1">
        <f t="array" ref="E1770">IF(COUNT(FIND({"셀룰러","샐룰러","lte","Lte","LTE","Cellular","cellular"},G1770)),"lte","wifi")</f>
        <v>lte</v>
      </c>
      <c r="F1770" t="s">
        <v>195</v>
      </c>
      <c r="G1770" t="s">
        <v>708</v>
      </c>
      <c r="H1770">
        <f t="shared" si="220"/>
        <v>8</v>
      </c>
      <c r="I1770">
        <f t="shared" si="221"/>
        <v>690000</v>
      </c>
      <c r="J1770">
        <v>2012.11</v>
      </c>
      <c r="K1770" s="3">
        <v>32</v>
      </c>
      <c r="M1770">
        <f t="shared" si="218"/>
        <v>570000</v>
      </c>
    </row>
    <row r="1771" spans="1:13" x14ac:dyDescent="0.45">
      <c r="A1771" t="s">
        <v>594</v>
      </c>
      <c r="B1771">
        <v>60000</v>
      </c>
      <c r="C1771" t="s">
        <v>7</v>
      </c>
      <c r="D1771" s="2">
        <v>2021.02</v>
      </c>
      <c r="E1771" t="str" cm="1">
        <f t="array" ref="E1771">IF(COUNT(FIND({"셀룰러","샐룰러","lte","Lte","LTE","Cellular","cellular"},G1771)),"lte","wifi")</f>
        <v>wifi</v>
      </c>
      <c r="F1771">
        <v>20210220</v>
      </c>
      <c r="G1771" t="s">
        <v>5448</v>
      </c>
      <c r="H1771">
        <f t="shared" si="220"/>
        <v>8.9100000000000819</v>
      </c>
      <c r="I1771">
        <f t="shared" si="221"/>
        <v>540000</v>
      </c>
      <c r="J1771">
        <v>2012.11</v>
      </c>
      <c r="K1771" s="3">
        <v>32</v>
      </c>
      <c r="M1771">
        <f t="shared" si="218"/>
        <v>420000</v>
      </c>
    </row>
    <row r="1772" spans="1:13" x14ac:dyDescent="0.45">
      <c r="A1772" t="s">
        <v>594</v>
      </c>
      <c r="B1772">
        <v>230000</v>
      </c>
      <c r="C1772" t="s">
        <v>7</v>
      </c>
      <c r="D1772" t="str">
        <f>LEFT(F1772,7)</f>
        <v>2020.11</v>
      </c>
      <c r="E1772" t="str" cm="1">
        <f t="array" ref="E1772">IF(COUNT(FIND({"셀룰러","샐룰러","lte","Lte","LTE","Cellular","cellular"},G1772)),"lte","wifi")</f>
        <v>wifi</v>
      </c>
      <c r="F1772" t="s">
        <v>183</v>
      </c>
      <c r="G1772" t="s">
        <v>711</v>
      </c>
      <c r="H1772">
        <f t="shared" si="220"/>
        <v>8</v>
      </c>
      <c r="I1772">
        <f t="shared" si="221"/>
        <v>540000</v>
      </c>
      <c r="J1772">
        <v>2012.11</v>
      </c>
      <c r="K1772" s="3">
        <v>32</v>
      </c>
      <c r="M1772">
        <f t="shared" si="218"/>
        <v>420000</v>
      </c>
    </row>
    <row r="1773" spans="1:13" x14ac:dyDescent="0.45">
      <c r="A1773" t="s">
        <v>594</v>
      </c>
      <c r="B1773">
        <v>100000</v>
      </c>
      <c r="C1773" t="s">
        <v>7</v>
      </c>
      <c r="D1773" t="str">
        <f>LEFT(F1773,7)</f>
        <v>2021.02</v>
      </c>
      <c r="E1773" t="str" cm="1">
        <f t="array" ref="E1773">IF(COUNT(FIND({"셀룰러","샐룰러","lte","Lte","LTE","Cellular","cellular"},G1773)),"lte","wifi")</f>
        <v>wifi</v>
      </c>
      <c r="F1773" t="s">
        <v>44</v>
      </c>
      <c r="G1773" t="s">
        <v>600</v>
      </c>
      <c r="H1773">
        <f t="shared" si="220"/>
        <v>8.9100000000000819</v>
      </c>
      <c r="I1773">
        <f t="shared" si="221"/>
        <v>420000</v>
      </c>
      <c r="J1773">
        <v>2012.11</v>
      </c>
      <c r="K1773" s="3">
        <v>16</v>
      </c>
      <c r="M1773">
        <f t="shared" si="218"/>
        <v>420000</v>
      </c>
    </row>
    <row r="1774" spans="1:13" x14ac:dyDescent="0.45">
      <c r="A1774" t="s">
        <v>594</v>
      </c>
      <c r="B1774">
        <v>50000</v>
      </c>
      <c r="C1774" t="s">
        <v>7</v>
      </c>
      <c r="D1774" t="str">
        <f>LEFT(F1774,7)</f>
        <v>2021.01</v>
      </c>
      <c r="E1774" t="str" cm="1">
        <f t="array" ref="E1774">IF(COUNT(FIND({"셀룰러","샐룰러","lte","Lte","LTE","Cellular","cellular"},G1774)),"lte","wifi")</f>
        <v>wifi</v>
      </c>
      <c r="F1774" t="s">
        <v>342</v>
      </c>
      <c r="G1774" t="s">
        <v>567</v>
      </c>
      <c r="H1774">
        <f t="shared" si="220"/>
        <v>8.9000000000000909</v>
      </c>
      <c r="I1774">
        <f t="shared" si="221"/>
        <v>420000</v>
      </c>
      <c r="J1774">
        <v>2012.11</v>
      </c>
      <c r="K1774" s="3">
        <v>16</v>
      </c>
      <c r="M1774">
        <f t="shared" si="218"/>
        <v>420000</v>
      </c>
    </row>
    <row r="1775" spans="1:13" x14ac:dyDescent="0.45">
      <c r="A1775" t="s">
        <v>594</v>
      </c>
      <c r="B1775">
        <v>50000</v>
      </c>
      <c r="C1775" t="s">
        <v>7</v>
      </c>
      <c r="D1775" t="str">
        <f>LEFT(F1775,7)</f>
        <v>2021.01</v>
      </c>
      <c r="E1775" t="str" cm="1">
        <f t="array" ref="E1775">IF(COUNT(FIND({"셀룰러","샐룰러","lte","Lte","LTE","Cellular","cellular"},G1775)),"lte","wifi")</f>
        <v>wifi</v>
      </c>
      <c r="F1775" t="s">
        <v>94</v>
      </c>
      <c r="G1775" t="s">
        <v>564</v>
      </c>
      <c r="H1775">
        <f t="shared" si="220"/>
        <v>8.9000000000000909</v>
      </c>
      <c r="I1775">
        <f t="shared" si="221"/>
        <v>420000</v>
      </c>
      <c r="J1775">
        <v>2012.11</v>
      </c>
      <c r="K1775" s="3">
        <v>16</v>
      </c>
      <c r="M1775">
        <f t="shared" si="218"/>
        <v>420000</v>
      </c>
    </row>
    <row r="1776" spans="1:13" x14ac:dyDescent="0.45">
      <c r="A1776" t="s">
        <v>594</v>
      </c>
      <c r="B1776">
        <v>60000</v>
      </c>
      <c r="C1776" t="s">
        <v>7</v>
      </c>
      <c r="D1776" s="2">
        <v>2021.02</v>
      </c>
      <c r="E1776" t="str" cm="1">
        <f t="array" ref="E1776">IF(COUNT(FIND({"셀룰러","샐룰러","lte","Lte","LTE","Cellular","cellular"},G1776)),"lte","wifi")</f>
        <v>wifi</v>
      </c>
      <c r="F1776">
        <v>20210215</v>
      </c>
      <c r="G1776" t="s">
        <v>5338</v>
      </c>
      <c r="H1776">
        <f t="shared" si="220"/>
        <v>8.9100000000000819</v>
      </c>
      <c r="I1776">
        <f t="shared" si="221"/>
        <v>540000</v>
      </c>
      <c r="J1776">
        <v>2012.11</v>
      </c>
      <c r="K1776" s="3">
        <v>32</v>
      </c>
      <c r="M1776">
        <f t="shared" si="218"/>
        <v>420000</v>
      </c>
    </row>
    <row r="1777" spans="1:13" x14ac:dyDescent="0.45">
      <c r="A1777" t="s">
        <v>594</v>
      </c>
      <c r="B1777">
        <v>70000</v>
      </c>
      <c r="C1777" t="s">
        <v>7</v>
      </c>
      <c r="D1777" t="str">
        <f t="shared" ref="D1777:D1801" si="222">LEFT(F1777,7)</f>
        <v>2021.01</v>
      </c>
      <c r="E1777" t="str" cm="1">
        <f t="array" ref="E1777">IF(COUNT(FIND({"셀룰러","샐룰러","lte","Lte","LTE","Cellular","cellular"},G1777)),"lte","wifi")</f>
        <v>wifi</v>
      </c>
      <c r="F1777" t="s">
        <v>117</v>
      </c>
      <c r="G1777" t="s">
        <v>572</v>
      </c>
      <c r="H1777">
        <f t="shared" si="220"/>
        <v>8.9000000000000909</v>
      </c>
      <c r="I1777">
        <f t="shared" si="221"/>
        <v>540000</v>
      </c>
      <c r="J1777">
        <v>2012.11</v>
      </c>
      <c r="K1777" s="3">
        <v>32</v>
      </c>
      <c r="M1777">
        <f t="shared" si="218"/>
        <v>420000</v>
      </c>
    </row>
    <row r="1778" spans="1:13" x14ac:dyDescent="0.45">
      <c r="A1778" t="s">
        <v>594</v>
      </c>
      <c r="B1778">
        <v>80000</v>
      </c>
      <c r="C1778" t="s">
        <v>4</v>
      </c>
      <c r="D1778" t="str">
        <f t="shared" si="222"/>
        <v>2021.02</v>
      </c>
      <c r="E1778" t="str" cm="1">
        <f t="array" ref="E1778">IF(COUNT(FIND({"셀룰러","샐룰러","lte","Lte","LTE","Cellular","cellular"},G1778)),"lte","wifi")</f>
        <v>wifi</v>
      </c>
      <c r="F1778" t="s">
        <v>49</v>
      </c>
      <c r="G1778" t="s">
        <v>631</v>
      </c>
      <c r="H1778">
        <f t="shared" si="220"/>
        <v>8.9100000000000819</v>
      </c>
      <c r="I1778">
        <f t="shared" si="221"/>
        <v>540000</v>
      </c>
      <c r="J1778">
        <v>2012.11</v>
      </c>
      <c r="K1778" s="3">
        <v>32</v>
      </c>
      <c r="M1778">
        <f t="shared" si="218"/>
        <v>420000</v>
      </c>
    </row>
    <row r="1779" spans="1:13" x14ac:dyDescent="0.45">
      <c r="A1779" t="s">
        <v>594</v>
      </c>
      <c r="B1779">
        <v>160000</v>
      </c>
      <c r="C1779" t="s">
        <v>7</v>
      </c>
      <c r="D1779" t="str">
        <f t="shared" si="222"/>
        <v>2020.11</v>
      </c>
      <c r="E1779" t="str" cm="1">
        <f t="array" ref="E1779">IF(COUNT(FIND({"셀룰러","샐룰러","lte","Lte","LTE","Cellular","cellular"},G1779)),"lte","wifi")</f>
        <v>lte</v>
      </c>
      <c r="F1779" t="s">
        <v>204</v>
      </c>
      <c r="G1779" t="s">
        <v>710</v>
      </c>
      <c r="H1779">
        <f t="shared" si="220"/>
        <v>8</v>
      </c>
      <c r="I1779">
        <f t="shared" si="221"/>
        <v>690000</v>
      </c>
      <c r="J1779">
        <v>2012.11</v>
      </c>
      <c r="K1779" s="3">
        <v>32</v>
      </c>
      <c r="M1779">
        <f t="shared" si="218"/>
        <v>570000</v>
      </c>
    </row>
    <row r="1780" spans="1:13" x14ac:dyDescent="0.45">
      <c r="A1780" t="s">
        <v>594</v>
      </c>
      <c r="B1780">
        <v>75000</v>
      </c>
      <c r="C1780" t="s">
        <v>7</v>
      </c>
      <c r="D1780" t="str">
        <f t="shared" si="222"/>
        <v>2020.11</v>
      </c>
      <c r="E1780" t="str" cm="1">
        <f t="array" ref="E1780">IF(COUNT(FIND({"셀룰러","샐룰러","lte","Lte","LTE","Cellular","cellular"},G1780)),"lte","wifi")</f>
        <v>wifi</v>
      </c>
      <c r="F1780" t="s">
        <v>201</v>
      </c>
      <c r="G1780" t="s">
        <v>543</v>
      </c>
      <c r="H1780">
        <f t="shared" si="220"/>
        <v>8</v>
      </c>
      <c r="I1780">
        <f t="shared" si="221"/>
        <v>540000</v>
      </c>
      <c r="J1780">
        <v>2012.11</v>
      </c>
      <c r="K1780" s="3">
        <v>32</v>
      </c>
      <c r="M1780">
        <f t="shared" si="218"/>
        <v>420000</v>
      </c>
    </row>
    <row r="1781" spans="1:13" x14ac:dyDescent="0.45">
      <c r="A1781" t="s">
        <v>594</v>
      </c>
      <c r="B1781">
        <v>50000</v>
      </c>
      <c r="C1781" t="s">
        <v>7</v>
      </c>
      <c r="D1781" t="str">
        <f t="shared" si="222"/>
        <v>2020.12</v>
      </c>
      <c r="E1781" t="str" cm="1">
        <f t="array" ref="E1781">IF(COUNT(FIND({"셀룰러","샐룰러","lte","Lte","LTE","Cellular","cellular"},G1781)),"lte","wifi")</f>
        <v>wifi</v>
      </c>
      <c r="F1781" t="s">
        <v>148</v>
      </c>
      <c r="G1781" t="s">
        <v>580</v>
      </c>
      <c r="H1781">
        <f t="shared" si="220"/>
        <v>8.0099999999999909</v>
      </c>
      <c r="I1781">
        <f t="shared" si="221"/>
        <v>540000</v>
      </c>
      <c r="J1781">
        <v>2012.11</v>
      </c>
      <c r="K1781" s="3">
        <v>32</v>
      </c>
      <c r="M1781">
        <f t="shared" si="218"/>
        <v>420000</v>
      </c>
    </row>
    <row r="1782" spans="1:13" x14ac:dyDescent="0.45">
      <c r="A1782" t="s">
        <v>594</v>
      </c>
      <c r="B1782">
        <v>45000</v>
      </c>
      <c r="C1782" t="s">
        <v>7</v>
      </c>
      <c r="D1782" t="str">
        <f t="shared" si="222"/>
        <v>2020.12</v>
      </c>
      <c r="E1782" t="str" cm="1">
        <f t="array" ref="E1782">IF(COUNT(FIND({"셀룰러","샐룰러","lte","Lte","LTE","Cellular","cellular"},G1782)),"lte","wifi")</f>
        <v>wifi</v>
      </c>
      <c r="F1782" t="s">
        <v>132</v>
      </c>
      <c r="G1782" t="s">
        <v>576</v>
      </c>
      <c r="H1782">
        <f t="shared" si="220"/>
        <v>8.0099999999999909</v>
      </c>
      <c r="I1782">
        <f t="shared" si="221"/>
        <v>420000</v>
      </c>
      <c r="J1782">
        <v>2012.11</v>
      </c>
      <c r="K1782" s="3">
        <v>16</v>
      </c>
      <c r="M1782">
        <f t="shared" si="218"/>
        <v>420000</v>
      </c>
    </row>
    <row r="1783" spans="1:13" x14ac:dyDescent="0.45">
      <c r="A1783" t="s">
        <v>594</v>
      </c>
      <c r="B1783">
        <v>70000</v>
      </c>
      <c r="C1783" t="s">
        <v>7</v>
      </c>
      <c r="D1783" t="str">
        <f t="shared" si="222"/>
        <v>2021.01</v>
      </c>
      <c r="E1783" t="str" cm="1">
        <f t="array" ref="E1783">IF(COUNT(FIND({"셀룰러","샐룰러","lte","Lte","LTE","Cellular","cellular"},G1783)),"lte","wifi")</f>
        <v>wifi</v>
      </c>
      <c r="F1783" t="s">
        <v>81</v>
      </c>
      <c r="G1783" t="s">
        <v>562</v>
      </c>
      <c r="H1783">
        <f t="shared" si="220"/>
        <v>8.9000000000000909</v>
      </c>
      <c r="I1783">
        <f t="shared" si="221"/>
        <v>540000</v>
      </c>
      <c r="J1783">
        <v>2012.11</v>
      </c>
      <c r="K1783" s="3">
        <v>32</v>
      </c>
      <c r="M1783">
        <f t="shared" si="218"/>
        <v>420000</v>
      </c>
    </row>
    <row r="1784" spans="1:13" x14ac:dyDescent="0.45">
      <c r="A1784" t="s">
        <v>594</v>
      </c>
      <c r="B1784">
        <v>65000</v>
      </c>
      <c r="C1784" t="s">
        <v>7</v>
      </c>
      <c r="D1784" t="str">
        <f t="shared" si="222"/>
        <v>2021.02</v>
      </c>
      <c r="E1784" t="str" cm="1">
        <f t="array" ref="E1784">IF(COUNT(FIND({"셀룰러","샐룰러","lte","Lte","LTE","Cellular","cellular"},G1784)),"lte","wifi")</f>
        <v>lte</v>
      </c>
      <c r="F1784" t="s">
        <v>29</v>
      </c>
      <c r="G1784" t="s">
        <v>546</v>
      </c>
      <c r="H1784">
        <f t="shared" si="220"/>
        <v>8.9100000000000819</v>
      </c>
      <c r="I1784">
        <f t="shared" si="221"/>
        <v>690000</v>
      </c>
      <c r="J1784">
        <v>2012.11</v>
      </c>
      <c r="K1784" s="3">
        <v>32</v>
      </c>
      <c r="M1784">
        <f t="shared" si="218"/>
        <v>570000</v>
      </c>
    </row>
    <row r="1785" spans="1:13" x14ac:dyDescent="0.45">
      <c r="A1785" t="s">
        <v>594</v>
      </c>
      <c r="B1785">
        <v>120000</v>
      </c>
      <c r="C1785" t="s">
        <v>7</v>
      </c>
      <c r="D1785" t="str">
        <f t="shared" si="222"/>
        <v>2020.12</v>
      </c>
      <c r="E1785" t="str" cm="1">
        <f t="array" ref="E1785">IF(COUNT(FIND({"셀룰러","샐룰러","lte","Lte","LTE","Cellular","cellular"},G1785)),"lte","wifi")</f>
        <v>lte</v>
      </c>
      <c r="F1785" t="s">
        <v>472</v>
      </c>
      <c r="G1785" t="s">
        <v>579</v>
      </c>
      <c r="H1785">
        <f t="shared" si="220"/>
        <v>8.0099999999999909</v>
      </c>
      <c r="I1785">
        <f t="shared" si="221"/>
        <v>570000</v>
      </c>
      <c r="J1785">
        <v>2012.11</v>
      </c>
      <c r="K1785" s="3">
        <v>16</v>
      </c>
      <c r="M1785">
        <f t="shared" si="218"/>
        <v>570000</v>
      </c>
    </row>
    <row r="1786" spans="1:13" x14ac:dyDescent="0.45">
      <c r="A1786" t="s">
        <v>594</v>
      </c>
      <c r="B1786">
        <v>70000</v>
      </c>
      <c r="C1786" t="s">
        <v>7</v>
      </c>
      <c r="D1786" t="str">
        <f t="shared" si="222"/>
        <v>2021.01</v>
      </c>
      <c r="E1786" t="str" cm="1">
        <f t="array" ref="E1786">IF(COUNT(FIND({"셀룰러","샐룰러","lte","Lte","LTE","Cellular","cellular"},G1786)),"lte","wifi")</f>
        <v>lte</v>
      </c>
      <c r="F1786" t="s">
        <v>342</v>
      </c>
      <c r="G1786" t="s">
        <v>655</v>
      </c>
      <c r="H1786">
        <f t="shared" si="220"/>
        <v>8.9000000000000909</v>
      </c>
      <c r="I1786">
        <f t="shared" si="221"/>
        <v>690000</v>
      </c>
      <c r="J1786">
        <v>2012.11</v>
      </c>
      <c r="K1786" s="3">
        <v>32</v>
      </c>
      <c r="M1786">
        <f t="shared" si="218"/>
        <v>570000</v>
      </c>
    </row>
    <row r="1787" spans="1:13" x14ac:dyDescent="0.45">
      <c r="A1787" t="s">
        <v>594</v>
      </c>
      <c r="B1787">
        <v>50000</v>
      </c>
      <c r="C1787" t="s">
        <v>7</v>
      </c>
      <c r="D1787" t="str">
        <f t="shared" si="222"/>
        <v>2020.12</v>
      </c>
      <c r="E1787" t="str" cm="1">
        <f t="array" ref="E1787">IF(COUNT(FIND({"셀룰러","샐룰러","lte","Lte","LTE","Cellular","cellular"},G1787)),"lte","wifi")</f>
        <v>lte</v>
      </c>
      <c r="F1787" t="s">
        <v>161</v>
      </c>
      <c r="G1787" t="s">
        <v>649</v>
      </c>
      <c r="H1787">
        <f t="shared" si="220"/>
        <v>8.0099999999999909</v>
      </c>
      <c r="I1787">
        <f t="shared" si="221"/>
        <v>570000</v>
      </c>
      <c r="J1787">
        <v>2012.11</v>
      </c>
      <c r="K1787" s="3">
        <v>16</v>
      </c>
      <c r="M1787">
        <f t="shared" si="218"/>
        <v>570000</v>
      </c>
    </row>
    <row r="1788" spans="1:13" x14ac:dyDescent="0.45">
      <c r="A1788" t="s">
        <v>594</v>
      </c>
      <c r="B1788">
        <v>80000</v>
      </c>
      <c r="C1788" t="s">
        <v>7</v>
      </c>
      <c r="D1788" t="str">
        <f t="shared" si="222"/>
        <v>2021.02</v>
      </c>
      <c r="E1788" t="str" cm="1">
        <f t="array" ref="E1788">IF(COUNT(FIND({"셀룰러","샐룰러","lte","Lte","LTE","Cellular","cellular"},G1788)),"lte","wifi")</f>
        <v>lte</v>
      </c>
      <c r="F1788" t="s">
        <v>49</v>
      </c>
      <c r="G1788" t="s">
        <v>554</v>
      </c>
      <c r="H1788">
        <f t="shared" si="220"/>
        <v>8.9100000000000819</v>
      </c>
      <c r="I1788">
        <f t="shared" si="221"/>
        <v>570000</v>
      </c>
      <c r="J1788">
        <v>2012.11</v>
      </c>
      <c r="K1788" s="3">
        <v>16</v>
      </c>
      <c r="M1788">
        <f t="shared" si="218"/>
        <v>570000</v>
      </c>
    </row>
    <row r="1789" spans="1:13" x14ac:dyDescent="0.45">
      <c r="A1789" t="s">
        <v>594</v>
      </c>
      <c r="B1789">
        <v>420000</v>
      </c>
      <c r="C1789" t="s">
        <v>4</v>
      </c>
      <c r="D1789" t="str">
        <f t="shared" si="222"/>
        <v>2021.03</v>
      </c>
      <c r="E1789" t="str" cm="1">
        <f t="array" ref="E1789">IF(COUNT(FIND({"셀룰러","샐룰러","lte","Lte","LTE","Cellular","cellular"},G1789)),"lte","wifi")</f>
        <v>lte</v>
      </c>
      <c r="F1789" t="s">
        <v>20</v>
      </c>
      <c r="G1789" t="s">
        <v>679</v>
      </c>
      <c r="H1789">
        <f t="shared" si="220"/>
        <v>8.9200000000000728</v>
      </c>
      <c r="I1789">
        <f t="shared" si="221"/>
        <v>810000</v>
      </c>
      <c r="J1789">
        <v>2012.11</v>
      </c>
      <c r="K1789" s="3">
        <v>64</v>
      </c>
      <c r="M1789">
        <f t="shared" si="218"/>
        <v>570000</v>
      </c>
    </row>
    <row r="1790" spans="1:13" x14ac:dyDescent="0.45">
      <c r="A1790" t="s">
        <v>594</v>
      </c>
      <c r="B1790">
        <v>50000</v>
      </c>
      <c r="C1790" t="s">
        <v>4</v>
      </c>
      <c r="D1790" t="str">
        <f t="shared" si="222"/>
        <v>2020.12</v>
      </c>
      <c r="E1790" t="str" cm="1">
        <f t="array" ref="E1790">IF(COUNT(FIND({"셀룰러","샐룰러","lte","Lte","LTE","Cellular","cellular"},G1790)),"lte","wifi")</f>
        <v>wifi</v>
      </c>
      <c r="F1790" t="s">
        <v>155</v>
      </c>
      <c r="G1790" t="s">
        <v>576</v>
      </c>
      <c r="H1790">
        <f t="shared" si="220"/>
        <v>8.0099999999999909</v>
      </c>
      <c r="I1790">
        <f t="shared" si="221"/>
        <v>420000</v>
      </c>
      <c r="J1790">
        <v>2012.11</v>
      </c>
      <c r="K1790" s="3">
        <v>16</v>
      </c>
      <c r="M1790">
        <f t="shared" si="218"/>
        <v>420000</v>
      </c>
    </row>
    <row r="1791" spans="1:13" x14ac:dyDescent="0.45">
      <c r="A1791" t="s">
        <v>594</v>
      </c>
      <c r="B1791">
        <v>70000</v>
      </c>
      <c r="C1791" t="s">
        <v>4</v>
      </c>
      <c r="D1791" t="str">
        <f t="shared" si="222"/>
        <v>2021.02</v>
      </c>
      <c r="E1791" t="str" cm="1">
        <f t="array" ref="E1791">IF(COUNT(FIND({"셀룰러","샐룰러","lte","Lte","LTE","Cellular","cellular"},G1791)),"lte","wifi")</f>
        <v>wifi</v>
      </c>
      <c r="F1791" t="s">
        <v>208</v>
      </c>
      <c r="G1791" t="s">
        <v>548</v>
      </c>
      <c r="H1791">
        <f t="shared" si="220"/>
        <v>8.9100000000000819</v>
      </c>
      <c r="I1791">
        <f t="shared" si="221"/>
        <v>540000</v>
      </c>
      <c r="J1791">
        <v>2012.11</v>
      </c>
      <c r="K1791" s="3">
        <v>32</v>
      </c>
      <c r="M1791">
        <f t="shared" si="218"/>
        <v>420000</v>
      </c>
    </row>
    <row r="1792" spans="1:13" x14ac:dyDescent="0.45">
      <c r="A1792" t="s">
        <v>594</v>
      </c>
      <c r="B1792">
        <v>99000</v>
      </c>
      <c r="C1792" t="s">
        <v>7</v>
      </c>
      <c r="D1792" t="str">
        <f t="shared" si="222"/>
        <v>2020.12</v>
      </c>
      <c r="E1792" t="str" cm="1">
        <f t="array" ref="E1792">IF(COUNT(FIND({"셀룰러","샐룰러","lte","Lte","LTE","Cellular","cellular"},G1792)),"lte","wifi")</f>
        <v>lte</v>
      </c>
      <c r="F1792" t="s">
        <v>143</v>
      </c>
      <c r="G1792" t="s">
        <v>698</v>
      </c>
      <c r="H1792">
        <f t="shared" si="220"/>
        <v>8.0099999999999909</v>
      </c>
      <c r="I1792">
        <f t="shared" si="221"/>
        <v>570000</v>
      </c>
      <c r="J1792">
        <v>2012.11</v>
      </c>
      <c r="K1792" s="3">
        <v>16</v>
      </c>
      <c r="M1792">
        <f t="shared" si="218"/>
        <v>570000</v>
      </c>
    </row>
    <row r="1793" spans="1:13" x14ac:dyDescent="0.45">
      <c r="A1793" t="s">
        <v>594</v>
      </c>
      <c r="B1793" s="1">
        <v>247000</v>
      </c>
      <c r="C1793" t="s">
        <v>4</v>
      </c>
      <c r="D1793" t="str">
        <f t="shared" si="222"/>
        <v>2021.02</v>
      </c>
      <c r="E1793" t="str" cm="1">
        <f t="array" ref="E1793">IF(COUNT(FIND({"셀룰러","샐룰러","lte","Lte","LTE","Cellular","cellular"},G1793)),"lte","wifi")</f>
        <v>lte</v>
      </c>
      <c r="F1793" t="s">
        <v>5277</v>
      </c>
      <c r="G1793" t="s">
        <v>5047</v>
      </c>
      <c r="H1793">
        <f t="shared" si="220"/>
        <v>8.9100000000000819</v>
      </c>
      <c r="I1793">
        <f t="shared" si="221"/>
        <v>690000</v>
      </c>
      <c r="J1793">
        <v>2012.11</v>
      </c>
      <c r="K1793" s="3">
        <v>32</v>
      </c>
      <c r="M1793">
        <f t="shared" si="218"/>
        <v>570000</v>
      </c>
    </row>
    <row r="1794" spans="1:13" x14ac:dyDescent="0.45">
      <c r="A1794" t="s">
        <v>594</v>
      </c>
      <c r="B1794" s="1">
        <v>178900</v>
      </c>
      <c r="C1794" t="s">
        <v>4</v>
      </c>
      <c r="D1794" t="str">
        <f t="shared" si="222"/>
        <v>2018.12</v>
      </c>
      <c r="E1794" t="str" cm="1">
        <f t="array" ref="E1794">IF(COUNT(FIND({"셀룰러","샐룰러","lte","Lte","LTE","Cellular","cellular"},G1794)),"lte","wifi")</f>
        <v>wifi</v>
      </c>
      <c r="F1794" t="s">
        <v>5282</v>
      </c>
      <c r="G1794" t="s">
        <v>5040</v>
      </c>
      <c r="H1794">
        <f t="shared" si="220"/>
        <v>6.0099999999999909</v>
      </c>
      <c r="I1794">
        <f t="shared" si="221"/>
        <v>660000</v>
      </c>
      <c r="J1794">
        <v>2012.11</v>
      </c>
      <c r="K1794" s="3">
        <v>64</v>
      </c>
      <c r="M1794">
        <f t="shared" si="218"/>
        <v>420000</v>
      </c>
    </row>
    <row r="1795" spans="1:13" x14ac:dyDescent="0.45">
      <c r="A1795" t="s">
        <v>594</v>
      </c>
      <c r="B1795">
        <v>65000</v>
      </c>
      <c r="C1795" t="s">
        <v>7</v>
      </c>
      <c r="D1795" t="str">
        <f t="shared" si="222"/>
        <v>2020.12</v>
      </c>
      <c r="E1795" t="str" cm="1">
        <f t="array" ref="E1795">IF(COUNT(FIND({"셀룰러","샐룰러","lte","Lte","LTE","Cellular","cellular"},G1795)),"lte","wifi")</f>
        <v>wifi</v>
      </c>
      <c r="F1795" t="s">
        <v>145</v>
      </c>
      <c r="G1795" t="s">
        <v>578</v>
      </c>
      <c r="H1795">
        <f t="shared" si="220"/>
        <v>8.0099999999999909</v>
      </c>
      <c r="I1795">
        <f t="shared" si="221"/>
        <v>540000</v>
      </c>
      <c r="J1795">
        <v>2012.11</v>
      </c>
      <c r="K1795" s="3">
        <v>32</v>
      </c>
      <c r="M1795">
        <f t="shared" si="218"/>
        <v>420000</v>
      </c>
    </row>
    <row r="1796" spans="1:13" x14ac:dyDescent="0.45">
      <c r="A1796" t="s">
        <v>594</v>
      </c>
      <c r="B1796">
        <v>55000</v>
      </c>
      <c r="C1796" t="s">
        <v>4</v>
      </c>
      <c r="D1796" t="str">
        <f t="shared" si="222"/>
        <v>2021.02</v>
      </c>
      <c r="E1796" t="str" cm="1">
        <f t="array" ref="E1796">IF(COUNT(FIND({"셀룰러","샐룰러","lte","Lte","LTE","Cellular","cellular"},G1796)),"lte","wifi")</f>
        <v>wifi</v>
      </c>
      <c r="F1796" t="s">
        <v>30</v>
      </c>
      <c r="G1796" t="s">
        <v>551</v>
      </c>
      <c r="H1796">
        <f t="shared" si="220"/>
        <v>8.9100000000000819</v>
      </c>
      <c r="I1796">
        <f t="shared" si="221"/>
        <v>420000</v>
      </c>
      <c r="J1796">
        <v>2012.11</v>
      </c>
      <c r="K1796" s="3">
        <v>16</v>
      </c>
      <c r="M1796">
        <f t="shared" si="218"/>
        <v>420000</v>
      </c>
    </row>
    <row r="1797" spans="1:13" x14ac:dyDescent="0.45">
      <c r="A1797" t="s">
        <v>594</v>
      </c>
      <c r="B1797">
        <v>40000</v>
      </c>
      <c r="C1797" t="s">
        <v>4</v>
      </c>
      <c r="D1797" t="str">
        <f t="shared" si="222"/>
        <v>2021.02</v>
      </c>
      <c r="E1797" t="str" cm="1">
        <f t="array" ref="E1797">IF(COUNT(FIND({"셀룰러","샐룰러","lte","Lte","LTE","Cellular","cellular"},G1797)),"lte","wifi")</f>
        <v>wifi</v>
      </c>
      <c r="F1797" t="s">
        <v>299</v>
      </c>
      <c r="G1797" t="s">
        <v>561</v>
      </c>
      <c r="H1797">
        <f t="shared" si="220"/>
        <v>8.9100000000000819</v>
      </c>
      <c r="I1797">
        <f t="shared" si="221"/>
        <v>540000</v>
      </c>
      <c r="J1797">
        <v>2012.11</v>
      </c>
      <c r="K1797" s="3">
        <v>32</v>
      </c>
      <c r="M1797">
        <f t="shared" si="218"/>
        <v>420000</v>
      </c>
    </row>
    <row r="1798" spans="1:13" x14ac:dyDescent="0.45">
      <c r="A1798" t="s">
        <v>594</v>
      </c>
      <c r="B1798">
        <v>40000</v>
      </c>
      <c r="C1798" t="s">
        <v>7</v>
      </c>
      <c r="D1798" t="str">
        <f t="shared" si="222"/>
        <v>2021.01</v>
      </c>
      <c r="E1798" t="str" cm="1">
        <f t="array" ref="E1798">IF(COUNT(FIND({"셀룰러","샐룰러","lte","Lte","LTE","Cellular","cellular"},G1798)),"lte","wifi")</f>
        <v>wifi</v>
      </c>
      <c r="F1798" t="s">
        <v>116</v>
      </c>
      <c r="G1798" t="s">
        <v>571</v>
      </c>
      <c r="H1798">
        <f t="shared" si="220"/>
        <v>8.9000000000000909</v>
      </c>
      <c r="I1798">
        <f t="shared" si="221"/>
        <v>420000</v>
      </c>
      <c r="J1798">
        <v>2012.11</v>
      </c>
      <c r="K1798" s="3">
        <v>16</v>
      </c>
      <c r="M1798">
        <f t="shared" si="218"/>
        <v>420000</v>
      </c>
    </row>
    <row r="1799" spans="1:13" x14ac:dyDescent="0.45">
      <c r="A1799" t="s">
        <v>594</v>
      </c>
      <c r="B1799" s="1">
        <v>129000</v>
      </c>
      <c r="C1799" t="s">
        <v>4</v>
      </c>
      <c r="D1799" t="str">
        <f t="shared" si="222"/>
        <v>2021.03</v>
      </c>
      <c r="E1799" t="str" cm="1">
        <f t="array" ref="E1799">IF(COUNT(FIND({"셀룰러","샐룰러","lte","Lte","LTE","Cellular","cellular"},G1799)),"lte","wifi")</f>
        <v>wifi</v>
      </c>
      <c r="F1799" t="s">
        <v>5279</v>
      </c>
      <c r="G1799" t="s">
        <v>5045</v>
      </c>
      <c r="H1799">
        <f t="shared" ref="H1799:H1862" si="223">D1799-J1799</f>
        <v>8.9200000000000728</v>
      </c>
      <c r="I1799">
        <f t="shared" ref="I1799:I1828" si="224">IF(K1799=32,M1799+120000,IF(K1799=64,M1799+240000,M1799))</f>
        <v>540000</v>
      </c>
      <c r="J1799">
        <v>2012.11</v>
      </c>
      <c r="K1799" s="3">
        <v>32</v>
      </c>
      <c r="M1799">
        <f t="shared" si="218"/>
        <v>420000</v>
      </c>
    </row>
    <row r="1800" spans="1:13" x14ac:dyDescent="0.45">
      <c r="A1800" t="s">
        <v>594</v>
      </c>
      <c r="B1800">
        <v>60000</v>
      </c>
      <c r="C1800" t="s">
        <v>7</v>
      </c>
      <c r="D1800" t="str">
        <f t="shared" si="222"/>
        <v>2021.01</v>
      </c>
      <c r="E1800" t="str" cm="1">
        <f t="array" ref="E1800">IF(COUNT(FIND({"셀룰러","샐룰러","lte","Lte","LTE","Cellular","cellular"},G1800)),"lte","wifi")</f>
        <v>lte</v>
      </c>
      <c r="F1800" t="s">
        <v>313</v>
      </c>
      <c r="G1800" t="s">
        <v>656</v>
      </c>
      <c r="H1800">
        <f t="shared" si="223"/>
        <v>8.9000000000000909</v>
      </c>
      <c r="I1800">
        <f t="shared" si="224"/>
        <v>690000</v>
      </c>
      <c r="J1800">
        <v>2012.11</v>
      </c>
      <c r="K1800" s="3">
        <v>32</v>
      </c>
      <c r="M1800">
        <f t="shared" ref="M1800:M1824" si="225">IF(E1800="wifi",420000,570000)</f>
        <v>570000</v>
      </c>
    </row>
    <row r="1801" spans="1:13" x14ac:dyDescent="0.45">
      <c r="A1801" t="s">
        <v>594</v>
      </c>
      <c r="B1801">
        <v>60000</v>
      </c>
      <c r="C1801" t="s">
        <v>7</v>
      </c>
      <c r="D1801" t="str">
        <f t="shared" si="222"/>
        <v>2020.11</v>
      </c>
      <c r="E1801" t="str" cm="1">
        <f t="array" ref="E1801">IF(COUNT(FIND({"셀룰러","샐룰러","lte","Lte","LTE","Cellular","cellular"},G1801)),"lte","wifi")</f>
        <v>wifi</v>
      </c>
      <c r="F1801" t="s">
        <v>220</v>
      </c>
      <c r="G1801" t="s">
        <v>547</v>
      </c>
      <c r="H1801">
        <f t="shared" si="223"/>
        <v>8</v>
      </c>
      <c r="I1801">
        <f t="shared" si="224"/>
        <v>420000</v>
      </c>
      <c r="J1801">
        <v>2012.11</v>
      </c>
      <c r="K1801" s="3">
        <v>16</v>
      </c>
      <c r="M1801">
        <f t="shared" si="225"/>
        <v>420000</v>
      </c>
    </row>
    <row r="1802" spans="1:13" x14ac:dyDescent="0.45">
      <c r="A1802" t="s">
        <v>594</v>
      </c>
      <c r="B1802" s="1">
        <v>159000</v>
      </c>
      <c r="C1802" t="s">
        <v>4</v>
      </c>
      <c r="D1802" s="2">
        <v>2020.12</v>
      </c>
      <c r="E1802" t="str" cm="1">
        <f t="array" ref="E1802">IF(COUNT(FIND({"셀룰러","샐룰러","lte","Lte","LTE","Cellular","cellular"},G1802)),"lte","wifi")</f>
        <v>wifi</v>
      </c>
      <c r="F1802">
        <v>202012</v>
      </c>
      <c r="G1802" t="s">
        <v>5529</v>
      </c>
      <c r="H1802">
        <f t="shared" si="223"/>
        <v>8.0099999999999909</v>
      </c>
      <c r="I1802">
        <f t="shared" si="224"/>
        <v>540000</v>
      </c>
      <c r="J1802">
        <v>2012.11</v>
      </c>
      <c r="K1802" s="3">
        <v>32</v>
      </c>
      <c r="M1802">
        <f t="shared" si="225"/>
        <v>420000</v>
      </c>
    </row>
    <row r="1803" spans="1:13" x14ac:dyDescent="0.45">
      <c r="A1803" t="s">
        <v>594</v>
      </c>
      <c r="B1803" s="1">
        <v>140000</v>
      </c>
      <c r="C1803" t="s">
        <v>4</v>
      </c>
      <c r="D1803" t="str">
        <f t="shared" ref="D1803:D1824" si="226">LEFT(F1803,7)</f>
        <v>2020.10</v>
      </c>
      <c r="E1803" t="str" cm="1">
        <f t="array" ref="E1803">IF(COUNT(FIND({"셀룰러","샐룰러","lte","Lte","LTE","Cellular","cellular"},G1803)),"lte","wifi")</f>
        <v>wifi</v>
      </c>
      <c r="F1803" t="s">
        <v>5284</v>
      </c>
      <c r="G1803" t="s">
        <v>5048</v>
      </c>
      <c r="H1803">
        <f t="shared" si="223"/>
        <v>7.9900000000000091</v>
      </c>
      <c r="I1803">
        <f t="shared" si="224"/>
        <v>420000</v>
      </c>
      <c r="J1803">
        <v>2012.11</v>
      </c>
      <c r="K1803" s="3">
        <v>16</v>
      </c>
      <c r="M1803">
        <f t="shared" si="225"/>
        <v>420000</v>
      </c>
    </row>
    <row r="1804" spans="1:13" x14ac:dyDescent="0.45">
      <c r="A1804" t="s">
        <v>594</v>
      </c>
      <c r="B1804">
        <v>45000</v>
      </c>
      <c r="C1804" t="s">
        <v>7</v>
      </c>
      <c r="D1804" t="str">
        <f t="shared" si="226"/>
        <v>2020.12</v>
      </c>
      <c r="E1804" t="str" cm="1">
        <f t="array" ref="E1804">IF(COUNT(FIND({"셀룰러","샐룰러","lte","Lte","LTE","Cellular","cellular"},G1804)),"lte","wifi")</f>
        <v>wifi</v>
      </c>
      <c r="F1804" t="s">
        <v>130</v>
      </c>
      <c r="G1804" t="s">
        <v>641</v>
      </c>
      <c r="H1804">
        <f t="shared" si="223"/>
        <v>8.0099999999999909</v>
      </c>
      <c r="I1804">
        <f t="shared" si="224"/>
        <v>420000</v>
      </c>
      <c r="J1804">
        <v>2012.11</v>
      </c>
      <c r="K1804" s="3">
        <v>16</v>
      </c>
      <c r="M1804">
        <f t="shared" si="225"/>
        <v>420000</v>
      </c>
    </row>
    <row r="1805" spans="1:13" x14ac:dyDescent="0.45">
      <c r="A1805" t="s">
        <v>594</v>
      </c>
      <c r="B1805">
        <v>42000</v>
      </c>
      <c r="C1805" t="s">
        <v>7</v>
      </c>
      <c r="D1805" t="str">
        <f t="shared" si="226"/>
        <v>2021.01</v>
      </c>
      <c r="E1805" t="str" cm="1">
        <f t="array" ref="E1805">IF(COUNT(FIND({"셀룰러","샐룰러","lte","Lte","LTE","Cellular","cellular"},G1805)),"lte","wifi")</f>
        <v>wifi</v>
      </c>
      <c r="F1805" t="s">
        <v>367</v>
      </c>
      <c r="G1805" t="s">
        <v>633</v>
      </c>
      <c r="H1805">
        <f t="shared" si="223"/>
        <v>8.9000000000000909</v>
      </c>
      <c r="I1805">
        <f t="shared" si="224"/>
        <v>540000</v>
      </c>
      <c r="J1805">
        <v>2012.11</v>
      </c>
      <c r="K1805" s="3">
        <v>32</v>
      </c>
      <c r="M1805">
        <f t="shared" si="225"/>
        <v>420000</v>
      </c>
    </row>
    <row r="1806" spans="1:13" x14ac:dyDescent="0.45">
      <c r="A1806" t="s">
        <v>594</v>
      </c>
      <c r="B1806">
        <v>70000</v>
      </c>
      <c r="C1806" t="s">
        <v>7</v>
      </c>
      <c r="D1806" t="str">
        <f t="shared" si="226"/>
        <v>2021.03</v>
      </c>
      <c r="E1806" t="str" cm="1">
        <f t="array" ref="E1806">IF(COUNT(FIND({"셀룰러","샐룰러","lte","Lte","LTE","Cellular","cellular"},G1806)),"lte","wifi")</f>
        <v>wifi</v>
      </c>
      <c r="F1806" t="s">
        <v>8</v>
      </c>
      <c r="G1806" t="s">
        <v>637</v>
      </c>
      <c r="H1806">
        <f t="shared" si="223"/>
        <v>8.9200000000000728</v>
      </c>
      <c r="I1806">
        <f t="shared" si="224"/>
        <v>540000</v>
      </c>
      <c r="J1806">
        <v>2012.11</v>
      </c>
      <c r="K1806" s="3">
        <v>32</v>
      </c>
      <c r="M1806">
        <f t="shared" si="225"/>
        <v>420000</v>
      </c>
    </row>
    <row r="1807" spans="1:13" x14ac:dyDescent="0.45">
      <c r="A1807" t="s">
        <v>594</v>
      </c>
      <c r="B1807">
        <v>50000</v>
      </c>
      <c r="C1807" t="s">
        <v>7</v>
      </c>
      <c r="D1807" t="str">
        <f t="shared" si="226"/>
        <v>2020.12</v>
      </c>
      <c r="E1807" t="str" cm="1">
        <f t="array" ref="E1807">IF(COUNT(FIND({"셀룰러","샐룰러","lte","Lte","LTE","Cellular","cellular"},G1807)),"lte","wifi")</f>
        <v>wifi</v>
      </c>
      <c r="F1807" t="s">
        <v>130</v>
      </c>
      <c r="G1807" t="s">
        <v>573</v>
      </c>
      <c r="H1807">
        <f t="shared" si="223"/>
        <v>8.0099999999999909</v>
      </c>
      <c r="I1807">
        <f t="shared" si="224"/>
        <v>420000</v>
      </c>
      <c r="J1807">
        <v>2012.11</v>
      </c>
      <c r="K1807" s="3">
        <v>16</v>
      </c>
      <c r="M1807">
        <f t="shared" si="225"/>
        <v>420000</v>
      </c>
    </row>
    <row r="1808" spans="1:13" x14ac:dyDescent="0.45">
      <c r="A1808" t="s">
        <v>594</v>
      </c>
      <c r="B1808">
        <v>65000</v>
      </c>
      <c r="C1808" t="s">
        <v>7</v>
      </c>
      <c r="D1808" t="str">
        <f t="shared" si="226"/>
        <v>2021.02</v>
      </c>
      <c r="E1808" t="str" cm="1">
        <f t="array" ref="E1808">IF(COUNT(FIND({"셀룰러","샐룰러","lte","Lte","LTE","Cellular","cellular"},G1808)),"lte","wifi")</f>
        <v>wifi</v>
      </c>
      <c r="F1808" t="s">
        <v>257</v>
      </c>
      <c r="G1808" t="s">
        <v>552</v>
      </c>
      <c r="H1808">
        <f t="shared" si="223"/>
        <v>8.9100000000000819</v>
      </c>
      <c r="I1808">
        <f t="shared" si="224"/>
        <v>540000</v>
      </c>
      <c r="J1808">
        <v>2012.11</v>
      </c>
      <c r="K1808" s="3">
        <v>32</v>
      </c>
      <c r="M1808">
        <f t="shared" si="225"/>
        <v>420000</v>
      </c>
    </row>
    <row r="1809" spans="1:13" x14ac:dyDescent="0.45">
      <c r="A1809" t="s">
        <v>594</v>
      </c>
      <c r="B1809">
        <v>50000</v>
      </c>
      <c r="C1809" t="s">
        <v>7</v>
      </c>
      <c r="D1809" t="str">
        <f t="shared" si="226"/>
        <v>2021.01</v>
      </c>
      <c r="E1809" t="str" cm="1">
        <f t="array" ref="E1809">IF(COUNT(FIND({"셀룰러","샐룰러","lte","Lte","LTE","Cellular","cellular"},G1809)),"lte","wifi")</f>
        <v>wifi</v>
      </c>
      <c r="F1809" t="s">
        <v>116</v>
      </c>
      <c r="G1809" t="s">
        <v>666</v>
      </c>
      <c r="H1809">
        <f t="shared" si="223"/>
        <v>8.9000000000000909</v>
      </c>
      <c r="I1809">
        <f t="shared" si="224"/>
        <v>420000</v>
      </c>
      <c r="J1809">
        <v>2012.11</v>
      </c>
      <c r="K1809" s="3">
        <v>16</v>
      </c>
      <c r="M1809">
        <f t="shared" si="225"/>
        <v>420000</v>
      </c>
    </row>
    <row r="1810" spans="1:13" x14ac:dyDescent="0.45">
      <c r="A1810" t="s">
        <v>594</v>
      </c>
      <c r="B1810">
        <v>60000</v>
      </c>
      <c r="C1810" t="s">
        <v>7</v>
      </c>
      <c r="D1810" t="str">
        <f t="shared" si="226"/>
        <v>2020.09</v>
      </c>
      <c r="E1810" t="str" cm="1">
        <f t="array" ref="E1810">IF(COUNT(FIND({"셀룰러","샐룰러","lte","Lte","LTE","Cellular","cellular"},G1810)),"lte","wifi")</f>
        <v>wifi</v>
      </c>
      <c r="F1810" t="s">
        <v>614</v>
      </c>
      <c r="G1810" t="s">
        <v>613</v>
      </c>
      <c r="H1810">
        <f t="shared" si="223"/>
        <v>7.9800000000000182</v>
      </c>
      <c r="I1810">
        <f t="shared" si="224"/>
        <v>540000</v>
      </c>
      <c r="J1810">
        <v>2012.11</v>
      </c>
      <c r="K1810" s="3">
        <v>32</v>
      </c>
      <c r="M1810">
        <f t="shared" si="225"/>
        <v>420000</v>
      </c>
    </row>
    <row r="1811" spans="1:13" x14ac:dyDescent="0.45">
      <c r="A1811" t="s">
        <v>594</v>
      </c>
      <c r="B1811">
        <v>400000</v>
      </c>
      <c r="C1811" t="s">
        <v>43</v>
      </c>
      <c r="D1811" t="str">
        <f t="shared" si="226"/>
        <v>2020.12</v>
      </c>
      <c r="E1811" t="str" cm="1">
        <f t="array" ref="E1811">IF(COUNT(FIND({"셀룰러","샐룰러","lte","Lte","LTE","Cellular","cellular"},G1811)),"lte","wifi")</f>
        <v>wifi</v>
      </c>
      <c r="F1811" t="s">
        <v>132</v>
      </c>
      <c r="G1811" t="s">
        <v>695</v>
      </c>
      <c r="H1811">
        <f t="shared" si="223"/>
        <v>8.0099999999999909</v>
      </c>
      <c r="I1811">
        <f t="shared" si="224"/>
        <v>540000</v>
      </c>
      <c r="J1811">
        <v>2012.11</v>
      </c>
      <c r="K1811" s="3">
        <v>32</v>
      </c>
      <c r="M1811">
        <f t="shared" si="225"/>
        <v>420000</v>
      </c>
    </row>
    <row r="1812" spans="1:13" x14ac:dyDescent="0.45">
      <c r="A1812" t="s">
        <v>594</v>
      </c>
      <c r="B1812">
        <v>55000</v>
      </c>
      <c r="C1812" t="s">
        <v>7</v>
      </c>
      <c r="D1812" t="str">
        <f t="shared" si="226"/>
        <v>2020.12</v>
      </c>
      <c r="E1812" t="str" cm="1">
        <f t="array" ref="E1812">IF(COUNT(FIND({"셀룰러","샐룰러","lte","Lte","LTE","Cellular","cellular"},G1812)),"lte","wifi")</f>
        <v>wifi</v>
      </c>
      <c r="F1812" t="s">
        <v>480</v>
      </c>
      <c r="G1812" t="s">
        <v>674</v>
      </c>
      <c r="H1812">
        <f t="shared" si="223"/>
        <v>8.0099999999999909</v>
      </c>
      <c r="I1812">
        <f t="shared" si="224"/>
        <v>540000</v>
      </c>
      <c r="J1812">
        <v>2012.11</v>
      </c>
      <c r="K1812" s="3">
        <v>32</v>
      </c>
      <c r="M1812">
        <f t="shared" si="225"/>
        <v>420000</v>
      </c>
    </row>
    <row r="1813" spans="1:13" x14ac:dyDescent="0.45">
      <c r="A1813" t="s">
        <v>594</v>
      </c>
      <c r="B1813" s="1">
        <v>138000</v>
      </c>
      <c r="C1813" t="s">
        <v>4</v>
      </c>
      <c r="D1813" t="str">
        <f t="shared" si="226"/>
        <v>2020.10</v>
      </c>
      <c r="E1813" t="str" cm="1">
        <f t="array" ref="E1813">IF(COUNT(FIND({"셀룰러","샐룰러","lte","Lte","LTE","Cellular","cellular"},G1813)),"lte","wifi")</f>
        <v>wifi</v>
      </c>
      <c r="F1813" t="s">
        <v>5284</v>
      </c>
      <c r="G1813" t="s">
        <v>5042</v>
      </c>
      <c r="H1813">
        <f t="shared" si="223"/>
        <v>7.9900000000000091</v>
      </c>
      <c r="I1813">
        <f t="shared" si="224"/>
        <v>540000</v>
      </c>
      <c r="J1813">
        <v>2012.11</v>
      </c>
      <c r="K1813" s="3">
        <v>32</v>
      </c>
      <c r="M1813">
        <f t="shared" si="225"/>
        <v>420000</v>
      </c>
    </row>
    <row r="1814" spans="1:13" x14ac:dyDescent="0.45">
      <c r="A1814" t="s">
        <v>594</v>
      </c>
      <c r="B1814">
        <v>55000</v>
      </c>
      <c r="C1814" t="s">
        <v>7</v>
      </c>
      <c r="D1814" t="str">
        <f t="shared" si="226"/>
        <v>2020.11</v>
      </c>
      <c r="E1814" t="str" cm="1">
        <f t="array" ref="E1814">IF(COUNT(FIND({"셀룰러","샐룰러","lte","Lte","LTE","Cellular","cellular"},G1814)),"lte","wifi")</f>
        <v>wifi</v>
      </c>
      <c r="F1814" t="s">
        <v>204</v>
      </c>
      <c r="G1814" t="s">
        <v>544</v>
      </c>
      <c r="H1814">
        <f t="shared" si="223"/>
        <v>8</v>
      </c>
      <c r="I1814">
        <f t="shared" si="224"/>
        <v>420000</v>
      </c>
      <c r="J1814">
        <v>2012.11</v>
      </c>
      <c r="K1814" s="3">
        <v>16</v>
      </c>
      <c r="M1814">
        <f t="shared" si="225"/>
        <v>420000</v>
      </c>
    </row>
    <row r="1815" spans="1:13" x14ac:dyDescent="0.45">
      <c r="A1815" t="s">
        <v>594</v>
      </c>
      <c r="B1815">
        <v>50000</v>
      </c>
      <c r="C1815" t="s">
        <v>7</v>
      </c>
      <c r="D1815" t="str">
        <f t="shared" si="226"/>
        <v>2021.01</v>
      </c>
      <c r="E1815" t="str" cm="1">
        <f t="array" ref="E1815">IF(COUNT(FIND({"셀룰러","샐룰러","lte","Lte","LTE","Cellular","cellular"},G1815)),"lte","wifi")</f>
        <v>wifi</v>
      </c>
      <c r="F1815" t="s">
        <v>103</v>
      </c>
      <c r="G1815" t="s">
        <v>568</v>
      </c>
      <c r="H1815">
        <f t="shared" si="223"/>
        <v>8.9000000000000909</v>
      </c>
      <c r="I1815">
        <f t="shared" si="224"/>
        <v>540000</v>
      </c>
      <c r="J1815">
        <v>2012.11</v>
      </c>
      <c r="K1815" s="3">
        <v>32</v>
      </c>
      <c r="M1815">
        <f t="shared" si="225"/>
        <v>420000</v>
      </c>
    </row>
    <row r="1816" spans="1:13" x14ac:dyDescent="0.45">
      <c r="A1816" t="s">
        <v>594</v>
      </c>
      <c r="B1816" s="1">
        <v>171670</v>
      </c>
      <c r="C1816" t="s">
        <v>4</v>
      </c>
      <c r="D1816" t="str">
        <f t="shared" si="226"/>
        <v>2021.02</v>
      </c>
      <c r="E1816" t="str" cm="1">
        <f t="array" ref="E1816">IF(COUNT(FIND({"셀룰러","샐룰러","lte","Lte","LTE","Cellular","cellular"},G1816)),"lte","wifi")</f>
        <v>wifi</v>
      </c>
      <c r="F1816" t="s">
        <v>5277</v>
      </c>
      <c r="G1816" t="s">
        <v>5043</v>
      </c>
      <c r="H1816">
        <f t="shared" si="223"/>
        <v>8.9100000000000819</v>
      </c>
      <c r="I1816">
        <f t="shared" si="224"/>
        <v>540000</v>
      </c>
      <c r="J1816">
        <v>2012.11</v>
      </c>
      <c r="K1816" s="3">
        <v>32</v>
      </c>
      <c r="M1816">
        <f t="shared" si="225"/>
        <v>420000</v>
      </c>
    </row>
    <row r="1817" spans="1:13" x14ac:dyDescent="0.45">
      <c r="A1817" t="s">
        <v>594</v>
      </c>
      <c r="B1817">
        <v>50000</v>
      </c>
      <c r="C1817" t="s">
        <v>7</v>
      </c>
      <c r="D1817" t="str">
        <f t="shared" si="226"/>
        <v>2021.03</v>
      </c>
      <c r="E1817" t="str" cm="1">
        <f t="array" ref="E1817">IF(COUNT(FIND({"셀룰러","샐룰러","lte","Lte","LTE","Cellular","cellular"},G1817)),"lte","wifi")</f>
        <v>wifi</v>
      </c>
      <c r="F1817" t="s">
        <v>13</v>
      </c>
      <c r="G1817" t="s">
        <v>632</v>
      </c>
      <c r="H1817">
        <f t="shared" si="223"/>
        <v>8.9200000000000728</v>
      </c>
      <c r="I1817">
        <f t="shared" si="224"/>
        <v>540000</v>
      </c>
      <c r="J1817">
        <v>2012.11</v>
      </c>
      <c r="K1817" s="3">
        <v>32</v>
      </c>
      <c r="M1817">
        <f t="shared" si="225"/>
        <v>420000</v>
      </c>
    </row>
    <row r="1818" spans="1:13" x14ac:dyDescent="0.45">
      <c r="A1818" t="s">
        <v>594</v>
      </c>
      <c r="B1818">
        <v>40000</v>
      </c>
      <c r="C1818" t="s">
        <v>7</v>
      </c>
      <c r="D1818" t="str">
        <f t="shared" si="226"/>
        <v>2020.11</v>
      </c>
      <c r="E1818" t="str" cm="1">
        <f t="array" ref="E1818">IF(COUNT(FIND({"셀룰러","샐룰러","lte","Lte","LTE","Cellular","cellular"},G1818)),"lte","wifi")</f>
        <v>wifi</v>
      </c>
      <c r="F1818" t="s">
        <v>185</v>
      </c>
      <c r="G1818" t="s">
        <v>682</v>
      </c>
      <c r="H1818">
        <f t="shared" si="223"/>
        <v>8</v>
      </c>
      <c r="I1818">
        <f t="shared" si="224"/>
        <v>540000</v>
      </c>
      <c r="J1818">
        <v>2012.11</v>
      </c>
      <c r="K1818" s="3">
        <v>32</v>
      </c>
      <c r="M1818">
        <f t="shared" si="225"/>
        <v>420000</v>
      </c>
    </row>
    <row r="1819" spans="1:13" x14ac:dyDescent="0.45">
      <c r="A1819" t="s">
        <v>594</v>
      </c>
      <c r="B1819">
        <v>100000</v>
      </c>
      <c r="C1819" t="s">
        <v>7</v>
      </c>
      <c r="D1819" t="str">
        <f t="shared" si="226"/>
        <v>2021.02</v>
      </c>
      <c r="E1819" t="str" cm="1">
        <f t="array" ref="E1819">IF(COUNT(FIND({"셀룰러","샐룰러","lte","Lte","LTE","Cellular","cellular"},G1819)),"lte","wifi")</f>
        <v>wifi</v>
      </c>
      <c r="F1819" t="s">
        <v>302</v>
      </c>
      <c r="G1819" t="s">
        <v>563</v>
      </c>
      <c r="H1819">
        <f t="shared" si="223"/>
        <v>8.9100000000000819</v>
      </c>
      <c r="I1819">
        <f t="shared" si="224"/>
        <v>420000</v>
      </c>
      <c r="J1819">
        <v>2012.11</v>
      </c>
      <c r="K1819" s="3">
        <v>16</v>
      </c>
      <c r="M1819">
        <f t="shared" si="225"/>
        <v>420000</v>
      </c>
    </row>
    <row r="1820" spans="1:13" x14ac:dyDescent="0.45">
      <c r="A1820" t="s">
        <v>594</v>
      </c>
      <c r="B1820">
        <v>70000</v>
      </c>
      <c r="C1820" t="s">
        <v>7</v>
      </c>
      <c r="D1820" t="str">
        <f t="shared" si="226"/>
        <v>2020.11</v>
      </c>
      <c r="E1820" t="str" cm="1">
        <f t="array" ref="E1820">IF(COUNT(FIND({"셀룰러","샐룰러","lte","Lte","LTE","Cellular","cellular"},G1820)),"lte","wifi")</f>
        <v>wifi</v>
      </c>
      <c r="F1820" t="s">
        <v>195</v>
      </c>
      <c r="G1820" t="s">
        <v>594</v>
      </c>
      <c r="H1820">
        <f t="shared" si="223"/>
        <v>8</v>
      </c>
      <c r="I1820">
        <f t="shared" si="224"/>
        <v>540000</v>
      </c>
      <c r="J1820">
        <v>2012.11</v>
      </c>
      <c r="K1820" s="3">
        <v>32</v>
      </c>
      <c r="M1820">
        <f t="shared" si="225"/>
        <v>420000</v>
      </c>
    </row>
    <row r="1821" spans="1:13" x14ac:dyDescent="0.45">
      <c r="A1821" t="s">
        <v>594</v>
      </c>
      <c r="B1821">
        <v>60000</v>
      </c>
      <c r="C1821" t="s">
        <v>7</v>
      </c>
      <c r="D1821" t="str">
        <f t="shared" si="226"/>
        <v>2021.02</v>
      </c>
      <c r="E1821" t="str" cm="1">
        <f t="array" ref="E1821">IF(COUNT(FIND({"셀룰러","샐룰러","lte","Lte","LTE","Cellular","cellular"},G1821)),"lte","wifi")</f>
        <v>wifi</v>
      </c>
      <c r="F1821" t="s">
        <v>56</v>
      </c>
      <c r="G1821" t="s">
        <v>643</v>
      </c>
      <c r="H1821">
        <f t="shared" si="223"/>
        <v>8.9100000000000819</v>
      </c>
      <c r="I1821">
        <f t="shared" si="224"/>
        <v>660000</v>
      </c>
      <c r="J1821">
        <v>2012.11</v>
      </c>
      <c r="K1821" s="3">
        <v>64</v>
      </c>
      <c r="M1821">
        <f t="shared" si="225"/>
        <v>420000</v>
      </c>
    </row>
    <row r="1822" spans="1:13" x14ac:dyDescent="0.45">
      <c r="A1822" t="s">
        <v>594</v>
      </c>
      <c r="B1822">
        <v>55000</v>
      </c>
      <c r="C1822" t="s">
        <v>7</v>
      </c>
      <c r="D1822" t="str">
        <f t="shared" si="226"/>
        <v>2021.01</v>
      </c>
      <c r="E1822" t="str" cm="1">
        <f t="array" ref="E1822">IF(COUNT(FIND({"셀룰러","샐룰러","lte","Lte","LTE","Cellular","cellular"},G1822)),"lte","wifi")</f>
        <v>wifi</v>
      </c>
      <c r="F1822" t="s">
        <v>339</v>
      </c>
      <c r="G1822" t="s">
        <v>566</v>
      </c>
      <c r="H1822">
        <f t="shared" si="223"/>
        <v>8.9000000000000909</v>
      </c>
      <c r="I1822">
        <f t="shared" si="224"/>
        <v>420000</v>
      </c>
      <c r="J1822">
        <v>2012.11</v>
      </c>
      <c r="K1822" s="3">
        <v>16</v>
      </c>
      <c r="M1822">
        <f t="shared" si="225"/>
        <v>420000</v>
      </c>
    </row>
    <row r="1823" spans="1:13" x14ac:dyDescent="0.45">
      <c r="A1823" t="s">
        <v>594</v>
      </c>
      <c r="B1823">
        <v>70000</v>
      </c>
      <c r="C1823" t="s">
        <v>7</v>
      </c>
      <c r="D1823" t="str">
        <f t="shared" si="226"/>
        <v>2021.02</v>
      </c>
      <c r="E1823" t="str" cm="1">
        <f t="array" ref="E1823">IF(COUNT(FIND({"셀룰러","샐룰러","lte","Lte","LTE","Cellular","cellular"},G1823)),"lte","wifi")</f>
        <v>lte</v>
      </c>
      <c r="F1823" t="s">
        <v>49</v>
      </c>
      <c r="G1823" t="s">
        <v>639</v>
      </c>
      <c r="H1823">
        <f t="shared" si="223"/>
        <v>8.9100000000000819</v>
      </c>
      <c r="I1823">
        <f t="shared" si="224"/>
        <v>570000</v>
      </c>
      <c r="J1823">
        <v>2012.11</v>
      </c>
      <c r="K1823" s="3">
        <v>16</v>
      </c>
      <c r="M1823">
        <f t="shared" si="225"/>
        <v>570000</v>
      </c>
    </row>
    <row r="1824" spans="1:13" x14ac:dyDescent="0.45">
      <c r="A1824" t="s">
        <v>594</v>
      </c>
      <c r="B1824">
        <v>70000</v>
      </c>
      <c r="C1824" t="s">
        <v>4</v>
      </c>
      <c r="D1824" t="str">
        <f t="shared" si="226"/>
        <v>2021.02</v>
      </c>
      <c r="E1824" t="str" cm="1">
        <f t="array" ref="E1824">IF(COUNT(FIND({"셀룰러","샐룰러","lte","Lte","LTE","Cellular","cellular"},G1824)),"lte","wifi")</f>
        <v>wifi</v>
      </c>
      <c r="F1824" t="s">
        <v>56</v>
      </c>
      <c r="G1824" t="s">
        <v>650</v>
      </c>
      <c r="H1824">
        <f t="shared" si="223"/>
        <v>8.9100000000000819</v>
      </c>
      <c r="I1824">
        <f t="shared" si="224"/>
        <v>420000</v>
      </c>
      <c r="J1824">
        <v>2012.11</v>
      </c>
      <c r="K1824" s="3">
        <v>16</v>
      </c>
      <c r="M1824">
        <f t="shared" si="225"/>
        <v>420000</v>
      </c>
    </row>
    <row r="1825" spans="1:13" x14ac:dyDescent="0.45">
      <c r="A1825" t="s">
        <v>594</v>
      </c>
      <c r="B1825">
        <v>70000</v>
      </c>
      <c r="C1825" t="s">
        <v>4</v>
      </c>
      <c r="D1825" s="2">
        <v>2020.11</v>
      </c>
      <c r="E1825" t="str" cm="1">
        <f t="array" ref="E1825">IF(COUNT(FIND({"셀룰러","샐룰러","lte","Lte","LTE","Cellular","cellular"},G1825)),"lte","wifi")</f>
        <v>wifi</v>
      </c>
      <c r="F1825">
        <v>20201115</v>
      </c>
      <c r="G1825" t="s">
        <v>5434</v>
      </c>
      <c r="H1825">
        <f t="shared" si="223"/>
        <v>8</v>
      </c>
      <c r="I1825">
        <f t="shared" si="224"/>
        <v>540000</v>
      </c>
      <c r="J1825">
        <v>2012.11</v>
      </c>
      <c r="K1825" s="3">
        <v>32</v>
      </c>
      <c r="M1825">
        <f>IF(E1825="wifi",420000,570000)</f>
        <v>420000</v>
      </c>
    </row>
    <row r="1826" spans="1:13" x14ac:dyDescent="0.45">
      <c r="A1826" t="s">
        <v>594</v>
      </c>
      <c r="B1826">
        <v>80000</v>
      </c>
      <c r="C1826" t="s">
        <v>4</v>
      </c>
      <c r="D1826" t="str">
        <f>LEFT(F1826,7)</f>
        <v>2021.02</v>
      </c>
      <c r="E1826" t="str" cm="1">
        <f t="array" ref="E1826">IF(COUNT(FIND({"셀룰러","샐룰러","lte","Lte","LTE","Cellular","cellular"},G1826)),"lte","wifi")</f>
        <v>wifi</v>
      </c>
      <c r="F1826" t="s">
        <v>257</v>
      </c>
      <c r="G1826" t="s">
        <v>634</v>
      </c>
      <c r="H1826">
        <f t="shared" si="223"/>
        <v>8.9100000000000819</v>
      </c>
      <c r="I1826">
        <f t="shared" si="224"/>
        <v>540000</v>
      </c>
      <c r="J1826">
        <v>2012.11</v>
      </c>
      <c r="K1826" s="3">
        <v>32</v>
      </c>
      <c r="M1826">
        <f t="shared" ref="M1826:M1827" si="227">IF(E1826="wifi",420000,570000)</f>
        <v>420000</v>
      </c>
    </row>
    <row r="1827" spans="1:13" x14ac:dyDescent="0.45">
      <c r="A1827" t="s">
        <v>594</v>
      </c>
      <c r="B1827">
        <v>45000</v>
      </c>
      <c r="C1827" t="s">
        <v>7</v>
      </c>
      <c r="D1827" t="str">
        <f>LEFT(F1827,7)</f>
        <v>2021.02</v>
      </c>
      <c r="E1827" t="str" cm="1">
        <f t="array" ref="E1827">IF(COUNT(FIND({"셀룰러","샐룰러","lte","Lte","LTE","Cellular","cellular"},G1827)),"lte","wifi")</f>
        <v>wifi</v>
      </c>
      <c r="F1827" t="s">
        <v>49</v>
      </c>
      <c r="G1827" t="s">
        <v>636</v>
      </c>
      <c r="H1827">
        <f t="shared" si="223"/>
        <v>8.9100000000000819</v>
      </c>
      <c r="I1827">
        <f t="shared" si="224"/>
        <v>540000</v>
      </c>
      <c r="J1827">
        <v>2012.11</v>
      </c>
      <c r="K1827" s="3">
        <v>32</v>
      </c>
      <c r="M1827">
        <f t="shared" si="227"/>
        <v>420000</v>
      </c>
    </row>
    <row r="1828" spans="1:13" x14ac:dyDescent="0.45">
      <c r="A1828" t="s">
        <v>5783</v>
      </c>
      <c r="B1828" s="1">
        <v>172000</v>
      </c>
      <c r="C1828" t="s">
        <v>4</v>
      </c>
      <c r="D1828" t="str">
        <f>LEFT(F1828,7)</f>
        <v>2020.11</v>
      </c>
      <c r="E1828" t="str" cm="1">
        <f t="array" ref="E1828">IF(COUNT(FIND({"셀룰러","샐룰러","lte","Lte","LTE","Cellular","cellular"},G1828)),"lte","wifi")</f>
        <v>wifi</v>
      </c>
      <c r="F1828" t="s">
        <v>5285</v>
      </c>
      <c r="G1828" t="s">
        <v>5063</v>
      </c>
      <c r="H1828">
        <f t="shared" si="223"/>
        <v>7.0099999999999909</v>
      </c>
      <c r="I1828">
        <f>IF(K1828=32,M1828+60000,IF(K1828=64,M1828+120000,IF(K1828=128,M1828+180000,M1828)))</f>
        <v>360000</v>
      </c>
      <c r="J1828">
        <v>2013.1</v>
      </c>
      <c r="K1828" s="3">
        <f>IF(COUNT(FIND(128,G1828)),128,IF(COUNT(FIND(16,G1828)),16,IF(COUNT(FIND(64,G1828)),64,32)))</f>
        <v>16</v>
      </c>
      <c r="M1828">
        <f>IF(E1828="wifi",360000,520000)</f>
        <v>360000</v>
      </c>
    </row>
    <row r="1829" spans="1:13" x14ac:dyDescent="0.45">
      <c r="A1829" t="s">
        <v>5783</v>
      </c>
      <c r="B1829">
        <v>130000</v>
      </c>
      <c r="C1829" t="s">
        <v>7</v>
      </c>
      <c r="D1829" t="str">
        <f>LEFT(F1829,7)</f>
        <v>2021.01</v>
      </c>
      <c r="E1829" t="str" cm="1">
        <f t="array" ref="E1829">IF(COUNT(FIND({"셀룰러","샐룰러","lte","Lte","LTE","Cellular","cellular"},G1829)),"lte","wifi")</f>
        <v>lte</v>
      </c>
      <c r="F1829" t="s">
        <v>95</v>
      </c>
      <c r="G1829" t="s">
        <v>686</v>
      </c>
      <c r="H1829">
        <f t="shared" si="223"/>
        <v>7.9100000000000819</v>
      </c>
      <c r="I1829">
        <f t="shared" ref="I1829:I1892" si="228">IF(K1829=32,M1829+60000,IF(K1829=64,M1829+120000,IF(K1829=128,M1829+180000,M1829)))</f>
        <v>700000</v>
      </c>
      <c r="J1829">
        <v>2013.1</v>
      </c>
      <c r="K1829" s="3">
        <f t="shared" ref="K1829:K1892" si="229">IF(COUNT(FIND(128,G1829)),128,IF(COUNT(FIND(16,G1829)),16,IF(COUNT(FIND(64,G1829)),64,32)))</f>
        <v>128</v>
      </c>
      <c r="M1829">
        <f t="shared" ref="M1829:M1892" si="230">IF(E1829="wifi",360000,520000)</f>
        <v>520000</v>
      </c>
    </row>
    <row r="1830" spans="1:13" x14ac:dyDescent="0.45">
      <c r="A1830" t="s">
        <v>5783</v>
      </c>
      <c r="B1830">
        <v>60000</v>
      </c>
      <c r="C1830" t="s">
        <v>7</v>
      </c>
      <c r="D1830" t="str">
        <f>LEFT(F1830,7)</f>
        <v>2021.01</v>
      </c>
      <c r="E1830" t="str" cm="1">
        <f t="array" ref="E1830">IF(COUNT(FIND({"셀룰러","샐룰러","lte","Lte","LTE","Cellular","cellular"},G1830)),"lte","wifi")</f>
        <v>wifi</v>
      </c>
      <c r="F1830" t="s">
        <v>371</v>
      </c>
      <c r="G1830" t="s">
        <v>619</v>
      </c>
      <c r="H1830">
        <f t="shared" si="223"/>
        <v>7.9100000000000819</v>
      </c>
      <c r="I1830">
        <f t="shared" si="228"/>
        <v>360000</v>
      </c>
      <c r="J1830">
        <v>2013.1</v>
      </c>
      <c r="K1830" s="3">
        <f t="shared" si="229"/>
        <v>16</v>
      </c>
      <c r="M1830">
        <f t="shared" si="230"/>
        <v>360000</v>
      </c>
    </row>
    <row r="1831" spans="1:13" x14ac:dyDescent="0.45">
      <c r="A1831" t="s">
        <v>5783</v>
      </c>
      <c r="B1831">
        <v>100000</v>
      </c>
      <c r="C1831" t="s">
        <v>4</v>
      </c>
      <c r="D1831" s="2">
        <v>2020.12</v>
      </c>
      <c r="E1831" t="str" cm="1">
        <f t="array" ref="E1831">IF(COUNT(FIND({"셀룰러","샐룰러","lte","Lte","LTE","Cellular","cellular"},G1831)),"lte","wifi")</f>
        <v>wifi</v>
      </c>
      <c r="F1831">
        <v>20201206</v>
      </c>
      <c r="G1831" t="s">
        <v>703</v>
      </c>
      <c r="H1831">
        <f t="shared" si="223"/>
        <v>7.0199999999999818</v>
      </c>
      <c r="I1831">
        <f t="shared" si="228"/>
        <v>360000</v>
      </c>
      <c r="J1831">
        <v>2013.1</v>
      </c>
      <c r="K1831" s="3">
        <f t="shared" si="229"/>
        <v>16</v>
      </c>
      <c r="M1831">
        <f t="shared" si="230"/>
        <v>360000</v>
      </c>
    </row>
    <row r="1832" spans="1:13" x14ac:dyDescent="0.45">
      <c r="A1832" t="s">
        <v>5783</v>
      </c>
      <c r="B1832">
        <v>135000</v>
      </c>
      <c r="C1832" t="s">
        <v>4</v>
      </c>
      <c r="D1832" t="str">
        <f t="shared" ref="D1832:D1838" si="231">LEFT(F1832,7)</f>
        <v>2020.09</v>
      </c>
      <c r="E1832" t="str" cm="1">
        <f t="array" ref="E1832">IF(COUNT(FIND({"셀룰러","샐룰러","lte","Lte","LTE","Cellular","cellular"},G1832)),"lte","wifi")</f>
        <v>wifi</v>
      </c>
      <c r="F1832" t="s">
        <v>714</v>
      </c>
      <c r="G1832" t="s">
        <v>713</v>
      </c>
      <c r="H1832">
        <f t="shared" si="223"/>
        <v>6.9900000000000091</v>
      </c>
      <c r="I1832">
        <f t="shared" si="228"/>
        <v>420000</v>
      </c>
      <c r="J1832">
        <v>2013.1</v>
      </c>
      <c r="K1832" s="3">
        <f t="shared" si="229"/>
        <v>32</v>
      </c>
      <c r="M1832">
        <f t="shared" si="230"/>
        <v>360000</v>
      </c>
    </row>
    <row r="1833" spans="1:13" x14ac:dyDescent="0.45">
      <c r="A1833" t="s">
        <v>5783</v>
      </c>
      <c r="B1833" s="1">
        <v>173000</v>
      </c>
      <c r="C1833" t="s">
        <v>4</v>
      </c>
      <c r="D1833" t="str">
        <f t="shared" si="231"/>
        <v>2020.11</v>
      </c>
      <c r="E1833" t="str" cm="1">
        <f t="array" ref="E1833">IF(COUNT(FIND({"셀룰러","샐룰러","lte","Lte","LTE","Cellular","cellular"},G1833)),"lte","wifi")</f>
        <v>wifi</v>
      </c>
      <c r="F1833" t="s">
        <v>5285</v>
      </c>
      <c r="G1833" t="s">
        <v>5064</v>
      </c>
      <c r="H1833">
        <f t="shared" si="223"/>
        <v>7.0099999999999909</v>
      </c>
      <c r="I1833">
        <f t="shared" si="228"/>
        <v>360000</v>
      </c>
      <c r="J1833">
        <v>2013.1</v>
      </c>
      <c r="K1833" s="3">
        <f t="shared" si="229"/>
        <v>16</v>
      </c>
      <c r="M1833">
        <f t="shared" si="230"/>
        <v>360000</v>
      </c>
    </row>
    <row r="1834" spans="1:13" x14ac:dyDescent="0.45">
      <c r="A1834" t="s">
        <v>702</v>
      </c>
      <c r="B1834">
        <v>100000</v>
      </c>
      <c r="C1834" t="s">
        <v>7</v>
      </c>
      <c r="D1834" t="str">
        <f t="shared" si="231"/>
        <v>2020.11</v>
      </c>
      <c r="E1834" t="str" cm="1">
        <f t="array" ref="E1834">IF(COUNT(FIND({"셀룰러","샐룰러","lte","Lte","LTE","Cellular","cellular"},G1834)),"lte","wifi")</f>
        <v>wifi</v>
      </c>
      <c r="F1834" t="s">
        <v>238</v>
      </c>
      <c r="G1834" t="s">
        <v>841</v>
      </c>
      <c r="H1834">
        <f t="shared" si="223"/>
        <v>7.0099999999999909</v>
      </c>
      <c r="I1834">
        <f t="shared" si="228"/>
        <v>420000</v>
      </c>
      <c r="J1834">
        <v>2013.1</v>
      </c>
      <c r="K1834" s="3">
        <f t="shared" si="229"/>
        <v>32</v>
      </c>
      <c r="M1834">
        <f t="shared" si="230"/>
        <v>360000</v>
      </c>
    </row>
    <row r="1835" spans="1:13" x14ac:dyDescent="0.45">
      <c r="A1835" t="s">
        <v>702</v>
      </c>
      <c r="B1835">
        <v>400000</v>
      </c>
      <c r="C1835" t="s">
        <v>4</v>
      </c>
      <c r="D1835" t="str">
        <f t="shared" si="231"/>
        <v>2020.11</v>
      </c>
      <c r="E1835" t="str" cm="1">
        <f t="array" ref="E1835">IF(COUNT(FIND({"셀룰러","샐룰러","lte","Lte","LTE","Cellular","cellular"},G1835)),"lte","wifi")</f>
        <v>wifi</v>
      </c>
      <c r="F1835" t="s">
        <v>195</v>
      </c>
      <c r="G1835" t="s">
        <v>846</v>
      </c>
      <c r="H1835">
        <f t="shared" si="223"/>
        <v>7.0099999999999909</v>
      </c>
      <c r="I1835">
        <f t="shared" si="228"/>
        <v>480000</v>
      </c>
      <c r="J1835">
        <v>2013.1</v>
      </c>
      <c r="K1835" s="3">
        <f t="shared" si="229"/>
        <v>64</v>
      </c>
      <c r="M1835">
        <f t="shared" si="230"/>
        <v>360000</v>
      </c>
    </row>
    <row r="1836" spans="1:13" x14ac:dyDescent="0.45">
      <c r="A1836" t="s">
        <v>702</v>
      </c>
      <c r="B1836">
        <v>120000</v>
      </c>
      <c r="C1836" t="s">
        <v>7</v>
      </c>
      <c r="D1836" t="str">
        <f t="shared" si="231"/>
        <v>2021.01</v>
      </c>
      <c r="E1836" t="str" cm="1">
        <f t="array" ref="E1836">IF(COUNT(FIND({"셀룰러","샐룰러","lte","Lte","LTE","Cellular","cellular"},G1836)),"lte","wifi")</f>
        <v>lte</v>
      </c>
      <c r="F1836" t="s">
        <v>106</v>
      </c>
      <c r="G1836" t="s">
        <v>932</v>
      </c>
      <c r="H1836">
        <f t="shared" si="223"/>
        <v>7.9100000000000819</v>
      </c>
      <c r="I1836">
        <f t="shared" si="228"/>
        <v>580000</v>
      </c>
      <c r="J1836">
        <v>2013.1</v>
      </c>
      <c r="K1836" s="3">
        <f t="shared" si="229"/>
        <v>32</v>
      </c>
      <c r="M1836">
        <f t="shared" si="230"/>
        <v>520000</v>
      </c>
    </row>
    <row r="1837" spans="1:13" x14ac:dyDescent="0.45">
      <c r="A1837" t="s">
        <v>702</v>
      </c>
      <c r="B1837">
        <v>115000</v>
      </c>
      <c r="C1837" t="s">
        <v>7</v>
      </c>
      <c r="D1837" t="str">
        <f t="shared" si="231"/>
        <v>2020.12</v>
      </c>
      <c r="E1837" t="str" cm="1">
        <f t="array" ref="E1837">IF(COUNT(FIND({"셀룰러","샐룰러","lte","Lte","LTE","Cellular","cellular"},G1837)),"lte","wifi")</f>
        <v>wifi</v>
      </c>
      <c r="F1837" t="s">
        <v>138</v>
      </c>
      <c r="G1837" t="s">
        <v>801</v>
      </c>
      <c r="H1837">
        <f t="shared" si="223"/>
        <v>7.0199999999999818</v>
      </c>
      <c r="I1837">
        <f t="shared" si="228"/>
        <v>420000</v>
      </c>
      <c r="J1837">
        <v>2013.1</v>
      </c>
      <c r="K1837" s="3">
        <f t="shared" si="229"/>
        <v>32</v>
      </c>
      <c r="M1837">
        <f t="shared" si="230"/>
        <v>360000</v>
      </c>
    </row>
    <row r="1838" spans="1:13" x14ac:dyDescent="0.45">
      <c r="A1838" t="s">
        <v>702</v>
      </c>
      <c r="B1838">
        <v>105000</v>
      </c>
      <c r="C1838" t="s">
        <v>7</v>
      </c>
      <c r="D1838" t="str">
        <f t="shared" si="231"/>
        <v>2020.11</v>
      </c>
      <c r="E1838" t="str" cm="1">
        <f t="array" ref="E1838">IF(COUNT(FIND({"셀룰러","샐룰러","lte","Lte","LTE","Cellular","cellular"},G1838)),"lte","wifi")</f>
        <v>lte</v>
      </c>
      <c r="F1838" t="s">
        <v>604</v>
      </c>
      <c r="G1838" t="s">
        <v>834</v>
      </c>
      <c r="H1838">
        <f t="shared" si="223"/>
        <v>7.0099999999999909</v>
      </c>
      <c r="I1838">
        <f t="shared" si="228"/>
        <v>520000</v>
      </c>
      <c r="J1838">
        <v>2013.1</v>
      </c>
      <c r="K1838" s="3">
        <f t="shared" si="229"/>
        <v>16</v>
      </c>
      <c r="M1838">
        <f t="shared" si="230"/>
        <v>520000</v>
      </c>
    </row>
    <row r="1839" spans="1:13" x14ac:dyDescent="0.45">
      <c r="A1839" t="s">
        <v>702</v>
      </c>
      <c r="B1839">
        <v>60000</v>
      </c>
      <c r="C1839" t="s">
        <v>7</v>
      </c>
      <c r="D1839" s="2">
        <v>2021.01</v>
      </c>
      <c r="E1839" t="str" cm="1">
        <f t="array" ref="E1839">IF(COUNT(FIND({"셀룰러","샐룰러","lte","Lte","LTE","Cellular","cellular"},G1839)),"lte","wifi")</f>
        <v>wifi</v>
      </c>
      <c r="F1839">
        <v>20210114</v>
      </c>
      <c r="G1839" t="s">
        <v>619</v>
      </c>
      <c r="H1839">
        <f t="shared" si="223"/>
        <v>7.9100000000000819</v>
      </c>
      <c r="I1839">
        <f t="shared" si="228"/>
        <v>360000</v>
      </c>
      <c r="J1839">
        <v>2013.1</v>
      </c>
      <c r="K1839" s="3">
        <f t="shared" si="229"/>
        <v>16</v>
      </c>
      <c r="M1839">
        <f t="shared" si="230"/>
        <v>360000</v>
      </c>
    </row>
    <row r="1840" spans="1:13" x14ac:dyDescent="0.45">
      <c r="A1840" t="s">
        <v>702</v>
      </c>
      <c r="B1840">
        <v>90000</v>
      </c>
      <c r="C1840" t="s">
        <v>7</v>
      </c>
      <c r="D1840" t="str">
        <f>LEFT(F1840,7)</f>
        <v>2020.11</v>
      </c>
      <c r="E1840" t="str" cm="1">
        <f t="array" ref="E1840">IF(COUNT(FIND({"셀룰러","샐룰러","lte","Lte","LTE","Cellular","cellular"},G1840)),"lte","wifi")</f>
        <v>wifi</v>
      </c>
      <c r="F1840" t="s">
        <v>220</v>
      </c>
      <c r="G1840" t="s">
        <v>990</v>
      </c>
      <c r="H1840">
        <f t="shared" si="223"/>
        <v>7.0099999999999909</v>
      </c>
      <c r="I1840">
        <f t="shared" si="228"/>
        <v>420000</v>
      </c>
      <c r="J1840">
        <v>2013.1</v>
      </c>
      <c r="K1840" s="3">
        <f t="shared" si="229"/>
        <v>32</v>
      </c>
      <c r="M1840">
        <f t="shared" si="230"/>
        <v>360000</v>
      </c>
    </row>
    <row r="1841" spans="1:13" x14ac:dyDescent="0.45">
      <c r="A1841" t="s">
        <v>702</v>
      </c>
      <c r="B1841">
        <v>150000</v>
      </c>
      <c r="C1841" t="s">
        <v>7</v>
      </c>
      <c r="D1841" t="str">
        <f>LEFT(F1841,7)</f>
        <v>2020.11</v>
      </c>
      <c r="E1841" t="str" cm="1">
        <f t="array" ref="E1841">IF(COUNT(FIND({"셀룰러","샐룰러","lte","Lte","LTE","Cellular","cellular"},G1841)),"lte","wifi")</f>
        <v>lte</v>
      </c>
      <c r="F1841" t="s">
        <v>181</v>
      </c>
      <c r="G1841" t="s">
        <v>705</v>
      </c>
      <c r="H1841">
        <f t="shared" si="223"/>
        <v>7.0099999999999909</v>
      </c>
      <c r="I1841">
        <f t="shared" si="228"/>
        <v>700000</v>
      </c>
      <c r="J1841">
        <v>2013.1</v>
      </c>
      <c r="K1841" s="3">
        <f t="shared" si="229"/>
        <v>128</v>
      </c>
      <c r="M1841">
        <f t="shared" si="230"/>
        <v>520000</v>
      </c>
    </row>
    <row r="1842" spans="1:13" x14ac:dyDescent="0.45">
      <c r="A1842" t="s">
        <v>702</v>
      </c>
      <c r="B1842" s="1">
        <v>298500</v>
      </c>
      <c r="C1842" t="s">
        <v>4</v>
      </c>
      <c r="D1842" t="str">
        <f>LEFT(F1842,7)</f>
        <v>2019.05</v>
      </c>
      <c r="E1842" t="str" cm="1">
        <f t="array" ref="E1842">IF(COUNT(FIND({"셀룰러","샐룰러","lte","Lte","LTE","Cellular","cellular"},G1842)),"lte","wifi")</f>
        <v>lte</v>
      </c>
      <c r="F1842" t="s">
        <v>5294</v>
      </c>
      <c r="G1842" t="s">
        <v>5077</v>
      </c>
      <c r="H1842">
        <f t="shared" si="223"/>
        <v>5.9500000000000455</v>
      </c>
      <c r="I1842">
        <f t="shared" si="228"/>
        <v>580000</v>
      </c>
      <c r="J1842">
        <v>2013.1</v>
      </c>
      <c r="K1842" s="3">
        <f t="shared" si="229"/>
        <v>32</v>
      </c>
      <c r="M1842">
        <f t="shared" si="230"/>
        <v>520000</v>
      </c>
    </row>
    <row r="1843" spans="1:13" x14ac:dyDescent="0.45">
      <c r="A1843" t="s">
        <v>702</v>
      </c>
      <c r="B1843">
        <v>70000</v>
      </c>
      <c r="C1843" t="s">
        <v>7</v>
      </c>
      <c r="D1843" t="str">
        <f>LEFT(F1843,7)</f>
        <v>2020.12</v>
      </c>
      <c r="E1843" t="str" cm="1">
        <f t="array" ref="E1843">IF(COUNT(FIND({"셀룰러","샐룰러","lte","Lte","LTE","Cellular","cellular"},G1843)),"lte","wifi")</f>
        <v>wifi</v>
      </c>
      <c r="F1843" t="s">
        <v>148</v>
      </c>
      <c r="G1843" t="s">
        <v>819</v>
      </c>
      <c r="H1843">
        <f t="shared" si="223"/>
        <v>7.0199999999999818</v>
      </c>
      <c r="I1843">
        <f t="shared" si="228"/>
        <v>480000</v>
      </c>
      <c r="J1843">
        <v>2013.1</v>
      </c>
      <c r="K1843" s="3">
        <f t="shared" si="229"/>
        <v>64</v>
      </c>
      <c r="M1843">
        <f t="shared" si="230"/>
        <v>360000</v>
      </c>
    </row>
    <row r="1844" spans="1:13" x14ac:dyDescent="0.45">
      <c r="A1844" t="s">
        <v>702</v>
      </c>
      <c r="B1844">
        <v>110000</v>
      </c>
      <c r="C1844" t="s">
        <v>4</v>
      </c>
      <c r="D1844" s="2">
        <v>2020.11</v>
      </c>
      <c r="E1844" t="str" cm="1">
        <f t="array" ref="E1844">IF(COUNT(FIND({"셀룰러","샐룰러","lte","Lte","LTE","Cellular","cellular"},G1844)),"lte","wifi")</f>
        <v>wifi</v>
      </c>
      <c r="F1844">
        <v>20201120</v>
      </c>
      <c r="G1844" t="s">
        <v>5368</v>
      </c>
      <c r="H1844">
        <f t="shared" si="223"/>
        <v>7.0099999999999909</v>
      </c>
      <c r="I1844">
        <f t="shared" si="228"/>
        <v>420000</v>
      </c>
      <c r="J1844">
        <v>2013.1</v>
      </c>
      <c r="K1844" s="3">
        <f t="shared" si="229"/>
        <v>32</v>
      </c>
      <c r="M1844">
        <f t="shared" si="230"/>
        <v>360000</v>
      </c>
    </row>
    <row r="1845" spans="1:13" x14ac:dyDescent="0.45">
      <c r="A1845" t="s">
        <v>702</v>
      </c>
      <c r="B1845">
        <v>65000</v>
      </c>
      <c r="C1845" t="s">
        <v>7</v>
      </c>
      <c r="D1845" t="str">
        <f t="shared" ref="D1845:D1859" si="232">LEFT(F1845,7)</f>
        <v>2021.01</v>
      </c>
      <c r="E1845" t="str" cm="1">
        <f t="array" ref="E1845">IF(COUNT(FIND({"셀룰러","샐룰러","lte","Lte","LTE","Cellular","cellular"},G1845)),"lte","wifi")</f>
        <v>wifi</v>
      </c>
      <c r="F1845" t="s">
        <v>127</v>
      </c>
      <c r="G1845" t="s">
        <v>931</v>
      </c>
      <c r="H1845">
        <f t="shared" si="223"/>
        <v>7.9100000000000819</v>
      </c>
      <c r="I1845">
        <f t="shared" si="228"/>
        <v>420000</v>
      </c>
      <c r="J1845">
        <v>2013.1</v>
      </c>
      <c r="K1845" s="3">
        <f t="shared" si="229"/>
        <v>32</v>
      </c>
      <c r="M1845">
        <f t="shared" si="230"/>
        <v>360000</v>
      </c>
    </row>
    <row r="1846" spans="1:13" x14ac:dyDescent="0.45">
      <c r="A1846" t="s">
        <v>702</v>
      </c>
      <c r="B1846">
        <v>110000</v>
      </c>
      <c r="C1846" t="s">
        <v>7</v>
      </c>
      <c r="D1846" t="str">
        <f t="shared" si="232"/>
        <v>2020.12</v>
      </c>
      <c r="E1846" t="str" cm="1">
        <f t="array" ref="E1846">IF(COUNT(FIND({"셀룰러","샐룰러","lte","Lte","LTE","Cellular","cellular"},G1846)),"lte","wifi")</f>
        <v>wifi</v>
      </c>
      <c r="F1846" t="s">
        <v>121</v>
      </c>
      <c r="G1846" t="s">
        <v>806</v>
      </c>
      <c r="H1846">
        <f t="shared" si="223"/>
        <v>7.0199999999999818</v>
      </c>
      <c r="I1846">
        <f t="shared" si="228"/>
        <v>420000</v>
      </c>
      <c r="J1846">
        <v>2013.1</v>
      </c>
      <c r="K1846" s="3">
        <f t="shared" si="229"/>
        <v>32</v>
      </c>
      <c r="M1846">
        <f t="shared" si="230"/>
        <v>360000</v>
      </c>
    </row>
    <row r="1847" spans="1:13" x14ac:dyDescent="0.45">
      <c r="A1847" t="s">
        <v>702</v>
      </c>
      <c r="B1847">
        <v>100000</v>
      </c>
      <c r="C1847" t="s">
        <v>7</v>
      </c>
      <c r="D1847" t="str">
        <f t="shared" si="232"/>
        <v>2021.02</v>
      </c>
      <c r="E1847" t="str" cm="1">
        <f t="array" ref="E1847">IF(COUNT(FIND({"셀룰러","샐룰러","lte","Lte","LTE","Cellular","cellular"},G1847)),"lte","wifi")</f>
        <v>wifi</v>
      </c>
      <c r="F1847" t="s">
        <v>61</v>
      </c>
      <c r="G1847" t="s">
        <v>902</v>
      </c>
      <c r="H1847">
        <f t="shared" si="223"/>
        <v>7.9200000000000728</v>
      </c>
      <c r="I1847">
        <f t="shared" si="228"/>
        <v>420000</v>
      </c>
      <c r="J1847">
        <v>2013.1</v>
      </c>
      <c r="K1847" s="3">
        <f t="shared" si="229"/>
        <v>32</v>
      </c>
      <c r="M1847">
        <f t="shared" si="230"/>
        <v>360000</v>
      </c>
    </row>
    <row r="1848" spans="1:13" x14ac:dyDescent="0.45">
      <c r="A1848" t="s">
        <v>702</v>
      </c>
      <c r="B1848">
        <v>100000</v>
      </c>
      <c r="C1848" t="s">
        <v>4</v>
      </c>
      <c r="D1848" t="str">
        <f t="shared" si="232"/>
        <v>2021.01</v>
      </c>
      <c r="E1848" t="str" cm="1">
        <f t="array" ref="E1848">IF(COUNT(FIND({"셀룰러","샐룰러","lte","Lte","LTE","Cellular","cellular"},G1848)),"lte","wifi")</f>
        <v>wifi</v>
      </c>
      <c r="F1848" t="s">
        <v>127</v>
      </c>
      <c r="G1848" t="s">
        <v>943</v>
      </c>
      <c r="H1848">
        <f t="shared" si="223"/>
        <v>7.9100000000000819</v>
      </c>
      <c r="I1848">
        <f t="shared" si="228"/>
        <v>360000</v>
      </c>
      <c r="J1848">
        <v>2013.1</v>
      </c>
      <c r="K1848" s="3">
        <f t="shared" si="229"/>
        <v>16</v>
      </c>
      <c r="M1848">
        <f t="shared" si="230"/>
        <v>360000</v>
      </c>
    </row>
    <row r="1849" spans="1:13" x14ac:dyDescent="0.45">
      <c r="A1849" t="s">
        <v>702</v>
      </c>
      <c r="B1849">
        <v>100000</v>
      </c>
      <c r="C1849" t="s">
        <v>7</v>
      </c>
      <c r="D1849" t="str">
        <f t="shared" si="232"/>
        <v>2020.11</v>
      </c>
      <c r="E1849" t="str" cm="1">
        <f t="array" ref="E1849">IF(COUNT(FIND({"셀룰러","샐룰러","lte","Lte","LTE","Cellular","cellular"},G1849)),"lte","wifi")</f>
        <v>wifi</v>
      </c>
      <c r="F1849" t="s">
        <v>597</v>
      </c>
      <c r="G1849" t="s">
        <v>835</v>
      </c>
      <c r="H1849">
        <f t="shared" si="223"/>
        <v>7.0099999999999909</v>
      </c>
      <c r="I1849">
        <f t="shared" si="228"/>
        <v>360000</v>
      </c>
      <c r="J1849">
        <v>2013.1</v>
      </c>
      <c r="K1849" s="3">
        <f t="shared" si="229"/>
        <v>16</v>
      </c>
      <c r="M1849">
        <f t="shared" si="230"/>
        <v>360000</v>
      </c>
    </row>
    <row r="1850" spans="1:13" x14ac:dyDescent="0.45">
      <c r="A1850" t="s">
        <v>702</v>
      </c>
      <c r="B1850">
        <v>90000</v>
      </c>
      <c r="C1850" t="s">
        <v>7</v>
      </c>
      <c r="D1850" t="str">
        <f t="shared" si="232"/>
        <v>2021.01</v>
      </c>
      <c r="E1850" t="str" cm="1">
        <f t="array" ref="E1850">IF(COUNT(FIND({"셀룰러","샐룰러","lte","Lte","LTE","Cellular","cellular"},G1850)),"lte","wifi")</f>
        <v>lte</v>
      </c>
      <c r="F1850" t="s">
        <v>110</v>
      </c>
      <c r="G1850" t="s">
        <v>933</v>
      </c>
      <c r="H1850">
        <f t="shared" si="223"/>
        <v>7.9100000000000819</v>
      </c>
      <c r="I1850">
        <f t="shared" si="228"/>
        <v>580000</v>
      </c>
      <c r="J1850">
        <v>2013.1</v>
      </c>
      <c r="K1850" s="3">
        <f t="shared" si="229"/>
        <v>32</v>
      </c>
      <c r="M1850">
        <f t="shared" si="230"/>
        <v>520000</v>
      </c>
    </row>
    <row r="1851" spans="1:13" x14ac:dyDescent="0.45">
      <c r="A1851" t="s">
        <v>702</v>
      </c>
      <c r="B1851" s="1">
        <v>359500</v>
      </c>
      <c r="C1851" t="s">
        <v>4</v>
      </c>
      <c r="D1851" t="str">
        <f t="shared" si="232"/>
        <v>2019.04</v>
      </c>
      <c r="E1851" t="str" cm="1">
        <f t="array" ref="E1851">IF(COUNT(FIND({"셀룰러","샐룰러","lte","Lte","LTE","Cellular","cellular"},G1851)),"lte","wifi")</f>
        <v>lte</v>
      </c>
      <c r="F1851" t="s">
        <v>5297</v>
      </c>
      <c r="G1851" t="s">
        <v>5083</v>
      </c>
      <c r="H1851">
        <f t="shared" si="223"/>
        <v>5.9400000000000546</v>
      </c>
      <c r="I1851">
        <f t="shared" si="228"/>
        <v>700000</v>
      </c>
      <c r="J1851">
        <v>2013.1</v>
      </c>
      <c r="K1851" s="3">
        <f t="shared" si="229"/>
        <v>128</v>
      </c>
      <c r="M1851">
        <f t="shared" si="230"/>
        <v>520000</v>
      </c>
    </row>
    <row r="1852" spans="1:13" x14ac:dyDescent="0.45">
      <c r="A1852" t="s">
        <v>702</v>
      </c>
      <c r="B1852">
        <v>130000</v>
      </c>
      <c r="C1852" t="s">
        <v>4</v>
      </c>
      <c r="D1852" t="str">
        <f t="shared" si="232"/>
        <v>2020.10</v>
      </c>
      <c r="E1852" t="str" cm="1">
        <f t="array" ref="E1852">IF(COUNT(FIND({"셀룰러","샐룰러","lte","Lte","LTE","Cellular","cellular"},G1852)),"lte","wifi")</f>
        <v>lte</v>
      </c>
      <c r="F1852" t="s">
        <v>692</v>
      </c>
      <c r="G1852" t="s">
        <v>1004</v>
      </c>
      <c r="H1852">
        <f t="shared" si="223"/>
        <v>7</v>
      </c>
      <c r="I1852">
        <f t="shared" si="228"/>
        <v>580000</v>
      </c>
      <c r="J1852">
        <v>2013.1</v>
      </c>
      <c r="K1852" s="3">
        <f t="shared" si="229"/>
        <v>32</v>
      </c>
      <c r="M1852">
        <f t="shared" si="230"/>
        <v>520000</v>
      </c>
    </row>
    <row r="1853" spans="1:13" x14ac:dyDescent="0.45">
      <c r="A1853" t="s">
        <v>702</v>
      </c>
      <c r="B1853">
        <v>80000</v>
      </c>
      <c r="C1853" t="s">
        <v>7</v>
      </c>
      <c r="D1853" t="str">
        <f t="shared" si="232"/>
        <v>2020.12</v>
      </c>
      <c r="E1853" t="str" cm="1">
        <f t="array" ref="E1853">IF(COUNT(FIND({"셀룰러","샐룰러","lte","Lte","LTE","Cellular","cellular"},G1853)),"lte","wifi")</f>
        <v>wifi</v>
      </c>
      <c r="F1853" t="s">
        <v>169</v>
      </c>
      <c r="G1853" t="s">
        <v>731</v>
      </c>
      <c r="H1853">
        <f t="shared" si="223"/>
        <v>7.0199999999999818</v>
      </c>
      <c r="I1853">
        <f t="shared" si="228"/>
        <v>420000</v>
      </c>
      <c r="J1853">
        <v>2013.1</v>
      </c>
      <c r="K1853" s="3">
        <f t="shared" si="229"/>
        <v>32</v>
      </c>
      <c r="M1853">
        <f t="shared" si="230"/>
        <v>360000</v>
      </c>
    </row>
    <row r="1854" spans="1:13" x14ac:dyDescent="0.45">
      <c r="A1854" t="s">
        <v>702</v>
      </c>
      <c r="B1854">
        <v>80000</v>
      </c>
      <c r="C1854" t="s">
        <v>4</v>
      </c>
      <c r="D1854" t="str">
        <f t="shared" si="232"/>
        <v>2021.01</v>
      </c>
      <c r="E1854" t="str" cm="1">
        <f t="array" ref="E1854">IF(COUNT(FIND({"셀룰러","샐룰러","lte","Lte","LTE","Cellular","cellular"},G1854)),"lte","wifi")</f>
        <v>wifi</v>
      </c>
      <c r="F1854" t="s">
        <v>111</v>
      </c>
      <c r="G1854" t="s">
        <v>930</v>
      </c>
      <c r="H1854">
        <f t="shared" si="223"/>
        <v>7.9100000000000819</v>
      </c>
      <c r="I1854">
        <f t="shared" si="228"/>
        <v>360000</v>
      </c>
      <c r="J1854">
        <v>2013.1</v>
      </c>
      <c r="K1854" s="3">
        <f t="shared" si="229"/>
        <v>16</v>
      </c>
      <c r="M1854">
        <f t="shared" si="230"/>
        <v>360000</v>
      </c>
    </row>
    <row r="1855" spans="1:13" x14ac:dyDescent="0.45">
      <c r="A1855" t="s">
        <v>702</v>
      </c>
      <c r="B1855" s="1">
        <v>173000</v>
      </c>
      <c r="C1855" t="s">
        <v>4</v>
      </c>
      <c r="D1855" t="str">
        <f t="shared" si="232"/>
        <v>2020.11</v>
      </c>
      <c r="E1855" t="str" cm="1">
        <f t="array" ref="E1855">IF(COUNT(FIND({"셀룰러","샐룰러","lte","Lte","LTE","Cellular","cellular"},G1855)),"lte","wifi")</f>
        <v>wifi</v>
      </c>
      <c r="F1855" t="s">
        <v>5285</v>
      </c>
      <c r="G1855" t="s">
        <v>5064</v>
      </c>
      <c r="H1855">
        <f t="shared" si="223"/>
        <v>7.0099999999999909</v>
      </c>
      <c r="I1855">
        <f t="shared" si="228"/>
        <v>360000</v>
      </c>
      <c r="J1855">
        <v>2013.1</v>
      </c>
      <c r="K1855" s="3">
        <f t="shared" si="229"/>
        <v>16</v>
      </c>
      <c r="M1855">
        <f t="shared" si="230"/>
        <v>360000</v>
      </c>
    </row>
    <row r="1856" spans="1:13" x14ac:dyDescent="0.45">
      <c r="A1856" t="s">
        <v>702</v>
      </c>
      <c r="B1856">
        <v>100000</v>
      </c>
      <c r="C1856" t="s">
        <v>4</v>
      </c>
      <c r="D1856" t="str">
        <f t="shared" si="232"/>
        <v>2021.03</v>
      </c>
      <c r="E1856" t="str" cm="1">
        <f t="array" ref="E1856">IF(COUNT(FIND({"셀룰러","샐룰러","lte","Lte","LTE","Cellular","cellular"},G1856)),"lte","wifi")</f>
        <v>wifi</v>
      </c>
      <c r="F1856" t="s">
        <v>22</v>
      </c>
      <c r="G1856" t="s">
        <v>755</v>
      </c>
      <c r="H1856">
        <f t="shared" si="223"/>
        <v>7.9300000000000637</v>
      </c>
      <c r="I1856">
        <f t="shared" si="228"/>
        <v>420000</v>
      </c>
      <c r="J1856">
        <v>2013.1</v>
      </c>
      <c r="K1856" s="3">
        <f t="shared" si="229"/>
        <v>32</v>
      </c>
      <c r="M1856">
        <f t="shared" si="230"/>
        <v>360000</v>
      </c>
    </row>
    <row r="1857" spans="1:13" x14ac:dyDescent="0.45">
      <c r="A1857" t="s">
        <v>702</v>
      </c>
      <c r="B1857">
        <v>100000</v>
      </c>
      <c r="C1857" t="s">
        <v>7</v>
      </c>
      <c r="D1857" t="str">
        <f t="shared" si="232"/>
        <v>2020.11</v>
      </c>
      <c r="E1857" t="str" cm="1">
        <f t="array" ref="E1857">IF(COUNT(FIND({"셀룰러","샐룰러","lte","Lte","LTE","Cellular","cellular"},G1857)),"lte","wifi")</f>
        <v>wifi</v>
      </c>
      <c r="F1857" t="s">
        <v>207</v>
      </c>
      <c r="G1857" t="s">
        <v>972</v>
      </c>
      <c r="H1857">
        <f t="shared" si="223"/>
        <v>7.0099999999999909</v>
      </c>
      <c r="I1857">
        <f t="shared" si="228"/>
        <v>420000</v>
      </c>
      <c r="J1857">
        <v>2013.1</v>
      </c>
      <c r="K1857" s="3">
        <f t="shared" si="229"/>
        <v>32</v>
      </c>
      <c r="M1857">
        <f t="shared" si="230"/>
        <v>360000</v>
      </c>
    </row>
    <row r="1858" spans="1:13" x14ac:dyDescent="0.45">
      <c r="A1858" t="s">
        <v>702</v>
      </c>
      <c r="B1858">
        <v>70000</v>
      </c>
      <c r="C1858" t="s">
        <v>7</v>
      </c>
      <c r="D1858" t="str">
        <f t="shared" si="232"/>
        <v>2020.11</v>
      </c>
      <c r="E1858" t="str" cm="1">
        <f t="array" ref="E1858">IF(COUNT(FIND({"셀룰러","샐룰러","lte","Lte","LTE","Cellular","cellular"},G1858)),"lte","wifi")</f>
        <v>wifi</v>
      </c>
      <c r="F1858" t="s">
        <v>199</v>
      </c>
      <c r="G1858" t="s">
        <v>998</v>
      </c>
      <c r="H1858">
        <f t="shared" si="223"/>
        <v>7.0099999999999909</v>
      </c>
      <c r="I1858">
        <f t="shared" si="228"/>
        <v>420000</v>
      </c>
      <c r="J1858">
        <v>2013.1</v>
      </c>
      <c r="K1858" s="3">
        <f t="shared" si="229"/>
        <v>32</v>
      </c>
      <c r="M1858">
        <f t="shared" si="230"/>
        <v>360000</v>
      </c>
    </row>
    <row r="1859" spans="1:13" x14ac:dyDescent="0.45">
      <c r="A1859" t="s">
        <v>702</v>
      </c>
      <c r="B1859">
        <v>85000</v>
      </c>
      <c r="C1859" t="s">
        <v>7</v>
      </c>
      <c r="D1859" t="str">
        <f t="shared" si="232"/>
        <v>2020.11</v>
      </c>
      <c r="E1859" t="str" cm="1">
        <f t="array" ref="E1859">IF(COUNT(FIND({"셀룰러","샐룰러","lte","Lte","LTE","Cellular","cellular"},G1859)),"lte","wifi")</f>
        <v>wifi</v>
      </c>
      <c r="F1859" t="s">
        <v>673</v>
      </c>
      <c r="G1859" t="s">
        <v>1003</v>
      </c>
      <c r="H1859">
        <f t="shared" si="223"/>
        <v>7.0099999999999909</v>
      </c>
      <c r="I1859">
        <f t="shared" si="228"/>
        <v>360000</v>
      </c>
      <c r="J1859">
        <v>2013.1</v>
      </c>
      <c r="K1859" s="3">
        <f t="shared" si="229"/>
        <v>16</v>
      </c>
      <c r="M1859">
        <f t="shared" si="230"/>
        <v>360000</v>
      </c>
    </row>
    <row r="1860" spans="1:13" x14ac:dyDescent="0.45">
      <c r="A1860" t="s">
        <v>702</v>
      </c>
      <c r="B1860">
        <v>80000</v>
      </c>
      <c r="C1860" t="s">
        <v>7</v>
      </c>
      <c r="D1860" s="2">
        <v>2021.01</v>
      </c>
      <c r="E1860" t="str" cm="1">
        <f t="array" ref="E1860">IF(COUNT(FIND({"셀룰러","샐룰러","lte","Lte","LTE","Cellular","cellular"},G1860)),"lte","wifi")</f>
        <v>wifi</v>
      </c>
      <c r="F1860">
        <v>20210119</v>
      </c>
      <c r="G1860" t="s">
        <v>5673</v>
      </c>
      <c r="H1860">
        <f t="shared" si="223"/>
        <v>7.9100000000000819</v>
      </c>
      <c r="I1860">
        <f t="shared" si="228"/>
        <v>360000</v>
      </c>
      <c r="J1860">
        <v>2013.1</v>
      </c>
      <c r="K1860" s="3">
        <f t="shared" si="229"/>
        <v>16</v>
      </c>
      <c r="M1860">
        <f t="shared" si="230"/>
        <v>360000</v>
      </c>
    </row>
    <row r="1861" spans="1:13" x14ac:dyDescent="0.45">
      <c r="A1861" t="s">
        <v>702</v>
      </c>
      <c r="B1861" s="1">
        <v>262000</v>
      </c>
      <c r="C1861" t="s">
        <v>4</v>
      </c>
      <c r="D1861" t="str">
        <f t="shared" ref="D1861:D1883" si="233">LEFT(F1861,7)</f>
        <v>2018.10</v>
      </c>
      <c r="E1861" t="str" cm="1">
        <f t="array" ref="E1861">IF(COUNT(FIND({"셀룰러","샐룰러","lte","Lte","LTE","Cellular","cellular"},G1861)),"lte","wifi")</f>
        <v>wifi</v>
      </c>
      <c r="F1861" t="s">
        <v>5289</v>
      </c>
      <c r="G1861" t="s">
        <v>5069</v>
      </c>
      <c r="H1861">
        <f t="shared" si="223"/>
        <v>5</v>
      </c>
      <c r="I1861">
        <f t="shared" si="228"/>
        <v>420000</v>
      </c>
      <c r="J1861">
        <v>2013.1</v>
      </c>
      <c r="K1861" s="3">
        <f t="shared" si="229"/>
        <v>32</v>
      </c>
      <c r="M1861">
        <f t="shared" si="230"/>
        <v>360000</v>
      </c>
    </row>
    <row r="1862" spans="1:13" x14ac:dyDescent="0.45">
      <c r="A1862" t="s">
        <v>702</v>
      </c>
      <c r="B1862">
        <v>80000</v>
      </c>
      <c r="C1862" t="s">
        <v>4</v>
      </c>
      <c r="D1862" t="str">
        <f t="shared" si="233"/>
        <v>2020.11</v>
      </c>
      <c r="E1862" t="str" cm="1">
        <f t="array" ref="E1862">IF(COUNT(FIND({"셀룰러","샐룰러","lte","Lte","LTE","Cellular","cellular"},G1862)),"lte","wifi")</f>
        <v>wifi</v>
      </c>
      <c r="F1862" t="s">
        <v>189</v>
      </c>
      <c r="G1862" t="s">
        <v>959</v>
      </c>
      <c r="H1862">
        <f t="shared" si="223"/>
        <v>7.0099999999999909</v>
      </c>
      <c r="I1862">
        <f t="shared" si="228"/>
        <v>420000</v>
      </c>
      <c r="J1862">
        <v>2013.1</v>
      </c>
      <c r="K1862" s="3">
        <f t="shared" si="229"/>
        <v>32</v>
      </c>
      <c r="M1862">
        <f t="shared" si="230"/>
        <v>360000</v>
      </c>
    </row>
    <row r="1863" spans="1:13" x14ac:dyDescent="0.45">
      <c r="A1863" t="s">
        <v>702</v>
      </c>
      <c r="B1863">
        <v>95000</v>
      </c>
      <c r="C1863" t="s">
        <v>7</v>
      </c>
      <c r="D1863" t="str">
        <f t="shared" si="233"/>
        <v>2020.11</v>
      </c>
      <c r="E1863" t="str" cm="1">
        <f t="array" ref="E1863">IF(COUNT(FIND({"셀룰러","샐룰러","lte","Lte","LTE","Cellular","cellular"},G1863)),"lte","wifi")</f>
        <v>wifi</v>
      </c>
      <c r="F1863" t="s">
        <v>32</v>
      </c>
      <c r="G1863" t="s">
        <v>921</v>
      </c>
      <c r="H1863">
        <f t="shared" ref="H1863:H1926" si="234">D1863-J1863</f>
        <v>7.0099999999999909</v>
      </c>
      <c r="I1863">
        <f t="shared" si="228"/>
        <v>360000</v>
      </c>
      <c r="J1863">
        <v>2013.1</v>
      </c>
      <c r="K1863" s="3">
        <f t="shared" si="229"/>
        <v>16</v>
      </c>
      <c r="M1863">
        <f t="shared" si="230"/>
        <v>360000</v>
      </c>
    </row>
    <row r="1864" spans="1:13" x14ac:dyDescent="0.45">
      <c r="A1864" t="s">
        <v>702</v>
      </c>
      <c r="B1864">
        <v>50000</v>
      </c>
      <c r="C1864" t="s">
        <v>7</v>
      </c>
      <c r="D1864" t="str">
        <f t="shared" si="233"/>
        <v>2021.01</v>
      </c>
      <c r="E1864" t="str" cm="1">
        <f t="array" ref="E1864">IF(COUNT(FIND({"셀룰러","샐룰러","lte","Lte","LTE","Cellular","cellular"},G1864)),"lte","wifi")</f>
        <v>wifi</v>
      </c>
      <c r="F1864" t="s">
        <v>351</v>
      </c>
      <c r="G1864" t="s">
        <v>773</v>
      </c>
      <c r="H1864">
        <f t="shared" si="234"/>
        <v>7.9100000000000819</v>
      </c>
      <c r="I1864">
        <f t="shared" si="228"/>
        <v>360000</v>
      </c>
      <c r="J1864">
        <v>2013.1</v>
      </c>
      <c r="K1864" s="3">
        <f t="shared" si="229"/>
        <v>16</v>
      </c>
      <c r="M1864">
        <f t="shared" si="230"/>
        <v>360000</v>
      </c>
    </row>
    <row r="1865" spans="1:13" x14ac:dyDescent="0.45">
      <c r="A1865" t="s">
        <v>702</v>
      </c>
      <c r="B1865">
        <v>150000</v>
      </c>
      <c r="C1865" t="s">
        <v>4</v>
      </c>
      <c r="D1865" t="str">
        <f t="shared" si="233"/>
        <v>2021.01</v>
      </c>
      <c r="E1865" t="str" cm="1">
        <f t="array" ref="E1865">IF(COUNT(FIND({"셀룰러","샐룰러","lte","Lte","LTE","Cellular","cellular"},G1865)),"lte","wifi")</f>
        <v>lte</v>
      </c>
      <c r="F1865" t="s">
        <v>103</v>
      </c>
      <c r="G1865" t="s">
        <v>791</v>
      </c>
      <c r="H1865">
        <f t="shared" si="234"/>
        <v>7.9100000000000819</v>
      </c>
      <c r="I1865">
        <f t="shared" si="228"/>
        <v>580000</v>
      </c>
      <c r="J1865">
        <v>2013.1</v>
      </c>
      <c r="K1865" s="3">
        <f t="shared" si="229"/>
        <v>32</v>
      </c>
      <c r="M1865">
        <f t="shared" si="230"/>
        <v>520000</v>
      </c>
    </row>
    <row r="1866" spans="1:13" x14ac:dyDescent="0.45">
      <c r="A1866" t="s">
        <v>702</v>
      </c>
      <c r="B1866" s="1">
        <v>332500</v>
      </c>
      <c r="C1866" t="s">
        <v>4</v>
      </c>
      <c r="D1866" t="str">
        <f t="shared" si="233"/>
        <v>2019.05</v>
      </c>
      <c r="E1866" t="str" cm="1">
        <f t="array" ref="E1866">IF(COUNT(FIND({"셀룰러","샐룰러","lte","Lte","LTE","Cellular","cellular"},G1866)),"lte","wifi")</f>
        <v>lte</v>
      </c>
      <c r="F1866" t="s">
        <v>5294</v>
      </c>
      <c r="G1866" t="s">
        <v>5076</v>
      </c>
      <c r="H1866">
        <f t="shared" si="234"/>
        <v>5.9500000000000455</v>
      </c>
      <c r="I1866">
        <f t="shared" si="228"/>
        <v>640000</v>
      </c>
      <c r="J1866">
        <v>2013.1</v>
      </c>
      <c r="K1866" s="3">
        <f t="shared" si="229"/>
        <v>64</v>
      </c>
      <c r="M1866">
        <f t="shared" si="230"/>
        <v>520000</v>
      </c>
    </row>
    <row r="1867" spans="1:13" x14ac:dyDescent="0.45">
      <c r="A1867" t="s">
        <v>702</v>
      </c>
      <c r="B1867" s="1">
        <v>279000</v>
      </c>
      <c r="C1867" t="s">
        <v>4</v>
      </c>
      <c r="D1867" t="str">
        <f t="shared" si="233"/>
        <v>2019.07</v>
      </c>
      <c r="E1867" t="str" cm="1">
        <f t="array" ref="E1867">IF(COUNT(FIND({"셀룰러","샐룰러","lte","Lte","LTE","Cellular","cellular"},G1867)),"lte","wifi")</f>
        <v>lte</v>
      </c>
      <c r="F1867" t="s">
        <v>5296</v>
      </c>
      <c r="G1867" t="s">
        <v>5079</v>
      </c>
      <c r="H1867">
        <f t="shared" si="234"/>
        <v>5.9700000000000273</v>
      </c>
      <c r="I1867">
        <f t="shared" si="228"/>
        <v>580000</v>
      </c>
      <c r="J1867">
        <v>2013.1</v>
      </c>
      <c r="K1867" s="3">
        <f t="shared" si="229"/>
        <v>32</v>
      </c>
      <c r="M1867">
        <f t="shared" si="230"/>
        <v>520000</v>
      </c>
    </row>
    <row r="1868" spans="1:13" x14ac:dyDescent="0.45">
      <c r="A1868" t="s">
        <v>702</v>
      </c>
      <c r="B1868">
        <v>100000</v>
      </c>
      <c r="C1868" t="s">
        <v>7</v>
      </c>
      <c r="D1868" t="str">
        <f t="shared" si="233"/>
        <v>2020.12</v>
      </c>
      <c r="E1868" t="str" cm="1">
        <f t="array" ref="E1868">IF(COUNT(FIND({"셀룰러","샐룰러","lte","Lte","LTE","Cellular","cellular"},G1868)),"lte","wifi")</f>
        <v>wifi</v>
      </c>
      <c r="F1868" t="s">
        <v>171</v>
      </c>
      <c r="G1868" t="s">
        <v>725</v>
      </c>
      <c r="H1868">
        <f t="shared" si="234"/>
        <v>7.0199999999999818</v>
      </c>
      <c r="I1868">
        <f t="shared" si="228"/>
        <v>360000</v>
      </c>
      <c r="J1868">
        <v>2013.1</v>
      </c>
      <c r="K1868" s="3">
        <f t="shared" si="229"/>
        <v>16</v>
      </c>
      <c r="M1868">
        <f t="shared" si="230"/>
        <v>360000</v>
      </c>
    </row>
    <row r="1869" spans="1:13" x14ac:dyDescent="0.45">
      <c r="A1869" t="s">
        <v>702</v>
      </c>
      <c r="B1869">
        <v>80000</v>
      </c>
      <c r="C1869" t="s">
        <v>7</v>
      </c>
      <c r="D1869" t="str">
        <f t="shared" si="233"/>
        <v>2021.03</v>
      </c>
      <c r="E1869" t="str" cm="1">
        <f t="array" ref="E1869">IF(COUNT(FIND({"셀룰러","샐룰러","lte","Lte","LTE","Cellular","cellular"},G1869)),"lte","wifi")</f>
        <v>wifi</v>
      </c>
      <c r="F1869" t="s">
        <v>190</v>
      </c>
      <c r="G1869" t="s">
        <v>748</v>
      </c>
      <c r="H1869">
        <f t="shared" si="234"/>
        <v>7.9300000000000637</v>
      </c>
      <c r="I1869">
        <f t="shared" si="228"/>
        <v>420000</v>
      </c>
      <c r="J1869">
        <v>2013.1</v>
      </c>
      <c r="K1869" s="3">
        <f t="shared" si="229"/>
        <v>32</v>
      </c>
      <c r="M1869">
        <f t="shared" si="230"/>
        <v>360000</v>
      </c>
    </row>
    <row r="1870" spans="1:13" x14ac:dyDescent="0.45">
      <c r="A1870" t="s">
        <v>702</v>
      </c>
      <c r="B1870">
        <v>90000</v>
      </c>
      <c r="C1870" t="s">
        <v>7</v>
      </c>
      <c r="D1870" t="str">
        <f t="shared" si="233"/>
        <v>2020.11</v>
      </c>
      <c r="E1870" t="str" cm="1">
        <f t="array" ref="E1870">IF(COUNT(FIND({"셀룰러","샐룰러","lte","Lte","LTE","Cellular","cellular"},G1870)),"lte","wifi")</f>
        <v>lte</v>
      </c>
      <c r="F1870" t="s">
        <v>186</v>
      </c>
      <c r="G1870" t="s">
        <v>967</v>
      </c>
      <c r="H1870">
        <f t="shared" si="234"/>
        <v>7.0099999999999909</v>
      </c>
      <c r="I1870">
        <f t="shared" si="228"/>
        <v>520000</v>
      </c>
      <c r="J1870">
        <v>2013.1</v>
      </c>
      <c r="K1870" s="3">
        <f t="shared" si="229"/>
        <v>16</v>
      </c>
      <c r="M1870">
        <f t="shared" si="230"/>
        <v>520000</v>
      </c>
    </row>
    <row r="1871" spans="1:13" x14ac:dyDescent="0.45">
      <c r="A1871" t="s">
        <v>702</v>
      </c>
      <c r="B1871">
        <v>120000</v>
      </c>
      <c r="C1871" t="s">
        <v>7</v>
      </c>
      <c r="D1871" t="str">
        <f t="shared" si="233"/>
        <v>2020.12</v>
      </c>
      <c r="E1871" t="str" cm="1">
        <f t="array" ref="E1871">IF(COUNT(FIND({"셀룰러","샐룰러","lte","Lte","LTE","Cellular","cellular"},G1871)),"lte","wifi")</f>
        <v>lte</v>
      </c>
      <c r="F1871" t="s">
        <v>152</v>
      </c>
      <c r="G1871" t="s">
        <v>953</v>
      </c>
      <c r="H1871">
        <f t="shared" si="234"/>
        <v>7.0199999999999818</v>
      </c>
      <c r="I1871">
        <f t="shared" si="228"/>
        <v>580000</v>
      </c>
      <c r="J1871">
        <v>2013.1</v>
      </c>
      <c r="K1871" s="3">
        <f t="shared" si="229"/>
        <v>32</v>
      </c>
      <c r="M1871">
        <f t="shared" si="230"/>
        <v>520000</v>
      </c>
    </row>
    <row r="1872" spans="1:13" x14ac:dyDescent="0.45">
      <c r="A1872" t="s">
        <v>702</v>
      </c>
      <c r="B1872">
        <v>70000</v>
      </c>
      <c r="C1872" t="s">
        <v>7</v>
      </c>
      <c r="D1872" t="str">
        <f t="shared" si="233"/>
        <v>2020.12</v>
      </c>
      <c r="E1872" t="str" cm="1">
        <f t="array" ref="E1872">IF(COUNT(FIND({"셀룰러","샐룰러","lte","Lte","LTE","Cellular","cellular"},G1872)),"lte","wifi")</f>
        <v>wifi</v>
      </c>
      <c r="F1872" t="s">
        <v>148</v>
      </c>
      <c r="G1872" t="s">
        <v>881</v>
      </c>
      <c r="H1872">
        <f t="shared" si="234"/>
        <v>7.0199999999999818</v>
      </c>
      <c r="I1872">
        <f t="shared" si="228"/>
        <v>360000</v>
      </c>
      <c r="J1872">
        <v>2013.1</v>
      </c>
      <c r="K1872" s="3">
        <f t="shared" si="229"/>
        <v>16</v>
      </c>
      <c r="M1872">
        <f t="shared" si="230"/>
        <v>360000</v>
      </c>
    </row>
    <row r="1873" spans="1:13" x14ac:dyDescent="0.45">
      <c r="A1873" t="s">
        <v>702</v>
      </c>
      <c r="B1873">
        <v>100000</v>
      </c>
      <c r="C1873" t="s">
        <v>4</v>
      </c>
      <c r="D1873" t="str">
        <f t="shared" si="233"/>
        <v>2021.02</v>
      </c>
      <c r="E1873" t="str" cm="1">
        <f t="array" ref="E1873">IF(COUNT(FIND({"셀룰러","샐룰러","lte","Lte","LTE","Cellular","cellular"},G1873)),"lte","wifi")</f>
        <v>wifi</v>
      </c>
      <c r="F1873" t="s">
        <v>54</v>
      </c>
      <c r="G1873" t="s">
        <v>889</v>
      </c>
      <c r="H1873">
        <f t="shared" si="234"/>
        <v>7.9200000000000728</v>
      </c>
      <c r="I1873">
        <f t="shared" si="228"/>
        <v>360000</v>
      </c>
      <c r="J1873">
        <v>2013.1</v>
      </c>
      <c r="K1873" s="3">
        <f t="shared" si="229"/>
        <v>16</v>
      </c>
      <c r="M1873">
        <f t="shared" si="230"/>
        <v>360000</v>
      </c>
    </row>
    <row r="1874" spans="1:13" x14ac:dyDescent="0.45">
      <c r="A1874" t="s">
        <v>702</v>
      </c>
      <c r="B1874">
        <v>110000</v>
      </c>
      <c r="C1874" t="s">
        <v>7</v>
      </c>
      <c r="D1874" t="str">
        <f t="shared" si="233"/>
        <v>2021.03</v>
      </c>
      <c r="E1874" t="str" cm="1">
        <f t="array" ref="E1874">IF(COUNT(FIND({"셀룰러","샐룰러","lte","Lte","LTE","Cellular","cellular"},G1874)),"lte","wifi")</f>
        <v>lte</v>
      </c>
      <c r="F1874" t="s">
        <v>8</v>
      </c>
      <c r="G1874" t="s">
        <v>764</v>
      </c>
      <c r="H1874">
        <f t="shared" si="234"/>
        <v>7.9300000000000637</v>
      </c>
      <c r="I1874">
        <f t="shared" si="228"/>
        <v>580000</v>
      </c>
      <c r="J1874">
        <v>2013.1</v>
      </c>
      <c r="K1874" s="3">
        <f t="shared" si="229"/>
        <v>32</v>
      </c>
      <c r="M1874">
        <f t="shared" si="230"/>
        <v>520000</v>
      </c>
    </row>
    <row r="1875" spans="1:13" x14ac:dyDescent="0.45">
      <c r="A1875" t="s">
        <v>702</v>
      </c>
      <c r="B1875">
        <v>100000</v>
      </c>
      <c r="C1875" t="s">
        <v>7</v>
      </c>
      <c r="D1875" t="str">
        <f t="shared" si="233"/>
        <v>2020.12</v>
      </c>
      <c r="E1875" t="str" cm="1">
        <f t="array" ref="E1875">IF(COUNT(FIND({"셀룰러","샐룰러","lte","Lte","LTE","Cellular","cellular"},G1875)),"lte","wifi")</f>
        <v>lte</v>
      </c>
      <c r="F1875" t="s">
        <v>148</v>
      </c>
      <c r="G1875" t="s">
        <v>728</v>
      </c>
      <c r="H1875">
        <f t="shared" si="234"/>
        <v>7.0199999999999818</v>
      </c>
      <c r="I1875">
        <f t="shared" si="228"/>
        <v>580000</v>
      </c>
      <c r="J1875">
        <v>2013.1</v>
      </c>
      <c r="K1875" s="3">
        <f t="shared" si="229"/>
        <v>32</v>
      </c>
      <c r="M1875">
        <f t="shared" si="230"/>
        <v>520000</v>
      </c>
    </row>
    <row r="1876" spans="1:13" x14ac:dyDescent="0.45">
      <c r="A1876" t="s">
        <v>702</v>
      </c>
      <c r="B1876">
        <v>450000</v>
      </c>
      <c r="C1876" t="s">
        <v>4</v>
      </c>
      <c r="D1876" t="str">
        <f t="shared" si="233"/>
        <v>2021.01</v>
      </c>
      <c r="E1876" t="str" cm="1">
        <f t="array" ref="E1876">IF(COUNT(FIND({"셀룰러","샐룰러","lte","Lte","LTE","Cellular","cellular"},G1876)),"lte","wifi")</f>
        <v>lte</v>
      </c>
      <c r="F1876" t="s">
        <v>346</v>
      </c>
      <c r="G1876" t="s">
        <v>792</v>
      </c>
      <c r="H1876">
        <f t="shared" si="234"/>
        <v>7.9100000000000819</v>
      </c>
      <c r="I1876">
        <f t="shared" si="228"/>
        <v>580000</v>
      </c>
      <c r="J1876">
        <v>2013.1</v>
      </c>
      <c r="K1876" s="3">
        <f t="shared" si="229"/>
        <v>32</v>
      </c>
      <c r="M1876">
        <f t="shared" si="230"/>
        <v>520000</v>
      </c>
    </row>
    <row r="1877" spans="1:13" x14ac:dyDescent="0.45">
      <c r="A1877" t="s">
        <v>702</v>
      </c>
      <c r="B1877">
        <v>100000</v>
      </c>
      <c r="C1877" t="s">
        <v>7</v>
      </c>
      <c r="D1877" t="str">
        <f t="shared" si="233"/>
        <v>2021.01</v>
      </c>
      <c r="E1877" t="str" cm="1">
        <f t="array" ref="E1877">IF(COUNT(FIND({"셀룰러","샐룰러","lte","Lte","LTE","Cellular","cellular"},G1877)),"lte","wifi")</f>
        <v>lte</v>
      </c>
      <c r="F1877" t="s">
        <v>111</v>
      </c>
      <c r="G1877" t="s">
        <v>929</v>
      </c>
      <c r="H1877">
        <f t="shared" si="234"/>
        <v>7.9100000000000819</v>
      </c>
      <c r="I1877">
        <f t="shared" si="228"/>
        <v>580000</v>
      </c>
      <c r="J1877">
        <v>2013.1</v>
      </c>
      <c r="K1877" s="3">
        <f t="shared" si="229"/>
        <v>32</v>
      </c>
      <c r="M1877">
        <f t="shared" si="230"/>
        <v>520000</v>
      </c>
    </row>
    <row r="1878" spans="1:13" x14ac:dyDescent="0.45">
      <c r="A1878" t="s">
        <v>702</v>
      </c>
      <c r="B1878">
        <v>100000</v>
      </c>
      <c r="C1878" t="s">
        <v>4</v>
      </c>
      <c r="D1878" t="str">
        <f t="shared" si="233"/>
        <v>2020.12</v>
      </c>
      <c r="E1878" t="str" cm="1">
        <f t="array" ref="E1878">IF(COUNT(FIND({"셀룰러","샐룰러","lte","Lte","LTE","Cellular","cellular"},G1878)),"lte","wifi")</f>
        <v>wifi</v>
      </c>
      <c r="F1878" t="s">
        <v>165</v>
      </c>
      <c r="G1878" t="s">
        <v>956</v>
      </c>
      <c r="H1878">
        <f t="shared" si="234"/>
        <v>7.0199999999999818</v>
      </c>
      <c r="I1878">
        <f t="shared" si="228"/>
        <v>420000</v>
      </c>
      <c r="J1878">
        <v>2013.1</v>
      </c>
      <c r="K1878" s="3">
        <f t="shared" si="229"/>
        <v>32</v>
      </c>
      <c r="M1878">
        <f t="shared" si="230"/>
        <v>360000</v>
      </c>
    </row>
    <row r="1879" spans="1:13" x14ac:dyDescent="0.45">
      <c r="A1879" t="s">
        <v>702</v>
      </c>
      <c r="B1879">
        <v>90000</v>
      </c>
      <c r="C1879" t="s">
        <v>7</v>
      </c>
      <c r="D1879" t="str">
        <f t="shared" si="233"/>
        <v>2020.12</v>
      </c>
      <c r="E1879" t="str" cm="1">
        <f t="array" ref="E1879">IF(COUNT(FIND({"셀룰러","샐룰러","lte","Lte","LTE","Cellular","cellular"},G1879)),"lte","wifi")</f>
        <v>wifi</v>
      </c>
      <c r="F1879" t="s">
        <v>159</v>
      </c>
      <c r="G1879" t="s">
        <v>815</v>
      </c>
      <c r="H1879">
        <f t="shared" si="234"/>
        <v>7.0199999999999818</v>
      </c>
      <c r="I1879">
        <f t="shared" si="228"/>
        <v>360000</v>
      </c>
      <c r="J1879">
        <v>2013.1</v>
      </c>
      <c r="K1879" s="3">
        <f t="shared" si="229"/>
        <v>16</v>
      </c>
      <c r="M1879">
        <f t="shared" si="230"/>
        <v>360000</v>
      </c>
    </row>
    <row r="1880" spans="1:13" x14ac:dyDescent="0.45">
      <c r="A1880" t="s">
        <v>702</v>
      </c>
      <c r="B1880">
        <v>120000</v>
      </c>
      <c r="C1880" t="s">
        <v>7</v>
      </c>
      <c r="D1880" t="str">
        <f t="shared" si="233"/>
        <v>2021.01</v>
      </c>
      <c r="E1880" t="str" cm="1">
        <f t="array" ref="E1880">IF(COUNT(FIND({"셀룰러","샐룰러","lte","Lte","LTE","Cellular","cellular"},G1880)),"lte","wifi")</f>
        <v>lte</v>
      </c>
      <c r="F1880" t="s">
        <v>418</v>
      </c>
      <c r="G1880" t="s">
        <v>783</v>
      </c>
      <c r="H1880">
        <f t="shared" si="234"/>
        <v>7.9100000000000819</v>
      </c>
      <c r="I1880">
        <f t="shared" si="228"/>
        <v>520000</v>
      </c>
      <c r="J1880">
        <v>2013.1</v>
      </c>
      <c r="K1880" s="3">
        <f t="shared" si="229"/>
        <v>16</v>
      </c>
      <c r="M1880">
        <f t="shared" si="230"/>
        <v>520000</v>
      </c>
    </row>
    <row r="1881" spans="1:13" x14ac:dyDescent="0.45">
      <c r="A1881" t="s">
        <v>702</v>
      </c>
      <c r="B1881">
        <v>40000</v>
      </c>
      <c r="C1881" t="s">
        <v>7</v>
      </c>
      <c r="D1881" t="str">
        <f t="shared" si="233"/>
        <v>2021.01</v>
      </c>
      <c r="E1881" t="str" cm="1">
        <f t="array" ref="E1881">IF(COUNT(FIND({"셀룰러","샐룰러","lte","Lte","LTE","Cellular","cellular"},G1881)),"lte","wifi")</f>
        <v>wifi</v>
      </c>
      <c r="F1881" t="s">
        <v>97</v>
      </c>
      <c r="G1881" t="s">
        <v>790</v>
      </c>
      <c r="H1881">
        <f t="shared" si="234"/>
        <v>7.9100000000000819</v>
      </c>
      <c r="I1881">
        <f t="shared" si="228"/>
        <v>480000</v>
      </c>
      <c r="J1881">
        <v>2013.1</v>
      </c>
      <c r="K1881" s="3">
        <f t="shared" si="229"/>
        <v>64</v>
      </c>
      <c r="M1881">
        <f t="shared" si="230"/>
        <v>360000</v>
      </c>
    </row>
    <row r="1882" spans="1:13" x14ac:dyDescent="0.45">
      <c r="A1882" t="s">
        <v>702</v>
      </c>
      <c r="B1882">
        <v>120000</v>
      </c>
      <c r="C1882" t="s">
        <v>4</v>
      </c>
      <c r="D1882" t="str">
        <f t="shared" si="233"/>
        <v>2020.12</v>
      </c>
      <c r="E1882" t="str" cm="1">
        <f t="array" ref="E1882">IF(COUNT(FIND({"셀룰러","샐룰러","lte","Lte","LTE","Cellular","cellular"},G1882)),"lte","wifi")</f>
        <v>wifi</v>
      </c>
      <c r="F1882" t="s">
        <v>155</v>
      </c>
      <c r="G1882" t="s">
        <v>807</v>
      </c>
      <c r="H1882">
        <f t="shared" si="234"/>
        <v>7.0199999999999818</v>
      </c>
      <c r="I1882">
        <f t="shared" si="228"/>
        <v>420000</v>
      </c>
      <c r="J1882">
        <v>2013.1</v>
      </c>
      <c r="K1882" s="3">
        <f t="shared" si="229"/>
        <v>32</v>
      </c>
      <c r="M1882">
        <f t="shared" si="230"/>
        <v>360000</v>
      </c>
    </row>
    <row r="1883" spans="1:13" x14ac:dyDescent="0.45">
      <c r="A1883" t="s">
        <v>702</v>
      </c>
      <c r="B1883">
        <v>100000</v>
      </c>
      <c r="C1883" t="s">
        <v>7</v>
      </c>
      <c r="D1883" t="str">
        <f t="shared" si="233"/>
        <v>2020.12</v>
      </c>
      <c r="E1883" t="str" cm="1">
        <f t="array" ref="E1883">IF(COUNT(FIND({"셀룰러","샐룰러","lte","Lte","LTE","Cellular","cellular"},G1883)),"lte","wifi")</f>
        <v>wifi</v>
      </c>
      <c r="F1883" t="s">
        <v>165</v>
      </c>
      <c r="G1883" t="s">
        <v>987</v>
      </c>
      <c r="H1883">
        <f t="shared" si="234"/>
        <v>7.0199999999999818</v>
      </c>
      <c r="I1883">
        <f t="shared" si="228"/>
        <v>420000</v>
      </c>
      <c r="J1883">
        <v>2013.1</v>
      </c>
      <c r="K1883" s="3">
        <f t="shared" si="229"/>
        <v>32</v>
      </c>
      <c r="M1883">
        <f t="shared" si="230"/>
        <v>360000</v>
      </c>
    </row>
    <row r="1884" spans="1:13" x14ac:dyDescent="0.45">
      <c r="A1884" t="s">
        <v>702</v>
      </c>
      <c r="B1884">
        <v>100000</v>
      </c>
      <c r="C1884" t="s">
        <v>7</v>
      </c>
      <c r="D1884" s="2">
        <v>2021.01</v>
      </c>
      <c r="E1884" t="str" cm="1">
        <f t="array" ref="E1884">IF(COUNT(FIND({"셀룰러","샐룰러","lte","Lte","LTE","Cellular","cellular"},G1884)),"lte","wifi")</f>
        <v>wifi</v>
      </c>
      <c r="F1884">
        <v>20210106</v>
      </c>
      <c r="G1884" t="s">
        <v>5624</v>
      </c>
      <c r="H1884">
        <f t="shared" si="234"/>
        <v>7.9100000000000819</v>
      </c>
      <c r="I1884">
        <f t="shared" si="228"/>
        <v>420000</v>
      </c>
      <c r="J1884">
        <v>2013.1</v>
      </c>
      <c r="K1884" s="3">
        <f t="shared" si="229"/>
        <v>32</v>
      </c>
      <c r="M1884">
        <f t="shared" si="230"/>
        <v>360000</v>
      </c>
    </row>
    <row r="1885" spans="1:13" x14ac:dyDescent="0.45">
      <c r="A1885" t="s">
        <v>702</v>
      </c>
      <c r="B1885">
        <v>120000</v>
      </c>
      <c r="C1885" t="s">
        <v>7</v>
      </c>
      <c r="D1885" t="str">
        <f t="shared" ref="D1885:D1891" si="235">LEFT(F1885,7)</f>
        <v>2021.03</v>
      </c>
      <c r="E1885" t="str" cm="1">
        <f t="array" ref="E1885">IF(COUNT(FIND({"셀룰러","샐룰러","lte","Lte","LTE","Cellular","cellular"},G1885)),"lte","wifi")</f>
        <v>wifi</v>
      </c>
      <c r="F1885" t="s">
        <v>15</v>
      </c>
      <c r="G1885" t="s">
        <v>869</v>
      </c>
      <c r="H1885">
        <f t="shared" si="234"/>
        <v>7.9300000000000637</v>
      </c>
      <c r="I1885">
        <f t="shared" si="228"/>
        <v>360000</v>
      </c>
      <c r="J1885">
        <v>2013.1</v>
      </c>
      <c r="K1885" s="3">
        <f t="shared" si="229"/>
        <v>16</v>
      </c>
      <c r="M1885">
        <f t="shared" si="230"/>
        <v>360000</v>
      </c>
    </row>
    <row r="1886" spans="1:13" x14ac:dyDescent="0.45">
      <c r="A1886" t="s">
        <v>702</v>
      </c>
      <c r="B1886">
        <v>90000</v>
      </c>
      <c r="C1886" t="s">
        <v>4</v>
      </c>
      <c r="D1886" t="str">
        <f t="shared" si="235"/>
        <v>2020.11</v>
      </c>
      <c r="E1886" t="str" cm="1">
        <f t="array" ref="E1886">IF(COUNT(FIND({"셀룰러","샐룰러","lte","Lte","LTE","Cellular","cellular"},G1886)),"lte","wifi")</f>
        <v>lte</v>
      </c>
      <c r="F1886" t="s">
        <v>213</v>
      </c>
      <c r="G1886" t="s">
        <v>845</v>
      </c>
      <c r="H1886">
        <f t="shared" si="234"/>
        <v>7.0099999999999909</v>
      </c>
      <c r="I1886">
        <f t="shared" si="228"/>
        <v>520000</v>
      </c>
      <c r="J1886">
        <v>2013.1</v>
      </c>
      <c r="K1886" s="3">
        <f t="shared" si="229"/>
        <v>16</v>
      </c>
      <c r="M1886">
        <f t="shared" si="230"/>
        <v>520000</v>
      </c>
    </row>
    <row r="1887" spans="1:13" x14ac:dyDescent="0.45">
      <c r="A1887" t="s">
        <v>702</v>
      </c>
      <c r="B1887">
        <v>80000</v>
      </c>
      <c r="C1887" t="s">
        <v>7</v>
      </c>
      <c r="D1887" t="str">
        <f t="shared" si="235"/>
        <v>2020.12</v>
      </c>
      <c r="E1887" t="str" cm="1">
        <f t="array" ref="E1887">IF(COUNT(FIND({"셀룰러","샐룰러","lte","Lte","LTE","Cellular","cellular"},G1887)),"lte","wifi")</f>
        <v>wifi</v>
      </c>
      <c r="F1887" t="s">
        <v>146</v>
      </c>
      <c r="G1887" t="s">
        <v>948</v>
      </c>
      <c r="H1887">
        <f t="shared" si="234"/>
        <v>7.0199999999999818</v>
      </c>
      <c r="I1887">
        <f t="shared" si="228"/>
        <v>420000</v>
      </c>
      <c r="J1887">
        <v>2013.1</v>
      </c>
      <c r="K1887" s="3">
        <f t="shared" si="229"/>
        <v>32</v>
      </c>
      <c r="M1887">
        <f t="shared" si="230"/>
        <v>360000</v>
      </c>
    </row>
    <row r="1888" spans="1:13" x14ac:dyDescent="0.45">
      <c r="A1888" t="s">
        <v>702</v>
      </c>
      <c r="B1888">
        <v>170000</v>
      </c>
      <c r="C1888" t="s">
        <v>7</v>
      </c>
      <c r="D1888" t="str">
        <f t="shared" si="235"/>
        <v>2020.12</v>
      </c>
      <c r="E1888" t="str" cm="1">
        <f t="array" ref="E1888">IF(COUNT(FIND({"셀룰러","샐룰러","lte","Lte","LTE","Cellular","cellular"},G1888)),"lte","wifi")</f>
        <v>lte</v>
      </c>
      <c r="F1888" t="s">
        <v>150</v>
      </c>
      <c r="G1888" t="s">
        <v>952</v>
      </c>
      <c r="H1888">
        <f t="shared" si="234"/>
        <v>7.0199999999999818</v>
      </c>
      <c r="I1888">
        <f t="shared" si="228"/>
        <v>580000</v>
      </c>
      <c r="J1888">
        <v>2013.1</v>
      </c>
      <c r="K1888" s="3">
        <f t="shared" si="229"/>
        <v>32</v>
      </c>
      <c r="M1888">
        <f t="shared" si="230"/>
        <v>520000</v>
      </c>
    </row>
    <row r="1889" spans="1:13" x14ac:dyDescent="0.45">
      <c r="A1889" t="s">
        <v>702</v>
      </c>
      <c r="B1889">
        <v>150000</v>
      </c>
      <c r="C1889" t="s">
        <v>4</v>
      </c>
      <c r="D1889" t="str">
        <f t="shared" si="235"/>
        <v>2021.01</v>
      </c>
      <c r="E1889" t="str" cm="1">
        <f t="array" ref="E1889">IF(COUNT(FIND({"셀룰러","샐룰러","lte","Lte","LTE","Cellular","cellular"},G1889)),"lte","wifi")</f>
        <v>wifi</v>
      </c>
      <c r="F1889" t="s">
        <v>108</v>
      </c>
      <c r="G1889" t="s">
        <v>642</v>
      </c>
      <c r="H1889">
        <f t="shared" si="234"/>
        <v>7.9100000000000819</v>
      </c>
      <c r="I1889">
        <f t="shared" si="228"/>
        <v>420000</v>
      </c>
      <c r="J1889">
        <v>2013.1</v>
      </c>
      <c r="K1889" s="3">
        <f t="shared" si="229"/>
        <v>32</v>
      </c>
      <c r="M1889">
        <f t="shared" si="230"/>
        <v>360000</v>
      </c>
    </row>
    <row r="1890" spans="1:13" x14ac:dyDescent="0.45">
      <c r="A1890" t="s">
        <v>702</v>
      </c>
      <c r="B1890">
        <v>100000</v>
      </c>
      <c r="C1890" t="s">
        <v>7</v>
      </c>
      <c r="D1890" t="str">
        <f t="shared" si="235"/>
        <v>2020.09</v>
      </c>
      <c r="E1890" t="str" cm="1">
        <f t="array" ref="E1890">IF(COUNT(FIND({"셀룰러","샐룰러","lte","Lte","LTE","Cellular","cellular"},G1890)),"lte","wifi")</f>
        <v>lte</v>
      </c>
      <c r="F1890" t="s">
        <v>614</v>
      </c>
      <c r="G1890" t="s">
        <v>853</v>
      </c>
      <c r="H1890">
        <f t="shared" si="234"/>
        <v>6.9900000000000091</v>
      </c>
      <c r="I1890">
        <f t="shared" si="228"/>
        <v>580000</v>
      </c>
      <c r="J1890">
        <v>2013.1</v>
      </c>
      <c r="K1890" s="3">
        <f t="shared" si="229"/>
        <v>32</v>
      </c>
      <c r="M1890">
        <f t="shared" si="230"/>
        <v>520000</v>
      </c>
    </row>
    <row r="1891" spans="1:13" x14ac:dyDescent="0.45">
      <c r="A1891" t="s">
        <v>702</v>
      </c>
      <c r="B1891">
        <v>50000</v>
      </c>
      <c r="C1891" t="s">
        <v>7</v>
      </c>
      <c r="D1891" t="str">
        <f t="shared" si="235"/>
        <v>2020.11</v>
      </c>
      <c r="E1891" t="str" cm="1">
        <f t="array" ref="E1891">IF(COUNT(FIND({"셀룰러","샐룰러","lte","Lte","LTE","Cellular","cellular"},G1891)),"lte","wifi")</f>
        <v>wifi</v>
      </c>
      <c r="F1891" t="s">
        <v>516</v>
      </c>
      <c r="G1891" t="s">
        <v>971</v>
      </c>
      <c r="H1891">
        <f t="shared" si="234"/>
        <v>7.0099999999999909</v>
      </c>
      <c r="I1891">
        <f t="shared" si="228"/>
        <v>360000</v>
      </c>
      <c r="J1891">
        <v>2013.1</v>
      </c>
      <c r="K1891" s="3">
        <f t="shared" si="229"/>
        <v>16</v>
      </c>
      <c r="M1891">
        <f t="shared" si="230"/>
        <v>360000</v>
      </c>
    </row>
    <row r="1892" spans="1:13" x14ac:dyDescent="0.45">
      <c r="A1892" t="s">
        <v>702</v>
      </c>
      <c r="B1892">
        <v>90000</v>
      </c>
      <c r="C1892" t="s">
        <v>7</v>
      </c>
      <c r="D1892" s="2">
        <v>2020.12</v>
      </c>
      <c r="E1892" t="str" cm="1">
        <f t="array" ref="E1892">IF(COUNT(FIND({"셀룰러","샐룰러","lte","Lte","LTE","Cellular","cellular"},G1892)),"lte","wifi")</f>
        <v>wifi</v>
      </c>
      <c r="F1892">
        <v>20201203</v>
      </c>
      <c r="G1892" t="s">
        <v>5722</v>
      </c>
      <c r="H1892">
        <f t="shared" si="234"/>
        <v>7.0199999999999818</v>
      </c>
      <c r="I1892">
        <f t="shared" si="228"/>
        <v>420000</v>
      </c>
      <c r="J1892">
        <v>2013.1</v>
      </c>
      <c r="K1892" s="3">
        <f t="shared" si="229"/>
        <v>32</v>
      </c>
      <c r="M1892">
        <f t="shared" si="230"/>
        <v>360000</v>
      </c>
    </row>
    <row r="1893" spans="1:13" x14ac:dyDescent="0.45">
      <c r="A1893" t="s">
        <v>702</v>
      </c>
      <c r="B1893">
        <v>100000</v>
      </c>
      <c r="C1893" t="s">
        <v>7</v>
      </c>
      <c r="D1893" t="str">
        <f t="shared" ref="D1893:D1923" si="236">LEFT(F1893,7)</f>
        <v>2020.12</v>
      </c>
      <c r="E1893" t="str" cm="1">
        <f t="array" ref="E1893">IF(COUNT(FIND({"셀룰러","샐룰러","lte","Lte","LTE","Cellular","cellular"},G1893)),"lte","wifi")</f>
        <v>lte</v>
      </c>
      <c r="F1893" t="s">
        <v>146</v>
      </c>
      <c r="G1893" t="s">
        <v>947</v>
      </c>
      <c r="H1893">
        <f t="shared" si="234"/>
        <v>7.0199999999999818</v>
      </c>
      <c r="I1893">
        <f t="shared" ref="I1893:I1956" si="237">IF(K1893=32,M1893+60000,IF(K1893=64,M1893+120000,IF(K1893=128,M1893+180000,M1893)))</f>
        <v>580000</v>
      </c>
      <c r="J1893">
        <v>2013.1</v>
      </c>
      <c r="K1893" s="3">
        <f t="shared" ref="K1893:K1956" si="238">IF(COUNT(FIND(128,G1893)),128,IF(COUNT(FIND(16,G1893)),16,IF(COUNT(FIND(64,G1893)),64,32)))</f>
        <v>32</v>
      </c>
      <c r="M1893">
        <f t="shared" ref="M1893:M1956" si="239">IF(E1893="wifi",360000,520000)</f>
        <v>520000</v>
      </c>
    </row>
    <row r="1894" spans="1:13" x14ac:dyDescent="0.45">
      <c r="A1894" t="s">
        <v>702</v>
      </c>
      <c r="B1894">
        <v>130000</v>
      </c>
      <c r="C1894" t="s">
        <v>7</v>
      </c>
      <c r="D1894" t="str">
        <f t="shared" si="236"/>
        <v>2020.12</v>
      </c>
      <c r="E1894" t="str" cm="1">
        <f t="array" ref="E1894">IF(COUNT(FIND({"셀룰러","샐룰러","lte","Lte","LTE","Cellular","cellular"},G1894)),"lte","wifi")</f>
        <v>lte</v>
      </c>
      <c r="F1894" t="s">
        <v>145</v>
      </c>
      <c r="G1894" t="s">
        <v>914</v>
      </c>
      <c r="H1894">
        <f t="shared" si="234"/>
        <v>7.0199999999999818</v>
      </c>
      <c r="I1894">
        <f t="shared" si="237"/>
        <v>700000</v>
      </c>
      <c r="J1894">
        <v>2013.1</v>
      </c>
      <c r="K1894" s="3">
        <f t="shared" si="238"/>
        <v>128</v>
      </c>
      <c r="M1894">
        <f t="shared" si="239"/>
        <v>520000</v>
      </c>
    </row>
    <row r="1895" spans="1:13" x14ac:dyDescent="0.45">
      <c r="A1895" t="s">
        <v>702</v>
      </c>
      <c r="B1895">
        <v>130000</v>
      </c>
      <c r="C1895" t="s">
        <v>7</v>
      </c>
      <c r="D1895" t="str">
        <f t="shared" si="236"/>
        <v>2021.01</v>
      </c>
      <c r="E1895" t="str" cm="1">
        <f t="array" ref="E1895">IF(COUNT(FIND({"셀룰러","샐룰러","lte","Lte","LTE","Cellular","cellular"},G1895)),"lte","wifi")</f>
        <v>lte</v>
      </c>
      <c r="F1895" t="s">
        <v>92</v>
      </c>
      <c r="G1895" t="s">
        <v>866</v>
      </c>
      <c r="H1895">
        <f t="shared" si="234"/>
        <v>7.9100000000000819</v>
      </c>
      <c r="I1895">
        <f t="shared" si="237"/>
        <v>640000</v>
      </c>
      <c r="J1895">
        <v>2013.1</v>
      </c>
      <c r="K1895" s="3">
        <f t="shared" si="238"/>
        <v>64</v>
      </c>
      <c r="M1895">
        <f t="shared" si="239"/>
        <v>520000</v>
      </c>
    </row>
    <row r="1896" spans="1:13" x14ac:dyDescent="0.45">
      <c r="A1896" t="s">
        <v>702</v>
      </c>
      <c r="B1896">
        <v>90000</v>
      </c>
      <c r="C1896" t="s">
        <v>4</v>
      </c>
      <c r="D1896" t="str">
        <f t="shared" si="236"/>
        <v>2021.01</v>
      </c>
      <c r="E1896" t="str" cm="1">
        <f t="array" ref="E1896">IF(COUNT(FIND({"셀룰러","샐룰러","lte","Lte","LTE","Cellular","cellular"},G1896)),"lte","wifi")</f>
        <v>wifi</v>
      </c>
      <c r="F1896" t="s">
        <v>116</v>
      </c>
      <c r="G1896" t="s">
        <v>859</v>
      </c>
      <c r="H1896">
        <f t="shared" si="234"/>
        <v>7.9100000000000819</v>
      </c>
      <c r="I1896">
        <f t="shared" si="237"/>
        <v>360000</v>
      </c>
      <c r="J1896">
        <v>2013.1</v>
      </c>
      <c r="K1896" s="3">
        <f t="shared" si="238"/>
        <v>16</v>
      </c>
      <c r="M1896">
        <f t="shared" si="239"/>
        <v>360000</v>
      </c>
    </row>
    <row r="1897" spans="1:13" x14ac:dyDescent="0.45">
      <c r="A1897" t="s">
        <v>702</v>
      </c>
      <c r="B1897" s="1">
        <v>500000</v>
      </c>
      <c r="C1897" t="s">
        <v>4</v>
      </c>
      <c r="D1897" t="str">
        <f t="shared" si="236"/>
        <v>2021.03</v>
      </c>
      <c r="E1897" t="str" cm="1">
        <f t="array" ref="E1897">IF(COUNT(FIND({"셀룰러","샐룰러","lte","Lte","LTE","Cellular","cellular"},G1897)),"lte","wifi")</f>
        <v>lte</v>
      </c>
      <c r="F1897" t="s">
        <v>5279</v>
      </c>
      <c r="G1897" t="s">
        <v>5073</v>
      </c>
      <c r="H1897">
        <f t="shared" si="234"/>
        <v>7.9300000000000637</v>
      </c>
      <c r="I1897">
        <f t="shared" si="237"/>
        <v>580000</v>
      </c>
      <c r="J1897">
        <v>2013.1</v>
      </c>
      <c r="K1897" s="3">
        <f t="shared" si="238"/>
        <v>32</v>
      </c>
      <c r="M1897">
        <f t="shared" si="239"/>
        <v>520000</v>
      </c>
    </row>
    <row r="1898" spans="1:13" x14ac:dyDescent="0.45">
      <c r="A1898" t="s">
        <v>702</v>
      </c>
      <c r="B1898">
        <v>90000</v>
      </c>
      <c r="C1898" t="s">
        <v>7</v>
      </c>
      <c r="D1898" t="str">
        <f t="shared" si="236"/>
        <v>2021.02</v>
      </c>
      <c r="E1898" t="str" cm="1">
        <f t="array" ref="E1898">IF(COUNT(FIND({"셀룰러","샐룰러","lte","Lte","LTE","Cellular","cellular"},G1898)),"lte","wifi")</f>
        <v>wifi</v>
      </c>
      <c r="F1898" t="s">
        <v>56</v>
      </c>
      <c r="G1898" t="s">
        <v>756</v>
      </c>
      <c r="H1898">
        <f t="shared" si="234"/>
        <v>7.9200000000000728</v>
      </c>
      <c r="I1898">
        <f t="shared" si="237"/>
        <v>420000</v>
      </c>
      <c r="J1898">
        <v>2013.1</v>
      </c>
      <c r="K1898" s="3">
        <f t="shared" si="238"/>
        <v>32</v>
      </c>
      <c r="M1898">
        <f t="shared" si="239"/>
        <v>360000</v>
      </c>
    </row>
    <row r="1899" spans="1:13" x14ac:dyDescent="0.45">
      <c r="A1899" t="s">
        <v>702</v>
      </c>
      <c r="B1899">
        <v>50000</v>
      </c>
      <c r="C1899" t="s">
        <v>7</v>
      </c>
      <c r="D1899" t="str">
        <f t="shared" si="236"/>
        <v>2021.01</v>
      </c>
      <c r="E1899" t="str" cm="1">
        <f t="array" ref="E1899">IF(COUNT(FIND({"셀룰러","샐룰러","lte","Lte","LTE","Cellular","cellular"},G1899)),"lte","wifi")</f>
        <v>wifi</v>
      </c>
      <c r="F1899" t="s">
        <v>89</v>
      </c>
      <c r="G1899" t="s">
        <v>777</v>
      </c>
      <c r="H1899">
        <f t="shared" si="234"/>
        <v>7.9100000000000819</v>
      </c>
      <c r="I1899">
        <f t="shared" si="237"/>
        <v>360000</v>
      </c>
      <c r="J1899">
        <v>2013.1</v>
      </c>
      <c r="K1899" s="3">
        <f t="shared" si="238"/>
        <v>16</v>
      </c>
      <c r="M1899">
        <f t="shared" si="239"/>
        <v>360000</v>
      </c>
    </row>
    <row r="1900" spans="1:13" x14ac:dyDescent="0.45">
      <c r="A1900" t="s">
        <v>702</v>
      </c>
      <c r="B1900">
        <v>90000</v>
      </c>
      <c r="C1900" t="s">
        <v>7</v>
      </c>
      <c r="D1900" t="str">
        <f t="shared" si="236"/>
        <v>2020.12</v>
      </c>
      <c r="E1900" t="str" cm="1">
        <f t="array" ref="E1900">IF(COUNT(FIND({"셀룰러","샐룰러","lte","Lte","LTE","Cellular","cellular"},G1900)),"lte","wifi")</f>
        <v>wifi</v>
      </c>
      <c r="F1900" t="s">
        <v>160</v>
      </c>
      <c r="G1900" t="s">
        <v>960</v>
      </c>
      <c r="H1900">
        <f t="shared" si="234"/>
        <v>7.0199999999999818</v>
      </c>
      <c r="I1900">
        <f t="shared" si="237"/>
        <v>360000</v>
      </c>
      <c r="J1900">
        <v>2013.1</v>
      </c>
      <c r="K1900" s="3">
        <f t="shared" si="238"/>
        <v>16</v>
      </c>
      <c r="M1900">
        <f t="shared" si="239"/>
        <v>360000</v>
      </c>
    </row>
    <row r="1901" spans="1:13" x14ac:dyDescent="0.45">
      <c r="A1901" t="s">
        <v>702</v>
      </c>
      <c r="B1901">
        <v>120000</v>
      </c>
      <c r="C1901" t="s">
        <v>7</v>
      </c>
      <c r="D1901" t="str">
        <f t="shared" si="236"/>
        <v>2020.12</v>
      </c>
      <c r="E1901" t="str" cm="1">
        <f t="array" ref="E1901">IF(COUNT(FIND({"셀룰러","샐룰러","lte","Lte","LTE","Cellular","cellular"},G1901)),"lte","wifi")</f>
        <v>lte</v>
      </c>
      <c r="F1901" t="s">
        <v>150</v>
      </c>
      <c r="G1901" t="s">
        <v>901</v>
      </c>
      <c r="H1901">
        <f t="shared" si="234"/>
        <v>7.0199999999999818</v>
      </c>
      <c r="I1901">
        <f t="shared" si="237"/>
        <v>520000</v>
      </c>
      <c r="J1901">
        <v>2013.1</v>
      </c>
      <c r="K1901" s="3">
        <f t="shared" si="238"/>
        <v>16</v>
      </c>
      <c r="M1901">
        <f t="shared" si="239"/>
        <v>520000</v>
      </c>
    </row>
    <row r="1902" spans="1:13" x14ac:dyDescent="0.45">
      <c r="A1902" t="s">
        <v>702</v>
      </c>
      <c r="B1902">
        <v>100000</v>
      </c>
      <c r="C1902" t="s">
        <v>7</v>
      </c>
      <c r="D1902" t="str">
        <f t="shared" si="236"/>
        <v>2020.12</v>
      </c>
      <c r="E1902" t="str" cm="1">
        <f t="array" ref="E1902">IF(COUNT(FIND({"셀룰러","샐룰러","lte","Lte","LTE","Cellular","cellular"},G1902)),"lte","wifi")</f>
        <v>wifi</v>
      </c>
      <c r="F1902" t="s">
        <v>121</v>
      </c>
      <c r="G1902" t="s">
        <v>796</v>
      </c>
      <c r="H1902">
        <f t="shared" si="234"/>
        <v>7.0199999999999818</v>
      </c>
      <c r="I1902">
        <f t="shared" si="237"/>
        <v>360000</v>
      </c>
      <c r="J1902">
        <v>2013.1</v>
      </c>
      <c r="K1902" s="3">
        <f t="shared" si="238"/>
        <v>16</v>
      </c>
      <c r="M1902">
        <f t="shared" si="239"/>
        <v>360000</v>
      </c>
    </row>
    <row r="1903" spans="1:13" x14ac:dyDescent="0.45">
      <c r="A1903" t="s">
        <v>702</v>
      </c>
      <c r="B1903">
        <v>110000</v>
      </c>
      <c r="C1903" t="s">
        <v>7</v>
      </c>
      <c r="D1903" t="str">
        <f t="shared" si="236"/>
        <v>2021.01</v>
      </c>
      <c r="E1903" t="str" cm="1">
        <f t="array" ref="E1903">IF(COUNT(FIND({"셀룰러","샐룰러","lte","Lte","LTE","Cellular","cellular"},G1903)),"lte","wifi")</f>
        <v>wifi</v>
      </c>
      <c r="F1903" t="s">
        <v>102</v>
      </c>
      <c r="G1903" t="s">
        <v>642</v>
      </c>
      <c r="H1903">
        <f t="shared" si="234"/>
        <v>7.9100000000000819</v>
      </c>
      <c r="I1903">
        <f t="shared" si="237"/>
        <v>420000</v>
      </c>
      <c r="J1903">
        <v>2013.1</v>
      </c>
      <c r="K1903" s="3">
        <f t="shared" si="238"/>
        <v>32</v>
      </c>
      <c r="M1903">
        <f t="shared" si="239"/>
        <v>360000</v>
      </c>
    </row>
    <row r="1904" spans="1:13" x14ac:dyDescent="0.45">
      <c r="A1904" t="s">
        <v>702</v>
      </c>
      <c r="B1904">
        <v>230000</v>
      </c>
      <c r="C1904" t="s">
        <v>7</v>
      </c>
      <c r="D1904" t="str">
        <f t="shared" si="236"/>
        <v>2020.12</v>
      </c>
      <c r="E1904" t="str" cm="1">
        <f t="array" ref="E1904">IF(COUNT(FIND({"셀룰러","샐룰러","lte","Lte","LTE","Cellular","cellular"},G1904)),"lte","wifi")</f>
        <v>wifi</v>
      </c>
      <c r="F1904" t="s">
        <v>173</v>
      </c>
      <c r="G1904" t="s">
        <v>884</v>
      </c>
      <c r="H1904">
        <f t="shared" si="234"/>
        <v>7.0199999999999818</v>
      </c>
      <c r="I1904">
        <f t="shared" si="237"/>
        <v>540000</v>
      </c>
      <c r="J1904">
        <v>2013.1</v>
      </c>
      <c r="K1904" s="3">
        <f t="shared" si="238"/>
        <v>128</v>
      </c>
      <c r="M1904">
        <f t="shared" si="239"/>
        <v>360000</v>
      </c>
    </row>
    <row r="1905" spans="1:13" x14ac:dyDescent="0.45">
      <c r="A1905" t="s">
        <v>702</v>
      </c>
      <c r="B1905">
        <v>80000</v>
      </c>
      <c r="C1905" t="s">
        <v>7</v>
      </c>
      <c r="D1905" t="str">
        <f t="shared" si="236"/>
        <v>2021.02</v>
      </c>
      <c r="E1905" t="str" cm="1">
        <f t="array" ref="E1905">IF(COUNT(FIND({"셀룰러","샐룰러","lte","Lte","LTE","Cellular","cellular"},G1905)),"lte","wifi")</f>
        <v>wifi</v>
      </c>
      <c r="F1905" t="s">
        <v>80</v>
      </c>
      <c r="G1905" t="s">
        <v>915</v>
      </c>
      <c r="H1905">
        <f t="shared" si="234"/>
        <v>7.9200000000000728</v>
      </c>
      <c r="I1905">
        <f t="shared" si="237"/>
        <v>420000</v>
      </c>
      <c r="J1905">
        <v>2013.1</v>
      </c>
      <c r="K1905" s="3">
        <f t="shared" si="238"/>
        <v>32</v>
      </c>
      <c r="M1905">
        <f t="shared" si="239"/>
        <v>360000</v>
      </c>
    </row>
    <row r="1906" spans="1:13" x14ac:dyDescent="0.45">
      <c r="A1906" t="s">
        <v>702</v>
      </c>
      <c r="B1906">
        <v>100000</v>
      </c>
      <c r="C1906" t="s">
        <v>7</v>
      </c>
      <c r="D1906" t="str">
        <f t="shared" si="236"/>
        <v>2021.03</v>
      </c>
      <c r="E1906" t="str" cm="1">
        <f t="array" ref="E1906">IF(COUNT(FIND({"셀룰러","샐룰러","lte","Lte","LTE","Cellular","cellular"},G1906)),"lte","wifi")</f>
        <v>wifi</v>
      </c>
      <c r="F1906" t="s">
        <v>18</v>
      </c>
      <c r="G1906" t="s">
        <v>881</v>
      </c>
      <c r="H1906">
        <f t="shared" si="234"/>
        <v>7.9300000000000637</v>
      </c>
      <c r="I1906">
        <f t="shared" si="237"/>
        <v>360000</v>
      </c>
      <c r="J1906">
        <v>2013.1</v>
      </c>
      <c r="K1906" s="3">
        <f t="shared" si="238"/>
        <v>16</v>
      </c>
      <c r="M1906">
        <f t="shared" si="239"/>
        <v>360000</v>
      </c>
    </row>
    <row r="1907" spans="1:13" x14ac:dyDescent="0.45">
      <c r="A1907" t="s">
        <v>702</v>
      </c>
      <c r="B1907">
        <v>110000</v>
      </c>
      <c r="C1907" t="s">
        <v>7</v>
      </c>
      <c r="D1907" t="str">
        <f t="shared" si="236"/>
        <v>2020.11</v>
      </c>
      <c r="E1907" t="str" cm="1">
        <f t="array" ref="E1907">IF(COUNT(FIND({"셀룰러","샐룰러","lte","Lte","LTE","Cellular","cellular"},G1907)),"lte","wifi")</f>
        <v>wifi</v>
      </c>
      <c r="F1907" t="s">
        <v>236</v>
      </c>
      <c r="G1907" t="s">
        <v>840</v>
      </c>
      <c r="H1907">
        <f t="shared" si="234"/>
        <v>7.0099999999999909</v>
      </c>
      <c r="I1907">
        <f t="shared" si="237"/>
        <v>420000</v>
      </c>
      <c r="J1907">
        <v>2013.1</v>
      </c>
      <c r="K1907" s="3">
        <f t="shared" si="238"/>
        <v>32</v>
      </c>
      <c r="M1907">
        <f t="shared" si="239"/>
        <v>360000</v>
      </c>
    </row>
    <row r="1908" spans="1:13" x14ac:dyDescent="0.45">
      <c r="A1908" t="s">
        <v>702</v>
      </c>
      <c r="B1908">
        <v>480000</v>
      </c>
      <c r="C1908" t="s">
        <v>7</v>
      </c>
      <c r="D1908" t="str">
        <f t="shared" si="236"/>
        <v>2021.02</v>
      </c>
      <c r="E1908" t="str" cm="1">
        <f t="array" ref="E1908">IF(COUNT(FIND({"셀룰러","샐룰러","lte","Lte","LTE","Cellular","cellular"},G1908)),"lte","wifi")</f>
        <v>lte</v>
      </c>
      <c r="F1908" t="s">
        <v>52</v>
      </c>
      <c r="G1908" t="s">
        <v>545</v>
      </c>
      <c r="H1908">
        <f t="shared" si="234"/>
        <v>7.9200000000000728</v>
      </c>
      <c r="I1908">
        <f t="shared" si="237"/>
        <v>640000</v>
      </c>
      <c r="J1908">
        <v>2013.1</v>
      </c>
      <c r="K1908" s="3">
        <f t="shared" si="238"/>
        <v>64</v>
      </c>
      <c r="M1908">
        <f t="shared" si="239"/>
        <v>520000</v>
      </c>
    </row>
    <row r="1909" spans="1:13" x14ac:dyDescent="0.45">
      <c r="A1909" t="s">
        <v>702</v>
      </c>
      <c r="B1909">
        <v>120000</v>
      </c>
      <c r="C1909" t="s">
        <v>7</v>
      </c>
      <c r="D1909" t="str">
        <f t="shared" si="236"/>
        <v>2020.11</v>
      </c>
      <c r="E1909" t="str" cm="1">
        <f t="array" ref="E1909">IF(COUNT(FIND({"셀룰러","샐룰러","lte","Lte","LTE","Cellular","cellular"},G1909)),"lte","wifi")</f>
        <v>wifi</v>
      </c>
      <c r="F1909" t="s">
        <v>199</v>
      </c>
      <c r="G1909" t="s">
        <v>839</v>
      </c>
      <c r="H1909">
        <f t="shared" si="234"/>
        <v>7.0099999999999909</v>
      </c>
      <c r="I1909">
        <f t="shared" si="237"/>
        <v>420000</v>
      </c>
      <c r="J1909">
        <v>2013.1</v>
      </c>
      <c r="K1909" s="3">
        <f t="shared" si="238"/>
        <v>32</v>
      </c>
      <c r="M1909">
        <f t="shared" si="239"/>
        <v>360000</v>
      </c>
    </row>
    <row r="1910" spans="1:13" x14ac:dyDescent="0.45">
      <c r="A1910" t="s">
        <v>702</v>
      </c>
      <c r="B1910">
        <v>240000</v>
      </c>
      <c r="C1910" t="s">
        <v>7</v>
      </c>
      <c r="D1910" t="str">
        <f t="shared" si="236"/>
        <v>2020.12</v>
      </c>
      <c r="E1910" t="str" cm="1">
        <f t="array" ref="E1910">IF(COUNT(FIND({"셀룰러","샐룰러","lte","Lte","LTE","Cellular","cellular"},G1910)),"lte","wifi")</f>
        <v>wifi</v>
      </c>
      <c r="F1910" t="s">
        <v>175</v>
      </c>
      <c r="G1910" t="s">
        <v>887</v>
      </c>
      <c r="H1910">
        <f t="shared" si="234"/>
        <v>7.0199999999999818</v>
      </c>
      <c r="I1910">
        <f t="shared" si="237"/>
        <v>540000</v>
      </c>
      <c r="J1910">
        <v>2013.1</v>
      </c>
      <c r="K1910" s="3">
        <f t="shared" si="238"/>
        <v>128</v>
      </c>
      <c r="M1910">
        <f t="shared" si="239"/>
        <v>360000</v>
      </c>
    </row>
    <row r="1911" spans="1:13" x14ac:dyDescent="0.45">
      <c r="A1911" t="s">
        <v>702</v>
      </c>
      <c r="B1911">
        <v>150000</v>
      </c>
      <c r="C1911" t="s">
        <v>7</v>
      </c>
      <c r="D1911" t="str">
        <f t="shared" si="236"/>
        <v>2020.12</v>
      </c>
      <c r="E1911" t="str" cm="1">
        <f t="array" ref="E1911">IF(COUNT(FIND({"셀룰러","샐룰러","lte","Lte","LTE","Cellular","cellular"},G1911)),"lte","wifi")</f>
        <v>lte</v>
      </c>
      <c r="F1911" t="s">
        <v>130</v>
      </c>
      <c r="G1911" t="s">
        <v>795</v>
      </c>
      <c r="H1911">
        <f t="shared" si="234"/>
        <v>7.0199999999999818</v>
      </c>
      <c r="I1911">
        <f t="shared" si="237"/>
        <v>700000</v>
      </c>
      <c r="J1911">
        <v>2013.1</v>
      </c>
      <c r="K1911" s="3">
        <f t="shared" si="238"/>
        <v>128</v>
      </c>
      <c r="M1911">
        <f t="shared" si="239"/>
        <v>520000</v>
      </c>
    </row>
    <row r="1912" spans="1:13" x14ac:dyDescent="0.45">
      <c r="A1912" t="s">
        <v>702</v>
      </c>
      <c r="B1912">
        <v>90000</v>
      </c>
      <c r="C1912" t="s">
        <v>4</v>
      </c>
      <c r="D1912" t="str">
        <f t="shared" si="236"/>
        <v>2020.10</v>
      </c>
      <c r="E1912" t="str" cm="1">
        <f t="array" ref="E1912">IF(COUNT(FIND({"셀룰러","샐룰러","lte","Lte","LTE","Cellular","cellular"},G1912)),"lte","wifi")</f>
        <v>wifi</v>
      </c>
      <c r="F1912" t="s">
        <v>616</v>
      </c>
      <c r="G1912" t="s">
        <v>615</v>
      </c>
      <c r="H1912">
        <f t="shared" si="234"/>
        <v>7</v>
      </c>
      <c r="I1912">
        <f t="shared" si="237"/>
        <v>420000</v>
      </c>
      <c r="J1912">
        <v>2013.1</v>
      </c>
      <c r="K1912" s="3">
        <f t="shared" si="238"/>
        <v>32</v>
      </c>
      <c r="M1912">
        <f t="shared" si="239"/>
        <v>360000</v>
      </c>
    </row>
    <row r="1913" spans="1:13" x14ac:dyDescent="0.45">
      <c r="A1913" t="s">
        <v>702</v>
      </c>
      <c r="B1913">
        <v>90000</v>
      </c>
      <c r="C1913" t="s">
        <v>7</v>
      </c>
      <c r="D1913" t="str">
        <f t="shared" si="236"/>
        <v>2021.02</v>
      </c>
      <c r="E1913" t="str" cm="1">
        <f t="array" ref="E1913">IF(COUNT(FIND({"셀룰러","샐룰러","lte","Lte","LTE","Cellular","cellular"},G1913)),"lte","wifi")</f>
        <v>wifi</v>
      </c>
      <c r="F1913" t="s">
        <v>49</v>
      </c>
      <c r="G1913" t="s">
        <v>717</v>
      </c>
      <c r="H1913">
        <f t="shared" si="234"/>
        <v>7.9200000000000728</v>
      </c>
      <c r="I1913">
        <f t="shared" si="237"/>
        <v>420000</v>
      </c>
      <c r="J1913">
        <v>2013.1</v>
      </c>
      <c r="K1913" s="3">
        <f t="shared" si="238"/>
        <v>32</v>
      </c>
      <c r="M1913">
        <f t="shared" si="239"/>
        <v>360000</v>
      </c>
    </row>
    <row r="1914" spans="1:13" x14ac:dyDescent="0.45">
      <c r="A1914" t="s">
        <v>702</v>
      </c>
      <c r="B1914">
        <v>135000</v>
      </c>
      <c r="C1914" t="s">
        <v>4</v>
      </c>
      <c r="D1914" t="str">
        <f t="shared" si="236"/>
        <v>2020.09</v>
      </c>
      <c r="E1914" t="str" cm="1">
        <f t="array" ref="E1914">IF(COUNT(FIND({"셀룰러","샐룰러","lte","Lte","LTE","Cellular","cellular"},G1914)),"lte","wifi")</f>
        <v>wifi</v>
      </c>
      <c r="F1914" t="s">
        <v>714</v>
      </c>
      <c r="G1914" t="s">
        <v>1016</v>
      </c>
      <c r="H1914">
        <f t="shared" si="234"/>
        <v>6.9900000000000091</v>
      </c>
      <c r="I1914">
        <f t="shared" si="237"/>
        <v>420000</v>
      </c>
      <c r="J1914">
        <v>2013.1</v>
      </c>
      <c r="K1914" s="3">
        <f t="shared" si="238"/>
        <v>32</v>
      </c>
      <c r="M1914">
        <f t="shared" si="239"/>
        <v>360000</v>
      </c>
    </row>
    <row r="1915" spans="1:13" x14ac:dyDescent="0.45">
      <c r="A1915" t="s">
        <v>702</v>
      </c>
      <c r="B1915">
        <v>93000</v>
      </c>
      <c r="C1915" t="s">
        <v>7</v>
      </c>
      <c r="D1915" t="str">
        <f t="shared" si="236"/>
        <v>2021.03</v>
      </c>
      <c r="E1915" t="str" cm="1">
        <f t="array" ref="E1915">IF(COUNT(FIND({"셀룰러","샐룰러","lte","Lte","LTE","Cellular","cellular"},G1915)),"lte","wifi")</f>
        <v>lte</v>
      </c>
      <c r="F1915" t="s">
        <v>8</v>
      </c>
      <c r="G1915" t="s">
        <v>872</v>
      </c>
      <c r="H1915">
        <f t="shared" si="234"/>
        <v>7.9300000000000637</v>
      </c>
      <c r="I1915">
        <f t="shared" si="237"/>
        <v>520000</v>
      </c>
      <c r="J1915">
        <v>2013.1</v>
      </c>
      <c r="K1915" s="3">
        <f t="shared" si="238"/>
        <v>16</v>
      </c>
      <c r="M1915">
        <f t="shared" si="239"/>
        <v>520000</v>
      </c>
    </row>
    <row r="1916" spans="1:13" x14ac:dyDescent="0.45">
      <c r="A1916" t="s">
        <v>702</v>
      </c>
      <c r="B1916">
        <v>380000</v>
      </c>
      <c r="C1916" t="s">
        <v>4</v>
      </c>
      <c r="D1916" t="str">
        <f t="shared" si="236"/>
        <v>2021.01</v>
      </c>
      <c r="E1916" t="str" cm="1">
        <f t="array" ref="E1916">IF(COUNT(FIND({"셀룰러","샐룰러","lte","Lte","LTE","Cellular","cellular"},G1916)),"lte","wifi")</f>
        <v>wifi</v>
      </c>
      <c r="F1916" t="s">
        <v>87</v>
      </c>
      <c r="G1916" t="s">
        <v>776</v>
      </c>
      <c r="H1916">
        <f t="shared" si="234"/>
        <v>7.9100000000000819</v>
      </c>
      <c r="I1916">
        <f t="shared" si="237"/>
        <v>480000</v>
      </c>
      <c r="J1916">
        <v>2013.1</v>
      </c>
      <c r="K1916" s="3">
        <f t="shared" si="238"/>
        <v>64</v>
      </c>
      <c r="M1916">
        <f t="shared" si="239"/>
        <v>360000</v>
      </c>
    </row>
    <row r="1917" spans="1:13" x14ac:dyDescent="0.45">
      <c r="A1917" t="s">
        <v>702</v>
      </c>
      <c r="B1917">
        <v>90000</v>
      </c>
      <c r="C1917" t="s">
        <v>4</v>
      </c>
      <c r="D1917" t="str">
        <f t="shared" si="236"/>
        <v>2021.02</v>
      </c>
      <c r="E1917" t="str" cm="1">
        <f t="array" ref="E1917">IF(COUNT(FIND({"셀룰러","샐룰러","lte","Lte","LTE","Cellular","cellular"},G1917)),"lte","wifi")</f>
        <v>wifi</v>
      </c>
      <c r="F1917" t="s">
        <v>52</v>
      </c>
      <c r="G1917" t="s">
        <v>899</v>
      </c>
      <c r="H1917">
        <f t="shared" si="234"/>
        <v>7.9200000000000728</v>
      </c>
      <c r="I1917">
        <f t="shared" si="237"/>
        <v>360000</v>
      </c>
      <c r="J1917">
        <v>2013.1</v>
      </c>
      <c r="K1917" s="3">
        <f t="shared" si="238"/>
        <v>16</v>
      </c>
      <c r="M1917">
        <f t="shared" si="239"/>
        <v>360000</v>
      </c>
    </row>
    <row r="1918" spans="1:13" x14ac:dyDescent="0.45">
      <c r="A1918" t="s">
        <v>702</v>
      </c>
      <c r="B1918">
        <v>80000</v>
      </c>
      <c r="C1918" t="s">
        <v>7</v>
      </c>
      <c r="D1918" t="str">
        <f t="shared" si="236"/>
        <v>2020.12</v>
      </c>
      <c r="E1918" t="str" cm="1">
        <f t="array" ref="E1918">IF(COUNT(FIND({"셀룰러","샐룰러","lte","Lte","LTE","Cellular","cellular"},G1918)),"lte","wifi")</f>
        <v>wifi</v>
      </c>
      <c r="F1918" t="s">
        <v>499</v>
      </c>
      <c r="G1918" t="s">
        <v>730</v>
      </c>
      <c r="H1918">
        <f t="shared" si="234"/>
        <v>7.0199999999999818</v>
      </c>
      <c r="I1918">
        <f t="shared" si="237"/>
        <v>360000</v>
      </c>
      <c r="J1918">
        <v>2013.1</v>
      </c>
      <c r="K1918" s="3">
        <f t="shared" si="238"/>
        <v>16</v>
      </c>
      <c r="M1918">
        <f t="shared" si="239"/>
        <v>360000</v>
      </c>
    </row>
    <row r="1919" spans="1:13" x14ac:dyDescent="0.45">
      <c r="A1919" t="s">
        <v>702</v>
      </c>
      <c r="B1919">
        <v>130000</v>
      </c>
      <c r="C1919" t="s">
        <v>7</v>
      </c>
      <c r="D1919" t="str">
        <f t="shared" si="236"/>
        <v>2020.11</v>
      </c>
      <c r="E1919" t="str" cm="1">
        <f t="array" ref="E1919">IF(COUNT(FIND({"셀룰러","샐룰러","lte","Lte","LTE","Cellular","cellular"},G1919)),"lte","wifi")</f>
        <v>lte</v>
      </c>
      <c r="F1919" t="s">
        <v>673</v>
      </c>
      <c r="G1919" t="s">
        <v>988</v>
      </c>
      <c r="H1919">
        <f t="shared" si="234"/>
        <v>7.0099999999999909</v>
      </c>
      <c r="I1919">
        <f t="shared" si="237"/>
        <v>520000</v>
      </c>
      <c r="J1919">
        <v>2013.1</v>
      </c>
      <c r="K1919" s="3">
        <f t="shared" si="238"/>
        <v>16</v>
      </c>
      <c r="M1919">
        <f t="shared" si="239"/>
        <v>520000</v>
      </c>
    </row>
    <row r="1920" spans="1:13" x14ac:dyDescent="0.45">
      <c r="A1920" t="s">
        <v>702</v>
      </c>
      <c r="B1920">
        <v>100000</v>
      </c>
      <c r="C1920" t="s">
        <v>7</v>
      </c>
      <c r="D1920" t="str">
        <f t="shared" si="236"/>
        <v>2021.02</v>
      </c>
      <c r="E1920" t="str" cm="1">
        <f t="array" ref="E1920">IF(COUNT(FIND({"셀룰러","샐룰러","lte","Lte","LTE","Cellular","cellular"},G1920)),"lte","wifi")</f>
        <v>lte</v>
      </c>
      <c r="F1920" t="s">
        <v>40</v>
      </c>
      <c r="G1920" t="s">
        <v>749</v>
      </c>
      <c r="H1920">
        <f t="shared" si="234"/>
        <v>7.9200000000000728</v>
      </c>
      <c r="I1920">
        <f t="shared" si="237"/>
        <v>700000</v>
      </c>
      <c r="J1920">
        <v>2013.1</v>
      </c>
      <c r="K1920" s="3">
        <f t="shared" si="238"/>
        <v>128</v>
      </c>
      <c r="M1920">
        <f t="shared" si="239"/>
        <v>520000</v>
      </c>
    </row>
    <row r="1921" spans="1:13" x14ac:dyDescent="0.45">
      <c r="A1921" t="s">
        <v>702</v>
      </c>
      <c r="B1921">
        <v>130000</v>
      </c>
      <c r="C1921" t="s">
        <v>4</v>
      </c>
      <c r="D1921" t="str">
        <f t="shared" si="236"/>
        <v>2021.02</v>
      </c>
      <c r="E1921" t="str" cm="1">
        <f t="array" ref="E1921">IF(COUNT(FIND({"셀룰러","샐룰러","lte","Lte","LTE","Cellular","cellular"},G1921)),"lte","wifi")</f>
        <v>lte</v>
      </c>
      <c r="F1921" t="s">
        <v>41</v>
      </c>
      <c r="G1921" t="s">
        <v>891</v>
      </c>
      <c r="H1921">
        <f t="shared" si="234"/>
        <v>7.9200000000000728</v>
      </c>
      <c r="I1921">
        <f t="shared" si="237"/>
        <v>580000</v>
      </c>
      <c r="J1921">
        <v>2013.1</v>
      </c>
      <c r="K1921" s="3">
        <f t="shared" si="238"/>
        <v>32</v>
      </c>
      <c r="M1921">
        <f t="shared" si="239"/>
        <v>520000</v>
      </c>
    </row>
    <row r="1922" spans="1:13" x14ac:dyDescent="0.45">
      <c r="A1922" t="s">
        <v>702</v>
      </c>
      <c r="B1922">
        <v>170000</v>
      </c>
      <c r="C1922" t="s">
        <v>4</v>
      </c>
      <c r="D1922" t="str">
        <f t="shared" si="236"/>
        <v>2020.09</v>
      </c>
      <c r="E1922" t="str" cm="1">
        <f t="array" ref="E1922">IF(COUNT(FIND({"셀룰러","샐룰러","lte","Lte","LTE","Cellular","cellular"},G1922)),"lte","wifi")</f>
        <v>lte</v>
      </c>
      <c r="F1922" t="s">
        <v>1009</v>
      </c>
      <c r="G1922" t="s">
        <v>1013</v>
      </c>
      <c r="H1922">
        <f t="shared" si="234"/>
        <v>6.9900000000000091</v>
      </c>
      <c r="I1922">
        <f t="shared" si="237"/>
        <v>580000</v>
      </c>
      <c r="J1922">
        <v>2013.1</v>
      </c>
      <c r="K1922" s="3">
        <f t="shared" si="238"/>
        <v>32</v>
      </c>
      <c r="M1922">
        <f t="shared" si="239"/>
        <v>520000</v>
      </c>
    </row>
    <row r="1923" spans="1:13" x14ac:dyDescent="0.45">
      <c r="A1923" t="s">
        <v>702</v>
      </c>
      <c r="B1923">
        <v>530000</v>
      </c>
      <c r="C1923" t="s">
        <v>4</v>
      </c>
      <c r="D1923" t="str">
        <f t="shared" si="236"/>
        <v>2021.03</v>
      </c>
      <c r="E1923" t="str" cm="1">
        <f t="array" ref="E1923">IF(COUNT(FIND({"셀룰러","샐룰러","lte","Lte","LTE","Cellular","cellular"},G1923)),"lte","wifi")</f>
        <v>lte</v>
      </c>
      <c r="F1923" t="s">
        <v>8</v>
      </c>
      <c r="G1923" t="s">
        <v>757</v>
      </c>
      <c r="H1923">
        <f t="shared" si="234"/>
        <v>7.9300000000000637</v>
      </c>
      <c r="I1923">
        <f t="shared" si="237"/>
        <v>580000</v>
      </c>
      <c r="J1923">
        <v>2013.1</v>
      </c>
      <c r="K1923" s="3">
        <f t="shared" si="238"/>
        <v>32</v>
      </c>
      <c r="M1923">
        <f t="shared" si="239"/>
        <v>520000</v>
      </c>
    </row>
    <row r="1924" spans="1:13" x14ac:dyDescent="0.45">
      <c r="A1924" t="s">
        <v>702</v>
      </c>
      <c r="B1924">
        <v>100000</v>
      </c>
      <c r="C1924" t="s">
        <v>7</v>
      </c>
      <c r="D1924" s="2">
        <v>2021.03</v>
      </c>
      <c r="E1924" t="str" cm="1">
        <f t="array" ref="E1924">IF(COUNT(FIND({"셀룰러","샐룰러","lte","Lte","LTE","Cellular","cellular"},G1924)),"lte","wifi")</f>
        <v>wifi</v>
      </c>
      <c r="F1924">
        <v>20210302</v>
      </c>
      <c r="G1924" t="s">
        <v>751</v>
      </c>
      <c r="H1924">
        <f t="shared" si="234"/>
        <v>7.9300000000000637</v>
      </c>
      <c r="I1924">
        <f t="shared" si="237"/>
        <v>360000</v>
      </c>
      <c r="J1924">
        <v>2013.1</v>
      </c>
      <c r="K1924" s="3">
        <f t="shared" si="238"/>
        <v>16</v>
      </c>
      <c r="M1924">
        <f t="shared" si="239"/>
        <v>360000</v>
      </c>
    </row>
    <row r="1925" spans="1:13" x14ac:dyDescent="0.45">
      <c r="A1925" t="s">
        <v>702</v>
      </c>
      <c r="B1925">
        <v>90000</v>
      </c>
      <c r="C1925" t="s">
        <v>7</v>
      </c>
      <c r="D1925" t="str">
        <f>LEFT(F1925,7)</f>
        <v>2020.12</v>
      </c>
      <c r="E1925" t="str" cm="1">
        <f t="array" ref="E1925">IF(COUNT(FIND({"셀룰러","샐룰러","lte","Lte","LTE","Cellular","cellular"},G1925)),"lte","wifi")</f>
        <v>lte</v>
      </c>
      <c r="F1925" t="s">
        <v>121</v>
      </c>
      <c r="G1925" t="s">
        <v>934</v>
      </c>
      <c r="H1925">
        <f t="shared" si="234"/>
        <v>7.0199999999999818</v>
      </c>
      <c r="I1925">
        <f t="shared" si="237"/>
        <v>580000</v>
      </c>
      <c r="J1925">
        <v>2013.1</v>
      </c>
      <c r="K1925" s="3">
        <f t="shared" si="238"/>
        <v>32</v>
      </c>
      <c r="M1925">
        <f t="shared" si="239"/>
        <v>520000</v>
      </c>
    </row>
    <row r="1926" spans="1:13" x14ac:dyDescent="0.45">
      <c r="A1926" t="s">
        <v>702</v>
      </c>
      <c r="B1926">
        <v>95000</v>
      </c>
      <c r="C1926" t="s">
        <v>7</v>
      </c>
      <c r="D1926" t="str">
        <f>LEFT(F1926,7)</f>
        <v>2020.11</v>
      </c>
      <c r="E1926" t="str" cm="1">
        <f t="array" ref="E1926">IF(COUNT(FIND({"셀룰러","샐룰러","lte","Lte","LTE","Cellular","cellular"},G1926)),"lte","wifi")</f>
        <v>wifi</v>
      </c>
      <c r="F1926" t="s">
        <v>181</v>
      </c>
      <c r="G1926" t="s">
        <v>978</v>
      </c>
      <c r="H1926">
        <f t="shared" si="234"/>
        <v>7.0099999999999909</v>
      </c>
      <c r="I1926">
        <f t="shared" si="237"/>
        <v>360000</v>
      </c>
      <c r="J1926">
        <v>2013.1</v>
      </c>
      <c r="K1926" s="3">
        <f t="shared" si="238"/>
        <v>16</v>
      </c>
      <c r="M1926">
        <f t="shared" si="239"/>
        <v>360000</v>
      </c>
    </row>
    <row r="1927" spans="1:13" x14ac:dyDescent="0.45">
      <c r="A1927" t="s">
        <v>702</v>
      </c>
      <c r="B1927">
        <v>80000</v>
      </c>
      <c r="C1927" t="s">
        <v>7</v>
      </c>
      <c r="D1927" t="str">
        <f>LEFT(F1927,7)</f>
        <v>2021.01</v>
      </c>
      <c r="E1927" t="str" cm="1">
        <f t="array" ref="E1927">IF(COUNT(FIND({"셀룰러","샐룰러","lte","Lte","LTE","Cellular","cellular"},G1927)),"lte","wifi")</f>
        <v>wifi</v>
      </c>
      <c r="F1927" t="s">
        <v>313</v>
      </c>
      <c r="G1927" t="s">
        <v>702</v>
      </c>
      <c r="H1927">
        <f t="shared" ref="H1927:H1990" si="240">D1927-J1927</f>
        <v>7.9100000000000819</v>
      </c>
      <c r="I1927">
        <f t="shared" si="237"/>
        <v>420000</v>
      </c>
      <c r="J1927">
        <v>2013.1</v>
      </c>
      <c r="K1927" s="3">
        <f t="shared" si="238"/>
        <v>32</v>
      </c>
      <c r="M1927">
        <f t="shared" si="239"/>
        <v>360000</v>
      </c>
    </row>
    <row r="1928" spans="1:13" x14ac:dyDescent="0.45">
      <c r="A1928" t="s">
        <v>702</v>
      </c>
      <c r="B1928">
        <v>70000</v>
      </c>
      <c r="C1928" t="s">
        <v>7</v>
      </c>
      <c r="D1928" s="2">
        <v>2020.11</v>
      </c>
      <c r="E1928" t="str" cm="1">
        <f t="array" ref="E1928">IF(COUNT(FIND({"셀룰러","샐룰러","lte","Lte","LTE","Cellular","cellular"},G1928)),"lte","wifi")</f>
        <v>lte</v>
      </c>
      <c r="F1928">
        <v>20201127</v>
      </c>
      <c r="G1928" t="s">
        <v>5750</v>
      </c>
      <c r="H1928">
        <f t="shared" si="240"/>
        <v>7.0099999999999909</v>
      </c>
      <c r="I1928">
        <f t="shared" si="237"/>
        <v>580000</v>
      </c>
      <c r="J1928">
        <v>2013.1</v>
      </c>
      <c r="K1928" s="3">
        <f t="shared" si="238"/>
        <v>32</v>
      </c>
      <c r="M1928">
        <f t="shared" si="239"/>
        <v>520000</v>
      </c>
    </row>
    <row r="1929" spans="1:13" x14ac:dyDescent="0.45">
      <c r="A1929" t="s">
        <v>702</v>
      </c>
      <c r="B1929" s="1">
        <v>218500</v>
      </c>
      <c r="C1929" t="s">
        <v>4</v>
      </c>
      <c r="D1929" t="str">
        <f t="shared" ref="D1929:D1964" si="241">LEFT(F1929,7)</f>
        <v>2018.06</v>
      </c>
      <c r="E1929" t="str" cm="1">
        <f t="array" ref="E1929">IF(COUNT(FIND({"셀룰러","샐룰러","lte","Lte","LTE","Cellular","cellular"},G1929)),"lte","wifi")</f>
        <v>wifi</v>
      </c>
      <c r="F1929" t="s">
        <v>5295</v>
      </c>
      <c r="G1929" t="s">
        <v>5082</v>
      </c>
      <c r="H1929">
        <f t="shared" si="240"/>
        <v>4.9600000000000364</v>
      </c>
      <c r="I1929">
        <f t="shared" si="237"/>
        <v>360000</v>
      </c>
      <c r="J1929">
        <v>2013.1</v>
      </c>
      <c r="K1929" s="3">
        <f t="shared" si="238"/>
        <v>16</v>
      </c>
      <c r="M1929">
        <f t="shared" si="239"/>
        <v>360000</v>
      </c>
    </row>
    <row r="1930" spans="1:13" x14ac:dyDescent="0.45">
      <c r="A1930" t="s">
        <v>702</v>
      </c>
      <c r="B1930">
        <v>60000</v>
      </c>
      <c r="C1930" t="s">
        <v>4</v>
      </c>
      <c r="D1930" t="str">
        <f t="shared" si="241"/>
        <v>2021.03</v>
      </c>
      <c r="E1930" t="str" cm="1">
        <f t="array" ref="E1930">IF(COUNT(FIND({"셀룰러","샐룰러","lte","Lte","LTE","Cellular","cellular"},G1930)),"lte","wifi")</f>
        <v>wifi</v>
      </c>
      <c r="F1930" t="s">
        <v>22</v>
      </c>
      <c r="G1930" t="s">
        <v>740</v>
      </c>
      <c r="H1930">
        <f t="shared" si="240"/>
        <v>7.9300000000000637</v>
      </c>
      <c r="I1930">
        <f t="shared" si="237"/>
        <v>420000</v>
      </c>
      <c r="J1930">
        <v>2013.1</v>
      </c>
      <c r="K1930" s="3">
        <f t="shared" si="238"/>
        <v>32</v>
      </c>
      <c r="M1930">
        <f t="shared" si="239"/>
        <v>360000</v>
      </c>
    </row>
    <row r="1931" spans="1:13" x14ac:dyDescent="0.45">
      <c r="A1931" t="s">
        <v>702</v>
      </c>
      <c r="B1931">
        <v>110000</v>
      </c>
      <c r="C1931" t="s">
        <v>7</v>
      </c>
      <c r="D1931" t="str">
        <f t="shared" si="241"/>
        <v>2021.01</v>
      </c>
      <c r="E1931" t="str" cm="1">
        <f t="array" ref="E1931">IF(COUNT(FIND({"셀룰러","샐룰러","lte","Lte","LTE","Cellular","cellular"},G1931)),"lte","wifi")</f>
        <v>lte</v>
      </c>
      <c r="F1931" t="s">
        <v>81</v>
      </c>
      <c r="G1931" t="s">
        <v>913</v>
      </c>
      <c r="H1931">
        <f t="shared" si="240"/>
        <v>7.9100000000000819</v>
      </c>
      <c r="I1931">
        <f t="shared" si="237"/>
        <v>580000</v>
      </c>
      <c r="J1931">
        <v>2013.1</v>
      </c>
      <c r="K1931" s="3">
        <f t="shared" si="238"/>
        <v>32</v>
      </c>
      <c r="M1931">
        <f t="shared" si="239"/>
        <v>520000</v>
      </c>
    </row>
    <row r="1932" spans="1:13" x14ac:dyDescent="0.45">
      <c r="A1932" t="s">
        <v>702</v>
      </c>
      <c r="B1932">
        <v>150000</v>
      </c>
      <c r="C1932" t="s">
        <v>7</v>
      </c>
      <c r="D1932" t="str">
        <f t="shared" si="241"/>
        <v>2020.11</v>
      </c>
      <c r="E1932" t="str" cm="1">
        <f t="array" ref="E1932">IF(COUNT(FIND({"셀룰러","샐룰러","lte","Lte","LTE","Cellular","cellular"},G1932)),"lte","wifi")</f>
        <v>lte</v>
      </c>
      <c r="F1932" t="s">
        <v>195</v>
      </c>
      <c r="G1932" t="s">
        <v>708</v>
      </c>
      <c r="H1932">
        <f t="shared" si="240"/>
        <v>7.0099999999999909</v>
      </c>
      <c r="I1932">
        <f t="shared" si="237"/>
        <v>700000</v>
      </c>
      <c r="J1932">
        <v>2013.1</v>
      </c>
      <c r="K1932" s="3">
        <f t="shared" si="238"/>
        <v>128</v>
      </c>
      <c r="M1932">
        <f t="shared" si="239"/>
        <v>520000</v>
      </c>
    </row>
    <row r="1933" spans="1:13" x14ac:dyDescent="0.45">
      <c r="A1933" t="s">
        <v>702</v>
      </c>
      <c r="B1933">
        <v>120000</v>
      </c>
      <c r="C1933" t="s">
        <v>4</v>
      </c>
      <c r="D1933" t="str">
        <f t="shared" si="241"/>
        <v>2020.11</v>
      </c>
      <c r="E1933" t="str" cm="1">
        <f t="array" ref="E1933">IF(COUNT(FIND({"셀룰러","샐룰러","lte","Lte","LTE","Cellular","cellular"},G1933)),"lte","wifi")</f>
        <v>lte</v>
      </c>
      <c r="F1933" t="s">
        <v>213</v>
      </c>
      <c r="G1933" t="s">
        <v>1000</v>
      </c>
      <c r="H1933">
        <f t="shared" si="240"/>
        <v>7.0099999999999909</v>
      </c>
      <c r="I1933">
        <f t="shared" si="237"/>
        <v>520000</v>
      </c>
      <c r="J1933">
        <v>2013.1</v>
      </c>
      <c r="K1933" s="3">
        <f t="shared" si="238"/>
        <v>16</v>
      </c>
      <c r="M1933">
        <f t="shared" si="239"/>
        <v>520000</v>
      </c>
    </row>
    <row r="1934" spans="1:13" x14ac:dyDescent="0.45">
      <c r="A1934" t="s">
        <v>702</v>
      </c>
      <c r="B1934">
        <v>140000</v>
      </c>
      <c r="C1934" t="s">
        <v>7</v>
      </c>
      <c r="D1934" t="str">
        <f t="shared" si="241"/>
        <v>2020.12</v>
      </c>
      <c r="E1934" t="str" cm="1">
        <f t="array" ref="E1934">IF(COUNT(FIND({"셀룰러","샐룰러","lte","Lte","LTE","Cellular","cellular"},G1934)),"lte","wifi")</f>
        <v>lte</v>
      </c>
      <c r="F1934" t="s">
        <v>455</v>
      </c>
      <c r="G1934" t="s">
        <v>760</v>
      </c>
      <c r="H1934">
        <f t="shared" si="240"/>
        <v>7.0199999999999818</v>
      </c>
      <c r="I1934">
        <f t="shared" si="237"/>
        <v>580000</v>
      </c>
      <c r="J1934">
        <v>2013.1</v>
      </c>
      <c r="K1934" s="3">
        <f t="shared" si="238"/>
        <v>32</v>
      </c>
      <c r="M1934">
        <f t="shared" si="239"/>
        <v>520000</v>
      </c>
    </row>
    <row r="1935" spans="1:13" x14ac:dyDescent="0.45">
      <c r="A1935" t="s">
        <v>702</v>
      </c>
      <c r="B1935">
        <v>130000</v>
      </c>
      <c r="C1935" t="s">
        <v>7</v>
      </c>
      <c r="D1935" t="str">
        <f t="shared" si="241"/>
        <v>2020.11</v>
      </c>
      <c r="E1935" t="str" cm="1">
        <f t="array" ref="E1935">IF(COUNT(FIND({"셀룰러","샐룰러","lte","Lte","LTE","Cellular","cellular"},G1935)),"lte","wifi")</f>
        <v>wifi</v>
      </c>
      <c r="F1935" t="s">
        <v>216</v>
      </c>
      <c r="G1935" t="s">
        <v>851</v>
      </c>
      <c r="H1935">
        <f t="shared" si="240"/>
        <v>7.0099999999999909</v>
      </c>
      <c r="I1935">
        <f t="shared" si="237"/>
        <v>420000</v>
      </c>
      <c r="J1935">
        <v>2013.1</v>
      </c>
      <c r="K1935" s="3">
        <f t="shared" si="238"/>
        <v>32</v>
      </c>
      <c r="M1935">
        <f t="shared" si="239"/>
        <v>360000</v>
      </c>
    </row>
    <row r="1936" spans="1:13" x14ac:dyDescent="0.45">
      <c r="A1936" t="s">
        <v>702</v>
      </c>
      <c r="B1936">
        <v>80000</v>
      </c>
      <c r="C1936" t="s">
        <v>7</v>
      </c>
      <c r="D1936" t="str">
        <f t="shared" si="241"/>
        <v>2021.02</v>
      </c>
      <c r="E1936" t="str" cm="1">
        <f t="array" ref="E1936">IF(COUNT(FIND({"셀룰러","샐룰러","lte","Lte","LTE","Cellular","cellular"},G1936)),"lte","wifi")</f>
        <v>lte</v>
      </c>
      <c r="F1936" t="s">
        <v>35</v>
      </c>
      <c r="G1936" t="s">
        <v>885</v>
      </c>
      <c r="H1936">
        <f t="shared" si="240"/>
        <v>7.9200000000000728</v>
      </c>
      <c r="I1936">
        <f t="shared" si="237"/>
        <v>580000</v>
      </c>
      <c r="J1936">
        <v>2013.1</v>
      </c>
      <c r="K1936" s="3">
        <f t="shared" si="238"/>
        <v>32</v>
      </c>
      <c r="M1936">
        <f t="shared" si="239"/>
        <v>520000</v>
      </c>
    </row>
    <row r="1937" spans="1:13" x14ac:dyDescent="0.45">
      <c r="A1937" t="s">
        <v>702</v>
      </c>
      <c r="B1937">
        <v>135000</v>
      </c>
      <c r="C1937" t="s">
        <v>4</v>
      </c>
      <c r="D1937" t="str">
        <f t="shared" si="241"/>
        <v>2020.09</v>
      </c>
      <c r="E1937" t="str" cm="1">
        <f t="array" ref="E1937">IF(COUNT(FIND({"셀룰러","샐룰러","lte","Lte","LTE","Cellular","cellular"},G1937)),"lte","wifi")</f>
        <v>wifi</v>
      </c>
      <c r="F1937" t="s">
        <v>714</v>
      </c>
      <c r="G1937" t="s">
        <v>713</v>
      </c>
      <c r="H1937">
        <f t="shared" si="240"/>
        <v>6.9900000000000091</v>
      </c>
      <c r="I1937">
        <f t="shared" si="237"/>
        <v>420000</v>
      </c>
      <c r="J1937">
        <v>2013.1</v>
      </c>
      <c r="K1937" s="3">
        <f t="shared" si="238"/>
        <v>32</v>
      </c>
      <c r="M1937">
        <f t="shared" si="239"/>
        <v>360000</v>
      </c>
    </row>
    <row r="1938" spans="1:13" x14ac:dyDescent="0.45">
      <c r="A1938" t="s">
        <v>702</v>
      </c>
      <c r="B1938">
        <v>110000</v>
      </c>
      <c r="C1938" t="s">
        <v>7</v>
      </c>
      <c r="D1938" t="str">
        <f t="shared" si="241"/>
        <v>2020.11</v>
      </c>
      <c r="E1938" t="str" cm="1">
        <f t="array" ref="E1938">IF(COUNT(FIND({"셀룰러","샐룰러","lte","Lte","LTE","Cellular","cellular"},G1938)),"lte","wifi")</f>
        <v>wifi</v>
      </c>
      <c r="F1938" t="s">
        <v>32</v>
      </c>
      <c r="G1938" t="s">
        <v>919</v>
      </c>
      <c r="H1938">
        <f t="shared" si="240"/>
        <v>7.0099999999999909</v>
      </c>
      <c r="I1938">
        <f t="shared" si="237"/>
        <v>420000</v>
      </c>
      <c r="J1938">
        <v>2013.1</v>
      </c>
      <c r="K1938" s="3">
        <f t="shared" si="238"/>
        <v>32</v>
      </c>
      <c r="M1938">
        <f t="shared" si="239"/>
        <v>360000</v>
      </c>
    </row>
    <row r="1939" spans="1:13" x14ac:dyDescent="0.45">
      <c r="A1939" t="s">
        <v>702</v>
      </c>
      <c r="B1939">
        <v>100000</v>
      </c>
      <c r="C1939" t="s">
        <v>7</v>
      </c>
      <c r="D1939" t="str">
        <f t="shared" si="241"/>
        <v>2021.02</v>
      </c>
      <c r="E1939" t="str" cm="1">
        <f t="array" ref="E1939">IF(COUNT(FIND({"셀룰러","샐룰러","lte","Lte","LTE","Cellular","cellular"},G1939)),"lte","wifi")</f>
        <v>wifi</v>
      </c>
      <c r="F1939" t="s">
        <v>48</v>
      </c>
      <c r="G1939" t="s">
        <v>909</v>
      </c>
      <c r="H1939">
        <f t="shared" si="240"/>
        <v>7.9200000000000728</v>
      </c>
      <c r="I1939">
        <f t="shared" si="237"/>
        <v>420000</v>
      </c>
      <c r="J1939">
        <v>2013.1</v>
      </c>
      <c r="K1939" s="3">
        <f t="shared" si="238"/>
        <v>32</v>
      </c>
      <c r="M1939">
        <f t="shared" si="239"/>
        <v>360000</v>
      </c>
    </row>
    <row r="1940" spans="1:13" x14ac:dyDescent="0.45">
      <c r="A1940" t="s">
        <v>702</v>
      </c>
      <c r="B1940">
        <v>70000</v>
      </c>
      <c r="C1940" t="s">
        <v>7</v>
      </c>
      <c r="D1940" t="str">
        <f t="shared" si="241"/>
        <v>2021.02</v>
      </c>
      <c r="E1940" t="str" cm="1">
        <f t="array" ref="E1940">IF(COUNT(FIND({"셀룰러","샐룰러","lte","Lte","LTE","Cellular","cellular"},G1940)),"lte","wifi")</f>
        <v>wifi</v>
      </c>
      <c r="F1940" t="s">
        <v>44</v>
      </c>
      <c r="G1940" t="s">
        <v>768</v>
      </c>
      <c r="H1940">
        <f t="shared" si="240"/>
        <v>7.9200000000000728</v>
      </c>
      <c r="I1940">
        <f t="shared" si="237"/>
        <v>480000</v>
      </c>
      <c r="J1940">
        <v>2013.1</v>
      </c>
      <c r="K1940" s="3">
        <f t="shared" si="238"/>
        <v>64</v>
      </c>
      <c r="M1940">
        <f t="shared" si="239"/>
        <v>360000</v>
      </c>
    </row>
    <row r="1941" spans="1:13" x14ac:dyDescent="0.45">
      <c r="A1941" t="s">
        <v>702</v>
      </c>
      <c r="B1941">
        <v>90000</v>
      </c>
      <c r="C1941" t="s">
        <v>7</v>
      </c>
      <c r="D1941" t="str">
        <f t="shared" si="241"/>
        <v>2021.01</v>
      </c>
      <c r="E1941" t="str" cm="1">
        <f t="array" ref="E1941">IF(COUNT(FIND({"셀룰러","샐룰러","lte","Lte","LTE","Cellular","cellular"},G1941)),"lte","wifi")</f>
        <v>wifi</v>
      </c>
      <c r="F1941" t="s">
        <v>371</v>
      </c>
      <c r="G1941" t="s">
        <v>725</v>
      </c>
      <c r="H1941">
        <f t="shared" si="240"/>
        <v>7.9100000000000819</v>
      </c>
      <c r="I1941">
        <f t="shared" si="237"/>
        <v>360000</v>
      </c>
      <c r="J1941">
        <v>2013.1</v>
      </c>
      <c r="K1941" s="3">
        <f t="shared" si="238"/>
        <v>16</v>
      </c>
      <c r="M1941">
        <f t="shared" si="239"/>
        <v>360000</v>
      </c>
    </row>
    <row r="1942" spans="1:13" x14ac:dyDescent="0.45">
      <c r="A1942" t="s">
        <v>702</v>
      </c>
      <c r="B1942" s="1">
        <v>178900</v>
      </c>
      <c r="C1942" t="s">
        <v>4</v>
      </c>
      <c r="D1942" t="str">
        <f t="shared" si="241"/>
        <v>2018.12</v>
      </c>
      <c r="E1942" t="str" cm="1">
        <f t="array" ref="E1942">IF(COUNT(FIND({"셀룰러","샐룰러","lte","Lte","LTE","Cellular","cellular"},G1942)),"lte","wifi")</f>
        <v>wifi</v>
      </c>
      <c r="F1942" t="s">
        <v>5282</v>
      </c>
      <c r="G1942" t="s">
        <v>5040</v>
      </c>
      <c r="H1942">
        <f t="shared" si="240"/>
        <v>5.0199999999999818</v>
      </c>
      <c r="I1942">
        <f t="shared" si="237"/>
        <v>360000</v>
      </c>
      <c r="J1942">
        <v>2013.1</v>
      </c>
      <c r="K1942" s="3">
        <f t="shared" si="238"/>
        <v>16</v>
      </c>
      <c r="M1942">
        <f t="shared" si="239"/>
        <v>360000</v>
      </c>
    </row>
    <row r="1943" spans="1:13" x14ac:dyDescent="0.45">
      <c r="A1943" t="s">
        <v>702</v>
      </c>
      <c r="B1943">
        <v>150000</v>
      </c>
      <c r="C1943" t="s">
        <v>7</v>
      </c>
      <c r="D1943" t="str">
        <f t="shared" si="241"/>
        <v>2020.12</v>
      </c>
      <c r="E1943" t="str" cm="1">
        <f t="array" ref="E1943">IF(COUNT(FIND({"셀룰러","샐룰러","lte","Lte","LTE","Cellular","cellular"},G1943)),"lte","wifi")</f>
        <v>lte</v>
      </c>
      <c r="F1943" t="s">
        <v>143</v>
      </c>
      <c r="G1943" t="s">
        <v>699</v>
      </c>
      <c r="H1943">
        <f t="shared" si="240"/>
        <v>7.0199999999999818</v>
      </c>
      <c r="I1943">
        <f t="shared" si="237"/>
        <v>580000</v>
      </c>
      <c r="J1943">
        <v>2013.1</v>
      </c>
      <c r="K1943" s="3">
        <f t="shared" si="238"/>
        <v>32</v>
      </c>
      <c r="M1943">
        <f t="shared" si="239"/>
        <v>520000</v>
      </c>
    </row>
    <row r="1944" spans="1:13" x14ac:dyDescent="0.45">
      <c r="A1944" t="s">
        <v>702</v>
      </c>
      <c r="B1944">
        <v>887412</v>
      </c>
      <c r="C1944" t="s">
        <v>7</v>
      </c>
      <c r="D1944" t="str">
        <f t="shared" si="241"/>
        <v>2021.02</v>
      </c>
      <c r="E1944" t="str" cm="1">
        <f t="array" ref="E1944">IF(COUNT(FIND({"셀룰러","샐룰러","lte","Lte","LTE","Cellular","cellular"},G1944)),"lte","wifi")</f>
        <v>lte</v>
      </c>
      <c r="F1944" t="s">
        <v>80</v>
      </c>
      <c r="G1944" t="s">
        <v>910</v>
      </c>
      <c r="H1944">
        <f t="shared" si="240"/>
        <v>7.9200000000000728</v>
      </c>
      <c r="I1944">
        <f t="shared" si="237"/>
        <v>640000</v>
      </c>
      <c r="J1944">
        <v>2013.1</v>
      </c>
      <c r="K1944" s="3">
        <f t="shared" si="238"/>
        <v>64</v>
      </c>
      <c r="M1944">
        <f t="shared" si="239"/>
        <v>520000</v>
      </c>
    </row>
    <row r="1945" spans="1:13" x14ac:dyDescent="0.45">
      <c r="A1945" t="s">
        <v>702</v>
      </c>
      <c r="B1945">
        <v>80000</v>
      </c>
      <c r="C1945" t="s">
        <v>7</v>
      </c>
      <c r="D1945" t="str">
        <f t="shared" si="241"/>
        <v>2020.12</v>
      </c>
      <c r="E1945" t="str" cm="1">
        <f t="array" ref="E1945">IF(COUNT(FIND({"셀룰러","샐룰러","lte","Lte","LTE","Cellular","cellular"},G1945)),"lte","wifi")</f>
        <v>lte</v>
      </c>
      <c r="F1945" t="s">
        <v>173</v>
      </c>
      <c r="G1945" t="s">
        <v>827</v>
      </c>
      <c r="H1945">
        <f t="shared" si="240"/>
        <v>7.0199999999999818</v>
      </c>
      <c r="I1945">
        <f t="shared" si="237"/>
        <v>520000</v>
      </c>
      <c r="J1945">
        <v>2013.1</v>
      </c>
      <c r="K1945" s="3">
        <f t="shared" si="238"/>
        <v>16</v>
      </c>
      <c r="M1945">
        <f t="shared" si="239"/>
        <v>520000</v>
      </c>
    </row>
    <row r="1946" spans="1:13" x14ac:dyDescent="0.45">
      <c r="A1946" t="s">
        <v>702</v>
      </c>
      <c r="B1946">
        <v>150000</v>
      </c>
      <c r="C1946" t="s">
        <v>7</v>
      </c>
      <c r="D1946" t="str">
        <f t="shared" si="241"/>
        <v>2021.01</v>
      </c>
      <c r="E1946" t="str" cm="1">
        <f t="array" ref="E1946">IF(COUNT(FIND({"셀룰러","샐룰러","lte","Lte","LTE","Cellular","cellular"},G1946)),"lte","wifi")</f>
        <v>wifi</v>
      </c>
      <c r="F1946" t="s">
        <v>106</v>
      </c>
      <c r="G1946" t="s">
        <v>726</v>
      </c>
      <c r="H1946">
        <f t="shared" si="240"/>
        <v>7.9100000000000819</v>
      </c>
      <c r="I1946">
        <f t="shared" si="237"/>
        <v>420000</v>
      </c>
      <c r="J1946">
        <v>2013.1</v>
      </c>
      <c r="K1946" s="3">
        <f t="shared" si="238"/>
        <v>32</v>
      </c>
      <c r="M1946">
        <f t="shared" si="239"/>
        <v>360000</v>
      </c>
    </row>
    <row r="1947" spans="1:13" x14ac:dyDescent="0.45">
      <c r="A1947" t="s">
        <v>702</v>
      </c>
      <c r="B1947">
        <v>100000</v>
      </c>
      <c r="C1947" t="s">
        <v>4</v>
      </c>
      <c r="D1947" t="str">
        <f t="shared" si="241"/>
        <v>2021.02</v>
      </c>
      <c r="E1947" t="str" cm="1">
        <f t="array" ref="E1947">IF(COUNT(FIND({"셀룰러","샐룰러","lte","Lte","LTE","Cellular","cellular"},G1947)),"lte","wifi")</f>
        <v>lte</v>
      </c>
      <c r="F1947" t="s">
        <v>71</v>
      </c>
      <c r="G1947" t="s">
        <v>721</v>
      </c>
      <c r="H1947">
        <f t="shared" si="240"/>
        <v>7.9200000000000728</v>
      </c>
      <c r="I1947">
        <f t="shared" si="237"/>
        <v>520000</v>
      </c>
      <c r="J1947">
        <v>2013.1</v>
      </c>
      <c r="K1947" s="3">
        <f t="shared" si="238"/>
        <v>16</v>
      </c>
      <c r="M1947">
        <f t="shared" si="239"/>
        <v>520000</v>
      </c>
    </row>
    <row r="1948" spans="1:13" x14ac:dyDescent="0.45">
      <c r="A1948" t="s">
        <v>702</v>
      </c>
      <c r="B1948" s="1">
        <v>267720</v>
      </c>
      <c r="C1948" t="s">
        <v>4</v>
      </c>
      <c r="D1948" t="str">
        <f t="shared" si="241"/>
        <v>2018.01</v>
      </c>
      <c r="E1948" t="str" cm="1">
        <f t="array" ref="E1948">IF(COUNT(FIND({"셀룰러","샐룰러","lte","Lte","LTE","Cellular","cellular"},G1948)),"lte","wifi")</f>
        <v>wifi</v>
      </c>
      <c r="F1948" t="s">
        <v>5291</v>
      </c>
      <c r="G1948" t="s">
        <v>5071</v>
      </c>
      <c r="H1948">
        <f t="shared" si="240"/>
        <v>4.9100000000000819</v>
      </c>
      <c r="I1948">
        <f t="shared" si="237"/>
        <v>420000</v>
      </c>
      <c r="J1948">
        <v>2013.1</v>
      </c>
      <c r="K1948" s="3">
        <f t="shared" si="238"/>
        <v>32</v>
      </c>
      <c r="M1948">
        <f t="shared" si="239"/>
        <v>360000</v>
      </c>
    </row>
    <row r="1949" spans="1:13" x14ac:dyDescent="0.45">
      <c r="A1949" t="s">
        <v>702</v>
      </c>
      <c r="B1949">
        <v>100000</v>
      </c>
      <c r="C1949" t="s">
        <v>7</v>
      </c>
      <c r="D1949" t="str">
        <f t="shared" si="241"/>
        <v>2020.12</v>
      </c>
      <c r="E1949" t="str" cm="1">
        <f t="array" ref="E1949">IF(COUNT(FIND({"셀룰러","샐룰러","lte","Lte","LTE","Cellular","cellular"},G1949)),"lte","wifi")</f>
        <v>wifi</v>
      </c>
      <c r="F1949" t="s">
        <v>171</v>
      </c>
      <c r="G1949" t="s">
        <v>926</v>
      </c>
      <c r="H1949">
        <f t="shared" si="240"/>
        <v>7.0199999999999818</v>
      </c>
      <c r="I1949">
        <f t="shared" si="237"/>
        <v>360000</v>
      </c>
      <c r="J1949">
        <v>2013.1</v>
      </c>
      <c r="K1949" s="3">
        <f t="shared" si="238"/>
        <v>16</v>
      </c>
      <c r="M1949">
        <f t="shared" si="239"/>
        <v>360000</v>
      </c>
    </row>
    <row r="1950" spans="1:13" x14ac:dyDescent="0.45">
      <c r="A1950" t="s">
        <v>702</v>
      </c>
      <c r="B1950">
        <v>40000</v>
      </c>
      <c r="C1950" t="s">
        <v>4</v>
      </c>
      <c r="D1950" t="str">
        <f t="shared" si="241"/>
        <v>2021.02</v>
      </c>
      <c r="E1950" t="str" cm="1">
        <f t="array" ref="E1950">IF(COUNT(FIND({"셀룰러","샐룰러","lte","Lte","LTE","Cellular","cellular"},G1950)),"lte","wifi")</f>
        <v>wifi</v>
      </c>
      <c r="F1950" t="s">
        <v>52</v>
      </c>
      <c r="G1950" t="s">
        <v>754</v>
      </c>
      <c r="H1950">
        <f t="shared" si="240"/>
        <v>7.9200000000000728</v>
      </c>
      <c r="I1950">
        <f t="shared" si="237"/>
        <v>420000</v>
      </c>
      <c r="J1950">
        <v>2013.1</v>
      </c>
      <c r="K1950" s="3">
        <f t="shared" si="238"/>
        <v>32</v>
      </c>
      <c r="M1950">
        <f t="shared" si="239"/>
        <v>360000</v>
      </c>
    </row>
    <row r="1951" spans="1:13" x14ac:dyDescent="0.45">
      <c r="A1951" t="s">
        <v>702</v>
      </c>
      <c r="B1951">
        <v>50000</v>
      </c>
      <c r="C1951" t="s">
        <v>4</v>
      </c>
      <c r="D1951" t="str">
        <f t="shared" si="241"/>
        <v>2021.02</v>
      </c>
      <c r="E1951" t="str" cm="1">
        <f t="array" ref="E1951">IF(COUNT(FIND({"셀룰러","샐룰러","lte","Lte","LTE","Cellular","cellular"},G1951)),"lte","wifi")</f>
        <v>wifi</v>
      </c>
      <c r="F1951" t="s">
        <v>40</v>
      </c>
      <c r="G1951" t="s">
        <v>874</v>
      </c>
      <c r="H1951">
        <f t="shared" si="240"/>
        <v>7.9200000000000728</v>
      </c>
      <c r="I1951">
        <f t="shared" si="237"/>
        <v>420000</v>
      </c>
      <c r="J1951">
        <v>2013.1</v>
      </c>
      <c r="K1951" s="3">
        <f t="shared" si="238"/>
        <v>32</v>
      </c>
      <c r="M1951">
        <f t="shared" si="239"/>
        <v>360000</v>
      </c>
    </row>
    <row r="1952" spans="1:13" x14ac:dyDescent="0.45">
      <c r="A1952" t="s">
        <v>702</v>
      </c>
      <c r="B1952">
        <v>130000</v>
      </c>
      <c r="C1952" t="s">
        <v>7</v>
      </c>
      <c r="D1952" t="str">
        <f t="shared" si="241"/>
        <v>2021.01</v>
      </c>
      <c r="E1952" t="str" cm="1">
        <f t="array" ref="E1952">IF(COUNT(FIND({"셀룰러","샐룰러","lte","Lte","LTE","Cellular","cellular"},G1952)),"lte","wifi")</f>
        <v>lte</v>
      </c>
      <c r="F1952" t="s">
        <v>111</v>
      </c>
      <c r="G1952" t="s">
        <v>928</v>
      </c>
      <c r="H1952">
        <f t="shared" si="240"/>
        <v>7.9100000000000819</v>
      </c>
      <c r="I1952">
        <f t="shared" si="237"/>
        <v>700000</v>
      </c>
      <c r="J1952">
        <v>2013.1</v>
      </c>
      <c r="K1952" s="3">
        <f t="shared" si="238"/>
        <v>128</v>
      </c>
      <c r="M1952">
        <f t="shared" si="239"/>
        <v>520000</v>
      </c>
    </row>
    <row r="1953" spans="1:13" x14ac:dyDescent="0.45">
      <c r="A1953" t="s">
        <v>702</v>
      </c>
      <c r="B1953">
        <v>80000</v>
      </c>
      <c r="C1953" t="s">
        <v>7</v>
      </c>
      <c r="D1953" t="str">
        <f t="shared" si="241"/>
        <v>2020.11</v>
      </c>
      <c r="E1953" t="str" cm="1">
        <f t="array" ref="E1953">IF(COUNT(FIND({"셀룰러","샐룰러","lte","Lte","LTE","Cellular","cellular"},G1953)),"lte","wifi")</f>
        <v>wifi</v>
      </c>
      <c r="F1953" t="s">
        <v>673</v>
      </c>
      <c r="G1953" t="s">
        <v>989</v>
      </c>
      <c r="H1953">
        <f t="shared" si="240"/>
        <v>7.0099999999999909</v>
      </c>
      <c r="I1953">
        <f t="shared" si="237"/>
        <v>360000</v>
      </c>
      <c r="J1953">
        <v>2013.1</v>
      </c>
      <c r="K1953" s="3">
        <f t="shared" si="238"/>
        <v>16</v>
      </c>
      <c r="M1953">
        <f t="shared" si="239"/>
        <v>360000</v>
      </c>
    </row>
    <row r="1954" spans="1:13" x14ac:dyDescent="0.45">
      <c r="A1954" t="s">
        <v>702</v>
      </c>
      <c r="B1954">
        <v>130000</v>
      </c>
      <c r="C1954" t="s">
        <v>7</v>
      </c>
      <c r="D1954" t="str">
        <f t="shared" si="241"/>
        <v>2020.12</v>
      </c>
      <c r="E1954" t="str" cm="1">
        <f t="array" ref="E1954">IF(COUNT(FIND({"셀룰러","샐룰러","lte","Lte","LTE","Cellular","cellular"},G1954)),"lte","wifi")</f>
        <v>lte</v>
      </c>
      <c r="F1954" t="s">
        <v>128</v>
      </c>
      <c r="G1954" t="s">
        <v>940</v>
      </c>
      <c r="H1954">
        <f t="shared" si="240"/>
        <v>7.0199999999999818</v>
      </c>
      <c r="I1954">
        <f t="shared" si="237"/>
        <v>580000</v>
      </c>
      <c r="J1954">
        <v>2013.1</v>
      </c>
      <c r="K1954" s="3">
        <f t="shared" si="238"/>
        <v>32</v>
      </c>
      <c r="M1954">
        <f t="shared" si="239"/>
        <v>520000</v>
      </c>
    </row>
    <row r="1955" spans="1:13" x14ac:dyDescent="0.45">
      <c r="A1955" t="s">
        <v>702</v>
      </c>
      <c r="B1955">
        <v>120000</v>
      </c>
      <c r="C1955" t="s">
        <v>7</v>
      </c>
      <c r="D1955" t="str">
        <f t="shared" si="241"/>
        <v>2021.02</v>
      </c>
      <c r="E1955" t="str" cm="1">
        <f t="array" ref="E1955">IF(COUNT(FIND({"셀룰러","샐룰러","lte","Lte","LTE","Cellular","cellular"},G1955)),"lte","wifi")</f>
        <v>lte</v>
      </c>
      <c r="F1955" t="s">
        <v>29</v>
      </c>
      <c r="G1955" t="s">
        <v>888</v>
      </c>
      <c r="H1955">
        <f t="shared" si="240"/>
        <v>7.9200000000000728</v>
      </c>
      <c r="I1955">
        <f t="shared" si="237"/>
        <v>640000</v>
      </c>
      <c r="J1955">
        <v>2013.1</v>
      </c>
      <c r="K1955" s="3">
        <f t="shared" si="238"/>
        <v>64</v>
      </c>
      <c r="M1955">
        <f t="shared" si="239"/>
        <v>520000</v>
      </c>
    </row>
    <row r="1956" spans="1:13" x14ac:dyDescent="0.45">
      <c r="A1956" t="s">
        <v>702</v>
      </c>
      <c r="B1956">
        <v>140000</v>
      </c>
      <c r="C1956" t="s">
        <v>7</v>
      </c>
      <c r="D1956" t="str">
        <f t="shared" si="241"/>
        <v>2020.11</v>
      </c>
      <c r="E1956" t="str" cm="1">
        <f t="array" ref="E1956">IF(COUNT(FIND({"셀룰러","샐룰러","lte","Lte","LTE","Cellular","cellular"},G1956)),"lte","wifi")</f>
        <v>lte</v>
      </c>
      <c r="F1956" t="s">
        <v>192</v>
      </c>
      <c r="G1956" t="s">
        <v>964</v>
      </c>
      <c r="H1956">
        <f t="shared" si="240"/>
        <v>7.0099999999999909</v>
      </c>
      <c r="I1956">
        <f t="shared" si="237"/>
        <v>700000</v>
      </c>
      <c r="J1956">
        <v>2013.1</v>
      </c>
      <c r="K1956" s="3">
        <f t="shared" si="238"/>
        <v>128</v>
      </c>
      <c r="M1956">
        <f t="shared" si="239"/>
        <v>520000</v>
      </c>
    </row>
    <row r="1957" spans="1:13" x14ac:dyDescent="0.45">
      <c r="A1957" t="s">
        <v>702</v>
      </c>
      <c r="B1957">
        <v>120000</v>
      </c>
      <c r="C1957" t="s">
        <v>7</v>
      </c>
      <c r="D1957" t="str">
        <f t="shared" si="241"/>
        <v>2020.12</v>
      </c>
      <c r="E1957" t="str" cm="1">
        <f t="array" ref="E1957">IF(COUNT(FIND({"셀룰러","샐룰러","lte","Lte","LTE","Cellular","cellular"},G1957)),"lte","wifi")</f>
        <v>wifi</v>
      </c>
      <c r="F1957" t="s">
        <v>175</v>
      </c>
      <c r="G1957" t="s">
        <v>975</v>
      </c>
      <c r="H1957">
        <f t="shared" si="240"/>
        <v>7.0199999999999818</v>
      </c>
      <c r="I1957">
        <f t="shared" ref="I1957:I2020" si="242">IF(K1957=32,M1957+60000,IF(K1957=64,M1957+120000,IF(K1957=128,M1957+180000,M1957)))</f>
        <v>360000</v>
      </c>
      <c r="J1957">
        <v>2013.1</v>
      </c>
      <c r="K1957" s="3">
        <f t="shared" ref="K1957:K2020" si="243">IF(COUNT(FIND(128,G1957)),128,IF(COUNT(FIND(16,G1957)),16,IF(COUNT(FIND(64,G1957)),64,32)))</f>
        <v>16</v>
      </c>
      <c r="M1957">
        <f t="shared" ref="M1957:M2020" si="244">IF(E1957="wifi",360000,520000)</f>
        <v>360000</v>
      </c>
    </row>
    <row r="1958" spans="1:13" x14ac:dyDescent="0.45">
      <c r="A1958" t="s">
        <v>702</v>
      </c>
      <c r="B1958">
        <v>80000</v>
      </c>
      <c r="C1958" t="s">
        <v>7</v>
      </c>
      <c r="D1958" t="str">
        <f t="shared" si="241"/>
        <v>2021.02</v>
      </c>
      <c r="E1958" t="str" cm="1">
        <f t="array" ref="E1958">IF(COUNT(FIND({"셀룰러","샐룰러","lte","Lte","LTE","Cellular","cellular"},G1958)),"lte","wifi")</f>
        <v>wifi</v>
      </c>
      <c r="F1958" t="s">
        <v>35</v>
      </c>
      <c r="G1958" t="s">
        <v>746</v>
      </c>
      <c r="H1958">
        <f t="shared" si="240"/>
        <v>7.9200000000000728</v>
      </c>
      <c r="I1958">
        <f t="shared" si="242"/>
        <v>420000</v>
      </c>
      <c r="J1958">
        <v>2013.1</v>
      </c>
      <c r="K1958" s="3">
        <f t="shared" si="243"/>
        <v>32</v>
      </c>
      <c r="M1958">
        <f t="shared" si="244"/>
        <v>360000</v>
      </c>
    </row>
    <row r="1959" spans="1:13" x14ac:dyDescent="0.45">
      <c r="A1959" t="s">
        <v>702</v>
      </c>
      <c r="B1959">
        <v>150000</v>
      </c>
      <c r="C1959" t="s">
        <v>4</v>
      </c>
      <c r="D1959" t="str">
        <f t="shared" si="241"/>
        <v>2020.12</v>
      </c>
      <c r="E1959" t="str" cm="1">
        <f t="array" ref="E1959">IF(COUNT(FIND({"셀룰러","샐룰러","lte","Lte","LTE","Cellular","cellular"},G1959)),"lte","wifi")</f>
        <v>lte</v>
      </c>
      <c r="F1959" t="s">
        <v>142</v>
      </c>
      <c r="G1959" t="s">
        <v>894</v>
      </c>
      <c r="H1959">
        <f t="shared" si="240"/>
        <v>7.0199999999999818</v>
      </c>
      <c r="I1959">
        <f t="shared" si="242"/>
        <v>700000</v>
      </c>
      <c r="J1959">
        <v>2013.1</v>
      </c>
      <c r="K1959" s="3">
        <f t="shared" si="243"/>
        <v>128</v>
      </c>
      <c r="M1959">
        <f t="shared" si="244"/>
        <v>520000</v>
      </c>
    </row>
    <row r="1960" spans="1:13" x14ac:dyDescent="0.45">
      <c r="A1960" t="s">
        <v>702</v>
      </c>
      <c r="B1960">
        <v>100000</v>
      </c>
      <c r="C1960" t="s">
        <v>7</v>
      </c>
      <c r="D1960" t="str">
        <f t="shared" si="241"/>
        <v>2020.11</v>
      </c>
      <c r="E1960" t="str" cm="1">
        <f t="array" ref="E1960">IF(COUNT(FIND({"셀룰러","샐룰러","lte","Lte","LTE","Cellular","cellular"},G1960)),"lte","wifi")</f>
        <v>wifi</v>
      </c>
      <c r="F1960" t="s">
        <v>204</v>
      </c>
      <c r="G1960" t="s">
        <v>970</v>
      </c>
      <c r="H1960">
        <f t="shared" si="240"/>
        <v>7.0099999999999909</v>
      </c>
      <c r="I1960">
        <f t="shared" si="242"/>
        <v>360000</v>
      </c>
      <c r="J1960">
        <v>2013.1</v>
      </c>
      <c r="K1960" s="3">
        <f t="shared" si="243"/>
        <v>16</v>
      </c>
      <c r="M1960">
        <f t="shared" si="244"/>
        <v>360000</v>
      </c>
    </row>
    <row r="1961" spans="1:13" x14ac:dyDescent="0.45">
      <c r="A1961" t="s">
        <v>702</v>
      </c>
      <c r="B1961">
        <v>80000</v>
      </c>
      <c r="C1961" t="s">
        <v>7</v>
      </c>
      <c r="D1961" t="str">
        <f t="shared" si="241"/>
        <v>2020.12</v>
      </c>
      <c r="E1961" t="str" cm="1">
        <f t="array" ref="E1961">IF(COUNT(FIND({"셀룰러","샐룰러","lte","Lte","LTE","Cellular","cellular"},G1961)),"lte","wifi")</f>
        <v>wifi</v>
      </c>
      <c r="F1961" t="s">
        <v>142</v>
      </c>
      <c r="G1961" t="s">
        <v>804</v>
      </c>
      <c r="H1961">
        <f t="shared" si="240"/>
        <v>7.0199999999999818</v>
      </c>
      <c r="I1961">
        <f t="shared" si="242"/>
        <v>420000</v>
      </c>
      <c r="J1961">
        <v>2013.1</v>
      </c>
      <c r="K1961" s="3">
        <f t="shared" si="243"/>
        <v>32</v>
      </c>
      <c r="M1961">
        <f t="shared" si="244"/>
        <v>360000</v>
      </c>
    </row>
    <row r="1962" spans="1:13" x14ac:dyDescent="0.45">
      <c r="A1962" t="s">
        <v>702</v>
      </c>
      <c r="B1962">
        <v>50000</v>
      </c>
      <c r="C1962" t="s">
        <v>7</v>
      </c>
      <c r="D1962" t="str">
        <f t="shared" si="241"/>
        <v>2021.02</v>
      </c>
      <c r="E1962" t="str" cm="1">
        <f t="array" ref="E1962">IF(COUNT(FIND({"셀룰러","샐룰러","lte","Lte","LTE","Cellular","cellular"},G1962)),"lte","wifi")</f>
        <v>wifi</v>
      </c>
      <c r="F1962" t="s">
        <v>73</v>
      </c>
      <c r="G1962" t="s">
        <v>864</v>
      </c>
      <c r="H1962">
        <f t="shared" si="240"/>
        <v>7.9200000000000728</v>
      </c>
      <c r="I1962">
        <f t="shared" si="242"/>
        <v>420000</v>
      </c>
      <c r="J1962">
        <v>2013.1</v>
      </c>
      <c r="K1962" s="3">
        <f t="shared" si="243"/>
        <v>32</v>
      </c>
      <c r="M1962">
        <f t="shared" si="244"/>
        <v>360000</v>
      </c>
    </row>
    <row r="1963" spans="1:13" x14ac:dyDescent="0.45">
      <c r="A1963" t="s">
        <v>702</v>
      </c>
      <c r="B1963">
        <v>90000</v>
      </c>
      <c r="C1963" t="s">
        <v>7</v>
      </c>
      <c r="D1963" t="str">
        <f t="shared" si="241"/>
        <v>2021.01</v>
      </c>
      <c r="E1963" t="str" cm="1">
        <f t="array" ref="E1963">IF(COUNT(FIND({"셀룰러","샐룰러","lte","Lte","LTE","Cellular","cellular"},G1963)),"lte","wifi")</f>
        <v>wifi</v>
      </c>
      <c r="F1963" t="s">
        <v>367</v>
      </c>
      <c r="G1963" t="s">
        <v>781</v>
      </c>
      <c r="H1963">
        <f t="shared" si="240"/>
        <v>7.9100000000000819</v>
      </c>
      <c r="I1963">
        <f t="shared" si="242"/>
        <v>360000</v>
      </c>
      <c r="J1963">
        <v>2013.1</v>
      </c>
      <c r="K1963" s="3">
        <f t="shared" si="243"/>
        <v>16</v>
      </c>
      <c r="M1963">
        <f t="shared" si="244"/>
        <v>360000</v>
      </c>
    </row>
    <row r="1964" spans="1:13" x14ac:dyDescent="0.45">
      <c r="A1964" t="s">
        <v>702</v>
      </c>
      <c r="B1964">
        <v>90000</v>
      </c>
      <c r="C1964" t="s">
        <v>7</v>
      </c>
      <c r="D1964" t="str">
        <f t="shared" si="241"/>
        <v>2020.11</v>
      </c>
      <c r="E1964" t="str" cm="1">
        <f t="array" ref="E1964">IF(COUNT(FIND({"셀룰러","샐룰러","lte","Lte","LTE","Cellular","cellular"},G1964)),"lte","wifi")</f>
        <v>wifi</v>
      </c>
      <c r="F1964" t="s">
        <v>236</v>
      </c>
      <c r="G1964" t="s">
        <v>875</v>
      </c>
      <c r="H1964">
        <f t="shared" si="240"/>
        <v>7.0099999999999909</v>
      </c>
      <c r="I1964">
        <f t="shared" si="242"/>
        <v>420000</v>
      </c>
      <c r="J1964">
        <v>2013.1</v>
      </c>
      <c r="K1964" s="3">
        <f t="shared" si="243"/>
        <v>32</v>
      </c>
      <c r="M1964">
        <f t="shared" si="244"/>
        <v>360000</v>
      </c>
    </row>
    <row r="1965" spans="1:13" x14ac:dyDescent="0.45">
      <c r="A1965" t="s">
        <v>702</v>
      </c>
      <c r="B1965">
        <v>100000</v>
      </c>
      <c r="C1965" t="s">
        <v>4</v>
      </c>
      <c r="D1965" s="2">
        <v>2020.11</v>
      </c>
      <c r="E1965" t="str" cm="1">
        <f t="array" ref="E1965">IF(COUNT(FIND({"셀룰러","샐룰러","lte","Lte","LTE","Cellular","cellular"},G1965)),"lte","wifi")</f>
        <v>wifi</v>
      </c>
      <c r="F1965">
        <v>20201120</v>
      </c>
      <c r="G1965" t="s">
        <v>5757</v>
      </c>
      <c r="H1965">
        <f t="shared" si="240"/>
        <v>7.0099999999999909</v>
      </c>
      <c r="I1965">
        <f t="shared" si="242"/>
        <v>360000</v>
      </c>
      <c r="J1965">
        <v>2013.1</v>
      </c>
      <c r="K1965" s="3">
        <f t="shared" si="243"/>
        <v>16</v>
      </c>
      <c r="M1965">
        <f t="shared" si="244"/>
        <v>360000</v>
      </c>
    </row>
    <row r="1966" spans="1:13" x14ac:dyDescent="0.45">
      <c r="A1966" t="s">
        <v>702</v>
      </c>
      <c r="B1966">
        <v>150000</v>
      </c>
      <c r="C1966" t="s">
        <v>7</v>
      </c>
      <c r="D1966" t="str">
        <f t="shared" ref="D1966:D1973" si="245">LEFT(F1966,7)</f>
        <v>2021.02</v>
      </c>
      <c r="E1966" t="str" cm="1">
        <f t="array" ref="E1966">IF(COUNT(FIND({"셀룰러","샐룰러","lte","Lte","LTE","Cellular","cellular"},G1966)),"lte","wifi")</f>
        <v>lte</v>
      </c>
      <c r="F1966" t="s">
        <v>80</v>
      </c>
      <c r="G1966" t="s">
        <v>925</v>
      </c>
      <c r="H1966">
        <f t="shared" si="240"/>
        <v>7.9200000000000728</v>
      </c>
      <c r="I1966">
        <f t="shared" si="242"/>
        <v>580000</v>
      </c>
      <c r="J1966">
        <v>2013.1</v>
      </c>
      <c r="K1966" s="3">
        <f t="shared" si="243"/>
        <v>32</v>
      </c>
      <c r="M1966">
        <f t="shared" si="244"/>
        <v>520000</v>
      </c>
    </row>
    <row r="1967" spans="1:13" x14ac:dyDescent="0.45">
      <c r="A1967" t="s">
        <v>702</v>
      </c>
      <c r="B1967">
        <v>100000</v>
      </c>
      <c r="C1967" t="s">
        <v>4</v>
      </c>
      <c r="D1967" t="str">
        <f t="shared" si="245"/>
        <v>2020.12</v>
      </c>
      <c r="E1967" t="str" cm="1">
        <f t="array" ref="E1967">IF(COUNT(FIND({"셀룰러","샐룰러","lte","Lte","LTE","Cellular","cellular"},G1967)),"lte","wifi")</f>
        <v>wifi</v>
      </c>
      <c r="F1967" t="s">
        <v>160</v>
      </c>
      <c r="G1967" t="s">
        <v>816</v>
      </c>
      <c r="H1967">
        <f t="shared" si="240"/>
        <v>7.0199999999999818</v>
      </c>
      <c r="I1967">
        <f t="shared" si="242"/>
        <v>360000</v>
      </c>
      <c r="J1967">
        <v>2013.1</v>
      </c>
      <c r="K1967" s="3">
        <f t="shared" si="243"/>
        <v>16</v>
      </c>
      <c r="M1967">
        <f t="shared" si="244"/>
        <v>360000</v>
      </c>
    </row>
    <row r="1968" spans="1:13" x14ac:dyDescent="0.45">
      <c r="A1968" t="s">
        <v>702</v>
      </c>
      <c r="B1968">
        <v>90000</v>
      </c>
      <c r="C1968" t="s">
        <v>7</v>
      </c>
      <c r="D1968" t="str">
        <f t="shared" si="245"/>
        <v>2020.12</v>
      </c>
      <c r="E1968" t="str" cm="1">
        <f t="array" ref="E1968">IF(COUNT(FIND({"셀룰러","샐룰러","lte","Lte","LTE","Cellular","cellular"},G1968)),"lte","wifi")</f>
        <v>wifi</v>
      </c>
      <c r="F1968" t="s">
        <v>161</v>
      </c>
      <c r="G1968" t="s">
        <v>702</v>
      </c>
      <c r="H1968">
        <f t="shared" si="240"/>
        <v>7.0199999999999818</v>
      </c>
      <c r="I1968">
        <f t="shared" si="242"/>
        <v>420000</v>
      </c>
      <c r="J1968">
        <v>2013.1</v>
      </c>
      <c r="K1968" s="3">
        <f t="shared" si="243"/>
        <v>32</v>
      </c>
      <c r="M1968">
        <f t="shared" si="244"/>
        <v>360000</v>
      </c>
    </row>
    <row r="1969" spans="1:13" x14ac:dyDescent="0.45">
      <c r="A1969" t="s">
        <v>702</v>
      </c>
      <c r="B1969">
        <v>100000</v>
      </c>
      <c r="C1969" t="s">
        <v>7</v>
      </c>
      <c r="D1969" t="str">
        <f t="shared" si="245"/>
        <v>2020.12</v>
      </c>
      <c r="E1969" t="str" cm="1">
        <f t="array" ref="E1969">IF(COUNT(FIND({"셀룰러","샐룰러","lte","Lte","LTE","Cellular","cellular"},G1969)),"lte","wifi")</f>
        <v>lte</v>
      </c>
      <c r="F1969" t="s">
        <v>146</v>
      </c>
      <c r="G1969" t="s">
        <v>739</v>
      </c>
      <c r="H1969">
        <f t="shared" si="240"/>
        <v>7.0199999999999818</v>
      </c>
      <c r="I1969">
        <f t="shared" si="242"/>
        <v>640000</v>
      </c>
      <c r="J1969">
        <v>2013.1</v>
      </c>
      <c r="K1969" s="3">
        <f t="shared" si="243"/>
        <v>64</v>
      </c>
      <c r="M1969">
        <f t="shared" si="244"/>
        <v>520000</v>
      </c>
    </row>
    <row r="1970" spans="1:13" x14ac:dyDescent="0.45">
      <c r="A1970" t="s">
        <v>702</v>
      </c>
      <c r="B1970">
        <v>120000</v>
      </c>
      <c r="C1970" t="s">
        <v>7</v>
      </c>
      <c r="D1970" t="str">
        <f t="shared" si="245"/>
        <v>2020.12</v>
      </c>
      <c r="E1970" t="str" cm="1">
        <f t="array" ref="E1970">IF(COUNT(FIND({"셀룰러","샐룰러","lte","Lte","LTE","Cellular","cellular"},G1970)),"lte","wifi")</f>
        <v>lte</v>
      </c>
      <c r="F1970" t="s">
        <v>150</v>
      </c>
      <c r="G1970" t="s">
        <v>805</v>
      </c>
      <c r="H1970">
        <f t="shared" si="240"/>
        <v>7.0199999999999818</v>
      </c>
      <c r="I1970">
        <f t="shared" si="242"/>
        <v>580000</v>
      </c>
      <c r="J1970">
        <v>2013.1</v>
      </c>
      <c r="K1970" s="3">
        <f t="shared" si="243"/>
        <v>32</v>
      </c>
      <c r="M1970">
        <f t="shared" si="244"/>
        <v>520000</v>
      </c>
    </row>
    <row r="1971" spans="1:13" x14ac:dyDescent="0.45">
      <c r="A1971" t="s">
        <v>702</v>
      </c>
      <c r="B1971">
        <v>50000</v>
      </c>
      <c r="C1971" t="s">
        <v>7</v>
      </c>
      <c r="D1971" t="str">
        <f t="shared" si="245"/>
        <v>2021.02</v>
      </c>
      <c r="E1971" t="str" cm="1">
        <f t="array" ref="E1971">IF(COUNT(FIND({"셀룰러","샐룰러","lte","Lte","LTE","Cellular","cellular"},G1971)),"lte","wifi")</f>
        <v>wifi</v>
      </c>
      <c r="F1971" t="s">
        <v>66</v>
      </c>
      <c r="G1971" t="s">
        <v>646</v>
      </c>
      <c r="H1971">
        <f t="shared" si="240"/>
        <v>7.9200000000000728</v>
      </c>
      <c r="I1971">
        <f t="shared" si="242"/>
        <v>420000</v>
      </c>
      <c r="J1971">
        <v>2013.1</v>
      </c>
      <c r="K1971" s="3">
        <f t="shared" si="243"/>
        <v>32</v>
      </c>
      <c r="M1971">
        <f t="shared" si="244"/>
        <v>360000</v>
      </c>
    </row>
    <row r="1972" spans="1:13" x14ac:dyDescent="0.45">
      <c r="A1972" t="s">
        <v>702</v>
      </c>
      <c r="B1972">
        <v>120000</v>
      </c>
      <c r="C1972" t="s">
        <v>7</v>
      </c>
      <c r="D1972" t="str">
        <f t="shared" si="245"/>
        <v>2020.11</v>
      </c>
      <c r="E1972" t="str" cm="1">
        <f t="array" ref="E1972">IF(COUNT(FIND({"셀룰러","샐룰러","lte","Lte","LTE","Cellular","cellular"},G1972)),"lte","wifi")</f>
        <v>wifi</v>
      </c>
      <c r="F1972" t="s">
        <v>599</v>
      </c>
      <c r="G1972" t="s">
        <v>837</v>
      </c>
      <c r="H1972">
        <f t="shared" si="240"/>
        <v>7.0099999999999909</v>
      </c>
      <c r="I1972">
        <f t="shared" si="242"/>
        <v>420000</v>
      </c>
      <c r="J1972">
        <v>2013.1</v>
      </c>
      <c r="K1972" s="3">
        <f t="shared" si="243"/>
        <v>32</v>
      </c>
      <c r="M1972">
        <f t="shared" si="244"/>
        <v>360000</v>
      </c>
    </row>
    <row r="1973" spans="1:13" x14ac:dyDescent="0.45">
      <c r="A1973" t="s">
        <v>702</v>
      </c>
      <c r="B1973">
        <v>95000</v>
      </c>
      <c r="C1973" t="s">
        <v>4</v>
      </c>
      <c r="D1973" t="str">
        <f t="shared" si="245"/>
        <v>2021.02</v>
      </c>
      <c r="E1973" t="str" cm="1">
        <f t="array" ref="E1973">IF(COUNT(FIND({"셀룰러","샐룰러","lte","Lte","LTE","Cellular","cellular"},G1973)),"lte","wifi")</f>
        <v>wifi</v>
      </c>
      <c r="F1973" t="s">
        <v>80</v>
      </c>
      <c r="G1973" t="s">
        <v>767</v>
      </c>
      <c r="H1973">
        <f t="shared" si="240"/>
        <v>7.9200000000000728</v>
      </c>
      <c r="I1973">
        <f t="shared" si="242"/>
        <v>360000</v>
      </c>
      <c r="J1973">
        <v>2013.1</v>
      </c>
      <c r="K1973" s="3">
        <f t="shared" si="243"/>
        <v>16</v>
      </c>
      <c r="M1973">
        <f t="shared" si="244"/>
        <v>360000</v>
      </c>
    </row>
    <row r="1974" spans="1:13" x14ac:dyDescent="0.45">
      <c r="A1974" t="s">
        <v>702</v>
      </c>
      <c r="B1974">
        <v>120000</v>
      </c>
      <c r="C1974" t="s">
        <v>7</v>
      </c>
      <c r="D1974" s="2">
        <v>2020.11</v>
      </c>
      <c r="E1974" t="str" cm="1">
        <f t="array" ref="E1974">IF(COUNT(FIND({"셀룰러","샐룰러","lte","Lte","LTE","Cellular","cellular"},G1974)),"lte","wifi")</f>
        <v>wifi</v>
      </c>
      <c r="F1974">
        <v>20201122</v>
      </c>
      <c r="G1974" t="s">
        <v>5710</v>
      </c>
      <c r="H1974">
        <f t="shared" si="240"/>
        <v>7.0099999999999909</v>
      </c>
      <c r="I1974">
        <f t="shared" si="242"/>
        <v>420000</v>
      </c>
      <c r="J1974">
        <v>2013.1</v>
      </c>
      <c r="K1974" s="3">
        <f t="shared" si="243"/>
        <v>32</v>
      </c>
      <c r="M1974">
        <f t="shared" si="244"/>
        <v>360000</v>
      </c>
    </row>
    <row r="1975" spans="1:13" x14ac:dyDescent="0.45">
      <c r="A1975" t="s">
        <v>702</v>
      </c>
      <c r="B1975">
        <v>90000</v>
      </c>
      <c r="C1975" t="s">
        <v>4</v>
      </c>
      <c r="D1975" t="str">
        <f t="shared" ref="D1975:D2007" si="246">LEFT(F1975,7)</f>
        <v>2020.12</v>
      </c>
      <c r="E1975" t="str" cm="1">
        <f t="array" ref="E1975">IF(COUNT(FIND({"셀룰러","샐룰러","lte","Lte","LTE","Cellular","cellular"},G1975)),"lte","wifi")</f>
        <v>wifi</v>
      </c>
      <c r="F1975" t="s">
        <v>499</v>
      </c>
      <c r="G1975" t="s">
        <v>981</v>
      </c>
      <c r="H1975">
        <f t="shared" si="240"/>
        <v>7.0199999999999818</v>
      </c>
      <c r="I1975">
        <f t="shared" si="242"/>
        <v>360000</v>
      </c>
      <c r="J1975">
        <v>2013.1</v>
      </c>
      <c r="K1975" s="3">
        <f t="shared" si="243"/>
        <v>16</v>
      </c>
      <c r="M1975">
        <f t="shared" si="244"/>
        <v>360000</v>
      </c>
    </row>
    <row r="1976" spans="1:13" x14ac:dyDescent="0.45">
      <c r="A1976" t="s">
        <v>702</v>
      </c>
      <c r="B1976">
        <v>180000</v>
      </c>
      <c r="C1976" t="s">
        <v>7</v>
      </c>
      <c r="D1976" t="str">
        <f t="shared" si="246"/>
        <v>2021.01</v>
      </c>
      <c r="E1976" t="str" cm="1">
        <f t="array" ref="E1976">IF(COUNT(FIND({"셀룰러","샐룰러","lte","Lte","LTE","Cellular","cellular"},G1976)),"lte","wifi")</f>
        <v>wifi</v>
      </c>
      <c r="F1976" t="s">
        <v>346</v>
      </c>
      <c r="G1976" t="s">
        <v>712</v>
      </c>
      <c r="H1976">
        <f t="shared" si="240"/>
        <v>7.9100000000000819</v>
      </c>
      <c r="I1976">
        <f t="shared" si="242"/>
        <v>420000</v>
      </c>
      <c r="J1976">
        <v>2013.1</v>
      </c>
      <c r="K1976" s="3">
        <f t="shared" si="243"/>
        <v>32</v>
      </c>
      <c r="M1976">
        <f t="shared" si="244"/>
        <v>360000</v>
      </c>
    </row>
    <row r="1977" spans="1:13" x14ac:dyDescent="0.45">
      <c r="A1977" t="s">
        <v>702</v>
      </c>
      <c r="B1977">
        <v>40000</v>
      </c>
      <c r="C1977" t="s">
        <v>7</v>
      </c>
      <c r="D1977" t="str">
        <f t="shared" si="246"/>
        <v>2021.02</v>
      </c>
      <c r="E1977" t="str" cm="1">
        <f t="array" ref="E1977">IF(COUNT(FIND({"셀룰러","샐룰러","lte","Lte","LTE","Cellular","cellular"},G1977)),"lte","wifi")</f>
        <v>wifi</v>
      </c>
      <c r="F1977" t="s">
        <v>257</v>
      </c>
      <c r="G1977" t="s">
        <v>880</v>
      </c>
      <c r="H1977">
        <f t="shared" si="240"/>
        <v>7.9200000000000728</v>
      </c>
      <c r="I1977">
        <f t="shared" si="242"/>
        <v>420000</v>
      </c>
      <c r="J1977">
        <v>2013.1</v>
      </c>
      <c r="K1977" s="3">
        <f t="shared" si="243"/>
        <v>32</v>
      </c>
      <c r="M1977">
        <f t="shared" si="244"/>
        <v>360000</v>
      </c>
    </row>
    <row r="1978" spans="1:13" x14ac:dyDescent="0.45">
      <c r="A1978" t="s">
        <v>702</v>
      </c>
      <c r="B1978">
        <v>140000</v>
      </c>
      <c r="C1978" t="s">
        <v>7</v>
      </c>
      <c r="D1978" t="str">
        <f t="shared" si="246"/>
        <v>2021.01</v>
      </c>
      <c r="E1978" t="str" cm="1">
        <f t="array" ref="E1978">IF(COUNT(FIND({"셀룰러","샐룰러","lte","Lte","LTE","Cellular","cellular"},G1978)),"lte","wifi")</f>
        <v>lte</v>
      </c>
      <c r="F1978" t="s">
        <v>94</v>
      </c>
      <c r="G1978" t="s">
        <v>780</v>
      </c>
      <c r="H1978">
        <f t="shared" si="240"/>
        <v>7.9100000000000819</v>
      </c>
      <c r="I1978">
        <f t="shared" si="242"/>
        <v>700000</v>
      </c>
      <c r="J1978">
        <v>2013.1</v>
      </c>
      <c r="K1978" s="3">
        <f t="shared" si="243"/>
        <v>128</v>
      </c>
      <c r="M1978">
        <f t="shared" si="244"/>
        <v>520000</v>
      </c>
    </row>
    <row r="1979" spans="1:13" x14ac:dyDescent="0.45">
      <c r="A1979" t="s">
        <v>702</v>
      </c>
      <c r="B1979">
        <v>150000</v>
      </c>
      <c r="C1979" t="s">
        <v>7</v>
      </c>
      <c r="D1979" t="str">
        <f t="shared" si="246"/>
        <v>2020.11</v>
      </c>
      <c r="E1979" t="str" cm="1">
        <f t="array" ref="E1979">IF(COUNT(FIND({"셀룰러","샐룰러","lte","Lte","LTE","Cellular","cellular"},G1979)),"lte","wifi")</f>
        <v>lte</v>
      </c>
      <c r="F1979" t="s">
        <v>193</v>
      </c>
      <c r="G1979" t="s">
        <v>739</v>
      </c>
      <c r="H1979">
        <f t="shared" si="240"/>
        <v>7.0099999999999909</v>
      </c>
      <c r="I1979">
        <f t="shared" si="242"/>
        <v>640000</v>
      </c>
      <c r="J1979">
        <v>2013.1</v>
      </c>
      <c r="K1979" s="3">
        <f t="shared" si="243"/>
        <v>64</v>
      </c>
      <c r="M1979">
        <f t="shared" si="244"/>
        <v>520000</v>
      </c>
    </row>
    <row r="1980" spans="1:13" x14ac:dyDescent="0.45">
      <c r="A1980" t="s">
        <v>702</v>
      </c>
      <c r="B1980">
        <v>90000</v>
      </c>
      <c r="C1980" t="s">
        <v>7</v>
      </c>
      <c r="D1980" t="str">
        <f t="shared" si="246"/>
        <v>2021.01</v>
      </c>
      <c r="E1980" t="str" cm="1">
        <f t="array" ref="E1980">IF(COUNT(FIND({"셀룰러","샐룰러","lte","Lte","LTE","Cellular","cellular"},G1980)),"lte","wifi")</f>
        <v>wifi</v>
      </c>
      <c r="F1980" t="s">
        <v>100</v>
      </c>
      <c r="G1980" t="s">
        <v>937</v>
      </c>
      <c r="H1980">
        <f t="shared" si="240"/>
        <v>7.9100000000000819</v>
      </c>
      <c r="I1980">
        <f t="shared" si="242"/>
        <v>420000</v>
      </c>
      <c r="J1980">
        <v>2013.1</v>
      </c>
      <c r="K1980" s="3">
        <f t="shared" si="243"/>
        <v>32</v>
      </c>
      <c r="M1980">
        <f t="shared" si="244"/>
        <v>360000</v>
      </c>
    </row>
    <row r="1981" spans="1:13" x14ac:dyDescent="0.45">
      <c r="A1981" t="s">
        <v>702</v>
      </c>
      <c r="B1981">
        <v>50000</v>
      </c>
      <c r="C1981" t="s">
        <v>7</v>
      </c>
      <c r="D1981" t="str">
        <f t="shared" si="246"/>
        <v>2021.03</v>
      </c>
      <c r="E1981" t="str" cm="1">
        <f t="array" ref="E1981">IF(COUNT(FIND({"셀룰러","샐룰러","lte","Lte","LTE","Cellular","cellular"},G1981)),"lte","wifi")</f>
        <v>wifi</v>
      </c>
      <c r="F1981" t="s">
        <v>8</v>
      </c>
      <c r="G1981" t="s">
        <v>1020</v>
      </c>
      <c r="H1981">
        <f t="shared" si="240"/>
        <v>7.9300000000000637</v>
      </c>
      <c r="I1981">
        <f t="shared" si="242"/>
        <v>360000</v>
      </c>
      <c r="J1981">
        <v>2013.1</v>
      </c>
      <c r="K1981" s="3">
        <f t="shared" si="243"/>
        <v>16</v>
      </c>
      <c r="M1981">
        <f t="shared" si="244"/>
        <v>360000</v>
      </c>
    </row>
    <row r="1982" spans="1:13" x14ac:dyDescent="0.45">
      <c r="A1982" t="s">
        <v>702</v>
      </c>
      <c r="B1982">
        <v>90000</v>
      </c>
      <c r="C1982" t="s">
        <v>7</v>
      </c>
      <c r="D1982" t="str">
        <f t="shared" si="246"/>
        <v>2020.11</v>
      </c>
      <c r="E1982" t="str" cm="1">
        <f t="array" ref="E1982">IF(COUNT(FIND({"셀룰러","샐룰러","lte","Lte","LTE","Cellular","cellular"},G1982)),"lte","wifi")</f>
        <v>wifi</v>
      </c>
      <c r="F1982" t="s">
        <v>193</v>
      </c>
      <c r="G1982" t="s">
        <v>974</v>
      </c>
      <c r="H1982">
        <f t="shared" si="240"/>
        <v>7.0099999999999909</v>
      </c>
      <c r="I1982">
        <f t="shared" si="242"/>
        <v>420000</v>
      </c>
      <c r="J1982">
        <v>2013.1</v>
      </c>
      <c r="K1982" s="3">
        <f t="shared" si="243"/>
        <v>32</v>
      </c>
      <c r="M1982">
        <f t="shared" si="244"/>
        <v>360000</v>
      </c>
    </row>
    <row r="1983" spans="1:13" x14ac:dyDescent="0.45">
      <c r="A1983" t="s">
        <v>702</v>
      </c>
      <c r="B1983">
        <v>120000</v>
      </c>
      <c r="C1983" t="s">
        <v>7</v>
      </c>
      <c r="D1983" t="str">
        <f t="shared" si="246"/>
        <v>2020.11</v>
      </c>
      <c r="E1983" t="str" cm="1">
        <f t="array" ref="E1983">IF(COUNT(FIND({"셀룰러","샐룰러","lte","Lte","LTE","Cellular","cellular"},G1983)),"lte","wifi")</f>
        <v>lte</v>
      </c>
      <c r="F1983" t="s">
        <v>516</v>
      </c>
      <c r="G1983" t="s">
        <v>958</v>
      </c>
      <c r="H1983">
        <f t="shared" si="240"/>
        <v>7.0099999999999909</v>
      </c>
      <c r="I1983">
        <f t="shared" si="242"/>
        <v>580000</v>
      </c>
      <c r="J1983">
        <v>2013.1</v>
      </c>
      <c r="K1983" s="3">
        <f t="shared" si="243"/>
        <v>32</v>
      </c>
      <c r="M1983">
        <f t="shared" si="244"/>
        <v>520000</v>
      </c>
    </row>
    <row r="1984" spans="1:13" x14ac:dyDescent="0.45">
      <c r="A1984" t="s">
        <v>702</v>
      </c>
      <c r="B1984">
        <v>130000</v>
      </c>
      <c r="C1984" t="s">
        <v>7</v>
      </c>
      <c r="D1984" t="str">
        <f t="shared" si="246"/>
        <v>2020.11</v>
      </c>
      <c r="E1984" t="str" cm="1">
        <f t="array" ref="E1984">IF(COUNT(FIND({"셀룰러","샐룰러","lte","Lte","LTE","Cellular","cellular"},G1984)),"lte","wifi")</f>
        <v>lte</v>
      </c>
      <c r="F1984" t="s">
        <v>216</v>
      </c>
      <c r="G1984" t="s">
        <v>993</v>
      </c>
      <c r="H1984">
        <f t="shared" si="240"/>
        <v>7.0099999999999909</v>
      </c>
      <c r="I1984">
        <f t="shared" si="242"/>
        <v>520000</v>
      </c>
      <c r="J1984">
        <v>2013.1</v>
      </c>
      <c r="K1984" s="3">
        <f t="shared" si="243"/>
        <v>16</v>
      </c>
      <c r="M1984">
        <f t="shared" si="244"/>
        <v>520000</v>
      </c>
    </row>
    <row r="1985" spans="1:13" x14ac:dyDescent="0.45">
      <c r="A1985" t="s">
        <v>702</v>
      </c>
      <c r="B1985">
        <v>170000</v>
      </c>
      <c r="C1985" t="s">
        <v>4</v>
      </c>
      <c r="D1985" t="str">
        <f t="shared" si="246"/>
        <v>2020.12</v>
      </c>
      <c r="E1985" t="str" cm="1">
        <f t="array" ref="E1985">IF(COUNT(FIND({"셀룰러","샐룰러","lte","Lte","LTE","Cellular","cellular"},G1985)),"lte","wifi")</f>
        <v>lte</v>
      </c>
      <c r="F1985" t="s">
        <v>148</v>
      </c>
      <c r="G1985" t="s">
        <v>812</v>
      </c>
      <c r="H1985">
        <f t="shared" si="240"/>
        <v>7.0199999999999818</v>
      </c>
      <c r="I1985">
        <f t="shared" si="242"/>
        <v>580000</v>
      </c>
      <c r="J1985">
        <v>2013.1</v>
      </c>
      <c r="K1985" s="3">
        <f t="shared" si="243"/>
        <v>32</v>
      </c>
      <c r="M1985">
        <f t="shared" si="244"/>
        <v>520000</v>
      </c>
    </row>
    <row r="1986" spans="1:13" x14ac:dyDescent="0.45">
      <c r="A1986" t="s">
        <v>702</v>
      </c>
      <c r="B1986">
        <v>90000</v>
      </c>
      <c r="C1986" t="s">
        <v>7</v>
      </c>
      <c r="D1986" t="str">
        <f t="shared" si="246"/>
        <v>2021.01</v>
      </c>
      <c r="E1986" t="str" cm="1">
        <f t="array" ref="E1986">IF(COUNT(FIND({"셀룰러","샐룰러","lte","Lte","LTE","Cellular","cellular"},G1986)),"lte","wifi")</f>
        <v>wifi</v>
      </c>
      <c r="F1986" t="s">
        <v>94</v>
      </c>
      <c r="G1986" t="s">
        <v>917</v>
      </c>
      <c r="H1986">
        <f t="shared" si="240"/>
        <v>7.9100000000000819</v>
      </c>
      <c r="I1986">
        <f t="shared" si="242"/>
        <v>360000</v>
      </c>
      <c r="J1986">
        <v>2013.1</v>
      </c>
      <c r="K1986" s="3">
        <f t="shared" si="243"/>
        <v>16</v>
      </c>
      <c r="M1986">
        <f t="shared" si="244"/>
        <v>360000</v>
      </c>
    </row>
    <row r="1987" spans="1:13" x14ac:dyDescent="0.45">
      <c r="A1987" t="s">
        <v>702</v>
      </c>
      <c r="B1987">
        <v>120000</v>
      </c>
      <c r="C1987" t="s">
        <v>7</v>
      </c>
      <c r="D1987" t="str">
        <f t="shared" si="246"/>
        <v>2021.03</v>
      </c>
      <c r="E1987" t="str" cm="1">
        <f t="array" ref="E1987">IF(COUNT(FIND({"셀룰러","샐룰러","lte","Lte","LTE","Cellular","cellular"},G1987)),"lte","wifi")</f>
        <v>lte</v>
      </c>
      <c r="F1987" t="s">
        <v>8</v>
      </c>
      <c r="G1987" t="s">
        <v>1021</v>
      </c>
      <c r="H1987">
        <f t="shared" si="240"/>
        <v>7.9300000000000637</v>
      </c>
      <c r="I1987">
        <f t="shared" si="242"/>
        <v>580000</v>
      </c>
      <c r="J1987">
        <v>2013.1</v>
      </c>
      <c r="K1987" s="3">
        <f t="shared" si="243"/>
        <v>32</v>
      </c>
      <c r="M1987">
        <f t="shared" si="244"/>
        <v>520000</v>
      </c>
    </row>
    <row r="1988" spans="1:13" x14ac:dyDescent="0.45">
      <c r="A1988" t="s">
        <v>702</v>
      </c>
      <c r="B1988">
        <v>100000</v>
      </c>
      <c r="C1988" t="s">
        <v>7</v>
      </c>
      <c r="D1988" t="str">
        <f t="shared" si="246"/>
        <v>2020.12</v>
      </c>
      <c r="E1988" t="str" cm="1">
        <f t="array" ref="E1988">IF(COUNT(FIND({"셀룰러","샐룰러","lte","Lte","LTE","Cellular","cellular"},G1988)),"lte","wifi")</f>
        <v>wifi</v>
      </c>
      <c r="F1988" t="s">
        <v>128</v>
      </c>
      <c r="G1988" t="s">
        <v>797</v>
      </c>
      <c r="H1988">
        <f t="shared" si="240"/>
        <v>7.0199999999999818</v>
      </c>
      <c r="I1988">
        <f t="shared" si="242"/>
        <v>420000</v>
      </c>
      <c r="J1988">
        <v>2013.1</v>
      </c>
      <c r="K1988" s="3">
        <f t="shared" si="243"/>
        <v>32</v>
      </c>
      <c r="M1988">
        <f t="shared" si="244"/>
        <v>360000</v>
      </c>
    </row>
    <row r="1989" spans="1:13" x14ac:dyDescent="0.45">
      <c r="A1989" t="s">
        <v>702</v>
      </c>
      <c r="B1989">
        <v>110000</v>
      </c>
      <c r="C1989" t="s">
        <v>4</v>
      </c>
      <c r="D1989" t="str">
        <f t="shared" si="246"/>
        <v>2021.02</v>
      </c>
      <c r="E1989" t="str" cm="1">
        <f t="array" ref="E1989">IF(COUNT(FIND({"셀룰러","샐룰러","lte","Lte","LTE","Cellular","cellular"},G1989)),"lte","wifi")</f>
        <v>wifi</v>
      </c>
      <c r="F1989" t="s">
        <v>74</v>
      </c>
      <c r="G1989" t="s">
        <v>766</v>
      </c>
      <c r="H1989">
        <f t="shared" si="240"/>
        <v>7.9200000000000728</v>
      </c>
      <c r="I1989">
        <f t="shared" si="242"/>
        <v>360000</v>
      </c>
      <c r="J1989">
        <v>2013.1</v>
      </c>
      <c r="K1989" s="3">
        <f t="shared" si="243"/>
        <v>16</v>
      </c>
      <c r="M1989">
        <f t="shared" si="244"/>
        <v>360000</v>
      </c>
    </row>
    <row r="1990" spans="1:13" x14ac:dyDescent="0.45">
      <c r="A1990" t="s">
        <v>702</v>
      </c>
      <c r="B1990">
        <v>90000</v>
      </c>
      <c r="C1990" t="s">
        <v>7</v>
      </c>
      <c r="D1990" t="str">
        <f t="shared" si="246"/>
        <v>2021.03</v>
      </c>
      <c r="E1990" t="str" cm="1">
        <f t="array" ref="E1990">IF(COUNT(FIND({"셀룰러","샐룰러","lte","Lte","LTE","Cellular","cellular"},G1990)),"lte","wifi")</f>
        <v>wifi</v>
      </c>
      <c r="F1990" t="s">
        <v>20</v>
      </c>
      <c r="G1990" t="s">
        <v>717</v>
      </c>
      <c r="H1990">
        <f t="shared" si="240"/>
        <v>7.9300000000000637</v>
      </c>
      <c r="I1990">
        <f t="shared" si="242"/>
        <v>420000</v>
      </c>
      <c r="J1990">
        <v>2013.1</v>
      </c>
      <c r="K1990" s="3">
        <f t="shared" si="243"/>
        <v>32</v>
      </c>
      <c r="M1990">
        <f t="shared" si="244"/>
        <v>360000</v>
      </c>
    </row>
    <row r="1991" spans="1:13" x14ac:dyDescent="0.45">
      <c r="A1991" t="s">
        <v>702</v>
      </c>
      <c r="B1991">
        <v>130000</v>
      </c>
      <c r="C1991" t="s">
        <v>7</v>
      </c>
      <c r="D1991" t="str">
        <f t="shared" si="246"/>
        <v>2020.12</v>
      </c>
      <c r="E1991" t="str" cm="1">
        <f t="array" ref="E1991">IF(COUNT(FIND({"셀룰러","샐룰러","lte","Lte","LTE","Cellular","cellular"},G1991)),"lte","wifi")</f>
        <v>lte</v>
      </c>
      <c r="F1991" t="s">
        <v>163</v>
      </c>
      <c r="G1991" t="s">
        <v>966</v>
      </c>
      <c r="H1991">
        <f t="shared" ref="H1991:H2054" si="247">D1991-J1991</f>
        <v>7.0199999999999818</v>
      </c>
      <c r="I1991">
        <f t="shared" si="242"/>
        <v>700000</v>
      </c>
      <c r="J1991">
        <v>2013.1</v>
      </c>
      <c r="K1991" s="3">
        <f t="shared" si="243"/>
        <v>128</v>
      </c>
      <c r="M1991">
        <f t="shared" si="244"/>
        <v>520000</v>
      </c>
    </row>
    <row r="1992" spans="1:13" x14ac:dyDescent="0.45">
      <c r="A1992" t="s">
        <v>702</v>
      </c>
      <c r="B1992">
        <v>90000</v>
      </c>
      <c r="C1992" t="s">
        <v>4</v>
      </c>
      <c r="D1992" t="str">
        <f t="shared" si="246"/>
        <v>2020.12</v>
      </c>
      <c r="E1992" t="str" cm="1">
        <f t="array" ref="E1992">IF(COUNT(FIND({"셀룰러","샐룰러","lte","Lte","LTE","Cellular","cellular"},G1992)),"lte","wifi")</f>
        <v>wifi</v>
      </c>
      <c r="F1992" t="s">
        <v>173</v>
      </c>
      <c r="G1992" t="s">
        <v>735</v>
      </c>
      <c r="H1992">
        <f t="shared" si="247"/>
        <v>7.0199999999999818</v>
      </c>
      <c r="I1992">
        <f t="shared" si="242"/>
        <v>420000</v>
      </c>
      <c r="J1992">
        <v>2013.1</v>
      </c>
      <c r="K1992" s="3">
        <f t="shared" si="243"/>
        <v>32</v>
      </c>
      <c r="M1992">
        <f t="shared" si="244"/>
        <v>360000</v>
      </c>
    </row>
    <row r="1993" spans="1:13" x14ac:dyDescent="0.45">
      <c r="A1993" t="s">
        <v>702</v>
      </c>
      <c r="B1993">
        <v>90000</v>
      </c>
      <c r="C1993" t="s">
        <v>7</v>
      </c>
      <c r="D1993" t="str">
        <f t="shared" si="246"/>
        <v>2021.03</v>
      </c>
      <c r="E1993" t="str" cm="1">
        <f t="array" ref="E1993">IF(COUNT(FIND({"셀룰러","샐룰러","lte","Lte","LTE","Cellular","cellular"},G1993)),"lte","wifi")</f>
        <v>wifi</v>
      </c>
      <c r="F1993" t="s">
        <v>15</v>
      </c>
      <c r="G1993" t="s">
        <v>717</v>
      </c>
      <c r="H1993">
        <f t="shared" si="247"/>
        <v>7.9300000000000637</v>
      </c>
      <c r="I1993">
        <f t="shared" si="242"/>
        <v>420000</v>
      </c>
      <c r="J1993">
        <v>2013.1</v>
      </c>
      <c r="K1993" s="3">
        <f t="shared" si="243"/>
        <v>32</v>
      </c>
      <c r="M1993">
        <f t="shared" si="244"/>
        <v>360000</v>
      </c>
    </row>
    <row r="1994" spans="1:13" x14ac:dyDescent="0.45">
      <c r="A1994" t="s">
        <v>702</v>
      </c>
      <c r="B1994">
        <v>80000</v>
      </c>
      <c r="C1994" t="s">
        <v>7</v>
      </c>
      <c r="D1994" t="str">
        <f t="shared" si="246"/>
        <v>2021.03</v>
      </c>
      <c r="E1994" t="str" cm="1">
        <f t="array" ref="E1994">IF(COUNT(FIND({"셀룰러","샐룰러","lte","Lte","LTE","Cellular","cellular"},G1994)),"lte","wifi")</f>
        <v>wifi</v>
      </c>
      <c r="F1994" t="s">
        <v>18</v>
      </c>
      <c r="G1994" t="s">
        <v>753</v>
      </c>
      <c r="H1994">
        <f t="shared" si="247"/>
        <v>7.9300000000000637</v>
      </c>
      <c r="I1994">
        <f t="shared" si="242"/>
        <v>420000</v>
      </c>
      <c r="J1994">
        <v>2013.1</v>
      </c>
      <c r="K1994" s="3">
        <f t="shared" si="243"/>
        <v>32</v>
      </c>
      <c r="M1994">
        <f t="shared" si="244"/>
        <v>360000</v>
      </c>
    </row>
    <row r="1995" spans="1:13" x14ac:dyDescent="0.45">
      <c r="A1995" t="s">
        <v>702</v>
      </c>
      <c r="B1995">
        <v>90000</v>
      </c>
      <c r="C1995" t="s">
        <v>4</v>
      </c>
      <c r="D1995" t="str">
        <f t="shared" si="246"/>
        <v>2020.12</v>
      </c>
      <c r="E1995" t="str" cm="1">
        <f t="array" ref="E1995">IF(COUNT(FIND({"셀룰러","샐룰러","lte","Lte","LTE","Cellular","cellular"},G1995)),"lte","wifi")</f>
        <v>wifi</v>
      </c>
      <c r="F1995" t="s">
        <v>173</v>
      </c>
      <c r="G1995" t="s">
        <v>830</v>
      </c>
      <c r="H1995">
        <f t="shared" si="247"/>
        <v>7.0199999999999818</v>
      </c>
      <c r="I1995">
        <f t="shared" si="242"/>
        <v>420000</v>
      </c>
      <c r="J1995">
        <v>2013.1</v>
      </c>
      <c r="K1995" s="3">
        <f t="shared" si="243"/>
        <v>32</v>
      </c>
      <c r="M1995">
        <f t="shared" si="244"/>
        <v>360000</v>
      </c>
    </row>
    <row r="1996" spans="1:13" x14ac:dyDescent="0.45">
      <c r="A1996" t="s">
        <v>702</v>
      </c>
      <c r="B1996">
        <v>190000</v>
      </c>
      <c r="C1996" t="s">
        <v>4</v>
      </c>
      <c r="D1996" t="str">
        <f t="shared" si="246"/>
        <v>2021.02</v>
      </c>
      <c r="E1996" t="str" cm="1">
        <f t="array" ref="E1996">IF(COUNT(FIND({"셀룰러","샐룰러","lte","Lte","LTE","Cellular","cellular"},G1996)),"lte","wifi")</f>
        <v>lte</v>
      </c>
      <c r="F1996" t="s">
        <v>77</v>
      </c>
      <c r="G1996" t="s">
        <v>898</v>
      </c>
      <c r="H1996">
        <f t="shared" si="247"/>
        <v>7.9200000000000728</v>
      </c>
      <c r="I1996">
        <f t="shared" si="242"/>
        <v>580000</v>
      </c>
      <c r="J1996">
        <v>2013.1</v>
      </c>
      <c r="K1996" s="3">
        <f t="shared" si="243"/>
        <v>32</v>
      </c>
      <c r="M1996">
        <f t="shared" si="244"/>
        <v>520000</v>
      </c>
    </row>
    <row r="1997" spans="1:13" x14ac:dyDescent="0.45">
      <c r="A1997" t="s">
        <v>702</v>
      </c>
      <c r="B1997">
        <v>120000</v>
      </c>
      <c r="C1997" t="s">
        <v>7</v>
      </c>
      <c r="D1997" t="str">
        <f t="shared" si="246"/>
        <v>2020.11</v>
      </c>
      <c r="E1997" t="str" cm="1">
        <f t="array" ref="E1997">IF(COUNT(FIND({"셀룰러","샐룰러","lte","Lte","LTE","Cellular","cellular"},G1997)),"lte","wifi")</f>
        <v>wifi</v>
      </c>
      <c r="F1997" t="s">
        <v>204</v>
      </c>
      <c r="G1997" t="s">
        <v>738</v>
      </c>
      <c r="H1997">
        <f t="shared" si="247"/>
        <v>7.0099999999999909</v>
      </c>
      <c r="I1997">
        <f t="shared" si="242"/>
        <v>420000</v>
      </c>
      <c r="J1997">
        <v>2013.1</v>
      </c>
      <c r="K1997" s="3">
        <f t="shared" si="243"/>
        <v>32</v>
      </c>
      <c r="M1997">
        <f t="shared" si="244"/>
        <v>360000</v>
      </c>
    </row>
    <row r="1998" spans="1:13" x14ac:dyDescent="0.45">
      <c r="A1998" t="s">
        <v>702</v>
      </c>
      <c r="B1998">
        <v>130000</v>
      </c>
      <c r="C1998" t="s">
        <v>7</v>
      </c>
      <c r="D1998" t="str">
        <f t="shared" si="246"/>
        <v>2020.12</v>
      </c>
      <c r="E1998" t="str" cm="1">
        <f t="array" ref="E1998">IF(COUNT(FIND({"셀룰러","샐룰러","lte","Lte","LTE","Cellular","cellular"},G1998)),"lte","wifi")</f>
        <v>lte</v>
      </c>
      <c r="F1998" t="s">
        <v>499</v>
      </c>
      <c r="G1998" t="s">
        <v>832</v>
      </c>
      <c r="H1998">
        <f t="shared" si="247"/>
        <v>7.0199999999999818</v>
      </c>
      <c r="I1998">
        <f t="shared" si="242"/>
        <v>580000</v>
      </c>
      <c r="J1998">
        <v>2013.1</v>
      </c>
      <c r="K1998" s="3">
        <f t="shared" si="243"/>
        <v>32</v>
      </c>
      <c r="M1998">
        <f t="shared" si="244"/>
        <v>520000</v>
      </c>
    </row>
    <row r="1999" spans="1:13" x14ac:dyDescent="0.45">
      <c r="A1999" t="s">
        <v>702</v>
      </c>
      <c r="B1999">
        <v>110000</v>
      </c>
      <c r="C1999" t="s">
        <v>7</v>
      </c>
      <c r="D1999" t="str">
        <f t="shared" si="246"/>
        <v>2020.09</v>
      </c>
      <c r="E1999" t="str" cm="1">
        <f t="array" ref="E1999">IF(COUNT(FIND({"셀룰러","샐룰러","lte","Lte","LTE","Cellular","cellular"},G1999)),"lte","wifi")</f>
        <v>wifi</v>
      </c>
      <c r="F1999" t="s">
        <v>1009</v>
      </c>
      <c r="G1999" t="s">
        <v>1008</v>
      </c>
      <c r="H1999">
        <f t="shared" si="247"/>
        <v>6.9900000000000091</v>
      </c>
      <c r="I1999">
        <f t="shared" si="242"/>
        <v>420000</v>
      </c>
      <c r="J1999">
        <v>2013.1</v>
      </c>
      <c r="K1999" s="3">
        <f t="shared" si="243"/>
        <v>32</v>
      </c>
      <c r="M1999">
        <f t="shared" si="244"/>
        <v>360000</v>
      </c>
    </row>
    <row r="2000" spans="1:13" x14ac:dyDescent="0.45">
      <c r="A2000" t="s">
        <v>702</v>
      </c>
      <c r="B2000">
        <v>100000</v>
      </c>
      <c r="C2000" t="s">
        <v>4</v>
      </c>
      <c r="D2000" t="str">
        <f t="shared" si="246"/>
        <v>2020.12</v>
      </c>
      <c r="E2000" t="str" cm="1">
        <f t="array" ref="E2000">IF(COUNT(FIND({"셀룰러","샐룰러","lte","Lte","LTE","Cellular","cellular"},G2000)),"lte","wifi")</f>
        <v>wifi</v>
      </c>
      <c r="F2000" t="s">
        <v>165</v>
      </c>
      <c r="G2000" t="s">
        <v>703</v>
      </c>
      <c r="H2000">
        <f t="shared" si="247"/>
        <v>7.0199999999999818</v>
      </c>
      <c r="I2000">
        <f t="shared" si="242"/>
        <v>360000</v>
      </c>
      <c r="J2000">
        <v>2013.1</v>
      </c>
      <c r="K2000" s="3">
        <f t="shared" si="243"/>
        <v>16</v>
      </c>
      <c r="M2000">
        <f t="shared" si="244"/>
        <v>360000</v>
      </c>
    </row>
    <row r="2001" spans="1:13" x14ac:dyDescent="0.45">
      <c r="A2001" t="s">
        <v>702</v>
      </c>
      <c r="B2001">
        <v>150000</v>
      </c>
      <c r="C2001" t="s">
        <v>7</v>
      </c>
      <c r="D2001" t="str">
        <f t="shared" si="246"/>
        <v>2021.01</v>
      </c>
      <c r="E2001" t="str" cm="1">
        <f t="array" ref="E2001">IF(COUNT(FIND({"셀룰러","샐룰러","lte","Lte","LTE","Cellular","cellular"},G2001)),"lte","wifi")</f>
        <v>lte</v>
      </c>
      <c r="F2001" t="s">
        <v>95</v>
      </c>
      <c r="G2001" t="s">
        <v>774</v>
      </c>
      <c r="H2001">
        <f t="shared" si="247"/>
        <v>7.9100000000000819</v>
      </c>
      <c r="I2001">
        <f t="shared" si="242"/>
        <v>700000</v>
      </c>
      <c r="J2001">
        <v>2013.1</v>
      </c>
      <c r="K2001" s="3">
        <f t="shared" si="243"/>
        <v>128</v>
      </c>
      <c r="M2001">
        <f t="shared" si="244"/>
        <v>520000</v>
      </c>
    </row>
    <row r="2002" spans="1:13" x14ac:dyDescent="0.45">
      <c r="A2002" t="s">
        <v>702</v>
      </c>
      <c r="B2002">
        <v>100000</v>
      </c>
      <c r="C2002" t="s">
        <v>7</v>
      </c>
      <c r="D2002" t="str">
        <f t="shared" si="246"/>
        <v>2021.02</v>
      </c>
      <c r="E2002" t="str" cm="1">
        <f t="array" ref="E2002">IF(COUNT(FIND({"셀룰러","샐룰러","lte","Lte","LTE","Cellular","cellular"},G2002)),"lte","wifi")</f>
        <v>wifi</v>
      </c>
      <c r="F2002" t="s">
        <v>71</v>
      </c>
      <c r="G2002" t="s">
        <v>720</v>
      </c>
      <c r="H2002">
        <f t="shared" si="247"/>
        <v>7.9200000000000728</v>
      </c>
      <c r="I2002">
        <f t="shared" si="242"/>
        <v>360000</v>
      </c>
      <c r="J2002">
        <v>2013.1</v>
      </c>
      <c r="K2002" s="3">
        <f t="shared" si="243"/>
        <v>16</v>
      </c>
      <c r="M2002">
        <f t="shared" si="244"/>
        <v>360000</v>
      </c>
    </row>
    <row r="2003" spans="1:13" x14ac:dyDescent="0.45">
      <c r="A2003" t="s">
        <v>702</v>
      </c>
      <c r="B2003">
        <v>80000</v>
      </c>
      <c r="C2003" t="s">
        <v>7</v>
      </c>
      <c r="D2003" t="str">
        <f t="shared" si="246"/>
        <v>2020.11</v>
      </c>
      <c r="E2003" t="str" cm="1">
        <f t="array" ref="E2003">IF(COUNT(FIND({"셀룰러","샐룰러","lte","Lte","LTE","Cellular","cellular"},G2003)),"lte","wifi")</f>
        <v>wifi</v>
      </c>
      <c r="F2003" t="s">
        <v>597</v>
      </c>
      <c r="G2003" t="s">
        <v>986</v>
      </c>
      <c r="H2003">
        <f t="shared" si="247"/>
        <v>7.0099999999999909</v>
      </c>
      <c r="I2003">
        <f t="shared" si="242"/>
        <v>420000</v>
      </c>
      <c r="J2003">
        <v>2013.1</v>
      </c>
      <c r="K2003" s="3">
        <f t="shared" si="243"/>
        <v>32</v>
      </c>
      <c r="M2003">
        <f t="shared" si="244"/>
        <v>360000</v>
      </c>
    </row>
    <row r="2004" spans="1:13" x14ac:dyDescent="0.45">
      <c r="A2004" t="s">
        <v>702</v>
      </c>
      <c r="B2004">
        <v>100000</v>
      </c>
      <c r="C2004" t="s">
        <v>7</v>
      </c>
      <c r="D2004" t="str">
        <f t="shared" si="246"/>
        <v>2020.12</v>
      </c>
      <c r="E2004" t="str" cm="1">
        <f t="array" ref="E2004">IF(COUNT(FIND({"셀룰러","샐룰러","lte","Lte","LTE","Cellular","cellular"},G2004)),"lte","wifi")</f>
        <v>wifi</v>
      </c>
      <c r="F2004" t="s">
        <v>153</v>
      </c>
      <c r="G2004" t="s">
        <v>624</v>
      </c>
      <c r="H2004">
        <f t="shared" si="247"/>
        <v>7.0199999999999818</v>
      </c>
      <c r="I2004">
        <f t="shared" si="242"/>
        <v>480000</v>
      </c>
      <c r="J2004">
        <v>2013.1</v>
      </c>
      <c r="K2004" s="3">
        <f t="shared" si="243"/>
        <v>64</v>
      </c>
      <c r="M2004">
        <f t="shared" si="244"/>
        <v>360000</v>
      </c>
    </row>
    <row r="2005" spans="1:13" x14ac:dyDescent="0.45">
      <c r="A2005" t="s">
        <v>702</v>
      </c>
      <c r="B2005">
        <v>70000</v>
      </c>
      <c r="C2005" t="s">
        <v>4</v>
      </c>
      <c r="D2005" t="str">
        <f t="shared" si="246"/>
        <v>2021.02</v>
      </c>
      <c r="E2005" t="str" cm="1">
        <f t="array" ref="E2005">IF(COUNT(FIND({"셀룰러","샐룰러","lte","Lte","LTE","Cellular","cellular"},G2005)),"lte","wifi")</f>
        <v>wifi</v>
      </c>
      <c r="F2005" t="s">
        <v>257</v>
      </c>
      <c r="G2005" t="s">
        <v>763</v>
      </c>
      <c r="H2005">
        <f t="shared" si="247"/>
        <v>7.9200000000000728</v>
      </c>
      <c r="I2005">
        <f t="shared" si="242"/>
        <v>360000</v>
      </c>
      <c r="J2005">
        <v>2013.1</v>
      </c>
      <c r="K2005" s="3">
        <f t="shared" si="243"/>
        <v>16</v>
      </c>
      <c r="M2005">
        <f t="shared" si="244"/>
        <v>360000</v>
      </c>
    </row>
    <row r="2006" spans="1:13" x14ac:dyDescent="0.45">
      <c r="A2006" t="s">
        <v>702</v>
      </c>
      <c r="B2006">
        <v>120000</v>
      </c>
      <c r="C2006" t="s">
        <v>7</v>
      </c>
      <c r="D2006" t="str">
        <f t="shared" si="246"/>
        <v>2020.12</v>
      </c>
      <c r="E2006" t="str" cm="1">
        <f t="array" ref="E2006">IF(COUNT(FIND({"셀룰러","샐룰러","lte","Lte","LTE","Cellular","cellular"},G2006)),"lte","wifi")</f>
        <v>wifi</v>
      </c>
      <c r="F2006" t="s">
        <v>480</v>
      </c>
      <c r="G2006" t="s">
        <v>949</v>
      </c>
      <c r="H2006">
        <f t="shared" si="247"/>
        <v>7.0199999999999818</v>
      </c>
      <c r="I2006">
        <f t="shared" si="242"/>
        <v>420000</v>
      </c>
      <c r="J2006">
        <v>2013.1</v>
      </c>
      <c r="K2006" s="3">
        <f t="shared" si="243"/>
        <v>32</v>
      </c>
      <c r="M2006">
        <f t="shared" si="244"/>
        <v>360000</v>
      </c>
    </row>
    <row r="2007" spans="1:13" x14ac:dyDescent="0.45">
      <c r="A2007" t="s">
        <v>702</v>
      </c>
      <c r="B2007">
        <v>90000</v>
      </c>
      <c r="C2007" t="s">
        <v>7</v>
      </c>
      <c r="D2007" t="str">
        <f t="shared" si="246"/>
        <v>2020.11</v>
      </c>
      <c r="E2007" t="str" cm="1">
        <f t="array" ref="E2007">IF(COUNT(FIND({"셀룰러","샐룰러","lte","Lte","LTE","Cellular","cellular"},G2007)),"lte","wifi")</f>
        <v>wifi</v>
      </c>
      <c r="F2007" t="s">
        <v>189</v>
      </c>
      <c r="G2007" t="s">
        <v>963</v>
      </c>
      <c r="H2007">
        <f t="shared" si="247"/>
        <v>7.0099999999999909</v>
      </c>
      <c r="I2007">
        <f t="shared" si="242"/>
        <v>360000</v>
      </c>
      <c r="J2007">
        <v>2013.1</v>
      </c>
      <c r="K2007" s="3">
        <f t="shared" si="243"/>
        <v>16</v>
      </c>
      <c r="M2007">
        <f t="shared" si="244"/>
        <v>360000</v>
      </c>
    </row>
    <row r="2008" spans="1:13" x14ac:dyDescent="0.45">
      <c r="A2008" t="s">
        <v>702</v>
      </c>
      <c r="B2008">
        <v>110000</v>
      </c>
      <c r="C2008" t="s">
        <v>7</v>
      </c>
      <c r="D2008" s="2">
        <v>2020.12</v>
      </c>
      <c r="E2008" t="str" cm="1">
        <f t="array" ref="E2008">IF(COUNT(FIND({"셀룰러","샐룰러","lte","Lte","LTE","Cellular","cellular"},G2008)),"lte","wifi")</f>
        <v>wifi</v>
      </c>
      <c r="F2008">
        <v>20201226</v>
      </c>
      <c r="G2008" t="s">
        <v>5346</v>
      </c>
      <c r="H2008">
        <f t="shared" si="247"/>
        <v>7.0199999999999818</v>
      </c>
      <c r="I2008">
        <f t="shared" si="242"/>
        <v>420000</v>
      </c>
      <c r="J2008">
        <v>2013.1</v>
      </c>
      <c r="K2008" s="3">
        <f t="shared" si="243"/>
        <v>32</v>
      </c>
      <c r="M2008">
        <f t="shared" si="244"/>
        <v>360000</v>
      </c>
    </row>
    <row r="2009" spans="1:13" x14ac:dyDescent="0.45">
      <c r="A2009" t="s">
        <v>702</v>
      </c>
      <c r="B2009">
        <v>230000</v>
      </c>
      <c r="C2009" t="s">
        <v>7</v>
      </c>
      <c r="D2009" t="str">
        <f t="shared" ref="D2009:D2018" si="248">LEFT(F2009,7)</f>
        <v>2020.11</v>
      </c>
      <c r="E2009" t="str" cm="1">
        <f t="array" ref="E2009">IF(COUNT(FIND({"셀룰러","샐룰러","lte","Lte","LTE","Cellular","cellular"},G2009)),"lte","wifi")</f>
        <v>wifi</v>
      </c>
      <c r="F2009" t="s">
        <v>183</v>
      </c>
      <c r="G2009" t="s">
        <v>711</v>
      </c>
      <c r="H2009">
        <f t="shared" si="247"/>
        <v>7.0099999999999909</v>
      </c>
      <c r="I2009">
        <f t="shared" si="242"/>
        <v>540000</v>
      </c>
      <c r="J2009">
        <v>2013.1</v>
      </c>
      <c r="K2009" s="3">
        <f t="shared" si="243"/>
        <v>128</v>
      </c>
      <c r="M2009">
        <f t="shared" si="244"/>
        <v>360000</v>
      </c>
    </row>
    <row r="2010" spans="1:13" x14ac:dyDescent="0.45">
      <c r="A2010" t="s">
        <v>702</v>
      </c>
      <c r="B2010">
        <v>80000</v>
      </c>
      <c r="C2010" t="s">
        <v>4</v>
      </c>
      <c r="D2010" t="str">
        <f t="shared" si="248"/>
        <v>2020.11</v>
      </c>
      <c r="E2010" t="str" cm="1">
        <f t="array" ref="E2010">IF(COUNT(FIND({"셀룰러","샐룰러","lte","Lte","LTE","Cellular","cellular"},G2010)),"lte","wifi")</f>
        <v>wifi</v>
      </c>
      <c r="F2010" t="s">
        <v>185</v>
      </c>
      <c r="G2010" t="s">
        <v>736</v>
      </c>
      <c r="H2010">
        <f t="shared" si="247"/>
        <v>7.0099999999999909</v>
      </c>
      <c r="I2010">
        <f t="shared" si="242"/>
        <v>420000</v>
      </c>
      <c r="J2010">
        <v>2013.1</v>
      </c>
      <c r="K2010" s="3">
        <f t="shared" si="243"/>
        <v>32</v>
      </c>
      <c r="M2010">
        <f t="shared" si="244"/>
        <v>360000</v>
      </c>
    </row>
    <row r="2011" spans="1:13" x14ac:dyDescent="0.45">
      <c r="A2011" t="s">
        <v>702</v>
      </c>
      <c r="B2011">
        <v>125000</v>
      </c>
      <c r="C2011" t="s">
        <v>7</v>
      </c>
      <c r="D2011" t="str">
        <f t="shared" si="248"/>
        <v>2021.02</v>
      </c>
      <c r="E2011" t="str" cm="1">
        <f t="array" ref="E2011">IF(COUNT(FIND({"셀룰러","샐룰러","lte","Lte","LTE","Cellular","cellular"},G2011)),"lte","wifi")</f>
        <v>lte</v>
      </c>
      <c r="F2011" t="s">
        <v>47</v>
      </c>
      <c r="G2011" t="s">
        <v>719</v>
      </c>
      <c r="H2011">
        <f t="shared" si="247"/>
        <v>7.9200000000000728</v>
      </c>
      <c r="I2011">
        <f t="shared" si="242"/>
        <v>580000</v>
      </c>
      <c r="J2011">
        <v>2013.1</v>
      </c>
      <c r="K2011" s="3">
        <f t="shared" si="243"/>
        <v>32</v>
      </c>
      <c r="M2011">
        <f t="shared" si="244"/>
        <v>520000</v>
      </c>
    </row>
    <row r="2012" spans="1:13" x14ac:dyDescent="0.45">
      <c r="A2012" t="s">
        <v>702</v>
      </c>
      <c r="B2012">
        <v>100000</v>
      </c>
      <c r="C2012" t="s">
        <v>7</v>
      </c>
      <c r="D2012" t="str">
        <f t="shared" si="248"/>
        <v>2020.12</v>
      </c>
      <c r="E2012" t="str" cm="1">
        <f t="array" ref="E2012">IF(COUNT(FIND({"셀룰러","샐룰러","lte","Lte","LTE","Cellular","cellular"},G2012)),"lte","wifi")</f>
        <v>wifi</v>
      </c>
      <c r="F2012" t="s">
        <v>152</v>
      </c>
      <c r="G2012" t="s">
        <v>803</v>
      </c>
      <c r="H2012">
        <f t="shared" si="247"/>
        <v>7.0199999999999818</v>
      </c>
      <c r="I2012">
        <f t="shared" si="242"/>
        <v>420000</v>
      </c>
      <c r="J2012">
        <v>2013.1</v>
      </c>
      <c r="K2012" s="3">
        <f t="shared" si="243"/>
        <v>32</v>
      </c>
      <c r="M2012">
        <f t="shared" si="244"/>
        <v>360000</v>
      </c>
    </row>
    <row r="2013" spans="1:13" x14ac:dyDescent="0.45">
      <c r="A2013" t="s">
        <v>702</v>
      </c>
      <c r="B2013" s="1">
        <v>189000</v>
      </c>
      <c r="C2013" t="s">
        <v>4</v>
      </c>
      <c r="D2013" t="str">
        <f t="shared" si="248"/>
        <v>2019.02</v>
      </c>
      <c r="E2013" t="str" cm="1">
        <f t="array" ref="E2013">IF(COUNT(FIND({"셀룰러","샐룰러","lte","Lte","LTE","Cellular","cellular"},G2013)),"lte","wifi")</f>
        <v>wifi</v>
      </c>
      <c r="F2013" t="s">
        <v>5286</v>
      </c>
      <c r="G2013" t="s">
        <v>5056</v>
      </c>
      <c r="H2013">
        <f t="shared" si="247"/>
        <v>5.9200000000000728</v>
      </c>
      <c r="I2013">
        <f t="shared" si="242"/>
        <v>360000</v>
      </c>
      <c r="J2013">
        <v>2013.1</v>
      </c>
      <c r="K2013" s="3">
        <f t="shared" si="243"/>
        <v>16</v>
      </c>
      <c r="M2013">
        <f t="shared" si="244"/>
        <v>360000</v>
      </c>
    </row>
    <row r="2014" spans="1:13" x14ac:dyDescent="0.45">
      <c r="A2014" t="s">
        <v>702</v>
      </c>
      <c r="B2014">
        <v>100000</v>
      </c>
      <c r="C2014" t="s">
        <v>7</v>
      </c>
      <c r="D2014" t="str">
        <f t="shared" si="248"/>
        <v>2021.03</v>
      </c>
      <c r="E2014" t="str" cm="1">
        <f t="array" ref="E2014">IF(COUNT(FIND({"셀룰러","샐룰러","lte","Lte","LTE","Cellular","cellular"},G2014)),"lte","wifi")</f>
        <v>lte</v>
      </c>
      <c r="F2014" t="s">
        <v>197</v>
      </c>
      <c r="G2014" t="s">
        <v>867</v>
      </c>
      <c r="H2014">
        <f t="shared" si="247"/>
        <v>7.9300000000000637</v>
      </c>
      <c r="I2014">
        <f t="shared" si="242"/>
        <v>580000</v>
      </c>
      <c r="J2014">
        <v>2013.1</v>
      </c>
      <c r="K2014" s="3">
        <f t="shared" si="243"/>
        <v>32</v>
      </c>
      <c r="M2014">
        <f t="shared" si="244"/>
        <v>520000</v>
      </c>
    </row>
    <row r="2015" spans="1:13" x14ac:dyDescent="0.45">
      <c r="A2015" t="s">
        <v>702</v>
      </c>
      <c r="B2015">
        <v>150000</v>
      </c>
      <c r="C2015" t="s">
        <v>7</v>
      </c>
      <c r="D2015" t="str">
        <f t="shared" si="248"/>
        <v>2021.01</v>
      </c>
      <c r="E2015" t="str" cm="1">
        <f t="array" ref="E2015">IF(COUNT(FIND({"셀룰러","샐룰러","lte","Lte","LTE","Cellular","cellular"},G2015)),"lte","wifi")</f>
        <v>lte</v>
      </c>
      <c r="F2015" t="s">
        <v>127</v>
      </c>
      <c r="G2015" t="s">
        <v>799</v>
      </c>
      <c r="H2015">
        <f t="shared" si="247"/>
        <v>7.9100000000000819</v>
      </c>
      <c r="I2015">
        <f t="shared" si="242"/>
        <v>640000</v>
      </c>
      <c r="J2015">
        <v>2013.1</v>
      </c>
      <c r="K2015" s="3">
        <f t="shared" si="243"/>
        <v>64</v>
      </c>
      <c r="M2015">
        <f t="shared" si="244"/>
        <v>520000</v>
      </c>
    </row>
    <row r="2016" spans="1:13" x14ac:dyDescent="0.45">
      <c r="A2016" t="s">
        <v>702</v>
      </c>
      <c r="B2016">
        <v>120000</v>
      </c>
      <c r="C2016" t="s">
        <v>7</v>
      </c>
      <c r="D2016" t="str">
        <f t="shared" si="248"/>
        <v>2020.11</v>
      </c>
      <c r="E2016" t="str" cm="1">
        <f t="array" ref="E2016">IF(COUNT(FIND({"셀룰러","샐룰러","lte","Lte","LTE","Cellular","cellular"},G2016)),"lte","wifi")</f>
        <v>wifi</v>
      </c>
      <c r="F2016" t="s">
        <v>207</v>
      </c>
      <c r="G2016" t="s">
        <v>717</v>
      </c>
      <c r="H2016">
        <f t="shared" si="247"/>
        <v>7.0099999999999909</v>
      </c>
      <c r="I2016">
        <f t="shared" si="242"/>
        <v>420000</v>
      </c>
      <c r="J2016">
        <v>2013.1</v>
      </c>
      <c r="K2016" s="3">
        <f t="shared" si="243"/>
        <v>32</v>
      </c>
      <c r="M2016">
        <f t="shared" si="244"/>
        <v>360000</v>
      </c>
    </row>
    <row r="2017" spans="1:13" x14ac:dyDescent="0.45">
      <c r="A2017" t="s">
        <v>702</v>
      </c>
      <c r="B2017">
        <v>630000</v>
      </c>
      <c r="C2017" t="s">
        <v>7</v>
      </c>
      <c r="D2017" t="str">
        <f t="shared" si="248"/>
        <v>2020.11</v>
      </c>
      <c r="E2017" t="str" cm="1">
        <f t="array" ref="E2017">IF(COUNT(FIND({"셀룰러","샐룰러","lte","Lte","LTE","Cellular","cellular"},G2017)),"lte","wifi")</f>
        <v>lte</v>
      </c>
      <c r="F2017" t="s">
        <v>204</v>
      </c>
      <c r="G2017" t="s">
        <v>1001</v>
      </c>
      <c r="H2017">
        <f t="shared" si="247"/>
        <v>7.0099999999999909</v>
      </c>
      <c r="I2017">
        <f t="shared" si="242"/>
        <v>580000</v>
      </c>
      <c r="J2017">
        <v>2013.1</v>
      </c>
      <c r="K2017" s="3">
        <f t="shared" si="243"/>
        <v>32</v>
      </c>
      <c r="M2017">
        <f t="shared" si="244"/>
        <v>520000</v>
      </c>
    </row>
    <row r="2018" spans="1:13" x14ac:dyDescent="0.45">
      <c r="A2018" t="s">
        <v>702</v>
      </c>
      <c r="B2018">
        <v>110000</v>
      </c>
      <c r="C2018" t="s">
        <v>7</v>
      </c>
      <c r="D2018" t="str">
        <f t="shared" si="248"/>
        <v>2020.11</v>
      </c>
      <c r="E2018" t="str" cm="1">
        <f t="array" ref="E2018">IF(COUNT(FIND({"셀룰러","샐룰러","lte","Lte","LTE","Cellular","cellular"},G2018)),"lte","wifi")</f>
        <v>wifi</v>
      </c>
      <c r="F2018" t="s">
        <v>602</v>
      </c>
      <c r="G2018" t="s">
        <v>1005</v>
      </c>
      <c r="H2018">
        <f t="shared" si="247"/>
        <v>7.0099999999999909</v>
      </c>
      <c r="I2018">
        <f t="shared" si="242"/>
        <v>420000</v>
      </c>
      <c r="J2018">
        <v>2013.1</v>
      </c>
      <c r="K2018" s="3">
        <f t="shared" si="243"/>
        <v>32</v>
      </c>
      <c r="M2018">
        <f t="shared" si="244"/>
        <v>360000</v>
      </c>
    </row>
    <row r="2019" spans="1:13" x14ac:dyDescent="0.45">
      <c r="A2019" t="s">
        <v>702</v>
      </c>
      <c r="B2019">
        <v>100000</v>
      </c>
      <c r="C2019" t="s">
        <v>7</v>
      </c>
      <c r="D2019" s="2">
        <v>2020.11</v>
      </c>
      <c r="E2019" t="str" cm="1">
        <f t="array" ref="E2019">IF(COUNT(FIND({"셀룰러","샐룰러","lte","Lte","LTE","Cellular","cellular"},G2019)),"lte","wifi")</f>
        <v>wifi</v>
      </c>
      <c r="F2019">
        <v>20201108</v>
      </c>
      <c r="G2019" t="s">
        <v>5655</v>
      </c>
      <c r="H2019">
        <f t="shared" si="247"/>
        <v>7.0099999999999909</v>
      </c>
      <c r="I2019">
        <f t="shared" si="242"/>
        <v>360000</v>
      </c>
      <c r="J2019">
        <v>2013.1</v>
      </c>
      <c r="K2019" s="3">
        <f t="shared" si="243"/>
        <v>16</v>
      </c>
      <c r="M2019">
        <f t="shared" si="244"/>
        <v>360000</v>
      </c>
    </row>
    <row r="2020" spans="1:13" x14ac:dyDescent="0.45">
      <c r="A2020" t="s">
        <v>702</v>
      </c>
      <c r="B2020">
        <v>85000</v>
      </c>
      <c r="C2020" t="s">
        <v>7</v>
      </c>
      <c r="D2020" t="str">
        <f>LEFT(F2020,7)</f>
        <v>2021.01</v>
      </c>
      <c r="E2020" t="str" cm="1">
        <f t="array" ref="E2020">IF(COUNT(FIND({"셀룰러","샐룰러","lte","Lte","LTE","Cellular","cellular"},G2020)),"lte","wifi")</f>
        <v>wifi</v>
      </c>
      <c r="F2020" t="s">
        <v>97</v>
      </c>
      <c r="G2020" t="s">
        <v>923</v>
      </c>
      <c r="H2020">
        <f t="shared" si="247"/>
        <v>7.9100000000000819</v>
      </c>
      <c r="I2020">
        <f t="shared" si="242"/>
        <v>360000</v>
      </c>
      <c r="J2020">
        <v>2013.1</v>
      </c>
      <c r="K2020" s="3">
        <f t="shared" si="243"/>
        <v>16</v>
      </c>
      <c r="M2020">
        <f t="shared" si="244"/>
        <v>360000</v>
      </c>
    </row>
    <row r="2021" spans="1:13" x14ac:dyDescent="0.45">
      <c r="A2021" t="s">
        <v>702</v>
      </c>
      <c r="B2021">
        <v>80000</v>
      </c>
      <c r="C2021" t="s">
        <v>7</v>
      </c>
      <c r="D2021" s="2">
        <v>2021.01</v>
      </c>
      <c r="E2021" t="str" cm="1">
        <f t="array" ref="E2021">IF(COUNT(FIND({"셀룰러","샐룰러","lte","Lte","LTE","Cellular","cellular"},G2021)),"lte","wifi")</f>
        <v>wifi</v>
      </c>
      <c r="F2021">
        <v>20210128</v>
      </c>
      <c r="G2021" t="s">
        <v>5455</v>
      </c>
      <c r="H2021">
        <f t="shared" si="247"/>
        <v>7.9100000000000819</v>
      </c>
      <c r="I2021">
        <f t="shared" ref="I2021:I2084" si="249">IF(K2021=32,M2021+60000,IF(K2021=64,M2021+120000,IF(K2021=128,M2021+180000,M2021)))</f>
        <v>420000</v>
      </c>
      <c r="J2021">
        <v>2013.1</v>
      </c>
      <c r="K2021" s="3">
        <f t="shared" ref="K2021:K2084" si="250">IF(COUNT(FIND(128,G2021)),128,IF(COUNT(FIND(16,G2021)),16,IF(COUNT(FIND(64,G2021)),64,32)))</f>
        <v>32</v>
      </c>
      <c r="M2021">
        <f t="shared" ref="M2021:M2084" si="251">IF(E2021="wifi",360000,520000)</f>
        <v>360000</v>
      </c>
    </row>
    <row r="2022" spans="1:13" x14ac:dyDescent="0.45">
      <c r="A2022" t="s">
        <v>702</v>
      </c>
      <c r="B2022">
        <v>110000</v>
      </c>
      <c r="C2022" t="s">
        <v>7</v>
      </c>
      <c r="D2022" t="str">
        <f t="shared" ref="D2022:D2027" si="252">LEFT(F2022,7)</f>
        <v>2021.02</v>
      </c>
      <c r="E2022" t="str" cm="1">
        <f t="array" ref="E2022">IF(COUNT(FIND({"셀룰러","샐룰러","lte","Lte","LTE","Cellular","cellular"},G2022)),"lte","wifi")</f>
        <v>lte</v>
      </c>
      <c r="F2022" t="s">
        <v>54</v>
      </c>
      <c r="G2022" t="s">
        <v>890</v>
      </c>
      <c r="H2022">
        <f t="shared" si="247"/>
        <v>7.9200000000000728</v>
      </c>
      <c r="I2022">
        <f t="shared" si="249"/>
        <v>580000</v>
      </c>
      <c r="J2022">
        <v>2013.1</v>
      </c>
      <c r="K2022" s="3">
        <f t="shared" si="250"/>
        <v>32</v>
      </c>
      <c r="M2022">
        <f t="shared" si="251"/>
        <v>520000</v>
      </c>
    </row>
    <row r="2023" spans="1:13" x14ac:dyDescent="0.45">
      <c r="A2023" t="s">
        <v>702</v>
      </c>
      <c r="B2023">
        <v>100000</v>
      </c>
      <c r="C2023" t="s">
        <v>7</v>
      </c>
      <c r="D2023" t="str">
        <f t="shared" si="252"/>
        <v>2020.11</v>
      </c>
      <c r="E2023" t="str" cm="1">
        <f t="array" ref="E2023">IF(COUNT(FIND({"셀룰러","샐룰러","lte","Lte","LTE","Cellular","cellular"},G2023)),"lte","wifi")</f>
        <v>wifi</v>
      </c>
      <c r="F2023" t="s">
        <v>516</v>
      </c>
      <c r="G2023" t="s">
        <v>741</v>
      </c>
      <c r="H2023">
        <f t="shared" si="247"/>
        <v>7.0099999999999909</v>
      </c>
      <c r="I2023">
        <f t="shared" si="249"/>
        <v>420000</v>
      </c>
      <c r="J2023">
        <v>2013.1</v>
      </c>
      <c r="K2023" s="3">
        <f t="shared" si="250"/>
        <v>32</v>
      </c>
      <c r="M2023">
        <f t="shared" si="251"/>
        <v>360000</v>
      </c>
    </row>
    <row r="2024" spans="1:13" x14ac:dyDescent="0.45">
      <c r="A2024" t="s">
        <v>702</v>
      </c>
      <c r="B2024">
        <v>100000</v>
      </c>
      <c r="C2024" t="s">
        <v>7</v>
      </c>
      <c r="D2024" t="str">
        <f t="shared" si="252"/>
        <v>2021.02</v>
      </c>
      <c r="E2024" t="str" cm="1">
        <f t="array" ref="E2024">IF(COUNT(FIND({"셀룰러","샐룰러","lte","Lte","LTE","Cellular","cellular"},G2024)),"lte","wifi")</f>
        <v>lte</v>
      </c>
      <c r="F2024" t="s">
        <v>41</v>
      </c>
      <c r="G2024" t="s">
        <v>865</v>
      </c>
      <c r="H2024">
        <f t="shared" si="247"/>
        <v>7.9200000000000728</v>
      </c>
      <c r="I2024">
        <f t="shared" si="249"/>
        <v>580000</v>
      </c>
      <c r="J2024">
        <v>2013.1</v>
      </c>
      <c r="K2024" s="3">
        <f t="shared" si="250"/>
        <v>32</v>
      </c>
      <c r="M2024">
        <f t="shared" si="251"/>
        <v>520000</v>
      </c>
    </row>
    <row r="2025" spans="1:13" x14ac:dyDescent="0.45">
      <c r="A2025" t="s">
        <v>702</v>
      </c>
      <c r="B2025">
        <v>100000</v>
      </c>
      <c r="C2025" t="s">
        <v>7</v>
      </c>
      <c r="D2025" t="str">
        <f t="shared" si="252"/>
        <v>2020.11</v>
      </c>
      <c r="E2025" t="str" cm="1">
        <f t="array" ref="E2025">IF(COUNT(FIND({"셀룰러","샐룰러","lte","Lte","LTE","Cellular","cellular"},G2025)),"lte","wifi")</f>
        <v>wifi</v>
      </c>
      <c r="F2025" t="s">
        <v>602</v>
      </c>
      <c r="G2025" t="s">
        <v>996</v>
      </c>
      <c r="H2025">
        <f t="shared" si="247"/>
        <v>7.0099999999999909</v>
      </c>
      <c r="I2025">
        <f t="shared" si="249"/>
        <v>360000</v>
      </c>
      <c r="J2025">
        <v>2013.1</v>
      </c>
      <c r="K2025" s="3">
        <f t="shared" si="250"/>
        <v>16</v>
      </c>
      <c r="M2025">
        <f t="shared" si="251"/>
        <v>360000</v>
      </c>
    </row>
    <row r="2026" spans="1:13" x14ac:dyDescent="0.45">
      <c r="A2026" t="s">
        <v>702</v>
      </c>
      <c r="B2026">
        <v>99000</v>
      </c>
      <c r="C2026" t="s">
        <v>7</v>
      </c>
      <c r="D2026" t="str">
        <f t="shared" si="252"/>
        <v>2020.12</v>
      </c>
      <c r="E2026" t="str" cm="1">
        <f t="array" ref="E2026">IF(COUNT(FIND({"셀룰러","샐룰러","lte","Lte","LTE","Cellular","cellular"},G2026)),"lte","wifi")</f>
        <v>lte</v>
      </c>
      <c r="F2026" t="s">
        <v>143</v>
      </c>
      <c r="G2026" t="s">
        <v>698</v>
      </c>
      <c r="H2026">
        <f t="shared" si="247"/>
        <v>7.0199999999999818</v>
      </c>
      <c r="I2026">
        <f t="shared" si="249"/>
        <v>520000</v>
      </c>
      <c r="J2026">
        <v>2013.1</v>
      </c>
      <c r="K2026" s="3">
        <f t="shared" si="250"/>
        <v>16</v>
      </c>
      <c r="M2026">
        <f t="shared" si="251"/>
        <v>520000</v>
      </c>
    </row>
    <row r="2027" spans="1:13" x14ac:dyDescent="0.45">
      <c r="A2027" t="s">
        <v>702</v>
      </c>
      <c r="B2027">
        <v>100000</v>
      </c>
      <c r="C2027" t="s">
        <v>4</v>
      </c>
      <c r="D2027" t="str">
        <f t="shared" si="252"/>
        <v>2020.11</v>
      </c>
      <c r="E2027" t="str" cm="1">
        <f t="array" ref="E2027">IF(COUNT(FIND({"셀룰러","샐룰러","lte","Lte","LTE","Cellular","cellular"},G2027)),"lte","wifi")</f>
        <v>lte</v>
      </c>
      <c r="F2027" t="s">
        <v>536</v>
      </c>
      <c r="G2027" t="s">
        <v>733</v>
      </c>
      <c r="H2027">
        <f t="shared" si="247"/>
        <v>7.0099999999999909</v>
      </c>
      <c r="I2027">
        <f t="shared" si="249"/>
        <v>580000</v>
      </c>
      <c r="J2027">
        <v>2013.1</v>
      </c>
      <c r="K2027" s="3">
        <f t="shared" si="250"/>
        <v>32</v>
      </c>
      <c r="M2027">
        <f t="shared" si="251"/>
        <v>520000</v>
      </c>
    </row>
    <row r="2028" spans="1:13" x14ac:dyDescent="0.45">
      <c r="A2028" t="s">
        <v>702</v>
      </c>
      <c r="B2028">
        <v>120000</v>
      </c>
      <c r="C2028" t="s">
        <v>4</v>
      </c>
      <c r="D2028" s="2">
        <v>2020.12</v>
      </c>
      <c r="E2028" t="str" cm="1">
        <f t="array" ref="E2028">IF(COUNT(FIND({"셀룰러","샐룰러","lte","Lte","LTE","Cellular","cellular"},G2028)),"lte","wifi")</f>
        <v>wifi</v>
      </c>
      <c r="F2028">
        <v>20201229</v>
      </c>
      <c r="G2028" t="s">
        <v>5627</v>
      </c>
      <c r="H2028">
        <f t="shared" si="247"/>
        <v>7.0199999999999818</v>
      </c>
      <c r="I2028">
        <f t="shared" si="249"/>
        <v>420000</v>
      </c>
      <c r="J2028">
        <v>2013.1</v>
      </c>
      <c r="K2028" s="3">
        <f t="shared" si="250"/>
        <v>32</v>
      </c>
      <c r="M2028">
        <f t="shared" si="251"/>
        <v>360000</v>
      </c>
    </row>
    <row r="2029" spans="1:13" x14ac:dyDescent="0.45">
      <c r="A2029" t="s">
        <v>702</v>
      </c>
      <c r="B2029">
        <v>70000</v>
      </c>
      <c r="C2029" t="s">
        <v>7</v>
      </c>
      <c r="D2029" t="str">
        <f t="shared" ref="D2029:D2034" si="253">LEFT(F2029,7)</f>
        <v>2021.03</v>
      </c>
      <c r="E2029" t="str" cm="1">
        <f t="array" ref="E2029">IF(COUNT(FIND({"셀룰러","샐룰러","lte","Lte","LTE","Cellular","cellular"},G2029)),"lte","wifi")</f>
        <v>wifi</v>
      </c>
      <c r="F2029" t="s">
        <v>20</v>
      </c>
      <c r="G2029" t="s">
        <v>879</v>
      </c>
      <c r="H2029">
        <f t="shared" si="247"/>
        <v>7.9300000000000637</v>
      </c>
      <c r="I2029">
        <f t="shared" si="249"/>
        <v>420000</v>
      </c>
      <c r="J2029">
        <v>2013.1</v>
      </c>
      <c r="K2029" s="3">
        <f t="shared" si="250"/>
        <v>32</v>
      </c>
      <c r="M2029">
        <f t="shared" si="251"/>
        <v>360000</v>
      </c>
    </row>
    <row r="2030" spans="1:13" x14ac:dyDescent="0.45">
      <c r="A2030" t="s">
        <v>702</v>
      </c>
      <c r="B2030">
        <v>100000</v>
      </c>
      <c r="C2030" t="s">
        <v>7</v>
      </c>
      <c r="D2030" t="str">
        <f t="shared" si="253"/>
        <v>2020.11</v>
      </c>
      <c r="E2030" t="str" cm="1">
        <f t="array" ref="E2030">IF(COUNT(FIND({"셀룰러","샐룰러","lte","Lte","LTE","Cellular","cellular"},G2030)),"lte","wifi")</f>
        <v>wifi</v>
      </c>
      <c r="F2030" t="s">
        <v>213</v>
      </c>
      <c r="G2030" t="s">
        <v>983</v>
      </c>
      <c r="H2030">
        <f t="shared" si="247"/>
        <v>7.0099999999999909</v>
      </c>
      <c r="I2030">
        <f t="shared" si="249"/>
        <v>480000</v>
      </c>
      <c r="J2030">
        <v>2013.1</v>
      </c>
      <c r="K2030" s="3">
        <f t="shared" si="250"/>
        <v>64</v>
      </c>
      <c r="M2030">
        <f t="shared" si="251"/>
        <v>360000</v>
      </c>
    </row>
    <row r="2031" spans="1:13" x14ac:dyDescent="0.45">
      <c r="A2031" t="s">
        <v>702</v>
      </c>
      <c r="B2031">
        <v>100000</v>
      </c>
      <c r="C2031" t="s">
        <v>7</v>
      </c>
      <c r="D2031" t="str">
        <f t="shared" si="253"/>
        <v>2021.02</v>
      </c>
      <c r="E2031" t="str" cm="1">
        <f t="array" ref="E2031">IF(COUNT(FIND({"셀룰러","샐룰러","lte","Lte","LTE","Cellular","cellular"},G2031)),"lte","wifi")</f>
        <v>wifi</v>
      </c>
      <c r="F2031" t="s">
        <v>35</v>
      </c>
      <c r="G2031" t="s">
        <v>747</v>
      </c>
      <c r="H2031">
        <f t="shared" si="247"/>
        <v>7.9200000000000728</v>
      </c>
      <c r="I2031">
        <f t="shared" si="249"/>
        <v>360000</v>
      </c>
      <c r="J2031">
        <v>2013.1</v>
      </c>
      <c r="K2031" s="3">
        <f t="shared" si="250"/>
        <v>16</v>
      </c>
      <c r="M2031">
        <f t="shared" si="251"/>
        <v>360000</v>
      </c>
    </row>
    <row r="2032" spans="1:13" x14ac:dyDescent="0.45">
      <c r="A2032" t="s">
        <v>702</v>
      </c>
      <c r="B2032">
        <v>160000</v>
      </c>
      <c r="C2032" t="s">
        <v>7</v>
      </c>
      <c r="D2032" t="str">
        <f t="shared" si="253"/>
        <v>2020.11</v>
      </c>
      <c r="E2032" t="str" cm="1">
        <f t="array" ref="E2032">IF(COUNT(FIND({"셀룰러","샐룰러","lte","Lte","LTE","Cellular","cellular"},G2032)),"lte","wifi")</f>
        <v>lte</v>
      </c>
      <c r="F2032" t="s">
        <v>181</v>
      </c>
      <c r="G2032" t="s">
        <v>823</v>
      </c>
      <c r="H2032">
        <f t="shared" si="247"/>
        <v>7.0099999999999909</v>
      </c>
      <c r="I2032">
        <f t="shared" si="249"/>
        <v>640000</v>
      </c>
      <c r="J2032">
        <v>2013.1</v>
      </c>
      <c r="K2032" s="3">
        <f t="shared" si="250"/>
        <v>64</v>
      </c>
      <c r="M2032">
        <f t="shared" si="251"/>
        <v>520000</v>
      </c>
    </row>
    <row r="2033" spans="1:13" x14ac:dyDescent="0.45">
      <c r="A2033" t="s">
        <v>702</v>
      </c>
      <c r="B2033">
        <v>100000</v>
      </c>
      <c r="C2033" t="s">
        <v>7</v>
      </c>
      <c r="D2033" t="str">
        <f t="shared" si="253"/>
        <v>2020.11</v>
      </c>
      <c r="E2033" t="str" cm="1">
        <f t="array" ref="E2033">IF(COUNT(FIND({"셀룰러","샐룰러","lte","Lte","LTE","Cellular","cellular"},G2033)),"lte","wifi")</f>
        <v>wifi</v>
      </c>
      <c r="F2033" t="s">
        <v>204</v>
      </c>
      <c r="G2033" t="s">
        <v>969</v>
      </c>
      <c r="H2033">
        <f t="shared" si="247"/>
        <v>7.0099999999999909</v>
      </c>
      <c r="I2033">
        <f t="shared" si="249"/>
        <v>360000</v>
      </c>
      <c r="J2033">
        <v>2013.1</v>
      </c>
      <c r="K2033" s="3">
        <f t="shared" si="250"/>
        <v>16</v>
      </c>
      <c r="M2033">
        <f t="shared" si="251"/>
        <v>360000</v>
      </c>
    </row>
    <row r="2034" spans="1:13" x14ac:dyDescent="0.45">
      <c r="A2034" t="s">
        <v>702</v>
      </c>
      <c r="B2034">
        <v>50000</v>
      </c>
      <c r="C2034" t="s">
        <v>7</v>
      </c>
      <c r="D2034" t="str">
        <f t="shared" si="253"/>
        <v>2020.12</v>
      </c>
      <c r="E2034" t="str" cm="1">
        <f t="array" ref="E2034">IF(COUNT(FIND({"셀룰러","샐룰러","lte","Lte","LTE","Cellular","cellular"},G2034)),"lte","wifi")</f>
        <v>wifi</v>
      </c>
      <c r="F2034" t="s">
        <v>173</v>
      </c>
      <c r="G2034" t="s">
        <v>704</v>
      </c>
      <c r="H2034">
        <f t="shared" si="247"/>
        <v>7.0199999999999818</v>
      </c>
      <c r="I2034">
        <f t="shared" si="249"/>
        <v>360000</v>
      </c>
      <c r="J2034">
        <v>2013.1</v>
      </c>
      <c r="K2034" s="3">
        <f t="shared" si="250"/>
        <v>16</v>
      </c>
      <c r="M2034">
        <f t="shared" si="251"/>
        <v>360000</v>
      </c>
    </row>
    <row r="2035" spans="1:13" x14ac:dyDescent="0.45">
      <c r="A2035" t="s">
        <v>702</v>
      </c>
      <c r="B2035">
        <v>100000</v>
      </c>
      <c r="C2035" t="s">
        <v>7</v>
      </c>
      <c r="D2035" s="2">
        <v>2021.01</v>
      </c>
      <c r="E2035" t="str" cm="1">
        <f t="array" ref="E2035">IF(COUNT(FIND({"셀룰러","샐룰러","lte","Lte","LTE","Cellular","cellular"},G2035)),"lte","wifi")</f>
        <v>wifi</v>
      </c>
      <c r="F2035">
        <v>20210110</v>
      </c>
      <c r="G2035" t="s">
        <v>5354</v>
      </c>
      <c r="H2035">
        <f t="shared" si="247"/>
        <v>7.9100000000000819</v>
      </c>
      <c r="I2035">
        <f t="shared" si="249"/>
        <v>420000</v>
      </c>
      <c r="J2035">
        <v>2013.1</v>
      </c>
      <c r="K2035" s="3">
        <f t="shared" si="250"/>
        <v>32</v>
      </c>
      <c r="M2035">
        <f t="shared" si="251"/>
        <v>360000</v>
      </c>
    </row>
    <row r="2036" spans="1:13" x14ac:dyDescent="0.45">
      <c r="A2036" t="s">
        <v>702</v>
      </c>
      <c r="B2036">
        <v>170000</v>
      </c>
      <c r="C2036" t="s">
        <v>7</v>
      </c>
      <c r="D2036" t="str">
        <f>LEFT(F2036,7)</f>
        <v>2020.11</v>
      </c>
      <c r="E2036" t="str" cm="1">
        <f t="array" ref="E2036">IF(COUNT(FIND({"셀룰러","샐룰러","lte","Lte","LTE","Cellular","cellular"},G2036)),"lte","wifi")</f>
        <v>lte</v>
      </c>
      <c r="F2036" t="s">
        <v>236</v>
      </c>
      <c r="G2036" t="s">
        <v>1002</v>
      </c>
      <c r="H2036">
        <f t="shared" si="247"/>
        <v>7.0099999999999909</v>
      </c>
      <c r="I2036">
        <f t="shared" si="249"/>
        <v>580000</v>
      </c>
      <c r="J2036">
        <v>2013.1</v>
      </c>
      <c r="K2036" s="3">
        <f t="shared" si="250"/>
        <v>32</v>
      </c>
      <c r="M2036">
        <f t="shared" si="251"/>
        <v>520000</v>
      </c>
    </row>
    <row r="2037" spans="1:13" x14ac:dyDescent="0.45">
      <c r="A2037" t="s">
        <v>702</v>
      </c>
      <c r="B2037">
        <v>120000</v>
      </c>
      <c r="C2037" t="s">
        <v>7</v>
      </c>
      <c r="D2037" t="str">
        <f>LEFT(F2037,7)</f>
        <v>2021.02</v>
      </c>
      <c r="E2037" t="str" cm="1">
        <f t="array" ref="E2037">IF(COUNT(FIND({"셀룰러","샐룰러","lte","Lte","LTE","Cellular","cellular"},G2037)),"lte","wifi")</f>
        <v>wifi</v>
      </c>
      <c r="F2037" t="s">
        <v>30</v>
      </c>
      <c r="G2037" t="s">
        <v>895</v>
      </c>
      <c r="H2037">
        <f t="shared" si="247"/>
        <v>7.9200000000000728</v>
      </c>
      <c r="I2037">
        <f t="shared" si="249"/>
        <v>420000</v>
      </c>
      <c r="J2037">
        <v>2013.1</v>
      </c>
      <c r="K2037" s="3">
        <f t="shared" si="250"/>
        <v>32</v>
      </c>
      <c r="M2037">
        <f t="shared" si="251"/>
        <v>360000</v>
      </c>
    </row>
    <row r="2038" spans="1:13" x14ac:dyDescent="0.45">
      <c r="A2038" t="s">
        <v>702</v>
      </c>
      <c r="B2038">
        <v>110000</v>
      </c>
      <c r="C2038" t="s">
        <v>7</v>
      </c>
      <c r="D2038" s="2">
        <v>2020.12</v>
      </c>
      <c r="E2038" t="str" cm="1">
        <f t="array" ref="E2038">IF(COUNT(FIND({"셀룰러","샐룰러","lte","Lte","LTE","Cellular","cellular"},G2038)),"lte","wifi")</f>
        <v>lte</v>
      </c>
      <c r="F2038">
        <v>20201227</v>
      </c>
      <c r="G2038" t="s">
        <v>5641</v>
      </c>
      <c r="H2038">
        <f t="shared" si="247"/>
        <v>7.0199999999999818</v>
      </c>
      <c r="I2038">
        <f t="shared" si="249"/>
        <v>580000</v>
      </c>
      <c r="J2038">
        <v>2013.1</v>
      </c>
      <c r="K2038" s="3">
        <f t="shared" si="250"/>
        <v>32</v>
      </c>
      <c r="M2038">
        <f t="shared" si="251"/>
        <v>520000</v>
      </c>
    </row>
    <row r="2039" spans="1:13" x14ac:dyDescent="0.45">
      <c r="A2039" t="s">
        <v>702</v>
      </c>
      <c r="B2039">
        <v>140000</v>
      </c>
      <c r="C2039" t="s">
        <v>7</v>
      </c>
      <c r="D2039" t="str">
        <f>LEFT(F2039,7)</f>
        <v>2020.11</v>
      </c>
      <c r="E2039" t="str" cm="1">
        <f t="array" ref="E2039">IF(COUNT(FIND({"셀룰러","샐룰러","lte","Lte","LTE","Cellular","cellular"},G2039)),"lte","wifi")</f>
        <v>wifi</v>
      </c>
      <c r="F2039" t="s">
        <v>195</v>
      </c>
      <c r="G2039" t="s">
        <v>976</v>
      </c>
      <c r="H2039">
        <f t="shared" si="247"/>
        <v>7.0099999999999909</v>
      </c>
      <c r="I2039">
        <f t="shared" si="249"/>
        <v>420000</v>
      </c>
      <c r="J2039">
        <v>2013.1</v>
      </c>
      <c r="K2039" s="3">
        <f t="shared" si="250"/>
        <v>32</v>
      </c>
      <c r="M2039">
        <f t="shared" si="251"/>
        <v>360000</v>
      </c>
    </row>
    <row r="2040" spans="1:13" x14ac:dyDescent="0.45">
      <c r="A2040" t="s">
        <v>702</v>
      </c>
      <c r="B2040">
        <v>90000</v>
      </c>
      <c r="C2040" t="s">
        <v>7</v>
      </c>
      <c r="D2040" t="str">
        <f>LEFT(F2040,7)</f>
        <v>2020.11</v>
      </c>
      <c r="E2040" t="str" cm="1">
        <f t="array" ref="E2040">IF(COUNT(FIND({"셀룰러","샐룰러","lte","Lte","LTE","Cellular","cellular"},G2040)),"lte","wifi")</f>
        <v>wifi</v>
      </c>
      <c r="F2040" t="s">
        <v>185</v>
      </c>
      <c r="G2040" t="s">
        <v>968</v>
      </c>
      <c r="H2040">
        <f t="shared" si="247"/>
        <v>7.0099999999999909</v>
      </c>
      <c r="I2040">
        <f t="shared" si="249"/>
        <v>420000</v>
      </c>
      <c r="J2040">
        <v>2013.1</v>
      </c>
      <c r="K2040" s="3">
        <f t="shared" si="250"/>
        <v>32</v>
      </c>
      <c r="M2040">
        <f t="shared" si="251"/>
        <v>360000</v>
      </c>
    </row>
    <row r="2041" spans="1:13" x14ac:dyDescent="0.45">
      <c r="A2041" t="s">
        <v>702</v>
      </c>
      <c r="B2041">
        <v>90000</v>
      </c>
      <c r="C2041" t="s">
        <v>7</v>
      </c>
      <c r="D2041" s="2">
        <v>2020.12</v>
      </c>
      <c r="E2041" t="str" cm="1">
        <f t="array" ref="E2041">IF(COUNT(FIND({"셀룰러","샐룰러","lte","Lte","LTE","Cellular","cellular"},G2041)),"lte","wifi")</f>
        <v>wifi</v>
      </c>
      <c r="F2041">
        <v>20201222</v>
      </c>
      <c r="G2041" t="s">
        <v>5585</v>
      </c>
      <c r="H2041">
        <f t="shared" si="247"/>
        <v>7.0199999999999818</v>
      </c>
      <c r="I2041">
        <f t="shared" si="249"/>
        <v>420000</v>
      </c>
      <c r="J2041">
        <v>2013.1</v>
      </c>
      <c r="K2041" s="3">
        <f t="shared" si="250"/>
        <v>32</v>
      </c>
      <c r="M2041">
        <f t="shared" si="251"/>
        <v>360000</v>
      </c>
    </row>
    <row r="2042" spans="1:13" x14ac:dyDescent="0.45">
      <c r="A2042" t="s">
        <v>702</v>
      </c>
      <c r="B2042">
        <v>420000</v>
      </c>
      <c r="C2042" t="s">
        <v>4</v>
      </c>
      <c r="D2042" s="2">
        <v>2020.11</v>
      </c>
      <c r="E2042" t="str" cm="1">
        <f t="array" ref="E2042">IF(COUNT(FIND({"셀룰러","샐룰러","lte","Lte","LTE","Cellular","cellular"},G2042)),"lte","wifi")</f>
        <v>lte</v>
      </c>
      <c r="F2042">
        <v>20201122</v>
      </c>
      <c r="G2042" t="s">
        <v>5647</v>
      </c>
      <c r="H2042">
        <f t="shared" si="247"/>
        <v>7.0099999999999909</v>
      </c>
      <c r="I2042">
        <f t="shared" si="249"/>
        <v>640000</v>
      </c>
      <c r="J2042">
        <v>2013.1</v>
      </c>
      <c r="K2042" s="3">
        <f t="shared" si="250"/>
        <v>64</v>
      </c>
      <c r="M2042">
        <f t="shared" si="251"/>
        <v>520000</v>
      </c>
    </row>
    <row r="2043" spans="1:13" x14ac:dyDescent="0.45">
      <c r="A2043" t="s">
        <v>702</v>
      </c>
      <c r="B2043">
        <v>50000</v>
      </c>
      <c r="C2043" t="s">
        <v>7</v>
      </c>
      <c r="D2043" s="2">
        <v>2021.03</v>
      </c>
      <c r="E2043" t="str" cm="1">
        <f t="array" ref="E2043">IF(COUNT(FIND({"셀룰러","샐룰러","lte","Lte","LTE","Cellular","cellular"},G2043)),"lte","wifi")</f>
        <v>wifi</v>
      </c>
      <c r="F2043">
        <v>20210302</v>
      </c>
      <c r="G2043" t="s">
        <v>5580</v>
      </c>
      <c r="H2043">
        <f t="shared" si="247"/>
        <v>7.9300000000000637</v>
      </c>
      <c r="I2043">
        <f t="shared" si="249"/>
        <v>420000</v>
      </c>
      <c r="J2043">
        <v>2013.1</v>
      </c>
      <c r="K2043" s="3">
        <f t="shared" si="250"/>
        <v>32</v>
      </c>
      <c r="M2043">
        <f t="shared" si="251"/>
        <v>360000</v>
      </c>
    </row>
    <row r="2044" spans="1:13" x14ac:dyDescent="0.45">
      <c r="A2044" t="s">
        <v>702</v>
      </c>
      <c r="B2044" s="1">
        <v>298500</v>
      </c>
      <c r="C2044" t="s">
        <v>4</v>
      </c>
      <c r="D2044" t="str">
        <f>LEFT(F2044,7)</f>
        <v>2017.05</v>
      </c>
      <c r="E2044" t="str" cm="1">
        <f t="array" ref="E2044">IF(COUNT(FIND({"셀룰러","샐룰러","lte","Lte","LTE","Cellular","cellular"},G2044)),"lte","wifi")</f>
        <v>wifi</v>
      </c>
      <c r="F2044" t="s">
        <v>5280</v>
      </c>
      <c r="G2044" t="s">
        <v>5084</v>
      </c>
      <c r="H2044">
        <f t="shared" si="247"/>
        <v>3.9500000000000455</v>
      </c>
      <c r="I2044">
        <f t="shared" si="249"/>
        <v>420000</v>
      </c>
      <c r="J2044">
        <v>2013.1</v>
      </c>
      <c r="K2044" s="3">
        <f t="shared" si="250"/>
        <v>32</v>
      </c>
      <c r="M2044">
        <f t="shared" si="251"/>
        <v>360000</v>
      </c>
    </row>
    <row r="2045" spans="1:13" x14ac:dyDescent="0.45">
      <c r="A2045" t="s">
        <v>702</v>
      </c>
      <c r="B2045" s="1">
        <v>190000</v>
      </c>
      <c r="C2045" t="s">
        <v>4</v>
      </c>
      <c r="D2045" t="str">
        <f>LEFT(F2045,7)</f>
        <v>2020.01</v>
      </c>
      <c r="E2045" t="str" cm="1">
        <f t="array" ref="E2045">IF(COUNT(FIND({"셀룰러","샐룰러","lte","Lte","LTE","Cellular","cellular"},G2045)),"lte","wifi")</f>
        <v>wifi</v>
      </c>
      <c r="F2045" t="s">
        <v>5278</v>
      </c>
      <c r="G2045" t="s">
        <v>5036</v>
      </c>
      <c r="H2045">
        <f t="shared" si="247"/>
        <v>6.9100000000000819</v>
      </c>
      <c r="I2045">
        <f t="shared" si="249"/>
        <v>360000</v>
      </c>
      <c r="J2045">
        <v>2013.1</v>
      </c>
      <c r="K2045" s="3">
        <f t="shared" si="250"/>
        <v>16</v>
      </c>
      <c r="M2045">
        <f t="shared" si="251"/>
        <v>360000</v>
      </c>
    </row>
    <row r="2046" spans="1:13" x14ac:dyDescent="0.45">
      <c r="A2046" t="s">
        <v>702</v>
      </c>
      <c r="B2046">
        <v>130000</v>
      </c>
      <c r="C2046" t="s">
        <v>7</v>
      </c>
      <c r="D2046" s="2">
        <v>2021.01</v>
      </c>
      <c r="E2046" t="str" cm="1">
        <f t="array" ref="E2046">IF(COUNT(FIND({"셀룰러","샐룰러","lte","Lte","LTE","Cellular","cellular"},G2046)),"lte","wifi")</f>
        <v>lte</v>
      </c>
      <c r="F2046">
        <v>20210104</v>
      </c>
      <c r="G2046" t="s">
        <v>5515</v>
      </c>
      <c r="H2046">
        <f t="shared" si="247"/>
        <v>7.9100000000000819</v>
      </c>
      <c r="I2046">
        <f t="shared" si="249"/>
        <v>700000</v>
      </c>
      <c r="J2046">
        <v>2013.1</v>
      </c>
      <c r="K2046" s="3">
        <f t="shared" si="250"/>
        <v>128</v>
      </c>
      <c r="M2046">
        <f t="shared" si="251"/>
        <v>520000</v>
      </c>
    </row>
    <row r="2047" spans="1:13" x14ac:dyDescent="0.45">
      <c r="A2047" t="s">
        <v>702</v>
      </c>
      <c r="B2047">
        <v>100000</v>
      </c>
      <c r="C2047" t="s">
        <v>7</v>
      </c>
      <c r="D2047" t="str">
        <f t="shared" ref="D2047:D2068" si="254">LEFT(F2047,7)</f>
        <v>2021.01</v>
      </c>
      <c r="E2047" t="str" cm="1">
        <f t="array" ref="E2047">IF(COUNT(FIND({"셀룰러","샐룰러","lte","Lte","LTE","Cellular","cellular"},G2047)),"lte","wifi")</f>
        <v>lte</v>
      </c>
      <c r="F2047" t="s">
        <v>100</v>
      </c>
      <c r="G2047" t="s">
        <v>936</v>
      </c>
      <c r="H2047">
        <f t="shared" si="247"/>
        <v>7.9100000000000819</v>
      </c>
      <c r="I2047">
        <f t="shared" si="249"/>
        <v>520000</v>
      </c>
      <c r="J2047">
        <v>2013.1</v>
      </c>
      <c r="K2047" s="3">
        <f t="shared" si="250"/>
        <v>16</v>
      </c>
      <c r="M2047">
        <f t="shared" si="251"/>
        <v>520000</v>
      </c>
    </row>
    <row r="2048" spans="1:13" x14ac:dyDescent="0.45">
      <c r="A2048" t="s">
        <v>702</v>
      </c>
      <c r="B2048">
        <v>330000</v>
      </c>
      <c r="C2048" t="s">
        <v>7</v>
      </c>
      <c r="D2048" t="str">
        <f t="shared" si="254"/>
        <v>2020.11</v>
      </c>
      <c r="E2048" t="str" cm="1">
        <f t="array" ref="E2048">IF(COUNT(FIND({"셀룰러","샐룰러","lte","Lte","LTE","Cellular","cellular"},G2048)),"lte","wifi")</f>
        <v>wifi</v>
      </c>
      <c r="F2048" t="s">
        <v>599</v>
      </c>
      <c r="G2048" t="s">
        <v>1018</v>
      </c>
      <c r="H2048">
        <f t="shared" si="247"/>
        <v>7.0099999999999909</v>
      </c>
      <c r="I2048">
        <f t="shared" si="249"/>
        <v>480000</v>
      </c>
      <c r="J2048">
        <v>2013.1</v>
      </c>
      <c r="K2048" s="3">
        <f t="shared" si="250"/>
        <v>64</v>
      </c>
      <c r="M2048">
        <f t="shared" si="251"/>
        <v>360000</v>
      </c>
    </row>
    <row r="2049" spans="1:13" x14ac:dyDescent="0.45">
      <c r="A2049" t="s">
        <v>702</v>
      </c>
      <c r="B2049">
        <v>230000</v>
      </c>
      <c r="C2049" t="s">
        <v>7</v>
      </c>
      <c r="D2049" t="str">
        <f t="shared" si="254"/>
        <v>2021.01</v>
      </c>
      <c r="E2049" t="str" cm="1">
        <f t="array" ref="E2049">IF(COUNT(FIND({"셀룰러","샐룰러","lte","Lte","LTE","Cellular","cellular"},G2049)),"lte","wifi")</f>
        <v>wifi</v>
      </c>
      <c r="F2049" t="s">
        <v>127</v>
      </c>
      <c r="G2049" t="s">
        <v>729</v>
      </c>
      <c r="H2049">
        <f t="shared" si="247"/>
        <v>7.9100000000000819</v>
      </c>
      <c r="I2049">
        <f t="shared" si="249"/>
        <v>360000</v>
      </c>
      <c r="J2049">
        <v>2013.1</v>
      </c>
      <c r="K2049" s="3">
        <f t="shared" si="250"/>
        <v>16</v>
      </c>
      <c r="M2049">
        <f t="shared" si="251"/>
        <v>360000</v>
      </c>
    </row>
    <row r="2050" spans="1:13" x14ac:dyDescent="0.45">
      <c r="A2050" t="s">
        <v>702</v>
      </c>
      <c r="B2050">
        <v>100000</v>
      </c>
      <c r="C2050" t="s">
        <v>7</v>
      </c>
      <c r="D2050" t="str">
        <f t="shared" si="254"/>
        <v>2021.02</v>
      </c>
      <c r="E2050" t="str" cm="1">
        <f t="array" ref="E2050">IF(COUNT(FIND({"셀룰러","샐룰러","lte","Lte","LTE","Cellular","cellular"},G2050)),"lte","wifi")</f>
        <v>wifi</v>
      </c>
      <c r="F2050" t="s">
        <v>299</v>
      </c>
      <c r="G2050" t="s">
        <v>763</v>
      </c>
      <c r="H2050">
        <f t="shared" si="247"/>
        <v>7.9200000000000728</v>
      </c>
      <c r="I2050">
        <f t="shared" si="249"/>
        <v>360000</v>
      </c>
      <c r="J2050">
        <v>2013.1</v>
      </c>
      <c r="K2050" s="3">
        <f t="shared" si="250"/>
        <v>16</v>
      </c>
      <c r="M2050">
        <f t="shared" si="251"/>
        <v>360000</v>
      </c>
    </row>
    <row r="2051" spans="1:13" x14ac:dyDescent="0.45">
      <c r="A2051" t="s">
        <v>702</v>
      </c>
      <c r="B2051">
        <v>170000</v>
      </c>
      <c r="C2051" t="s">
        <v>7</v>
      </c>
      <c r="D2051" t="str">
        <f t="shared" si="254"/>
        <v>2020.12</v>
      </c>
      <c r="E2051" t="str" cm="1">
        <f t="array" ref="E2051">IF(COUNT(FIND({"셀룰러","샐룰러","lte","Lte","LTE","Cellular","cellular"},G2051)),"lte","wifi")</f>
        <v>lte</v>
      </c>
      <c r="F2051" t="s">
        <v>163</v>
      </c>
      <c r="G2051" t="s">
        <v>957</v>
      </c>
      <c r="H2051">
        <f t="shared" si="247"/>
        <v>7.0199999999999818</v>
      </c>
      <c r="I2051">
        <f t="shared" si="249"/>
        <v>700000</v>
      </c>
      <c r="J2051">
        <v>2013.1</v>
      </c>
      <c r="K2051" s="3">
        <f t="shared" si="250"/>
        <v>128</v>
      </c>
      <c r="M2051">
        <f t="shared" si="251"/>
        <v>520000</v>
      </c>
    </row>
    <row r="2052" spans="1:13" x14ac:dyDescent="0.45">
      <c r="A2052" t="s">
        <v>702</v>
      </c>
      <c r="B2052">
        <v>120000</v>
      </c>
      <c r="C2052" t="s">
        <v>4</v>
      </c>
      <c r="D2052" t="str">
        <f t="shared" si="254"/>
        <v>2020.12</v>
      </c>
      <c r="E2052" t="str" cm="1">
        <f t="array" ref="E2052">IF(COUNT(FIND({"셀룰러","샐룰러","lte","Lte","LTE","Cellular","cellular"},G2052)),"lte","wifi")</f>
        <v>wifi</v>
      </c>
      <c r="F2052" t="s">
        <v>128</v>
      </c>
      <c r="G2052" t="s">
        <v>750</v>
      </c>
      <c r="H2052">
        <f t="shared" si="247"/>
        <v>7.0199999999999818</v>
      </c>
      <c r="I2052">
        <f t="shared" si="249"/>
        <v>420000</v>
      </c>
      <c r="J2052">
        <v>2013.1</v>
      </c>
      <c r="K2052" s="3">
        <f t="shared" si="250"/>
        <v>32</v>
      </c>
      <c r="M2052">
        <f t="shared" si="251"/>
        <v>360000</v>
      </c>
    </row>
    <row r="2053" spans="1:13" x14ac:dyDescent="0.45">
      <c r="A2053" t="s">
        <v>702</v>
      </c>
      <c r="B2053">
        <v>100000</v>
      </c>
      <c r="C2053" t="s">
        <v>4</v>
      </c>
      <c r="D2053" t="str">
        <f t="shared" si="254"/>
        <v>2020.12</v>
      </c>
      <c r="E2053" t="str" cm="1">
        <f t="array" ref="E2053">IF(COUNT(FIND({"셀룰러","샐룰러","lte","Lte","LTE","Cellular","cellular"},G2053)),"lte","wifi")</f>
        <v>wifi</v>
      </c>
      <c r="F2053" t="s">
        <v>169</v>
      </c>
      <c r="G2053" t="s">
        <v>732</v>
      </c>
      <c r="H2053">
        <f t="shared" si="247"/>
        <v>7.0199999999999818</v>
      </c>
      <c r="I2053">
        <f t="shared" si="249"/>
        <v>420000</v>
      </c>
      <c r="J2053">
        <v>2013.1</v>
      </c>
      <c r="K2053" s="3">
        <f t="shared" si="250"/>
        <v>32</v>
      </c>
      <c r="M2053">
        <f t="shared" si="251"/>
        <v>360000</v>
      </c>
    </row>
    <row r="2054" spans="1:13" x14ac:dyDescent="0.45">
      <c r="A2054" t="s">
        <v>702</v>
      </c>
      <c r="B2054">
        <v>430000</v>
      </c>
      <c r="C2054" t="s">
        <v>7</v>
      </c>
      <c r="D2054" t="str">
        <f t="shared" si="254"/>
        <v>2021.01</v>
      </c>
      <c r="E2054" t="str" cm="1">
        <f t="array" ref="E2054">IF(COUNT(FIND({"셀룰러","샐룰러","lte","Lte","LTE","Cellular","cellular"},G2054)),"lte","wifi")</f>
        <v>wifi</v>
      </c>
      <c r="F2054" t="s">
        <v>114</v>
      </c>
      <c r="G2054" t="s">
        <v>1017</v>
      </c>
      <c r="H2054">
        <f t="shared" si="247"/>
        <v>7.9100000000000819</v>
      </c>
      <c r="I2054">
        <f t="shared" si="249"/>
        <v>420000</v>
      </c>
      <c r="J2054">
        <v>2013.1</v>
      </c>
      <c r="K2054" s="3">
        <f t="shared" si="250"/>
        <v>32</v>
      </c>
      <c r="M2054">
        <f t="shared" si="251"/>
        <v>360000</v>
      </c>
    </row>
    <row r="2055" spans="1:13" x14ac:dyDescent="0.45">
      <c r="A2055" t="s">
        <v>702</v>
      </c>
      <c r="B2055">
        <v>120000</v>
      </c>
      <c r="C2055" t="s">
        <v>7</v>
      </c>
      <c r="D2055" t="str">
        <f t="shared" si="254"/>
        <v>2021.01</v>
      </c>
      <c r="E2055" t="str" cm="1">
        <f t="array" ref="E2055">IF(COUNT(FIND({"셀룰러","샐룰러","lte","Lte","LTE","Cellular","cellular"},G2055)),"lte","wifi")</f>
        <v>lte</v>
      </c>
      <c r="F2055" t="s">
        <v>95</v>
      </c>
      <c r="G2055" t="s">
        <v>927</v>
      </c>
      <c r="H2055">
        <f t="shared" ref="H2055:H2118" si="255">D2055-J2055</f>
        <v>7.9100000000000819</v>
      </c>
      <c r="I2055">
        <f t="shared" si="249"/>
        <v>580000</v>
      </c>
      <c r="J2055">
        <v>2013.1</v>
      </c>
      <c r="K2055" s="3">
        <f t="shared" si="250"/>
        <v>32</v>
      </c>
      <c r="M2055">
        <f t="shared" si="251"/>
        <v>520000</v>
      </c>
    </row>
    <row r="2056" spans="1:13" x14ac:dyDescent="0.45">
      <c r="A2056" t="s">
        <v>702</v>
      </c>
      <c r="B2056">
        <v>90000</v>
      </c>
      <c r="C2056" t="s">
        <v>7</v>
      </c>
      <c r="D2056" t="str">
        <f t="shared" si="254"/>
        <v>2020.11</v>
      </c>
      <c r="E2056" t="str" cm="1">
        <f t="array" ref="E2056">IF(COUNT(FIND({"셀룰러","샐룰러","lte","Lte","LTE","Cellular","cellular"},G2056)),"lte","wifi")</f>
        <v>wifi</v>
      </c>
      <c r="F2056" t="s">
        <v>189</v>
      </c>
      <c r="G2056" t="s">
        <v>821</v>
      </c>
      <c r="H2056">
        <f t="shared" si="255"/>
        <v>7.0099999999999909</v>
      </c>
      <c r="I2056">
        <f t="shared" si="249"/>
        <v>420000</v>
      </c>
      <c r="J2056">
        <v>2013.1</v>
      </c>
      <c r="K2056" s="3">
        <f t="shared" si="250"/>
        <v>32</v>
      </c>
      <c r="M2056">
        <f t="shared" si="251"/>
        <v>360000</v>
      </c>
    </row>
    <row r="2057" spans="1:13" x14ac:dyDescent="0.45">
      <c r="A2057" t="s">
        <v>702</v>
      </c>
      <c r="B2057">
        <v>180000</v>
      </c>
      <c r="C2057" t="s">
        <v>7</v>
      </c>
      <c r="D2057" t="str">
        <f t="shared" si="254"/>
        <v>2020.12</v>
      </c>
      <c r="E2057" t="str" cm="1">
        <f t="array" ref="E2057">IF(COUNT(FIND({"셀룰러","샐룰러","lte","Lte","LTE","Cellular","cellular"},G2057)),"lte","wifi")</f>
        <v>lte</v>
      </c>
      <c r="F2057" t="s">
        <v>480</v>
      </c>
      <c r="G2057" t="s">
        <v>818</v>
      </c>
      <c r="H2057">
        <f t="shared" si="255"/>
        <v>7.0199999999999818</v>
      </c>
      <c r="I2057">
        <f t="shared" si="249"/>
        <v>700000</v>
      </c>
      <c r="J2057">
        <v>2013.1</v>
      </c>
      <c r="K2057" s="3">
        <f t="shared" si="250"/>
        <v>128</v>
      </c>
      <c r="M2057">
        <f t="shared" si="251"/>
        <v>520000</v>
      </c>
    </row>
    <row r="2058" spans="1:13" x14ac:dyDescent="0.45">
      <c r="A2058" t="s">
        <v>702</v>
      </c>
      <c r="B2058">
        <v>100000</v>
      </c>
      <c r="C2058" t="s">
        <v>7</v>
      </c>
      <c r="D2058" t="str">
        <f t="shared" si="254"/>
        <v>2020.11</v>
      </c>
      <c r="E2058" t="str" cm="1">
        <f t="array" ref="E2058">IF(COUNT(FIND({"셀룰러","샐룰러","lte","Lte","LTE","Cellular","cellular"},G2058)),"lte","wifi")</f>
        <v>lte</v>
      </c>
      <c r="F2058" t="s">
        <v>602</v>
      </c>
      <c r="G2058" t="s">
        <v>995</v>
      </c>
      <c r="H2058">
        <f t="shared" si="255"/>
        <v>7.0099999999999909</v>
      </c>
      <c r="I2058">
        <f t="shared" si="249"/>
        <v>580000</v>
      </c>
      <c r="J2058">
        <v>2013.1</v>
      </c>
      <c r="K2058" s="3">
        <f t="shared" si="250"/>
        <v>32</v>
      </c>
      <c r="M2058">
        <f t="shared" si="251"/>
        <v>520000</v>
      </c>
    </row>
    <row r="2059" spans="1:13" x14ac:dyDescent="0.45">
      <c r="A2059" t="s">
        <v>702</v>
      </c>
      <c r="B2059">
        <v>160000</v>
      </c>
      <c r="C2059" t="s">
        <v>4</v>
      </c>
      <c r="D2059" t="str">
        <f t="shared" si="254"/>
        <v>2021.01</v>
      </c>
      <c r="E2059" t="str" cm="1">
        <f t="array" ref="E2059">IF(COUNT(FIND({"셀룰러","샐룰러","lte","Lte","LTE","Cellular","cellular"},G2059)),"lte","wifi")</f>
        <v>lte</v>
      </c>
      <c r="F2059" t="s">
        <v>110</v>
      </c>
      <c r="G2059" t="s">
        <v>886</v>
      </c>
      <c r="H2059">
        <f t="shared" si="255"/>
        <v>7.9100000000000819</v>
      </c>
      <c r="I2059">
        <f t="shared" si="249"/>
        <v>700000</v>
      </c>
      <c r="J2059">
        <v>2013.1</v>
      </c>
      <c r="K2059" s="3">
        <f t="shared" si="250"/>
        <v>128</v>
      </c>
      <c r="M2059">
        <f t="shared" si="251"/>
        <v>520000</v>
      </c>
    </row>
    <row r="2060" spans="1:13" x14ac:dyDescent="0.45">
      <c r="A2060" t="s">
        <v>702</v>
      </c>
      <c r="B2060" s="1">
        <v>660000</v>
      </c>
      <c r="C2060" t="s">
        <v>4</v>
      </c>
      <c r="D2060" t="str">
        <f t="shared" si="254"/>
        <v>2019.02</v>
      </c>
      <c r="E2060" t="str" cm="1">
        <f t="array" ref="E2060">IF(COUNT(FIND({"셀룰러","샐룰러","lte","Lte","LTE","Cellular","cellular"},G2060)),"lte","wifi")</f>
        <v>wifi</v>
      </c>
      <c r="F2060" t="s">
        <v>5286</v>
      </c>
      <c r="G2060" t="s">
        <v>5081</v>
      </c>
      <c r="H2060">
        <f t="shared" si="255"/>
        <v>5.9200000000000728</v>
      </c>
      <c r="I2060">
        <f t="shared" si="249"/>
        <v>420000</v>
      </c>
      <c r="J2060">
        <v>2013.1</v>
      </c>
      <c r="K2060" s="3">
        <f t="shared" si="250"/>
        <v>32</v>
      </c>
      <c r="M2060">
        <f t="shared" si="251"/>
        <v>360000</v>
      </c>
    </row>
    <row r="2061" spans="1:13" x14ac:dyDescent="0.45">
      <c r="A2061" t="s">
        <v>702</v>
      </c>
      <c r="B2061">
        <v>360000</v>
      </c>
      <c r="C2061" t="s">
        <v>4</v>
      </c>
      <c r="D2061" t="str">
        <f t="shared" si="254"/>
        <v>2020.10</v>
      </c>
      <c r="E2061" t="str" cm="1">
        <f t="array" ref="E2061">IF(COUNT(FIND({"셀룰러","샐룰러","lte","Lte","LTE","Cellular","cellular"},G2061)),"lte","wifi")</f>
        <v>wifi</v>
      </c>
      <c r="F2061" t="s">
        <v>222</v>
      </c>
      <c r="G2061" t="s">
        <v>854</v>
      </c>
      <c r="H2061">
        <f t="shared" si="255"/>
        <v>7</v>
      </c>
      <c r="I2061">
        <f t="shared" si="249"/>
        <v>480000</v>
      </c>
      <c r="J2061">
        <v>2013.1</v>
      </c>
      <c r="K2061" s="3">
        <f t="shared" si="250"/>
        <v>64</v>
      </c>
      <c r="M2061">
        <f t="shared" si="251"/>
        <v>360000</v>
      </c>
    </row>
    <row r="2062" spans="1:13" x14ac:dyDescent="0.45">
      <c r="A2062" t="s">
        <v>702</v>
      </c>
      <c r="B2062">
        <v>110000</v>
      </c>
      <c r="C2062" t="s">
        <v>7</v>
      </c>
      <c r="D2062" t="str">
        <f t="shared" si="254"/>
        <v>2021.02</v>
      </c>
      <c r="E2062" t="str" cm="1">
        <f t="array" ref="E2062">IF(COUNT(FIND({"셀룰러","샐룰러","lte","Lte","LTE","Cellular","cellular"},G2062)),"lte","wifi")</f>
        <v>wifi</v>
      </c>
      <c r="F2062" t="s">
        <v>61</v>
      </c>
      <c r="G2062" t="s">
        <v>759</v>
      </c>
      <c r="H2062">
        <f t="shared" si="255"/>
        <v>7.9200000000000728</v>
      </c>
      <c r="I2062">
        <f t="shared" si="249"/>
        <v>480000</v>
      </c>
      <c r="J2062">
        <v>2013.1</v>
      </c>
      <c r="K2062" s="3">
        <f t="shared" si="250"/>
        <v>64</v>
      </c>
      <c r="M2062">
        <f t="shared" si="251"/>
        <v>360000</v>
      </c>
    </row>
    <row r="2063" spans="1:13" x14ac:dyDescent="0.45">
      <c r="A2063" t="s">
        <v>702</v>
      </c>
      <c r="B2063">
        <v>150000</v>
      </c>
      <c r="C2063" t="s">
        <v>4</v>
      </c>
      <c r="D2063" t="str">
        <f t="shared" si="254"/>
        <v>2021.03</v>
      </c>
      <c r="E2063" t="str" cm="1">
        <f t="array" ref="E2063">IF(COUNT(FIND({"셀룰러","샐룰러","lte","Lte","LTE","Cellular","cellular"},G2063)),"lte","wifi")</f>
        <v>lte</v>
      </c>
      <c r="F2063" t="s">
        <v>18</v>
      </c>
      <c r="G2063" t="s">
        <v>860</v>
      </c>
      <c r="H2063">
        <f t="shared" si="255"/>
        <v>7.9300000000000637</v>
      </c>
      <c r="I2063">
        <f t="shared" si="249"/>
        <v>700000</v>
      </c>
      <c r="J2063">
        <v>2013.1</v>
      </c>
      <c r="K2063" s="3">
        <f t="shared" si="250"/>
        <v>128</v>
      </c>
      <c r="M2063">
        <f t="shared" si="251"/>
        <v>520000</v>
      </c>
    </row>
    <row r="2064" spans="1:13" x14ac:dyDescent="0.45">
      <c r="A2064" t="s">
        <v>702</v>
      </c>
      <c r="B2064">
        <v>110000</v>
      </c>
      <c r="C2064" t="s">
        <v>7</v>
      </c>
      <c r="D2064" t="str">
        <f t="shared" si="254"/>
        <v>2021.02</v>
      </c>
      <c r="E2064" t="str" cm="1">
        <f t="array" ref="E2064">IF(COUNT(FIND({"셀룰러","샐룰러","lte","Lte","LTE","Cellular","cellular"},G2064)),"lte","wifi")</f>
        <v>lte</v>
      </c>
      <c r="F2064" t="s">
        <v>47</v>
      </c>
      <c r="G2064" t="s">
        <v>907</v>
      </c>
      <c r="H2064">
        <f t="shared" si="255"/>
        <v>7.9200000000000728</v>
      </c>
      <c r="I2064">
        <f t="shared" si="249"/>
        <v>520000</v>
      </c>
      <c r="J2064">
        <v>2013.1</v>
      </c>
      <c r="K2064" s="3">
        <f t="shared" si="250"/>
        <v>16</v>
      </c>
      <c r="M2064">
        <f t="shared" si="251"/>
        <v>520000</v>
      </c>
    </row>
    <row r="2065" spans="1:13" x14ac:dyDescent="0.45">
      <c r="A2065" t="s">
        <v>702</v>
      </c>
      <c r="B2065">
        <v>90000</v>
      </c>
      <c r="C2065" t="s">
        <v>7</v>
      </c>
      <c r="D2065" t="str">
        <f t="shared" si="254"/>
        <v>2021.01</v>
      </c>
      <c r="E2065" t="str" cm="1">
        <f t="array" ref="E2065">IF(COUNT(FIND({"셀룰러","샐룰러","lte","Lte","LTE","Cellular","cellular"},G2065)),"lte","wifi")</f>
        <v>wifi</v>
      </c>
      <c r="F2065" t="s">
        <v>83</v>
      </c>
      <c r="G2065" t="s">
        <v>775</v>
      </c>
      <c r="H2065">
        <f t="shared" si="255"/>
        <v>7.9100000000000819</v>
      </c>
      <c r="I2065">
        <f t="shared" si="249"/>
        <v>420000</v>
      </c>
      <c r="J2065">
        <v>2013.1</v>
      </c>
      <c r="K2065" s="3">
        <f t="shared" si="250"/>
        <v>32</v>
      </c>
      <c r="M2065">
        <f t="shared" si="251"/>
        <v>360000</v>
      </c>
    </row>
    <row r="2066" spans="1:13" x14ac:dyDescent="0.45">
      <c r="A2066" t="s">
        <v>702</v>
      </c>
      <c r="B2066">
        <v>110000</v>
      </c>
      <c r="C2066" t="s">
        <v>4</v>
      </c>
      <c r="D2066" t="str">
        <f t="shared" si="254"/>
        <v>2020.11</v>
      </c>
      <c r="E2066" t="str" cm="1">
        <f t="array" ref="E2066">IF(COUNT(FIND({"셀룰러","샐룰러","lte","Lte","LTE","Cellular","cellular"},G2066)),"lte","wifi")</f>
        <v>lte</v>
      </c>
      <c r="F2066" t="s">
        <v>189</v>
      </c>
      <c r="G2066" t="s">
        <v>962</v>
      </c>
      <c r="H2066">
        <f t="shared" si="255"/>
        <v>7.0099999999999909</v>
      </c>
      <c r="I2066">
        <f t="shared" si="249"/>
        <v>520000</v>
      </c>
      <c r="J2066">
        <v>2013.1</v>
      </c>
      <c r="K2066" s="3">
        <f t="shared" si="250"/>
        <v>16</v>
      </c>
      <c r="M2066">
        <f t="shared" si="251"/>
        <v>520000</v>
      </c>
    </row>
    <row r="2067" spans="1:13" x14ac:dyDescent="0.45">
      <c r="A2067" t="s">
        <v>702</v>
      </c>
      <c r="B2067">
        <v>110000</v>
      </c>
      <c r="C2067" t="s">
        <v>7</v>
      </c>
      <c r="D2067" t="str">
        <f t="shared" si="254"/>
        <v>2021.03</v>
      </c>
      <c r="E2067" t="str" cm="1">
        <f t="array" ref="E2067">IF(COUNT(FIND({"셀룰러","샐룰러","lte","Lte","LTE","Cellular","cellular"},G2067)),"lte","wifi")</f>
        <v>wifi</v>
      </c>
      <c r="F2067" t="s">
        <v>10</v>
      </c>
      <c r="G2067" t="s">
        <v>737</v>
      </c>
      <c r="H2067">
        <f t="shared" si="255"/>
        <v>7.9300000000000637</v>
      </c>
      <c r="I2067">
        <f t="shared" si="249"/>
        <v>420000</v>
      </c>
      <c r="J2067">
        <v>2013.1</v>
      </c>
      <c r="K2067" s="3">
        <f t="shared" si="250"/>
        <v>32</v>
      </c>
      <c r="M2067">
        <f t="shared" si="251"/>
        <v>360000</v>
      </c>
    </row>
    <row r="2068" spans="1:13" x14ac:dyDescent="0.45">
      <c r="A2068" t="s">
        <v>702</v>
      </c>
      <c r="B2068">
        <v>120000</v>
      </c>
      <c r="C2068" t="s">
        <v>7</v>
      </c>
      <c r="D2068" t="str">
        <f t="shared" si="254"/>
        <v>2020.11</v>
      </c>
      <c r="E2068" t="str" cm="1">
        <f t="array" ref="E2068">IF(COUNT(FIND({"셀룰러","샐룰러","lte","Lte","LTE","Cellular","cellular"},G2068)),"lte","wifi")</f>
        <v>lte</v>
      </c>
      <c r="F2068" t="s">
        <v>32</v>
      </c>
      <c r="G2068" t="s">
        <v>706</v>
      </c>
      <c r="H2068">
        <f t="shared" si="255"/>
        <v>7.0099999999999909</v>
      </c>
      <c r="I2068">
        <f t="shared" si="249"/>
        <v>640000</v>
      </c>
      <c r="J2068">
        <v>2013.1</v>
      </c>
      <c r="K2068" s="3">
        <f t="shared" si="250"/>
        <v>64</v>
      </c>
      <c r="M2068">
        <f t="shared" si="251"/>
        <v>520000</v>
      </c>
    </row>
    <row r="2069" spans="1:13" x14ac:dyDescent="0.45">
      <c r="A2069" t="s">
        <v>702</v>
      </c>
      <c r="B2069">
        <v>40000</v>
      </c>
      <c r="C2069" t="s">
        <v>7</v>
      </c>
      <c r="D2069" s="2">
        <v>2021.02</v>
      </c>
      <c r="E2069" t="str" cm="1">
        <f t="array" ref="E2069">IF(COUNT(FIND({"셀룰러","샐룰러","lte","Lte","LTE","Cellular","cellular"},G2069)),"lte","wifi")</f>
        <v>wifi</v>
      </c>
      <c r="F2069">
        <v>20210208</v>
      </c>
      <c r="G2069" t="s">
        <v>5657</v>
      </c>
      <c r="H2069">
        <f t="shared" si="255"/>
        <v>7.9200000000000728</v>
      </c>
      <c r="I2069">
        <f t="shared" si="249"/>
        <v>420000</v>
      </c>
      <c r="J2069">
        <v>2013.1</v>
      </c>
      <c r="K2069" s="3">
        <f t="shared" si="250"/>
        <v>32</v>
      </c>
      <c r="M2069">
        <f t="shared" si="251"/>
        <v>360000</v>
      </c>
    </row>
    <row r="2070" spans="1:13" x14ac:dyDescent="0.45">
      <c r="A2070" t="s">
        <v>702</v>
      </c>
      <c r="B2070">
        <v>100000</v>
      </c>
      <c r="C2070" t="s">
        <v>7</v>
      </c>
      <c r="D2070" t="str">
        <f t="shared" ref="D2070:D2096" si="256">LEFT(F2070,7)</f>
        <v>2020.10</v>
      </c>
      <c r="E2070" t="str" cm="1">
        <f t="array" ref="E2070">IF(COUNT(FIND({"셀룰러","샐룰러","lte","Lte","LTE","Cellular","cellular"},G2070)),"lte","wifi")</f>
        <v>wifi</v>
      </c>
      <c r="F2070" t="s">
        <v>611</v>
      </c>
      <c r="G2070" t="s">
        <v>946</v>
      </c>
      <c r="H2070">
        <f t="shared" si="255"/>
        <v>7</v>
      </c>
      <c r="I2070">
        <f t="shared" si="249"/>
        <v>360000</v>
      </c>
      <c r="J2070">
        <v>2013.1</v>
      </c>
      <c r="K2070" s="3">
        <f t="shared" si="250"/>
        <v>16</v>
      </c>
      <c r="M2070">
        <f t="shared" si="251"/>
        <v>360000</v>
      </c>
    </row>
    <row r="2071" spans="1:13" x14ac:dyDescent="0.45">
      <c r="A2071" t="s">
        <v>702</v>
      </c>
      <c r="B2071">
        <v>130000</v>
      </c>
      <c r="C2071" t="s">
        <v>7</v>
      </c>
      <c r="D2071" t="str">
        <f t="shared" si="256"/>
        <v>2021.01</v>
      </c>
      <c r="E2071" t="str" cm="1">
        <f t="array" ref="E2071">IF(COUNT(FIND({"셀룰러","샐룰러","lte","Lte","LTE","Cellular","cellular"},G2071)),"lte","wifi")</f>
        <v>wifi</v>
      </c>
      <c r="F2071" t="s">
        <v>96</v>
      </c>
      <c r="G2071" t="s">
        <v>723</v>
      </c>
      <c r="H2071">
        <f t="shared" si="255"/>
        <v>7.9100000000000819</v>
      </c>
      <c r="I2071">
        <f t="shared" si="249"/>
        <v>480000</v>
      </c>
      <c r="J2071">
        <v>2013.1</v>
      </c>
      <c r="K2071" s="3">
        <f t="shared" si="250"/>
        <v>64</v>
      </c>
      <c r="M2071">
        <f t="shared" si="251"/>
        <v>360000</v>
      </c>
    </row>
    <row r="2072" spans="1:13" x14ac:dyDescent="0.45">
      <c r="A2072" t="s">
        <v>702</v>
      </c>
      <c r="B2072">
        <v>130000</v>
      </c>
      <c r="C2072" t="s">
        <v>4</v>
      </c>
      <c r="D2072" t="str">
        <f t="shared" si="256"/>
        <v>2021.01</v>
      </c>
      <c r="E2072" t="str" cm="1">
        <f t="array" ref="E2072">IF(COUNT(FIND({"셀룰러","샐룰러","lte","Lte","LTE","Cellular","cellular"},G2072)),"lte","wifi")</f>
        <v>wifi</v>
      </c>
      <c r="F2072" t="s">
        <v>351</v>
      </c>
      <c r="G2072" t="s">
        <v>772</v>
      </c>
      <c r="H2072">
        <f t="shared" si="255"/>
        <v>7.9100000000000819</v>
      </c>
      <c r="I2072">
        <f t="shared" si="249"/>
        <v>420000</v>
      </c>
      <c r="J2072">
        <v>2013.1</v>
      </c>
      <c r="K2072" s="3">
        <f t="shared" si="250"/>
        <v>32</v>
      </c>
      <c r="M2072">
        <f t="shared" si="251"/>
        <v>360000</v>
      </c>
    </row>
    <row r="2073" spans="1:13" x14ac:dyDescent="0.45">
      <c r="A2073" t="s">
        <v>702</v>
      </c>
      <c r="B2073">
        <v>75000</v>
      </c>
      <c r="C2073" t="s">
        <v>7</v>
      </c>
      <c r="D2073" t="str">
        <f t="shared" si="256"/>
        <v>2021.01</v>
      </c>
      <c r="E2073" t="str" cm="1">
        <f t="array" ref="E2073">IF(COUNT(FIND({"셀룰러","샐룰러","lte","Lte","LTE","Cellular","cellular"},G2073)),"lte","wifi")</f>
        <v>wifi</v>
      </c>
      <c r="F2073" t="s">
        <v>107</v>
      </c>
      <c r="G2073" t="s">
        <v>779</v>
      </c>
      <c r="H2073">
        <f t="shared" si="255"/>
        <v>7.9100000000000819</v>
      </c>
      <c r="I2073">
        <f t="shared" si="249"/>
        <v>420000</v>
      </c>
      <c r="J2073">
        <v>2013.1</v>
      </c>
      <c r="K2073" s="3">
        <f t="shared" si="250"/>
        <v>32</v>
      </c>
      <c r="M2073">
        <f t="shared" si="251"/>
        <v>360000</v>
      </c>
    </row>
    <row r="2074" spans="1:13" x14ac:dyDescent="0.45">
      <c r="A2074" t="s">
        <v>702</v>
      </c>
      <c r="B2074">
        <v>80000</v>
      </c>
      <c r="C2074" t="s">
        <v>7</v>
      </c>
      <c r="D2074" t="str">
        <f t="shared" si="256"/>
        <v>2021.01</v>
      </c>
      <c r="E2074" t="str" cm="1">
        <f t="array" ref="E2074">IF(COUNT(FIND({"셀룰러","샐룰러","lte","Lte","LTE","Cellular","cellular"},G2074)),"lte","wifi")</f>
        <v>wifi</v>
      </c>
      <c r="F2074" t="s">
        <v>97</v>
      </c>
      <c r="G2074" t="s">
        <v>870</v>
      </c>
      <c r="H2074">
        <f t="shared" si="255"/>
        <v>7.9100000000000819</v>
      </c>
      <c r="I2074">
        <f t="shared" si="249"/>
        <v>360000</v>
      </c>
      <c r="J2074">
        <v>2013.1</v>
      </c>
      <c r="K2074" s="3">
        <f t="shared" si="250"/>
        <v>16</v>
      </c>
      <c r="M2074">
        <f t="shared" si="251"/>
        <v>360000</v>
      </c>
    </row>
    <row r="2075" spans="1:13" x14ac:dyDescent="0.45">
      <c r="A2075" t="s">
        <v>702</v>
      </c>
      <c r="B2075">
        <v>130000</v>
      </c>
      <c r="C2075" t="s">
        <v>7</v>
      </c>
      <c r="D2075" t="str">
        <f t="shared" si="256"/>
        <v>2021.01</v>
      </c>
      <c r="E2075" t="str" cm="1">
        <f t="array" ref="E2075">IF(COUNT(FIND({"셀룰러","샐룰러","lte","Lte","LTE","Cellular","cellular"},G2075)),"lte","wifi")</f>
        <v>lte</v>
      </c>
      <c r="F2075" t="s">
        <v>89</v>
      </c>
      <c r="G2075" t="s">
        <v>916</v>
      </c>
      <c r="H2075">
        <f t="shared" si="255"/>
        <v>7.9100000000000819</v>
      </c>
      <c r="I2075">
        <f t="shared" si="249"/>
        <v>640000</v>
      </c>
      <c r="J2075">
        <v>2013.1</v>
      </c>
      <c r="K2075" s="3">
        <f t="shared" si="250"/>
        <v>64</v>
      </c>
      <c r="M2075">
        <f t="shared" si="251"/>
        <v>520000</v>
      </c>
    </row>
    <row r="2076" spans="1:13" x14ac:dyDescent="0.45">
      <c r="A2076" t="s">
        <v>702</v>
      </c>
      <c r="B2076" s="1">
        <v>219720</v>
      </c>
      <c r="C2076" t="s">
        <v>4</v>
      </c>
      <c r="D2076" t="str">
        <f t="shared" si="256"/>
        <v>2014.11</v>
      </c>
      <c r="E2076" t="str" cm="1">
        <f t="array" ref="E2076">IF(COUNT(FIND({"셀룰러","샐룰러","lte","Lte","LTE","Cellular","cellular"},G2076)),"lte","wifi")</f>
        <v>wifi</v>
      </c>
      <c r="F2076" t="s">
        <v>5287</v>
      </c>
      <c r="G2076" t="s">
        <v>5067</v>
      </c>
      <c r="H2076">
        <f t="shared" si="255"/>
        <v>1.0099999999999909</v>
      </c>
      <c r="I2076">
        <f t="shared" si="249"/>
        <v>360000</v>
      </c>
      <c r="J2076">
        <v>2013.1</v>
      </c>
      <c r="K2076" s="3">
        <f t="shared" si="250"/>
        <v>16</v>
      </c>
      <c r="M2076">
        <f t="shared" si="251"/>
        <v>360000</v>
      </c>
    </row>
    <row r="2077" spans="1:13" x14ac:dyDescent="0.45">
      <c r="A2077" t="s">
        <v>702</v>
      </c>
      <c r="B2077">
        <v>200000</v>
      </c>
      <c r="C2077" t="s">
        <v>4</v>
      </c>
      <c r="D2077" t="str">
        <f t="shared" si="256"/>
        <v>2020.12</v>
      </c>
      <c r="E2077" t="str" cm="1">
        <f t="array" ref="E2077">IF(COUNT(FIND({"셀룰러","샐룰러","lte","Lte","LTE","Cellular","cellular"},G2077)),"lte","wifi")</f>
        <v>lte</v>
      </c>
      <c r="F2077" t="s">
        <v>143</v>
      </c>
      <c r="G2077" t="s">
        <v>900</v>
      </c>
      <c r="H2077">
        <f t="shared" si="255"/>
        <v>7.0199999999999818</v>
      </c>
      <c r="I2077">
        <f t="shared" si="249"/>
        <v>640000</v>
      </c>
      <c r="J2077">
        <v>2013.1</v>
      </c>
      <c r="K2077" s="3">
        <f t="shared" si="250"/>
        <v>64</v>
      </c>
      <c r="M2077">
        <f t="shared" si="251"/>
        <v>520000</v>
      </c>
    </row>
    <row r="2078" spans="1:13" x14ac:dyDescent="0.45">
      <c r="A2078" t="s">
        <v>702</v>
      </c>
      <c r="B2078">
        <v>440000</v>
      </c>
      <c r="C2078" t="s">
        <v>4</v>
      </c>
      <c r="D2078" t="str">
        <f t="shared" si="256"/>
        <v>2021.01</v>
      </c>
      <c r="E2078" t="str" cm="1">
        <f t="array" ref="E2078">IF(COUNT(FIND({"셀룰러","샐룰러","lte","Lte","LTE","Cellular","cellular"},G2078)),"lte","wifi")</f>
        <v>wifi</v>
      </c>
      <c r="F2078" t="s">
        <v>107</v>
      </c>
      <c r="G2078" t="s">
        <v>1022</v>
      </c>
      <c r="H2078">
        <f t="shared" si="255"/>
        <v>7.9100000000000819</v>
      </c>
      <c r="I2078">
        <f t="shared" si="249"/>
        <v>480000</v>
      </c>
      <c r="J2078">
        <v>2013.1</v>
      </c>
      <c r="K2078" s="3">
        <f t="shared" si="250"/>
        <v>64</v>
      </c>
      <c r="M2078">
        <f t="shared" si="251"/>
        <v>360000</v>
      </c>
    </row>
    <row r="2079" spans="1:13" x14ac:dyDescent="0.45">
      <c r="A2079" t="s">
        <v>702</v>
      </c>
      <c r="B2079">
        <v>120000</v>
      </c>
      <c r="C2079" t="s">
        <v>7</v>
      </c>
      <c r="D2079" t="str">
        <f t="shared" si="256"/>
        <v>2021.01</v>
      </c>
      <c r="E2079" t="str" cm="1">
        <f t="array" ref="E2079">IF(COUNT(FIND({"셀룰러","샐룰러","lte","Lte","LTE","Cellular","cellular"},G2079)),"lte","wifi")</f>
        <v>wifi</v>
      </c>
      <c r="F2079" t="s">
        <v>83</v>
      </c>
      <c r="G2079" t="s">
        <v>717</v>
      </c>
      <c r="H2079">
        <f t="shared" si="255"/>
        <v>7.9100000000000819</v>
      </c>
      <c r="I2079">
        <f t="shared" si="249"/>
        <v>420000</v>
      </c>
      <c r="J2079">
        <v>2013.1</v>
      </c>
      <c r="K2079" s="3">
        <f t="shared" si="250"/>
        <v>32</v>
      </c>
      <c r="M2079">
        <f t="shared" si="251"/>
        <v>360000</v>
      </c>
    </row>
    <row r="2080" spans="1:13" x14ac:dyDescent="0.45">
      <c r="A2080" t="s">
        <v>702</v>
      </c>
      <c r="B2080">
        <v>85000</v>
      </c>
      <c r="C2080" t="s">
        <v>7</v>
      </c>
      <c r="D2080" t="str">
        <f t="shared" si="256"/>
        <v>2021.02</v>
      </c>
      <c r="E2080" t="str" cm="1">
        <f t="array" ref="E2080">IF(COUNT(FIND({"셀룰러","샐룰러","lte","Lte","LTE","Cellular","cellular"},G2080)),"lte","wifi")</f>
        <v>lte</v>
      </c>
      <c r="F2080" t="s">
        <v>71</v>
      </c>
      <c r="G2080" t="s">
        <v>906</v>
      </c>
      <c r="H2080">
        <f t="shared" si="255"/>
        <v>7.9200000000000728</v>
      </c>
      <c r="I2080">
        <f t="shared" si="249"/>
        <v>580000</v>
      </c>
      <c r="J2080">
        <v>2013.1</v>
      </c>
      <c r="K2080" s="3">
        <f t="shared" si="250"/>
        <v>32</v>
      </c>
      <c r="M2080">
        <f t="shared" si="251"/>
        <v>520000</v>
      </c>
    </row>
    <row r="2081" spans="1:13" x14ac:dyDescent="0.45">
      <c r="A2081" t="s">
        <v>702</v>
      </c>
      <c r="B2081">
        <v>80000</v>
      </c>
      <c r="C2081" t="s">
        <v>4</v>
      </c>
      <c r="D2081" t="str">
        <f t="shared" si="256"/>
        <v>2020.11</v>
      </c>
      <c r="E2081" t="str" cm="1">
        <f t="array" ref="E2081">IF(COUNT(FIND({"셀룰러","샐룰러","lte","Lte","LTE","Cellular","cellular"},G2081)),"lte","wifi")</f>
        <v>wifi</v>
      </c>
      <c r="F2081" t="s">
        <v>207</v>
      </c>
      <c r="G2081" t="s">
        <v>844</v>
      </c>
      <c r="H2081">
        <f t="shared" si="255"/>
        <v>7.0099999999999909</v>
      </c>
      <c r="I2081">
        <f t="shared" si="249"/>
        <v>360000</v>
      </c>
      <c r="J2081">
        <v>2013.1</v>
      </c>
      <c r="K2081" s="3">
        <f t="shared" si="250"/>
        <v>16</v>
      </c>
      <c r="M2081">
        <f t="shared" si="251"/>
        <v>360000</v>
      </c>
    </row>
    <row r="2082" spans="1:13" x14ac:dyDescent="0.45">
      <c r="A2082" t="s">
        <v>702</v>
      </c>
      <c r="B2082">
        <v>60000</v>
      </c>
      <c r="C2082" t="s">
        <v>7</v>
      </c>
      <c r="D2082" t="str">
        <f t="shared" si="256"/>
        <v>2020.11</v>
      </c>
      <c r="E2082" t="str" cm="1">
        <f t="array" ref="E2082">IF(COUNT(FIND({"셀룰러","샐룰러","lte","Lte","LTE","Cellular","cellular"},G2082)),"lte","wifi")</f>
        <v>wifi</v>
      </c>
      <c r="F2082" t="s">
        <v>604</v>
      </c>
      <c r="G2082" t="s">
        <v>833</v>
      </c>
      <c r="H2082">
        <f t="shared" si="255"/>
        <v>7.0099999999999909</v>
      </c>
      <c r="I2082">
        <f t="shared" si="249"/>
        <v>360000</v>
      </c>
      <c r="J2082">
        <v>2013.1</v>
      </c>
      <c r="K2082" s="3">
        <f t="shared" si="250"/>
        <v>16</v>
      </c>
      <c r="M2082">
        <f t="shared" si="251"/>
        <v>360000</v>
      </c>
    </row>
    <row r="2083" spans="1:13" x14ac:dyDescent="0.45">
      <c r="A2083" t="s">
        <v>702</v>
      </c>
      <c r="B2083">
        <v>100000</v>
      </c>
      <c r="C2083" t="s">
        <v>7</v>
      </c>
      <c r="D2083" t="str">
        <f t="shared" si="256"/>
        <v>2021.02</v>
      </c>
      <c r="E2083" t="str" cm="1">
        <f t="array" ref="E2083">IF(COUNT(FIND({"셀룰러","샐룰러","lte","Lte","LTE","Cellular","cellular"},G2083)),"lte","wifi")</f>
        <v>lte</v>
      </c>
      <c r="F2083" t="s">
        <v>302</v>
      </c>
      <c r="G2083" t="s">
        <v>912</v>
      </c>
      <c r="H2083">
        <f t="shared" si="255"/>
        <v>7.9200000000000728</v>
      </c>
      <c r="I2083">
        <f t="shared" si="249"/>
        <v>580000</v>
      </c>
      <c r="J2083">
        <v>2013.1</v>
      </c>
      <c r="K2083" s="3">
        <f t="shared" si="250"/>
        <v>32</v>
      </c>
      <c r="M2083">
        <f t="shared" si="251"/>
        <v>520000</v>
      </c>
    </row>
    <row r="2084" spans="1:13" x14ac:dyDescent="0.45">
      <c r="A2084" t="s">
        <v>702</v>
      </c>
      <c r="B2084">
        <v>410000</v>
      </c>
      <c r="C2084" t="s">
        <v>7</v>
      </c>
      <c r="D2084" t="str">
        <f t="shared" si="256"/>
        <v>2021.01</v>
      </c>
      <c r="E2084" t="str" cm="1">
        <f t="array" ref="E2084">IF(COUNT(FIND({"셀룰러","샐룰러","lte","Lte","LTE","Cellular","cellular"},G2084)),"lte","wifi")</f>
        <v>wifi</v>
      </c>
      <c r="F2084" t="s">
        <v>102</v>
      </c>
      <c r="G2084" t="s">
        <v>565</v>
      </c>
      <c r="H2084">
        <f t="shared" si="255"/>
        <v>7.9100000000000819</v>
      </c>
      <c r="I2084">
        <f t="shared" si="249"/>
        <v>420000</v>
      </c>
      <c r="J2084">
        <v>2013.1</v>
      </c>
      <c r="K2084" s="3">
        <f t="shared" si="250"/>
        <v>32</v>
      </c>
      <c r="M2084">
        <f t="shared" si="251"/>
        <v>360000</v>
      </c>
    </row>
    <row r="2085" spans="1:13" x14ac:dyDescent="0.45">
      <c r="A2085" t="s">
        <v>702</v>
      </c>
      <c r="B2085">
        <v>170000</v>
      </c>
      <c r="C2085" t="s">
        <v>4</v>
      </c>
      <c r="D2085" t="str">
        <f t="shared" si="256"/>
        <v>2020.12</v>
      </c>
      <c r="E2085" t="str" cm="1">
        <f t="array" ref="E2085">IF(COUNT(FIND({"셀룰러","샐룰러","lte","Lte","LTE","Cellular","cellular"},G2085)),"lte","wifi")</f>
        <v>lte</v>
      </c>
      <c r="F2085" t="s">
        <v>128</v>
      </c>
      <c r="G2085" t="s">
        <v>938</v>
      </c>
      <c r="H2085">
        <f t="shared" si="255"/>
        <v>7.0199999999999818</v>
      </c>
      <c r="I2085">
        <f t="shared" ref="I2085:I2148" si="257">IF(K2085=32,M2085+60000,IF(K2085=64,M2085+120000,IF(K2085=128,M2085+180000,M2085)))</f>
        <v>580000</v>
      </c>
      <c r="J2085">
        <v>2013.1</v>
      </c>
      <c r="K2085" s="3">
        <f t="shared" ref="K2085:K2148" si="258">IF(COUNT(FIND(128,G2085)),128,IF(COUNT(FIND(16,G2085)),16,IF(COUNT(FIND(64,G2085)),64,32)))</f>
        <v>32</v>
      </c>
      <c r="M2085">
        <f t="shared" ref="M2085:M2148" si="259">IF(E2085="wifi",360000,520000)</f>
        <v>520000</v>
      </c>
    </row>
    <row r="2086" spans="1:13" x14ac:dyDescent="0.45">
      <c r="A2086" t="s">
        <v>702</v>
      </c>
      <c r="B2086">
        <v>85000</v>
      </c>
      <c r="C2086" t="s">
        <v>4</v>
      </c>
      <c r="D2086" t="str">
        <f t="shared" si="256"/>
        <v>2021.03</v>
      </c>
      <c r="E2086" t="str" cm="1">
        <f t="array" ref="E2086">IF(COUNT(FIND({"셀룰러","샐룰러","lte","Lte","LTE","Cellular","cellular"},G2086)),"lte","wifi")</f>
        <v>wifi</v>
      </c>
      <c r="F2086" t="s">
        <v>22</v>
      </c>
      <c r="G2086" t="s">
        <v>742</v>
      </c>
      <c r="H2086">
        <f t="shared" si="255"/>
        <v>7.9300000000000637</v>
      </c>
      <c r="I2086">
        <f t="shared" si="257"/>
        <v>360000</v>
      </c>
      <c r="J2086">
        <v>2013.1</v>
      </c>
      <c r="K2086" s="3">
        <f t="shared" si="258"/>
        <v>16</v>
      </c>
      <c r="M2086">
        <f t="shared" si="259"/>
        <v>360000</v>
      </c>
    </row>
    <row r="2087" spans="1:13" x14ac:dyDescent="0.45">
      <c r="A2087" t="s">
        <v>702</v>
      </c>
      <c r="B2087">
        <v>70000</v>
      </c>
      <c r="C2087" t="s">
        <v>7</v>
      </c>
      <c r="D2087" t="str">
        <f t="shared" si="256"/>
        <v>2021.01</v>
      </c>
      <c r="E2087" t="str" cm="1">
        <f t="array" ref="E2087">IF(COUNT(FIND({"셀룰러","샐룰러","lte","Lte","LTE","Cellular","cellular"},G2087)),"lte","wifi")</f>
        <v>lte</v>
      </c>
      <c r="F2087" t="s">
        <v>83</v>
      </c>
      <c r="G2087" t="s">
        <v>771</v>
      </c>
      <c r="H2087">
        <f t="shared" si="255"/>
        <v>7.9100000000000819</v>
      </c>
      <c r="I2087">
        <f t="shared" si="257"/>
        <v>580000</v>
      </c>
      <c r="J2087">
        <v>2013.1</v>
      </c>
      <c r="K2087" s="3">
        <f t="shared" si="258"/>
        <v>32</v>
      </c>
      <c r="M2087">
        <f t="shared" si="259"/>
        <v>520000</v>
      </c>
    </row>
    <row r="2088" spans="1:13" x14ac:dyDescent="0.45">
      <c r="A2088" t="s">
        <v>702</v>
      </c>
      <c r="B2088">
        <v>100000</v>
      </c>
      <c r="C2088" t="s">
        <v>7</v>
      </c>
      <c r="D2088" t="str">
        <f t="shared" si="256"/>
        <v>2021.03</v>
      </c>
      <c r="E2088" t="str" cm="1">
        <f t="array" ref="E2088">IF(COUNT(FIND({"셀룰러","샐룰러","lte","Lte","LTE","Cellular","cellular"},G2088)),"lte","wifi")</f>
        <v>wifi</v>
      </c>
      <c r="F2088" t="s">
        <v>20</v>
      </c>
      <c r="G2088" t="s">
        <v>868</v>
      </c>
      <c r="H2088">
        <f t="shared" si="255"/>
        <v>7.9300000000000637</v>
      </c>
      <c r="I2088">
        <f t="shared" si="257"/>
        <v>420000</v>
      </c>
      <c r="J2088">
        <v>2013.1</v>
      </c>
      <c r="K2088" s="3">
        <f t="shared" si="258"/>
        <v>32</v>
      </c>
      <c r="M2088">
        <f t="shared" si="259"/>
        <v>360000</v>
      </c>
    </row>
    <row r="2089" spans="1:13" x14ac:dyDescent="0.45">
      <c r="A2089" t="s">
        <v>702</v>
      </c>
      <c r="B2089">
        <v>100000</v>
      </c>
      <c r="C2089" t="s">
        <v>7</v>
      </c>
      <c r="D2089" t="str">
        <f t="shared" si="256"/>
        <v>2021.02</v>
      </c>
      <c r="E2089" t="str" cm="1">
        <f t="array" ref="E2089">IF(COUNT(FIND({"셀룰러","샐룰러","lte","Lte","LTE","Cellular","cellular"},G2089)),"lte","wifi")</f>
        <v>wifi</v>
      </c>
      <c r="F2089" t="s">
        <v>40</v>
      </c>
      <c r="G2089" t="s">
        <v>877</v>
      </c>
      <c r="H2089">
        <f t="shared" si="255"/>
        <v>7.9200000000000728</v>
      </c>
      <c r="I2089">
        <f t="shared" si="257"/>
        <v>480000</v>
      </c>
      <c r="J2089">
        <v>2013.1</v>
      </c>
      <c r="K2089" s="3">
        <f t="shared" si="258"/>
        <v>64</v>
      </c>
      <c r="M2089">
        <f t="shared" si="259"/>
        <v>360000</v>
      </c>
    </row>
    <row r="2090" spans="1:13" x14ac:dyDescent="0.45">
      <c r="A2090" t="s">
        <v>702</v>
      </c>
      <c r="B2090" s="1">
        <v>172520</v>
      </c>
      <c r="C2090" t="s">
        <v>4</v>
      </c>
      <c r="D2090" t="str">
        <f t="shared" si="256"/>
        <v>2014.11</v>
      </c>
      <c r="E2090" t="str" cm="1">
        <f t="array" ref="E2090">IF(COUNT(FIND({"셀룰러","샐룰러","lte","Lte","LTE","Cellular","cellular"},G2090)),"lte","wifi")</f>
        <v>wifi</v>
      </c>
      <c r="F2090" t="s">
        <v>5287</v>
      </c>
      <c r="G2090" t="s">
        <v>5068</v>
      </c>
      <c r="H2090">
        <f t="shared" si="255"/>
        <v>1.0099999999999909</v>
      </c>
      <c r="I2090">
        <f t="shared" si="257"/>
        <v>360000</v>
      </c>
      <c r="J2090">
        <v>2013.1</v>
      </c>
      <c r="K2090" s="3">
        <f t="shared" si="258"/>
        <v>16</v>
      </c>
      <c r="M2090">
        <f t="shared" si="259"/>
        <v>360000</v>
      </c>
    </row>
    <row r="2091" spans="1:13" x14ac:dyDescent="0.45">
      <c r="A2091" t="s">
        <v>702</v>
      </c>
      <c r="B2091">
        <v>100000</v>
      </c>
      <c r="C2091" t="s">
        <v>7</v>
      </c>
      <c r="D2091" t="str">
        <f t="shared" si="256"/>
        <v>2021.02</v>
      </c>
      <c r="E2091" t="str" cm="1">
        <f t="array" ref="E2091">IF(COUNT(FIND({"셀룰러","샐룰러","lte","Lte","LTE","Cellular","cellular"},G2091)),"lte","wifi")</f>
        <v>wifi</v>
      </c>
      <c r="F2091" t="s">
        <v>208</v>
      </c>
      <c r="G2091" t="s">
        <v>744</v>
      </c>
      <c r="H2091">
        <f t="shared" si="255"/>
        <v>7.9200000000000728</v>
      </c>
      <c r="I2091">
        <f t="shared" si="257"/>
        <v>420000</v>
      </c>
      <c r="J2091">
        <v>2013.1</v>
      </c>
      <c r="K2091" s="3">
        <f t="shared" si="258"/>
        <v>32</v>
      </c>
      <c r="M2091">
        <f t="shared" si="259"/>
        <v>360000</v>
      </c>
    </row>
    <row r="2092" spans="1:13" x14ac:dyDescent="0.45">
      <c r="A2092" t="s">
        <v>702</v>
      </c>
      <c r="B2092">
        <v>50000</v>
      </c>
      <c r="C2092" t="s">
        <v>7</v>
      </c>
      <c r="D2092" t="str">
        <f t="shared" si="256"/>
        <v>2020.12</v>
      </c>
      <c r="E2092" t="str" cm="1">
        <f t="array" ref="E2092">IF(COUNT(FIND({"셀룰러","샐룰러","lte","Lte","LTE","Cellular","cellular"},G2092)),"lte","wifi")</f>
        <v>wifi</v>
      </c>
      <c r="F2092" t="s">
        <v>173</v>
      </c>
      <c r="G2092" t="s">
        <v>994</v>
      </c>
      <c r="H2092">
        <f t="shared" si="255"/>
        <v>7.0199999999999818</v>
      </c>
      <c r="I2092">
        <f t="shared" si="257"/>
        <v>420000</v>
      </c>
      <c r="J2092">
        <v>2013.1</v>
      </c>
      <c r="K2092" s="3">
        <f t="shared" si="258"/>
        <v>32</v>
      </c>
      <c r="M2092">
        <f t="shared" si="259"/>
        <v>360000</v>
      </c>
    </row>
    <row r="2093" spans="1:13" x14ac:dyDescent="0.45">
      <c r="A2093" t="s">
        <v>702</v>
      </c>
      <c r="B2093">
        <v>100000</v>
      </c>
      <c r="C2093" t="s">
        <v>7</v>
      </c>
      <c r="D2093" t="str">
        <f t="shared" si="256"/>
        <v>2021.01</v>
      </c>
      <c r="E2093" t="str" cm="1">
        <f t="array" ref="E2093">IF(COUNT(FIND({"셀룰러","샐룰러","lte","Lte","LTE","Cellular","cellular"},G2093)),"lte","wifi")</f>
        <v>lte</v>
      </c>
      <c r="F2093" t="s">
        <v>127</v>
      </c>
      <c r="G2093" t="s">
        <v>697</v>
      </c>
      <c r="H2093">
        <f t="shared" si="255"/>
        <v>7.9100000000000819</v>
      </c>
      <c r="I2093">
        <f t="shared" si="257"/>
        <v>640000</v>
      </c>
      <c r="J2093">
        <v>2013.1</v>
      </c>
      <c r="K2093" s="3">
        <f t="shared" si="258"/>
        <v>64</v>
      </c>
      <c r="M2093">
        <f t="shared" si="259"/>
        <v>520000</v>
      </c>
    </row>
    <row r="2094" spans="1:13" x14ac:dyDescent="0.45">
      <c r="A2094" t="s">
        <v>702</v>
      </c>
      <c r="B2094">
        <v>100000</v>
      </c>
      <c r="C2094" t="s">
        <v>7</v>
      </c>
      <c r="D2094" t="str">
        <f t="shared" si="256"/>
        <v>2020.12</v>
      </c>
      <c r="E2094" t="str" cm="1">
        <f t="array" ref="E2094">IF(COUNT(FIND({"셀룰러","샐룰러","lte","Lte","LTE","Cellular","cellular"},G2094)),"lte","wifi")</f>
        <v>wifi</v>
      </c>
      <c r="F2094" t="s">
        <v>153</v>
      </c>
      <c r="G2094" t="s">
        <v>973</v>
      </c>
      <c r="H2094">
        <f t="shared" si="255"/>
        <v>7.0199999999999818</v>
      </c>
      <c r="I2094">
        <f t="shared" si="257"/>
        <v>420000</v>
      </c>
      <c r="J2094">
        <v>2013.1</v>
      </c>
      <c r="K2094" s="3">
        <f t="shared" si="258"/>
        <v>32</v>
      </c>
      <c r="M2094">
        <f t="shared" si="259"/>
        <v>360000</v>
      </c>
    </row>
    <row r="2095" spans="1:13" x14ac:dyDescent="0.45">
      <c r="A2095" t="s">
        <v>702</v>
      </c>
      <c r="B2095">
        <v>110000</v>
      </c>
      <c r="C2095" t="s">
        <v>7</v>
      </c>
      <c r="D2095" t="str">
        <f t="shared" si="256"/>
        <v>2020.11</v>
      </c>
      <c r="E2095" t="str" cm="1">
        <f t="array" ref="E2095">IF(COUNT(FIND({"셀룰러","샐룰러","lte","Lte","LTE","Cellular","cellular"},G2095)),"lte","wifi")</f>
        <v>lte</v>
      </c>
      <c r="F2095" t="s">
        <v>201</v>
      </c>
      <c r="G2095" t="s">
        <v>979</v>
      </c>
      <c r="H2095">
        <f t="shared" si="255"/>
        <v>7.0099999999999909</v>
      </c>
      <c r="I2095">
        <f t="shared" si="257"/>
        <v>580000</v>
      </c>
      <c r="J2095">
        <v>2013.1</v>
      </c>
      <c r="K2095" s="3">
        <f t="shared" si="258"/>
        <v>32</v>
      </c>
      <c r="M2095">
        <f t="shared" si="259"/>
        <v>520000</v>
      </c>
    </row>
    <row r="2096" spans="1:13" x14ac:dyDescent="0.45">
      <c r="A2096" t="s">
        <v>702</v>
      </c>
      <c r="B2096">
        <v>92000</v>
      </c>
      <c r="C2096" t="s">
        <v>7</v>
      </c>
      <c r="D2096" t="str">
        <f t="shared" si="256"/>
        <v>2021.01</v>
      </c>
      <c r="E2096" t="str" cm="1">
        <f t="array" ref="E2096">IF(COUNT(FIND({"셀룰러","샐룰러","lte","Lte","LTE","Cellular","cellular"},G2096)),"lte","wifi")</f>
        <v>wifi</v>
      </c>
      <c r="F2096" t="s">
        <v>313</v>
      </c>
      <c r="G2096" t="s">
        <v>840</v>
      </c>
      <c r="H2096">
        <f t="shared" si="255"/>
        <v>7.9100000000000819</v>
      </c>
      <c r="I2096">
        <f t="shared" si="257"/>
        <v>420000</v>
      </c>
      <c r="J2096">
        <v>2013.1</v>
      </c>
      <c r="K2096" s="3">
        <f t="shared" si="258"/>
        <v>32</v>
      </c>
      <c r="M2096">
        <f t="shared" si="259"/>
        <v>360000</v>
      </c>
    </row>
    <row r="2097" spans="1:13" x14ac:dyDescent="0.45">
      <c r="A2097" t="s">
        <v>702</v>
      </c>
      <c r="B2097">
        <v>75000</v>
      </c>
      <c r="C2097" t="s">
        <v>7</v>
      </c>
      <c r="D2097" s="2">
        <v>2020.11</v>
      </c>
      <c r="E2097" t="str" cm="1">
        <f t="array" ref="E2097">IF(COUNT(FIND({"셀룰러","샐룰러","lte","Lte","LTE","Cellular","cellular"},G2097)),"lte","wifi")</f>
        <v>wifi</v>
      </c>
      <c r="F2097">
        <v>20201117</v>
      </c>
      <c r="G2097" t="s">
        <v>5380</v>
      </c>
      <c r="H2097">
        <f t="shared" si="255"/>
        <v>7.0099999999999909</v>
      </c>
      <c r="I2097">
        <f t="shared" si="257"/>
        <v>360000</v>
      </c>
      <c r="J2097">
        <v>2013.1</v>
      </c>
      <c r="K2097" s="3">
        <f t="shared" si="258"/>
        <v>16</v>
      </c>
      <c r="M2097">
        <f t="shared" si="259"/>
        <v>360000</v>
      </c>
    </row>
    <row r="2098" spans="1:13" x14ac:dyDescent="0.45">
      <c r="A2098" t="s">
        <v>702</v>
      </c>
      <c r="B2098">
        <v>80000</v>
      </c>
      <c r="C2098" t="s">
        <v>7</v>
      </c>
      <c r="D2098" t="str">
        <f>LEFT(F2098,7)</f>
        <v>2020.11</v>
      </c>
      <c r="E2098" t="str" cm="1">
        <f t="array" ref="E2098">IF(COUNT(FIND({"셀룰러","샐룰러","lte","Lte","LTE","Cellular","cellular"},G2098)),"lte","wifi")</f>
        <v>lte</v>
      </c>
      <c r="F2098" t="s">
        <v>32</v>
      </c>
      <c r="G2098" t="s">
        <v>961</v>
      </c>
      <c r="H2098">
        <f t="shared" si="255"/>
        <v>7.0099999999999909</v>
      </c>
      <c r="I2098">
        <f t="shared" si="257"/>
        <v>580000</v>
      </c>
      <c r="J2098">
        <v>2013.1</v>
      </c>
      <c r="K2098" s="3">
        <f t="shared" si="258"/>
        <v>32</v>
      </c>
      <c r="M2098">
        <f t="shared" si="259"/>
        <v>520000</v>
      </c>
    </row>
    <row r="2099" spans="1:13" x14ac:dyDescent="0.45">
      <c r="A2099" t="s">
        <v>702</v>
      </c>
      <c r="B2099">
        <v>100000</v>
      </c>
      <c r="C2099" t="s">
        <v>4</v>
      </c>
      <c r="D2099" t="str">
        <f>LEFT(F2099,7)</f>
        <v>2020.12</v>
      </c>
      <c r="E2099" t="str" cm="1">
        <f t="array" ref="E2099">IF(COUNT(FIND({"셀룰러","샐룰러","lte","Lte","LTE","Cellular","cellular"},G2099)),"lte","wifi")</f>
        <v>wifi</v>
      </c>
      <c r="F2099" t="s">
        <v>171</v>
      </c>
      <c r="G2099" t="s">
        <v>822</v>
      </c>
      <c r="H2099">
        <f t="shared" si="255"/>
        <v>7.0199999999999818</v>
      </c>
      <c r="I2099">
        <f t="shared" si="257"/>
        <v>420000</v>
      </c>
      <c r="J2099">
        <v>2013.1</v>
      </c>
      <c r="K2099" s="3">
        <f t="shared" si="258"/>
        <v>32</v>
      </c>
      <c r="M2099">
        <f t="shared" si="259"/>
        <v>360000</v>
      </c>
    </row>
    <row r="2100" spans="1:13" x14ac:dyDescent="0.45">
      <c r="A2100" t="s">
        <v>702</v>
      </c>
      <c r="B2100">
        <v>140000</v>
      </c>
      <c r="C2100" t="s">
        <v>4</v>
      </c>
      <c r="D2100" t="str">
        <f>LEFT(F2100,7)</f>
        <v>2020.12</v>
      </c>
      <c r="E2100" t="str" cm="1">
        <f t="array" ref="E2100">IF(COUNT(FIND({"셀룰러","샐룰러","lte","Lte","LTE","Cellular","cellular"},G2100)),"lte","wifi")</f>
        <v>lte</v>
      </c>
      <c r="F2100" t="s">
        <v>148</v>
      </c>
      <c r="G2100" t="s">
        <v>920</v>
      </c>
      <c r="H2100">
        <f t="shared" si="255"/>
        <v>7.0199999999999818</v>
      </c>
      <c r="I2100">
        <f t="shared" si="257"/>
        <v>580000</v>
      </c>
      <c r="J2100">
        <v>2013.1</v>
      </c>
      <c r="K2100" s="3">
        <f t="shared" si="258"/>
        <v>32</v>
      </c>
      <c r="M2100">
        <f t="shared" si="259"/>
        <v>520000</v>
      </c>
    </row>
    <row r="2101" spans="1:13" x14ac:dyDescent="0.45">
      <c r="A2101" t="s">
        <v>702</v>
      </c>
      <c r="B2101">
        <v>700000</v>
      </c>
      <c r="C2101" t="s">
        <v>43</v>
      </c>
      <c r="D2101" t="str">
        <f>LEFT(F2101,7)</f>
        <v>2021.02</v>
      </c>
      <c r="E2101" t="str" cm="1">
        <f t="array" ref="E2101">IF(COUNT(FIND({"셀룰러","샐룰러","lte","Lte","LTE","Cellular","cellular"},G2101)),"lte","wifi")</f>
        <v>lte</v>
      </c>
      <c r="F2101" t="s">
        <v>41</v>
      </c>
      <c r="G2101" t="s">
        <v>1023</v>
      </c>
      <c r="H2101">
        <f t="shared" si="255"/>
        <v>7.9200000000000728</v>
      </c>
      <c r="I2101">
        <f t="shared" si="257"/>
        <v>580000</v>
      </c>
      <c r="J2101">
        <v>2013.1</v>
      </c>
      <c r="K2101" s="3">
        <f t="shared" si="258"/>
        <v>32</v>
      </c>
      <c r="M2101">
        <f t="shared" si="259"/>
        <v>520000</v>
      </c>
    </row>
    <row r="2102" spans="1:13" x14ac:dyDescent="0.45">
      <c r="A2102" t="s">
        <v>702</v>
      </c>
      <c r="B2102">
        <v>48000</v>
      </c>
      <c r="C2102" t="s">
        <v>7</v>
      </c>
      <c r="D2102" s="2">
        <v>2021.01</v>
      </c>
      <c r="E2102" t="str" cm="1">
        <f t="array" ref="E2102">IF(COUNT(FIND({"셀룰러","샐룰러","lte","Lte","LTE","Cellular","cellular"},G2102)),"lte","wifi")</f>
        <v>wifi</v>
      </c>
      <c r="F2102">
        <v>20210104</v>
      </c>
      <c r="G2102" t="s">
        <v>5340</v>
      </c>
      <c r="H2102">
        <f t="shared" si="255"/>
        <v>7.9100000000000819</v>
      </c>
      <c r="I2102">
        <f t="shared" si="257"/>
        <v>420000</v>
      </c>
      <c r="J2102">
        <v>2013.1</v>
      </c>
      <c r="K2102" s="3">
        <f t="shared" si="258"/>
        <v>32</v>
      </c>
      <c r="M2102">
        <f t="shared" si="259"/>
        <v>360000</v>
      </c>
    </row>
    <row r="2103" spans="1:13" x14ac:dyDescent="0.45">
      <c r="A2103" t="s">
        <v>702</v>
      </c>
      <c r="B2103">
        <v>135000</v>
      </c>
      <c r="C2103" t="s">
        <v>7</v>
      </c>
      <c r="D2103" t="str">
        <f>LEFT(F2103,7)</f>
        <v>2020.10</v>
      </c>
      <c r="E2103" t="str" cm="1">
        <f t="array" ref="E2103">IF(COUNT(FIND({"셀룰러","샐룰러","lte","Lte","LTE","Cellular","cellular"},G2103)),"lte","wifi")</f>
        <v>lte</v>
      </c>
      <c r="F2103" t="s">
        <v>611</v>
      </c>
      <c r="G2103" t="s">
        <v>997</v>
      </c>
      <c r="H2103">
        <f t="shared" si="255"/>
        <v>7</v>
      </c>
      <c r="I2103">
        <f t="shared" si="257"/>
        <v>520000</v>
      </c>
      <c r="J2103">
        <v>2013.1</v>
      </c>
      <c r="K2103" s="3">
        <f t="shared" si="258"/>
        <v>16</v>
      </c>
      <c r="M2103">
        <f t="shared" si="259"/>
        <v>520000</v>
      </c>
    </row>
    <row r="2104" spans="1:13" x14ac:dyDescent="0.45">
      <c r="A2104" t="s">
        <v>702</v>
      </c>
      <c r="B2104">
        <v>100000</v>
      </c>
      <c r="C2104" t="s">
        <v>7</v>
      </c>
      <c r="D2104" s="2">
        <v>2020.11</v>
      </c>
      <c r="E2104" t="str" cm="1">
        <f t="array" ref="E2104">IF(COUNT(FIND({"셀룰러","샐룰러","lte","Lte","LTE","Cellular","cellular"},G2104)),"lte","wifi")</f>
        <v>lte</v>
      </c>
      <c r="F2104">
        <v>20201106</v>
      </c>
      <c r="G2104" t="s">
        <v>5518</v>
      </c>
      <c r="H2104">
        <f t="shared" si="255"/>
        <v>7.0099999999999909</v>
      </c>
      <c r="I2104">
        <f t="shared" si="257"/>
        <v>520000</v>
      </c>
      <c r="J2104">
        <v>2013.1</v>
      </c>
      <c r="K2104" s="3">
        <f t="shared" si="258"/>
        <v>16</v>
      </c>
      <c r="M2104">
        <f t="shared" si="259"/>
        <v>520000</v>
      </c>
    </row>
    <row r="2105" spans="1:13" x14ac:dyDescent="0.45">
      <c r="A2105" t="s">
        <v>702</v>
      </c>
      <c r="B2105">
        <v>90000</v>
      </c>
      <c r="C2105" t="s">
        <v>7</v>
      </c>
      <c r="D2105" t="str">
        <f t="shared" ref="D2105:D2125" si="260">LEFT(F2105,7)</f>
        <v>2021.01</v>
      </c>
      <c r="E2105" t="str" cm="1">
        <f t="array" ref="E2105">IF(COUNT(FIND({"셀룰러","샐룰러","lte","Lte","LTE","Cellular","cellular"},G2105)),"lte","wifi")</f>
        <v>wifi</v>
      </c>
      <c r="F2105" t="s">
        <v>96</v>
      </c>
      <c r="G2105" t="s">
        <v>724</v>
      </c>
      <c r="H2105">
        <f t="shared" si="255"/>
        <v>7.9100000000000819</v>
      </c>
      <c r="I2105">
        <f t="shared" si="257"/>
        <v>420000</v>
      </c>
      <c r="J2105">
        <v>2013.1</v>
      </c>
      <c r="K2105" s="3">
        <f t="shared" si="258"/>
        <v>32</v>
      </c>
      <c r="M2105">
        <f t="shared" si="259"/>
        <v>360000</v>
      </c>
    </row>
    <row r="2106" spans="1:13" x14ac:dyDescent="0.45">
      <c r="A2106" t="s">
        <v>702</v>
      </c>
      <c r="B2106">
        <v>80000</v>
      </c>
      <c r="C2106" t="s">
        <v>7</v>
      </c>
      <c r="D2106" t="str">
        <f t="shared" si="260"/>
        <v>2020.12</v>
      </c>
      <c r="E2106" t="str" cm="1">
        <f t="array" ref="E2106">IF(COUNT(FIND({"셀룰러","샐룰러","lte","Lte","LTE","Cellular","cellular"},G2106)),"lte","wifi")</f>
        <v>wifi</v>
      </c>
      <c r="F2106" t="s">
        <v>175</v>
      </c>
      <c r="G2106" t="s">
        <v>828</v>
      </c>
      <c r="H2106">
        <f t="shared" si="255"/>
        <v>7.0199999999999818</v>
      </c>
      <c r="I2106">
        <f t="shared" si="257"/>
        <v>420000</v>
      </c>
      <c r="J2106">
        <v>2013.1</v>
      </c>
      <c r="K2106" s="3">
        <f t="shared" si="258"/>
        <v>32</v>
      </c>
      <c r="M2106">
        <f t="shared" si="259"/>
        <v>360000</v>
      </c>
    </row>
    <row r="2107" spans="1:13" x14ac:dyDescent="0.45">
      <c r="A2107" t="s">
        <v>702</v>
      </c>
      <c r="B2107">
        <v>110000</v>
      </c>
      <c r="C2107" t="s">
        <v>7</v>
      </c>
      <c r="D2107" t="str">
        <f t="shared" si="260"/>
        <v>2021.02</v>
      </c>
      <c r="E2107" t="str" cm="1">
        <f t="array" ref="E2107">IF(COUNT(FIND({"셀룰러","샐룰러","lte","Lte","LTE","Cellular","cellular"},G2107)),"lte","wifi")</f>
        <v>lte</v>
      </c>
      <c r="F2107" t="s">
        <v>30</v>
      </c>
      <c r="G2107" t="s">
        <v>878</v>
      </c>
      <c r="H2107">
        <f t="shared" si="255"/>
        <v>7.9200000000000728</v>
      </c>
      <c r="I2107">
        <f t="shared" si="257"/>
        <v>580000</v>
      </c>
      <c r="J2107">
        <v>2013.1</v>
      </c>
      <c r="K2107" s="3">
        <f t="shared" si="258"/>
        <v>32</v>
      </c>
      <c r="M2107">
        <f t="shared" si="259"/>
        <v>520000</v>
      </c>
    </row>
    <row r="2108" spans="1:13" x14ac:dyDescent="0.45">
      <c r="A2108" t="s">
        <v>702</v>
      </c>
      <c r="B2108">
        <v>280000</v>
      </c>
      <c r="C2108" t="s">
        <v>4</v>
      </c>
      <c r="D2108" t="str">
        <f t="shared" si="260"/>
        <v>2021.02</v>
      </c>
      <c r="E2108" t="str" cm="1">
        <f t="array" ref="E2108">IF(COUNT(FIND({"셀룰러","샐룰러","lte","Lte","LTE","Cellular","cellular"},G2108)),"lte","wifi")</f>
        <v>wifi</v>
      </c>
      <c r="F2108" t="s">
        <v>54</v>
      </c>
      <c r="G2108" t="s">
        <v>950</v>
      </c>
      <c r="H2108">
        <f t="shared" si="255"/>
        <v>7.9200000000000728</v>
      </c>
      <c r="I2108">
        <f t="shared" si="257"/>
        <v>540000</v>
      </c>
      <c r="J2108">
        <v>2013.1</v>
      </c>
      <c r="K2108" s="3">
        <f t="shared" si="258"/>
        <v>128</v>
      </c>
      <c r="M2108">
        <f t="shared" si="259"/>
        <v>360000</v>
      </c>
    </row>
    <row r="2109" spans="1:13" x14ac:dyDescent="0.45">
      <c r="A2109" t="s">
        <v>702</v>
      </c>
      <c r="B2109">
        <v>115000</v>
      </c>
      <c r="C2109" t="s">
        <v>4</v>
      </c>
      <c r="D2109" t="str">
        <f t="shared" si="260"/>
        <v>2020.12</v>
      </c>
      <c r="E2109" t="str" cm="1">
        <f t="array" ref="E2109">IF(COUNT(FIND({"셀룰러","샐룰러","lte","Lte","LTE","Cellular","cellular"},G2109)),"lte","wifi")</f>
        <v>wifi</v>
      </c>
      <c r="F2109" t="s">
        <v>121</v>
      </c>
      <c r="G2109" t="s">
        <v>811</v>
      </c>
      <c r="H2109">
        <f t="shared" si="255"/>
        <v>7.0199999999999818</v>
      </c>
      <c r="I2109">
        <f t="shared" si="257"/>
        <v>420000</v>
      </c>
      <c r="J2109">
        <v>2013.1</v>
      </c>
      <c r="K2109" s="3">
        <f t="shared" si="258"/>
        <v>32</v>
      </c>
      <c r="M2109">
        <f t="shared" si="259"/>
        <v>360000</v>
      </c>
    </row>
    <row r="2110" spans="1:13" x14ac:dyDescent="0.45">
      <c r="A2110" t="s">
        <v>702</v>
      </c>
      <c r="B2110">
        <v>95000</v>
      </c>
      <c r="C2110" t="s">
        <v>7</v>
      </c>
      <c r="D2110" t="str">
        <f t="shared" si="260"/>
        <v>2021.01</v>
      </c>
      <c r="E2110" t="str" cm="1">
        <f t="array" ref="E2110">IF(COUNT(FIND({"셀룰러","샐룰러","lte","Lte","LTE","Cellular","cellular"},G2110)),"lte","wifi")</f>
        <v>wifi</v>
      </c>
      <c r="F2110" t="s">
        <v>83</v>
      </c>
      <c r="G2110" t="s">
        <v>770</v>
      </c>
      <c r="H2110">
        <f t="shared" si="255"/>
        <v>7.9100000000000819</v>
      </c>
      <c r="I2110">
        <f t="shared" si="257"/>
        <v>420000</v>
      </c>
      <c r="J2110">
        <v>2013.1</v>
      </c>
      <c r="K2110" s="3">
        <f t="shared" si="258"/>
        <v>32</v>
      </c>
      <c r="M2110">
        <f t="shared" si="259"/>
        <v>360000</v>
      </c>
    </row>
    <row r="2111" spans="1:13" x14ac:dyDescent="0.45">
      <c r="A2111" t="s">
        <v>702</v>
      </c>
      <c r="B2111">
        <v>100000</v>
      </c>
      <c r="C2111" t="s">
        <v>7</v>
      </c>
      <c r="D2111" t="str">
        <f t="shared" si="260"/>
        <v>2020.11</v>
      </c>
      <c r="E2111" t="str" cm="1">
        <f t="array" ref="E2111">IF(COUNT(FIND({"셀룰러","샐룰러","lte","Lte","LTE","Cellular","cellular"},G2111)),"lte","wifi")</f>
        <v>wifi</v>
      </c>
      <c r="F2111" t="s">
        <v>185</v>
      </c>
      <c r="G2111" t="s">
        <v>831</v>
      </c>
      <c r="H2111">
        <f t="shared" si="255"/>
        <v>7.0099999999999909</v>
      </c>
      <c r="I2111">
        <f t="shared" si="257"/>
        <v>360000</v>
      </c>
      <c r="J2111">
        <v>2013.1</v>
      </c>
      <c r="K2111" s="3">
        <f t="shared" si="258"/>
        <v>16</v>
      </c>
      <c r="M2111">
        <f t="shared" si="259"/>
        <v>360000</v>
      </c>
    </row>
    <row r="2112" spans="1:13" x14ac:dyDescent="0.45">
      <c r="A2112" t="s">
        <v>702</v>
      </c>
      <c r="B2112">
        <v>90000</v>
      </c>
      <c r="C2112" t="s">
        <v>7</v>
      </c>
      <c r="D2112" t="str">
        <f t="shared" si="260"/>
        <v>2021.01</v>
      </c>
      <c r="E2112" t="str" cm="1">
        <f t="array" ref="E2112">IF(COUNT(FIND({"셀룰러","샐룰러","lte","Lte","LTE","Cellular","cellular"},G2112)),"lte","wifi")</f>
        <v>wifi</v>
      </c>
      <c r="F2112" t="s">
        <v>107</v>
      </c>
      <c r="G2112" t="s">
        <v>917</v>
      </c>
      <c r="H2112">
        <f t="shared" si="255"/>
        <v>7.9100000000000819</v>
      </c>
      <c r="I2112">
        <f t="shared" si="257"/>
        <v>360000</v>
      </c>
      <c r="J2112">
        <v>2013.1</v>
      </c>
      <c r="K2112" s="3">
        <f t="shared" si="258"/>
        <v>16</v>
      </c>
      <c r="M2112">
        <f t="shared" si="259"/>
        <v>360000</v>
      </c>
    </row>
    <row r="2113" spans="1:13" x14ac:dyDescent="0.45">
      <c r="A2113" t="s">
        <v>702</v>
      </c>
      <c r="B2113">
        <v>90000</v>
      </c>
      <c r="C2113" t="s">
        <v>7</v>
      </c>
      <c r="D2113" t="str">
        <f t="shared" si="260"/>
        <v>2021.03</v>
      </c>
      <c r="E2113" t="str" cm="1">
        <f t="array" ref="E2113">IF(COUNT(FIND({"셀룰러","샐룰러","lte","Lte","LTE","Cellular","cellular"},G2113)),"lte","wifi")</f>
        <v>wifi</v>
      </c>
      <c r="F2113" t="s">
        <v>22</v>
      </c>
      <c r="G2113" t="s">
        <v>750</v>
      </c>
      <c r="H2113">
        <f t="shared" si="255"/>
        <v>7.9300000000000637</v>
      </c>
      <c r="I2113">
        <f t="shared" si="257"/>
        <v>420000</v>
      </c>
      <c r="J2113">
        <v>2013.1</v>
      </c>
      <c r="K2113" s="3">
        <f t="shared" si="258"/>
        <v>32</v>
      </c>
      <c r="M2113">
        <f t="shared" si="259"/>
        <v>360000</v>
      </c>
    </row>
    <row r="2114" spans="1:13" x14ac:dyDescent="0.45">
      <c r="A2114" t="s">
        <v>702</v>
      </c>
      <c r="B2114">
        <v>90000</v>
      </c>
      <c r="C2114" t="s">
        <v>4</v>
      </c>
      <c r="D2114" t="str">
        <f t="shared" si="260"/>
        <v>2021.03</v>
      </c>
      <c r="E2114" t="str" cm="1">
        <f t="array" ref="E2114">IF(COUNT(FIND({"셀룰러","샐룰러","lte","Lte","LTE","Cellular","cellular"},G2114)),"lte","wifi")</f>
        <v>wifi</v>
      </c>
      <c r="F2114" t="s">
        <v>17</v>
      </c>
      <c r="G2114" t="s">
        <v>751</v>
      </c>
      <c r="H2114">
        <f t="shared" si="255"/>
        <v>7.9300000000000637</v>
      </c>
      <c r="I2114">
        <f t="shared" si="257"/>
        <v>360000</v>
      </c>
      <c r="J2114">
        <v>2013.1</v>
      </c>
      <c r="K2114" s="3">
        <f t="shared" si="258"/>
        <v>16</v>
      </c>
      <c r="M2114">
        <f t="shared" si="259"/>
        <v>360000</v>
      </c>
    </row>
    <row r="2115" spans="1:13" x14ac:dyDescent="0.45">
      <c r="A2115" t="s">
        <v>702</v>
      </c>
      <c r="B2115">
        <v>90000</v>
      </c>
      <c r="C2115" t="s">
        <v>7</v>
      </c>
      <c r="D2115" t="str">
        <f t="shared" si="260"/>
        <v>2021.02</v>
      </c>
      <c r="E2115" t="str" cm="1">
        <f t="array" ref="E2115">IF(COUNT(FIND({"셀룰러","샐룰러","lte","Lte","LTE","Cellular","cellular"},G2115)),"lte","wifi")</f>
        <v>wifi</v>
      </c>
      <c r="F2115" t="s">
        <v>52</v>
      </c>
      <c r="G2115" t="s">
        <v>905</v>
      </c>
      <c r="H2115">
        <f t="shared" si="255"/>
        <v>7.9200000000000728</v>
      </c>
      <c r="I2115">
        <f t="shared" si="257"/>
        <v>420000</v>
      </c>
      <c r="J2115">
        <v>2013.1</v>
      </c>
      <c r="K2115" s="3">
        <f t="shared" si="258"/>
        <v>32</v>
      </c>
      <c r="M2115">
        <f t="shared" si="259"/>
        <v>360000</v>
      </c>
    </row>
    <row r="2116" spans="1:13" x14ac:dyDescent="0.45">
      <c r="A2116" t="s">
        <v>702</v>
      </c>
      <c r="B2116" s="1">
        <v>160000</v>
      </c>
      <c r="C2116" t="s">
        <v>4</v>
      </c>
      <c r="D2116" t="str">
        <f t="shared" si="260"/>
        <v>2021.01</v>
      </c>
      <c r="E2116" t="str" cm="1">
        <f t="array" ref="E2116">IF(COUNT(FIND({"셀룰러","샐룰러","lte","Lte","LTE","Cellular","cellular"},G2116)),"lte","wifi")</f>
        <v>wifi</v>
      </c>
      <c r="F2116" t="s">
        <v>5283</v>
      </c>
      <c r="G2116" t="s">
        <v>5052</v>
      </c>
      <c r="H2116">
        <f t="shared" si="255"/>
        <v>7.9100000000000819</v>
      </c>
      <c r="I2116">
        <f t="shared" si="257"/>
        <v>360000</v>
      </c>
      <c r="J2116">
        <v>2013.1</v>
      </c>
      <c r="K2116" s="3">
        <f t="shared" si="258"/>
        <v>16</v>
      </c>
      <c r="M2116">
        <f t="shared" si="259"/>
        <v>360000</v>
      </c>
    </row>
    <row r="2117" spans="1:13" x14ac:dyDescent="0.45">
      <c r="A2117" t="s">
        <v>702</v>
      </c>
      <c r="B2117">
        <v>80000</v>
      </c>
      <c r="C2117" t="s">
        <v>7</v>
      </c>
      <c r="D2117" t="str">
        <f t="shared" si="260"/>
        <v>2020.12</v>
      </c>
      <c r="E2117" t="str" cm="1">
        <f t="array" ref="E2117">IF(COUNT(FIND({"셀룰러","샐룰러","lte","Lte","LTE","Cellular","cellular"},G2117)),"lte","wifi")</f>
        <v>wifi</v>
      </c>
      <c r="F2117" t="s">
        <v>175</v>
      </c>
      <c r="G2117" t="s">
        <v>965</v>
      </c>
      <c r="H2117">
        <f t="shared" si="255"/>
        <v>7.0199999999999818</v>
      </c>
      <c r="I2117">
        <f t="shared" si="257"/>
        <v>360000</v>
      </c>
      <c r="J2117">
        <v>2013.1</v>
      </c>
      <c r="K2117" s="3">
        <f t="shared" si="258"/>
        <v>16</v>
      </c>
      <c r="M2117">
        <f t="shared" si="259"/>
        <v>360000</v>
      </c>
    </row>
    <row r="2118" spans="1:13" x14ac:dyDescent="0.45">
      <c r="A2118" t="s">
        <v>702</v>
      </c>
      <c r="B2118">
        <v>180000</v>
      </c>
      <c r="C2118" t="s">
        <v>7</v>
      </c>
      <c r="D2118" t="str">
        <f t="shared" si="260"/>
        <v>2021.01</v>
      </c>
      <c r="E2118" t="str" cm="1">
        <f t="array" ref="E2118">IF(COUNT(FIND({"셀룰러","샐룰러","lte","Lte","LTE","Cellular","cellular"},G2118)),"lte","wifi")</f>
        <v>lte</v>
      </c>
      <c r="F2118" t="s">
        <v>108</v>
      </c>
      <c r="G2118" t="s">
        <v>802</v>
      </c>
      <c r="H2118">
        <f t="shared" si="255"/>
        <v>7.9100000000000819</v>
      </c>
      <c r="I2118">
        <f t="shared" si="257"/>
        <v>700000</v>
      </c>
      <c r="J2118">
        <v>2013.1</v>
      </c>
      <c r="K2118" s="3">
        <f t="shared" si="258"/>
        <v>128</v>
      </c>
      <c r="M2118">
        <f t="shared" si="259"/>
        <v>520000</v>
      </c>
    </row>
    <row r="2119" spans="1:13" x14ac:dyDescent="0.45">
      <c r="A2119" t="s">
        <v>702</v>
      </c>
      <c r="B2119">
        <v>100000</v>
      </c>
      <c r="C2119" t="s">
        <v>7</v>
      </c>
      <c r="D2119" t="str">
        <f t="shared" si="260"/>
        <v>2020.12</v>
      </c>
      <c r="E2119" t="str" cm="1">
        <f t="array" ref="E2119">IF(COUNT(FIND({"셀룰러","샐룰러","lte","Lte","LTE","Cellular","cellular"},G2119)),"lte","wifi")</f>
        <v>wifi</v>
      </c>
      <c r="F2119" t="s">
        <v>455</v>
      </c>
      <c r="G2119" t="s">
        <v>817</v>
      </c>
      <c r="H2119">
        <f t="shared" ref="H2119:H2182" si="261">D2119-J2119</f>
        <v>7.0199999999999818</v>
      </c>
      <c r="I2119">
        <f t="shared" si="257"/>
        <v>420000</v>
      </c>
      <c r="J2119">
        <v>2013.1</v>
      </c>
      <c r="K2119" s="3">
        <f t="shared" si="258"/>
        <v>32</v>
      </c>
      <c r="M2119">
        <f t="shared" si="259"/>
        <v>360000</v>
      </c>
    </row>
    <row r="2120" spans="1:13" x14ac:dyDescent="0.45">
      <c r="A2120" t="s">
        <v>702</v>
      </c>
      <c r="B2120" s="1">
        <v>267720</v>
      </c>
      <c r="C2120" t="s">
        <v>4</v>
      </c>
      <c r="D2120" t="str">
        <f t="shared" si="260"/>
        <v>2017.08</v>
      </c>
      <c r="E2120" t="str" cm="1">
        <f t="array" ref="E2120">IF(COUNT(FIND({"셀룰러","샐룰러","lte","Lte","LTE","Cellular","cellular"},G2120)),"lte","wifi")</f>
        <v>wifi</v>
      </c>
      <c r="F2120" t="s">
        <v>5290</v>
      </c>
      <c r="G2120" t="s">
        <v>5070</v>
      </c>
      <c r="H2120">
        <f t="shared" si="261"/>
        <v>3.9800000000000182</v>
      </c>
      <c r="I2120">
        <f t="shared" si="257"/>
        <v>360000</v>
      </c>
      <c r="J2120">
        <v>2013.1</v>
      </c>
      <c r="K2120" s="3">
        <f t="shared" si="258"/>
        <v>16</v>
      </c>
      <c r="M2120">
        <f t="shared" si="259"/>
        <v>360000</v>
      </c>
    </row>
    <row r="2121" spans="1:13" x14ac:dyDescent="0.45">
      <c r="A2121" t="s">
        <v>702</v>
      </c>
      <c r="B2121">
        <v>90000</v>
      </c>
      <c r="C2121" t="s">
        <v>7</v>
      </c>
      <c r="D2121" t="str">
        <f t="shared" si="260"/>
        <v>2021.02</v>
      </c>
      <c r="E2121" t="str" cm="1">
        <f t="array" ref="E2121">IF(COUNT(FIND({"셀룰러","샐룰러","lte","Lte","LTE","Cellular","cellular"},G2121)),"lte","wifi")</f>
        <v>wifi</v>
      </c>
      <c r="F2121" t="s">
        <v>257</v>
      </c>
      <c r="G2121" t="s">
        <v>752</v>
      </c>
      <c r="H2121">
        <f t="shared" si="261"/>
        <v>7.9200000000000728</v>
      </c>
      <c r="I2121">
        <f t="shared" si="257"/>
        <v>420000</v>
      </c>
      <c r="J2121">
        <v>2013.1</v>
      </c>
      <c r="K2121" s="3">
        <f t="shared" si="258"/>
        <v>32</v>
      </c>
      <c r="M2121">
        <f t="shared" si="259"/>
        <v>360000</v>
      </c>
    </row>
    <row r="2122" spans="1:13" x14ac:dyDescent="0.45">
      <c r="A2122" t="s">
        <v>702</v>
      </c>
      <c r="B2122">
        <v>120000</v>
      </c>
      <c r="C2122" t="s">
        <v>43</v>
      </c>
      <c r="D2122" t="str">
        <f t="shared" si="260"/>
        <v>2020.11</v>
      </c>
      <c r="E2122" t="str" cm="1">
        <f t="array" ref="E2122">IF(COUNT(FIND({"셀룰러","샐룰러","lte","Lte","LTE","Cellular","cellular"},G2122)),"lte","wifi")</f>
        <v>wifi</v>
      </c>
      <c r="F2122" t="s">
        <v>207</v>
      </c>
      <c r="G2122" t="s">
        <v>829</v>
      </c>
      <c r="H2122">
        <f t="shared" si="261"/>
        <v>7.0099999999999909</v>
      </c>
      <c r="I2122">
        <f t="shared" si="257"/>
        <v>420000</v>
      </c>
      <c r="J2122">
        <v>2013.1</v>
      </c>
      <c r="K2122" s="3">
        <f t="shared" si="258"/>
        <v>32</v>
      </c>
      <c r="M2122">
        <f t="shared" si="259"/>
        <v>360000</v>
      </c>
    </row>
    <row r="2123" spans="1:13" x14ac:dyDescent="0.45">
      <c r="A2123" t="s">
        <v>702</v>
      </c>
      <c r="B2123">
        <v>110000</v>
      </c>
      <c r="C2123" t="s">
        <v>7</v>
      </c>
      <c r="D2123" t="str">
        <f t="shared" si="260"/>
        <v>2020.11</v>
      </c>
      <c r="E2123" t="str" cm="1">
        <f t="array" ref="E2123">IF(COUNT(FIND({"셀룰러","샐룰러","lte","Lte","LTE","Cellular","cellular"},G2123)),"lte","wifi")</f>
        <v>wifi</v>
      </c>
      <c r="F2123" t="s">
        <v>599</v>
      </c>
      <c r="G2123" t="s">
        <v>836</v>
      </c>
      <c r="H2123">
        <f t="shared" si="261"/>
        <v>7.0099999999999909</v>
      </c>
      <c r="I2123">
        <f t="shared" si="257"/>
        <v>420000</v>
      </c>
      <c r="J2123">
        <v>2013.1</v>
      </c>
      <c r="K2123" s="3">
        <f t="shared" si="258"/>
        <v>32</v>
      </c>
      <c r="M2123">
        <f t="shared" si="259"/>
        <v>360000</v>
      </c>
    </row>
    <row r="2124" spans="1:13" x14ac:dyDescent="0.45">
      <c r="A2124" t="s">
        <v>702</v>
      </c>
      <c r="B2124">
        <v>115000</v>
      </c>
      <c r="C2124" t="s">
        <v>4</v>
      </c>
      <c r="D2124" t="str">
        <f t="shared" si="260"/>
        <v>2020.11</v>
      </c>
      <c r="E2124" t="str" cm="1">
        <f t="array" ref="E2124">IF(COUNT(FIND({"셀룰러","샐룰러","lte","Lte","LTE","Cellular","cellular"},G2124)),"lte","wifi")</f>
        <v>wifi</v>
      </c>
      <c r="F2124" t="s">
        <v>207</v>
      </c>
      <c r="G2124" t="s">
        <v>991</v>
      </c>
      <c r="H2124">
        <f t="shared" si="261"/>
        <v>7.0099999999999909</v>
      </c>
      <c r="I2124">
        <f t="shared" si="257"/>
        <v>420000</v>
      </c>
      <c r="J2124">
        <v>2013.1</v>
      </c>
      <c r="K2124" s="3">
        <f t="shared" si="258"/>
        <v>32</v>
      </c>
      <c r="M2124">
        <f t="shared" si="259"/>
        <v>360000</v>
      </c>
    </row>
    <row r="2125" spans="1:13" x14ac:dyDescent="0.45">
      <c r="A2125" t="s">
        <v>702</v>
      </c>
      <c r="B2125" s="1">
        <v>127550</v>
      </c>
      <c r="C2125" t="s">
        <v>4</v>
      </c>
      <c r="D2125" t="str">
        <f t="shared" si="260"/>
        <v>2014.10</v>
      </c>
      <c r="E2125" t="str" cm="1">
        <f t="array" ref="E2125">IF(COUNT(FIND({"셀룰러","샐룰러","lte","Lte","LTE","Cellular","cellular"},G2125)),"lte","wifi")</f>
        <v>wifi</v>
      </c>
      <c r="F2125" t="s">
        <v>5293</v>
      </c>
      <c r="G2125" t="s">
        <v>5074</v>
      </c>
      <c r="H2125">
        <f t="shared" si="261"/>
        <v>1</v>
      </c>
      <c r="I2125">
        <f t="shared" si="257"/>
        <v>360000</v>
      </c>
      <c r="J2125">
        <v>2013.1</v>
      </c>
      <c r="K2125" s="3">
        <f t="shared" si="258"/>
        <v>16</v>
      </c>
      <c r="M2125">
        <f t="shared" si="259"/>
        <v>360000</v>
      </c>
    </row>
    <row r="2126" spans="1:13" x14ac:dyDescent="0.45">
      <c r="A2126" t="s">
        <v>702</v>
      </c>
      <c r="B2126" s="1">
        <v>193000</v>
      </c>
      <c r="C2126" t="s">
        <v>4</v>
      </c>
      <c r="D2126" s="2">
        <v>2018.04</v>
      </c>
      <c r="E2126" t="str" cm="1">
        <f t="array" ref="E2126">IF(COUNT(FIND({"셀룰러","샐룰러","lte","Lte","LTE","Cellular","cellular"},G2126)),"lte","wifi")</f>
        <v>wifi</v>
      </c>
      <c r="F2126">
        <v>201804</v>
      </c>
      <c r="G2126" t="s">
        <v>5599</v>
      </c>
      <c r="H2126">
        <f t="shared" si="261"/>
        <v>4.9400000000000546</v>
      </c>
      <c r="I2126">
        <f t="shared" si="257"/>
        <v>420000</v>
      </c>
      <c r="J2126">
        <v>2013.1</v>
      </c>
      <c r="K2126" s="3">
        <f t="shared" si="258"/>
        <v>32</v>
      </c>
      <c r="M2126">
        <f t="shared" si="259"/>
        <v>360000</v>
      </c>
    </row>
    <row r="2127" spans="1:13" x14ac:dyDescent="0.45">
      <c r="A2127" t="s">
        <v>702</v>
      </c>
      <c r="B2127">
        <v>180000</v>
      </c>
      <c r="C2127" t="s">
        <v>7</v>
      </c>
      <c r="D2127" s="2">
        <v>2021.03</v>
      </c>
      <c r="E2127" t="str" cm="1">
        <f t="array" ref="E2127">IF(COUNT(FIND({"셀룰러","샐룰러","lte","Lte","LTE","Cellular","cellular"},G2127)),"lte","wifi")</f>
        <v>lte</v>
      </c>
      <c r="F2127">
        <v>20210309</v>
      </c>
      <c r="G2127" t="s">
        <v>5672</v>
      </c>
      <c r="H2127">
        <f t="shared" si="261"/>
        <v>7.9300000000000637</v>
      </c>
      <c r="I2127">
        <f t="shared" si="257"/>
        <v>640000</v>
      </c>
      <c r="J2127">
        <v>2013.1</v>
      </c>
      <c r="K2127" s="3">
        <f t="shared" si="258"/>
        <v>64</v>
      </c>
      <c r="M2127">
        <f t="shared" si="259"/>
        <v>520000</v>
      </c>
    </row>
    <row r="2128" spans="1:13" x14ac:dyDescent="0.45">
      <c r="A2128" t="s">
        <v>702</v>
      </c>
      <c r="B2128">
        <v>160000</v>
      </c>
      <c r="C2128" t="s">
        <v>7</v>
      </c>
      <c r="D2128" t="str">
        <f>LEFT(F2128,7)</f>
        <v>2020.11</v>
      </c>
      <c r="E2128" t="str" cm="1">
        <f t="array" ref="E2128">IF(COUNT(FIND({"셀룰러","샐룰러","lte","Lte","LTE","Cellular","cellular"},G2128)),"lte","wifi")</f>
        <v>lte</v>
      </c>
      <c r="F2128" t="s">
        <v>204</v>
      </c>
      <c r="G2128" t="s">
        <v>710</v>
      </c>
      <c r="H2128">
        <f t="shared" si="261"/>
        <v>7.0099999999999909</v>
      </c>
      <c r="I2128">
        <f t="shared" si="257"/>
        <v>700000</v>
      </c>
      <c r="J2128">
        <v>2013.1</v>
      </c>
      <c r="K2128" s="3">
        <f t="shared" si="258"/>
        <v>128</v>
      </c>
      <c r="M2128">
        <f t="shared" si="259"/>
        <v>520000</v>
      </c>
    </row>
    <row r="2129" spans="1:13" x14ac:dyDescent="0.45">
      <c r="A2129" t="s">
        <v>702</v>
      </c>
      <c r="B2129">
        <v>80000</v>
      </c>
      <c r="C2129" t="s">
        <v>7</v>
      </c>
      <c r="D2129" t="str">
        <f>LEFT(F2129,7)</f>
        <v>2020.11</v>
      </c>
      <c r="E2129" t="str" cm="1">
        <f t="array" ref="E2129">IF(COUNT(FIND({"셀룰러","샐룰러","lte","Lte","LTE","Cellular","cellular"},G2129)),"lte","wifi")</f>
        <v>wifi</v>
      </c>
      <c r="F2129" t="s">
        <v>213</v>
      </c>
      <c r="G2129" t="s">
        <v>982</v>
      </c>
      <c r="H2129">
        <f t="shared" si="261"/>
        <v>7.0099999999999909</v>
      </c>
      <c r="I2129">
        <f t="shared" si="257"/>
        <v>360000</v>
      </c>
      <c r="J2129">
        <v>2013.1</v>
      </c>
      <c r="K2129" s="3">
        <f t="shared" si="258"/>
        <v>16</v>
      </c>
      <c r="M2129">
        <f t="shared" si="259"/>
        <v>360000</v>
      </c>
    </row>
    <row r="2130" spans="1:13" x14ac:dyDescent="0.45">
      <c r="A2130" t="s">
        <v>702</v>
      </c>
      <c r="B2130">
        <v>40000</v>
      </c>
      <c r="C2130" t="s">
        <v>7</v>
      </c>
      <c r="D2130" t="str">
        <f>LEFT(F2130,7)</f>
        <v>2020.12</v>
      </c>
      <c r="E2130" t="str" cm="1">
        <f t="array" ref="E2130">IF(COUNT(FIND({"셀룰러","샐룰러","lte","Lte","LTE","Cellular","cellular"},G2130)),"lte","wifi")</f>
        <v>wifi</v>
      </c>
      <c r="F2130" t="s">
        <v>145</v>
      </c>
      <c r="G2130" t="s">
        <v>727</v>
      </c>
      <c r="H2130">
        <f t="shared" si="261"/>
        <v>7.0199999999999818</v>
      </c>
      <c r="I2130">
        <f t="shared" si="257"/>
        <v>420000</v>
      </c>
      <c r="J2130">
        <v>2013.1</v>
      </c>
      <c r="K2130" s="3">
        <f t="shared" si="258"/>
        <v>32</v>
      </c>
      <c r="M2130">
        <f t="shared" si="259"/>
        <v>360000</v>
      </c>
    </row>
    <row r="2131" spans="1:13" x14ac:dyDescent="0.45">
      <c r="A2131" t="s">
        <v>702</v>
      </c>
      <c r="B2131">
        <v>40000</v>
      </c>
      <c r="C2131" t="s">
        <v>7</v>
      </c>
      <c r="D2131" t="str">
        <f>LEFT(F2131,7)</f>
        <v>2020.12</v>
      </c>
      <c r="E2131" t="str" cm="1">
        <f t="array" ref="E2131">IF(COUNT(FIND({"셀룰러","샐룰러","lte","Lte","LTE","Cellular","cellular"},G2131)),"lte","wifi")</f>
        <v>wifi</v>
      </c>
      <c r="F2131" t="s">
        <v>132</v>
      </c>
      <c r="G2131" t="s">
        <v>945</v>
      </c>
      <c r="H2131">
        <f t="shared" si="261"/>
        <v>7.0199999999999818</v>
      </c>
      <c r="I2131">
        <f t="shared" si="257"/>
        <v>420000</v>
      </c>
      <c r="J2131">
        <v>2013.1</v>
      </c>
      <c r="K2131" s="3">
        <f t="shared" si="258"/>
        <v>32</v>
      </c>
      <c r="M2131">
        <f t="shared" si="259"/>
        <v>360000</v>
      </c>
    </row>
    <row r="2132" spans="1:13" x14ac:dyDescent="0.45">
      <c r="A2132" t="s">
        <v>702</v>
      </c>
      <c r="B2132">
        <v>80000</v>
      </c>
      <c r="C2132" t="s">
        <v>7</v>
      </c>
      <c r="D2132" t="str">
        <f>LEFT(F2132,7)</f>
        <v>2020.11</v>
      </c>
      <c r="E2132" t="str" cm="1">
        <f t="array" ref="E2132">IF(COUNT(FIND({"셀룰러","샐룰러","lte","Lte","LTE","Cellular","cellular"},G2132)),"lte","wifi")</f>
        <v>wifi</v>
      </c>
      <c r="F2132" t="s">
        <v>32</v>
      </c>
      <c r="G2132" t="s">
        <v>843</v>
      </c>
      <c r="H2132">
        <f t="shared" si="261"/>
        <v>7.0099999999999909</v>
      </c>
      <c r="I2132">
        <f t="shared" si="257"/>
        <v>360000</v>
      </c>
      <c r="J2132">
        <v>2013.1</v>
      </c>
      <c r="K2132" s="3">
        <f t="shared" si="258"/>
        <v>16</v>
      </c>
      <c r="M2132">
        <f t="shared" si="259"/>
        <v>360000</v>
      </c>
    </row>
    <row r="2133" spans="1:13" x14ac:dyDescent="0.45">
      <c r="A2133" t="s">
        <v>702</v>
      </c>
      <c r="B2133">
        <v>130000</v>
      </c>
      <c r="C2133" t="s">
        <v>4</v>
      </c>
      <c r="D2133" s="2">
        <v>2021.01</v>
      </c>
      <c r="E2133" t="str" cm="1">
        <f t="array" ref="E2133">IF(COUNT(FIND({"셀룰러","샐룰러","lte","Lte","LTE","Cellular","cellular"},G2133)),"lte","wifi")</f>
        <v>lte</v>
      </c>
      <c r="F2133">
        <v>20210103</v>
      </c>
      <c r="G2133" t="s">
        <v>5754</v>
      </c>
      <c r="H2133">
        <f t="shared" si="261"/>
        <v>7.9100000000000819</v>
      </c>
      <c r="I2133">
        <f t="shared" si="257"/>
        <v>700000</v>
      </c>
      <c r="J2133">
        <v>2013.1</v>
      </c>
      <c r="K2133" s="3">
        <f t="shared" si="258"/>
        <v>128</v>
      </c>
      <c r="M2133">
        <f t="shared" si="259"/>
        <v>520000</v>
      </c>
    </row>
    <row r="2134" spans="1:13" x14ac:dyDescent="0.45">
      <c r="A2134" t="s">
        <v>702</v>
      </c>
      <c r="B2134">
        <v>100000</v>
      </c>
      <c r="C2134" t="s">
        <v>7</v>
      </c>
      <c r="D2134" t="str">
        <f>LEFT(F2134,7)</f>
        <v>2020.12</v>
      </c>
      <c r="E2134" t="str" cm="1">
        <f t="array" ref="E2134">IF(COUNT(FIND({"셀룰러","샐룰러","lte","Lte","LTE","Cellular","cellular"},G2134)),"lte","wifi")</f>
        <v>wifi</v>
      </c>
      <c r="F2134" t="s">
        <v>143</v>
      </c>
      <c r="G2134" t="s">
        <v>951</v>
      </c>
      <c r="H2134">
        <f t="shared" si="261"/>
        <v>7.0199999999999818</v>
      </c>
      <c r="I2134">
        <f t="shared" si="257"/>
        <v>420000</v>
      </c>
      <c r="J2134">
        <v>2013.1</v>
      </c>
      <c r="K2134" s="3">
        <f t="shared" si="258"/>
        <v>32</v>
      </c>
      <c r="M2134">
        <f t="shared" si="259"/>
        <v>360000</v>
      </c>
    </row>
    <row r="2135" spans="1:13" x14ac:dyDescent="0.45">
      <c r="A2135" t="s">
        <v>702</v>
      </c>
      <c r="B2135" s="1">
        <v>359000</v>
      </c>
      <c r="C2135" t="s">
        <v>4</v>
      </c>
      <c r="D2135" t="str">
        <f>LEFT(F2135,7)</f>
        <v>2019.07</v>
      </c>
      <c r="E2135" t="str" cm="1">
        <f t="array" ref="E2135">IF(COUNT(FIND({"셀룰러","샐룰러","lte","Lte","LTE","Cellular","cellular"},G2135)),"lte","wifi")</f>
        <v>lte</v>
      </c>
      <c r="F2135" t="s">
        <v>5296</v>
      </c>
      <c r="G2135" t="s">
        <v>5080</v>
      </c>
      <c r="H2135">
        <f t="shared" si="261"/>
        <v>5.9700000000000273</v>
      </c>
      <c r="I2135">
        <f t="shared" si="257"/>
        <v>700000</v>
      </c>
      <c r="J2135">
        <v>2013.1</v>
      </c>
      <c r="K2135" s="3">
        <f t="shared" si="258"/>
        <v>128</v>
      </c>
      <c r="M2135">
        <f t="shared" si="259"/>
        <v>520000</v>
      </c>
    </row>
    <row r="2136" spans="1:13" x14ac:dyDescent="0.45">
      <c r="A2136" t="s">
        <v>702</v>
      </c>
      <c r="B2136">
        <v>80000</v>
      </c>
      <c r="C2136" t="s">
        <v>4</v>
      </c>
      <c r="D2136" t="str">
        <f>LEFT(F2136,7)</f>
        <v>2020.11</v>
      </c>
      <c r="E2136" t="str" cm="1">
        <f t="array" ref="E2136">IF(COUNT(FIND({"셀룰러","샐룰러","lte","Lte","LTE","Cellular","cellular"},G2136)),"lte","wifi")</f>
        <v>wifi</v>
      </c>
      <c r="F2136" t="s">
        <v>183</v>
      </c>
      <c r="G2136" t="s">
        <v>826</v>
      </c>
      <c r="H2136">
        <f t="shared" si="261"/>
        <v>7.0099999999999909</v>
      </c>
      <c r="I2136">
        <f t="shared" si="257"/>
        <v>420000</v>
      </c>
      <c r="J2136">
        <v>2013.1</v>
      </c>
      <c r="K2136" s="3">
        <f t="shared" si="258"/>
        <v>32</v>
      </c>
      <c r="M2136">
        <f t="shared" si="259"/>
        <v>360000</v>
      </c>
    </row>
    <row r="2137" spans="1:13" x14ac:dyDescent="0.45">
      <c r="A2137" t="s">
        <v>702</v>
      </c>
      <c r="B2137">
        <v>220000</v>
      </c>
      <c r="C2137" t="s">
        <v>4</v>
      </c>
      <c r="D2137" t="str">
        <f>LEFT(F2137,7)</f>
        <v>2020.11</v>
      </c>
      <c r="E2137" t="str" cm="1">
        <f t="array" ref="E2137">IF(COUNT(FIND({"셀룰러","샐룰러","lte","Lte","LTE","Cellular","cellular"},G2137)),"lte","wifi")</f>
        <v>wifi</v>
      </c>
      <c r="F2137" t="s">
        <v>207</v>
      </c>
      <c r="G2137" t="s">
        <v>849</v>
      </c>
      <c r="H2137">
        <f t="shared" si="261"/>
        <v>7.0099999999999909</v>
      </c>
      <c r="I2137">
        <f t="shared" si="257"/>
        <v>480000</v>
      </c>
      <c r="J2137">
        <v>2013.1</v>
      </c>
      <c r="K2137" s="3">
        <f t="shared" si="258"/>
        <v>64</v>
      </c>
      <c r="M2137">
        <f t="shared" si="259"/>
        <v>360000</v>
      </c>
    </row>
    <row r="2138" spans="1:13" x14ac:dyDescent="0.45">
      <c r="A2138" t="s">
        <v>702</v>
      </c>
      <c r="B2138">
        <v>100000</v>
      </c>
      <c r="C2138" t="s">
        <v>7</v>
      </c>
      <c r="D2138" t="str">
        <f>LEFT(F2138,7)</f>
        <v>2021.03</v>
      </c>
      <c r="E2138" t="str" cm="1">
        <f t="array" ref="E2138">IF(COUNT(FIND({"셀룰러","샐룰러","lte","Lte","LTE","Cellular","cellular"},G2138)),"lte","wifi")</f>
        <v>lte</v>
      </c>
      <c r="F2138" t="s">
        <v>197</v>
      </c>
      <c r="G2138" t="s">
        <v>743</v>
      </c>
      <c r="H2138">
        <f t="shared" si="261"/>
        <v>7.9300000000000637</v>
      </c>
      <c r="I2138">
        <f t="shared" si="257"/>
        <v>580000</v>
      </c>
      <c r="J2138">
        <v>2013.1</v>
      </c>
      <c r="K2138" s="3">
        <f t="shared" si="258"/>
        <v>32</v>
      </c>
      <c r="M2138">
        <f t="shared" si="259"/>
        <v>520000</v>
      </c>
    </row>
    <row r="2139" spans="1:13" x14ac:dyDescent="0.45">
      <c r="A2139" t="s">
        <v>702</v>
      </c>
      <c r="B2139">
        <v>100000</v>
      </c>
      <c r="C2139" t="s">
        <v>4</v>
      </c>
      <c r="D2139" s="2">
        <v>2021.01</v>
      </c>
      <c r="E2139" t="str" cm="1">
        <f t="array" ref="E2139">IF(COUNT(FIND({"셀룰러","샐룰러","lte","Lte","LTE","Cellular","cellular"},G2139)),"lte","wifi")</f>
        <v>wifi</v>
      </c>
      <c r="F2139">
        <v>20210127</v>
      </c>
      <c r="G2139" t="s">
        <v>769</v>
      </c>
      <c r="H2139">
        <f t="shared" si="261"/>
        <v>7.9100000000000819</v>
      </c>
      <c r="I2139">
        <f t="shared" si="257"/>
        <v>360000</v>
      </c>
      <c r="J2139">
        <v>2013.1</v>
      </c>
      <c r="K2139" s="3">
        <f t="shared" si="258"/>
        <v>16</v>
      </c>
      <c r="M2139">
        <f t="shared" si="259"/>
        <v>360000</v>
      </c>
    </row>
    <row r="2140" spans="1:13" x14ac:dyDescent="0.45">
      <c r="A2140" t="s">
        <v>702</v>
      </c>
      <c r="B2140">
        <v>150000</v>
      </c>
      <c r="C2140" t="s">
        <v>7</v>
      </c>
      <c r="D2140" t="str">
        <f t="shared" ref="D2140:D2170" si="262">LEFT(F2140,7)</f>
        <v>2021.01</v>
      </c>
      <c r="E2140" t="str" cm="1">
        <f t="array" ref="E2140">IF(COUNT(FIND({"셀룰러","샐룰러","lte","Lte","LTE","Cellular","cellular"},G2140)),"lte","wifi")</f>
        <v>lte</v>
      </c>
      <c r="F2140" t="s">
        <v>89</v>
      </c>
      <c r="G2140" t="s">
        <v>858</v>
      </c>
      <c r="H2140">
        <f t="shared" si="261"/>
        <v>7.9100000000000819</v>
      </c>
      <c r="I2140">
        <f t="shared" si="257"/>
        <v>580000</v>
      </c>
      <c r="J2140">
        <v>2013.1</v>
      </c>
      <c r="K2140" s="3">
        <f t="shared" si="258"/>
        <v>32</v>
      </c>
      <c r="M2140">
        <f t="shared" si="259"/>
        <v>520000</v>
      </c>
    </row>
    <row r="2141" spans="1:13" x14ac:dyDescent="0.45">
      <c r="A2141" t="s">
        <v>702</v>
      </c>
      <c r="B2141">
        <v>90000</v>
      </c>
      <c r="C2141" t="s">
        <v>7</v>
      </c>
      <c r="D2141" t="str">
        <f t="shared" si="262"/>
        <v>2020.11</v>
      </c>
      <c r="E2141" t="str" cm="1">
        <f t="array" ref="E2141">IF(COUNT(FIND({"셀룰러","샐룰러","lte","Lte","LTE","Cellular","cellular"},G2141)),"lte","wifi")</f>
        <v>wifi</v>
      </c>
      <c r="F2141" t="s">
        <v>32</v>
      </c>
      <c r="G2141" t="s">
        <v>825</v>
      </c>
      <c r="H2141">
        <f t="shared" si="261"/>
        <v>7.0099999999999909</v>
      </c>
      <c r="I2141">
        <f t="shared" si="257"/>
        <v>360000</v>
      </c>
      <c r="J2141">
        <v>2013.1</v>
      </c>
      <c r="K2141" s="3">
        <f t="shared" si="258"/>
        <v>16</v>
      </c>
      <c r="M2141">
        <f t="shared" si="259"/>
        <v>360000</v>
      </c>
    </row>
    <row r="2142" spans="1:13" x14ac:dyDescent="0.45">
      <c r="A2142" t="s">
        <v>702</v>
      </c>
      <c r="B2142">
        <v>100000</v>
      </c>
      <c r="C2142" t="s">
        <v>7</v>
      </c>
      <c r="D2142" t="str">
        <f t="shared" si="262"/>
        <v>2021.01</v>
      </c>
      <c r="E2142" t="str" cm="1">
        <f t="array" ref="E2142">IF(COUNT(FIND({"셀룰러","샐룰러","lte","Lte","LTE","Cellular","cellular"},G2142)),"lte","wifi")</f>
        <v>wifi</v>
      </c>
      <c r="F2142" t="s">
        <v>106</v>
      </c>
      <c r="G2142" t="s">
        <v>798</v>
      </c>
      <c r="H2142">
        <f t="shared" si="261"/>
        <v>7.9100000000000819</v>
      </c>
      <c r="I2142">
        <f t="shared" si="257"/>
        <v>360000</v>
      </c>
      <c r="J2142">
        <v>2013.1</v>
      </c>
      <c r="K2142" s="3">
        <f t="shared" si="258"/>
        <v>16</v>
      </c>
      <c r="M2142">
        <f t="shared" si="259"/>
        <v>360000</v>
      </c>
    </row>
    <row r="2143" spans="1:13" x14ac:dyDescent="0.45">
      <c r="A2143" t="s">
        <v>702</v>
      </c>
      <c r="B2143">
        <v>100000</v>
      </c>
      <c r="C2143" t="s">
        <v>7</v>
      </c>
      <c r="D2143" t="str">
        <f t="shared" si="262"/>
        <v>2020.12</v>
      </c>
      <c r="E2143" t="str" cm="1">
        <f t="array" ref="E2143">IF(COUNT(FIND({"셀룰러","샐룰러","lte","Lte","LTE","Cellular","cellular"},G2143)),"lte","wifi")</f>
        <v>wifi</v>
      </c>
      <c r="F2143" t="s">
        <v>121</v>
      </c>
      <c r="G2143" t="s">
        <v>935</v>
      </c>
      <c r="H2143">
        <f t="shared" si="261"/>
        <v>7.0199999999999818</v>
      </c>
      <c r="I2143">
        <f t="shared" si="257"/>
        <v>420000</v>
      </c>
      <c r="J2143">
        <v>2013.1</v>
      </c>
      <c r="K2143" s="3">
        <f t="shared" si="258"/>
        <v>32</v>
      </c>
      <c r="M2143">
        <f t="shared" si="259"/>
        <v>360000</v>
      </c>
    </row>
    <row r="2144" spans="1:13" x14ac:dyDescent="0.45">
      <c r="A2144" t="s">
        <v>702</v>
      </c>
      <c r="B2144">
        <v>60000</v>
      </c>
      <c r="C2144" t="s">
        <v>7</v>
      </c>
      <c r="D2144" t="str">
        <f t="shared" si="262"/>
        <v>2020.12</v>
      </c>
      <c r="E2144" t="str" cm="1">
        <f t="array" ref="E2144">IF(COUNT(FIND({"셀룰러","샐룰러","lte","Lte","LTE","Cellular","cellular"},G2144)),"lte","wifi")</f>
        <v>wifi</v>
      </c>
      <c r="F2144" t="s">
        <v>150</v>
      </c>
      <c r="G2144" t="s">
        <v>814</v>
      </c>
      <c r="H2144">
        <f t="shared" si="261"/>
        <v>7.0199999999999818</v>
      </c>
      <c r="I2144">
        <f t="shared" si="257"/>
        <v>420000</v>
      </c>
      <c r="J2144">
        <v>2013.1</v>
      </c>
      <c r="K2144" s="3">
        <f t="shared" si="258"/>
        <v>32</v>
      </c>
      <c r="M2144">
        <f t="shared" si="259"/>
        <v>360000</v>
      </c>
    </row>
    <row r="2145" spans="1:13" x14ac:dyDescent="0.45">
      <c r="A2145" t="s">
        <v>702</v>
      </c>
      <c r="B2145">
        <v>120000</v>
      </c>
      <c r="C2145" t="s">
        <v>7</v>
      </c>
      <c r="D2145" t="str">
        <f t="shared" si="262"/>
        <v>2021.02</v>
      </c>
      <c r="E2145" t="str" cm="1">
        <f t="array" ref="E2145">IF(COUNT(FIND({"셀룰러","샐룰러","lte","Lte","LTE","Cellular","cellular"},G2145)),"lte","wifi")</f>
        <v>wifi</v>
      </c>
      <c r="F2145" t="s">
        <v>71</v>
      </c>
      <c r="G2145" t="s">
        <v>903</v>
      </c>
      <c r="H2145">
        <f t="shared" si="261"/>
        <v>7.9200000000000728</v>
      </c>
      <c r="I2145">
        <f t="shared" si="257"/>
        <v>420000</v>
      </c>
      <c r="J2145">
        <v>2013.1</v>
      </c>
      <c r="K2145" s="3">
        <f t="shared" si="258"/>
        <v>32</v>
      </c>
      <c r="M2145">
        <f t="shared" si="259"/>
        <v>360000</v>
      </c>
    </row>
    <row r="2146" spans="1:13" x14ac:dyDescent="0.45">
      <c r="A2146" t="s">
        <v>702</v>
      </c>
      <c r="B2146">
        <v>90000</v>
      </c>
      <c r="C2146" t="s">
        <v>7</v>
      </c>
      <c r="D2146" t="str">
        <f t="shared" si="262"/>
        <v>2020.12</v>
      </c>
      <c r="E2146" t="str" cm="1">
        <f t="array" ref="E2146">IF(COUNT(FIND({"셀룰러","샐룰러","lte","Lte","LTE","Cellular","cellular"},G2146)),"lte","wifi")</f>
        <v>wifi</v>
      </c>
      <c r="F2146" t="s">
        <v>148</v>
      </c>
      <c r="G2146" t="s">
        <v>824</v>
      </c>
      <c r="H2146">
        <f t="shared" si="261"/>
        <v>7.0199999999999818</v>
      </c>
      <c r="I2146">
        <f t="shared" si="257"/>
        <v>420000</v>
      </c>
      <c r="J2146">
        <v>2013.1</v>
      </c>
      <c r="K2146" s="3">
        <f t="shared" si="258"/>
        <v>32</v>
      </c>
      <c r="M2146">
        <f t="shared" si="259"/>
        <v>360000</v>
      </c>
    </row>
    <row r="2147" spans="1:13" x14ac:dyDescent="0.45">
      <c r="A2147" t="s">
        <v>702</v>
      </c>
      <c r="B2147">
        <v>70000</v>
      </c>
      <c r="C2147" t="s">
        <v>7</v>
      </c>
      <c r="D2147" t="str">
        <f t="shared" si="262"/>
        <v>2021.01</v>
      </c>
      <c r="E2147" t="str" cm="1">
        <f t="array" ref="E2147">IF(COUNT(FIND({"셀룰러","샐룰러","lte","Lte","LTE","Cellular","cellular"},G2147)),"lte","wifi")</f>
        <v>wifi</v>
      </c>
      <c r="F2147" t="s">
        <v>351</v>
      </c>
      <c r="G2147" t="s">
        <v>778</v>
      </c>
      <c r="H2147">
        <f t="shared" si="261"/>
        <v>7.9100000000000819</v>
      </c>
      <c r="I2147">
        <f t="shared" si="257"/>
        <v>360000</v>
      </c>
      <c r="J2147">
        <v>2013.1</v>
      </c>
      <c r="K2147" s="3">
        <f t="shared" si="258"/>
        <v>16</v>
      </c>
      <c r="M2147">
        <f t="shared" si="259"/>
        <v>360000</v>
      </c>
    </row>
    <row r="2148" spans="1:13" x14ac:dyDescent="0.45">
      <c r="A2148" t="s">
        <v>702</v>
      </c>
      <c r="B2148">
        <v>100000</v>
      </c>
      <c r="C2148" t="s">
        <v>7</v>
      </c>
      <c r="D2148" t="str">
        <f t="shared" si="262"/>
        <v>2020.11</v>
      </c>
      <c r="E2148" t="str" cm="1">
        <f t="array" ref="E2148">IF(COUNT(FIND({"셀룰러","샐룰러","lte","Lte","LTE","Cellular","cellular"},G2148)),"lte","wifi")</f>
        <v>wifi</v>
      </c>
      <c r="F2148" t="s">
        <v>67</v>
      </c>
      <c r="G2148" t="s">
        <v>999</v>
      </c>
      <c r="H2148">
        <f t="shared" si="261"/>
        <v>7.0099999999999909</v>
      </c>
      <c r="I2148">
        <f t="shared" si="257"/>
        <v>360000</v>
      </c>
      <c r="J2148">
        <v>2013.1</v>
      </c>
      <c r="K2148" s="3">
        <f t="shared" si="258"/>
        <v>16</v>
      </c>
      <c r="M2148">
        <f t="shared" si="259"/>
        <v>360000</v>
      </c>
    </row>
    <row r="2149" spans="1:13" x14ac:dyDescent="0.45">
      <c r="A2149" t="s">
        <v>702</v>
      </c>
      <c r="B2149">
        <v>110000</v>
      </c>
      <c r="C2149" t="s">
        <v>7</v>
      </c>
      <c r="D2149" t="str">
        <f t="shared" si="262"/>
        <v>2020.11</v>
      </c>
      <c r="E2149" t="str" cm="1">
        <f t="array" ref="E2149">IF(COUNT(FIND({"셀룰러","샐룰러","lte","Lte","LTE","Cellular","cellular"},G2149)),"lte","wifi")</f>
        <v>wifi</v>
      </c>
      <c r="F2149" t="s">
        <v>216</v>
      </c>
      <c r="G2149" t="s">
        <v>850</v>
      </c>
      <c r="H2149">
        <f t="shared" si="261"/>
        <v>7.0099999999999909</v>
      </c>
      <c r="I2149">
        <f t="shared" ref="I2149:I2212" si="263">IF(K2149=32,M2149+60000,IF(K2149=64,M2149+120000,IF(K2149=128,M2149+180000,M2149)))</f>
        <v>420000</v>
      </c>
      <c r="J2149">
        <v>2013.1</v>
      </c>
      <c r="K2149" s="3">
        <f t="shared" ref="K2149:K2212" si="264">IF(COUNT(FIND(128,G2149)),128,IF(COUNT(FIND(16,G2149)),16,IF(COUNT(FIND(64,G2149)),64,32)))</f>
        <v>32</v>
      </c>
      <c r="M2149">
        <f t="shared" ref="M2149:M2212" si="265">IF(E2149="wifi",360000,520000)</f>
        <v>360000</v>
      </c>
    </row>
    <row r="2150" spans="1:13" x14ac:dyDescent="0.45">
      <c r="A2150" t="s">
        <v>702</v>
      </c>
      <c r="B2150" s="1">
        <v>173000</v>
      </c>
      <c r="C2150" t="s">
        <v>4</v>
      </c>
      <c r="D2150" t="str">
        <f t="shared" si="262"/>
        <v>2020.11</v>
      </c>
      <c r="E2150" t="str" cm="1">
        <f t="array" ref="E2150">IF(COUNT(FIND({"셀룰러","샐룰러","lte","Lte","LTE","Cellular","cellular"},G2150)),"lte","wifi")</f>
        <v>wifi</v>
      </c>
      <c r="F2150" t="s">
        <v>5285</v>
      </c>
      <c r="G2150" t="s">
        <v>5064</v>
      </c>
      <c r="H2150">
        <f t="shared" si="261"/>
        <v>7.0099999999999909</v>
      </c>
      <c r="I2150">
        <f t="shared" si="263"/>
        <v>360000</v>
      </c>
      <c r="J2150">
        <v>2013.1</v>
      </c>
      <c r="K2150" s="3">
        <f t="shared" si="264"/>
        <v>16</v>
      </c>
      <c r="M2150">
        <f t="shared" si="265"/>
        <v>360000</v>
      </c>
    </row>
    <row r="2151" spans="1:13" x14ac:dyDescent="0.45">
      <c r="A2151" t="s">
        <v>702</v>
      </c>
      <c r="B2151">
        <v>100000</v>
      </c>
      <c r="C2151" t="s">
        <v>4</v>
      </c>
      <c r="D2151" t="str">
        <f t="shared" si="262"/>
        <v>2021.02</v>
      </c>
      <c r="E2151" t="str" cm="1">
        <f t="array" ref="E2151">IF(COUNT(FIND({"셀룰러","샐룰러","lte","Lte","LTE","Cellular","cellular"},G2151)),"lte","wifi")</f>
        <v>wifi</v>
      </c>
      <c r="F2151" t="s">
        <v>47</v>
      </c>
      <c r="G2151" t="s">
        <v>897</v>
      </c>
      <c r="H2151">
        <f t="shared" si="261"/>
        <v>7.9200000000000728</v>
      </c>
      <c r="I2151">
        <f t="shared" si="263"/>
        <v>360000</v>
      </c>
      <c r="J2151">
        <v>2013.1</v>
      </c>
      <c r="K2151" s="3">
        <f t="shared" si="264"/>
        <v>16</v>
      </c>
      <c r="M2151">
        <f t="shared" si="265"/>
        <v>360000</v>
      </c>
    </row>
    <row r="2152" spans="1:13" x14ac:dyDescent="0.45">
      <c r="A2152" t="s">
        <v>702</v>
      </c>
      <c r="B2152">
        <v>150000</v>
      </c>
      <c r="C2152" t="s">
        <v>7</v>
      </c>
      <c r="D2152" t="str">
        <f t="shared" si="262"/>
        <v>2020.09</v>
      </c>
      <c r="E2152" t="str" cm="1">
        <f t="array" ref="E2152">IF(COUNT(FIND({"셀룰러","샐룰러","lte","Lte","LTE","Cellular","cellular"},G2152)),"lte","wifi")</f>
        <v>wifi</v>
      </c>
      <c r="F2152" t="s">
        <v>331</v>
      </c>
      <c r="G2152" t="s">
        <v>1014</v>
      </c>
      <c r="H2152">
        <f t="shared" si="261"/>
        <v>6.9900000000000091</v>
      </c>
      <c r="I2152">
        <f t="shared" si="263"/>
        <v>420000</v>
      </c>
      <c r="J2152">
        <v>2013.1</v>
      </c>
      <c r="K2152" s="3">
        <f t="shared" si="264"/>
        <v>32</v>
      </c>
      <c r="M2152">
        <f t="shared" si="265"/>
        <v>360000</v>
      </c>
    </row>
    <row r="2153" spans="1:13" x14ac:dyDescent="0.45">
      <c r="A2153" t="s">
        <v>702</v>
      </c>
      <c r="B2153">
        <v>120000</v>
      </c>
      <c r="C2153" t="s">
        <v>7</v>
      </c>
      <c r="D2153" t="str">
        <f t="shared" si="262"/>
        <v>2021.02</v>
      </c>
      <c r="E2153" t="str" cm="1">
        <f t="array" ref="E2153">IF(COUNT(FIND({"셀룰러","샐룰러","lte","Lte","LTE","Cellular","cellular"},G2153)),"lte","wifi")</f>
        <v>lte</v>
      </c>
      <c r="F2153" t="s">
        <v>54</v>
      </c>
      <c r="G2153" t="s">
        <v>762</v>
      </c>
      <c r="H2153">
        <f t="shared" si="261"/>
        <v>7.9200000000000728</v>
      </c>
      <c r="I2153">
        <f t="shared" si="263"/>
        <v>580000</v>
      </c>
      <c r="J2153">
        <v>2013.1</v>
      </c>
      <c r="K2153" s="3">
        <f t="shared" si="264"/>
        <v>32</v>
      </c>
      <c r="M2153">
        <f t="shared" si="265"/>
        <v>520000</v>
      </c>
    </row>
    <row r="2154" spans="1:13" x14ac:dyDescent="0.45">
      <c r="A2154" t="s">
        <v>702</v>
      </c>
      <c r="B2154">
        <v>120000</v>
      </c>
      <c r="C2154" t="s">
        <v>7</v>
      </c>
      <c r="D2154" t="str">
        <f t="shared" si="262"/>
        <v>2021.03</v>
      </c>
      <c r="E2154" t="str" cm="1">
        <f t="array" ref="E2154">IF(COUNT(FIND({"셀룰러","샐룰러","lte","Lte","LTE","Cellular","cellular"},G2154)),"lte","wifi")</f>
        <v>wifi</v>
      </c>
      <c r="F2154" t="s">
        <v>18</v>
      </c>
      <c r="G2154" t="s">
        <v>718</v>
      </c>
      <c r="H2154">
        <f t="shared" si="261"/>
        <v>7.9300000000000637</v>
      </c>
      <c r="I2154">
        <f t="shared" si="263"/>
        <v>420000</v>
      </c>
      <c r="J2154">
        <v>2013.1</v>
      </c>
      <c r="K2154" s="3">
        <f t="shared" si="264"/>
        <v>32</v>
      </c>
      <c r="M2154">
        <f t="shared" si="265"/>
        <v>360000</v>
      </c>
    </row>
    <row r="2155" spans="1:13" x14ac:dyDescent="0.45">
      <c r="A2155" t="s">
        <v>702</v>
      </c>
      <c r="B2155">
        <v>100000</v>
      </c>
      <c r="C2155" t="s">
        <v>7</v>
      </c>
      <c r="D2155" t="str">
        <f t="shared" si="262"/>
        <v>2021.01</v>
      </c>
      <c r="E2155" t="str" cm="1">
        <f t="array" ref="E2155">IF(COUNT(FIND({"셀룰러","샐룰러","lte","Lte","LTE","Cellular","cellular"},G2155)),"lte","wifi")</f>
        <v>wifi</v>
      </c>
      <c r="F2155" t="s">
        <v>111</v>
      </c>
      <c r="G2155" t="s">
        <v>785</v>
      </c>
      <c r="H2155">
        <f t="shared" si="261"/>
        <v>7.9100000000000819</v>
      </c>
      <c r="I2155">
        <f t="shared" si="263"/>
        <v>360000</v>
      </c>
      <c r="J2155">
        <v>2013.1</v>
      </c>
      <c r="K2155" s="3">
        <f t="shared" si="264"/>
        <v>16</v>
      </c>
      <c r="M2155">
        <f t="shared" si="265"/>
        <v>360000</v>
      </c>
    </row>
    <row r="2156" spans="1:13" x14ac:dyDescent="0.45">
      <c r="A2156" t="s">
        <v>702</v>
      </c>
      <c r="B2156">
        <v>65000</v>
      </c>
      <c r="C2156" t="s">
        <v>7</v>
      </c>
      <c r="D2156" t="str">
        <f t="shared" si="262"/>
        <v>2021.02</v>
      </c>
      <c r="E2156" t="str" cm="1">
        <f t="array" ref="E2156">IF(COUNT(FIND({"셀룰러","샐룰러","lte","Lte","LTE","Cellular","cellular"},G2156)),"lte","wifi")</f>
        <v>wifi</v>
      </c>
      <c r="F2156" t="s">
        <v>74</v>
      </c>
      <c r="G2156" t="s">
        <v>904</v>
      </c>
      <c r="H2156">
        <f t="shared" si="261"/>
        <v>7.9200000000000728</v>
      </c>
      <c r="I2156">
        <f t="shared" si="263"/>
        <v>360000</v>
      </c>
      <c r="J2156">
        <v>2013.1</v>
      </c>
      <c r="K2156" s="3">
        <f t="shared" si="264"/>
        <v>16</v>
      </c>
      <c r="M2156">
        <f t="shared" si="265"/>
        <v>360000</v>
      </c>
    </row>
    <row r="2157" spans="1:13" x14ac:dyDescent="0.45">
      <c r="A2157" t="s">
        <v>702</v>
      </c>
      <c r="B2157">
        <v>90000</v>
      </c>
      <c r="C2157" t="s">
        <v>7</v>
      </c>
      <c r="D2157" t="str">
        <f t="shared" si="262"/>
        <v>2020.12</v>
      </c>
      <c r="E2157" t="str" cm="1">
        <f t="array" ref="E2157">IF(COUNT(FIND({"셀룰러","샐룰러","lte","Lte","LTE","Cellular","cellular"},G2157)),"lte","wifi")</f>
        <v>wifi</v>
      </c>
      <c r="F2157" t="s">
        <v>148</v>
      </c>
      <c r="G2157" t="s">
        <v>954</v>
      </c>
      <c r="H2157">
        <f t="shared" si="261"/>
        <v>7.0199999999999818</v>
      </c>
      <c r="I2157">
        <f t="shared" si="263"/>
        <v>420000</v>
      </c>
      <c r="J2157">
        <v>2013.1</v>
      </c>
      <c r="K2157" s="3">
        <f t="shared" si="264"/>
        <v>32</v>
      </c>
      <c r="M2157">
        <f t="shared" si="265"/>
        <v>360000</v>
      </c>
    </row>
    <row r="2158" spans="1:13" x14ac:dyDescent="0.45">
      <c r="A2158" t="s">
        <v>702</v>
      </c>
      <c r="B2158">
        <v>100000</v>
      </c>
      <c r="C2158" t="s">
        <v>7</v>
      </c>
      <c r="D2158" t="str">
        <f t="shared" si="262"/>
        <v>2021.03</v>
      </c>
      <c r="E2158" t="str" cm="1">
        <f t="array" ref="E2158">IF(COUNT(FIND({"셀룰러","샐룰러","lte","Lte","LTE","Cellular","cellular"},G2158)),"lte","wifi")</f>
        <v>wifi</v>
      </c>
      <c r="F2158" t="s">
        <v>190</v>
      </c>
      <c r="G2158" t="s">
        <v>876</v>
      </c>
      <c r="H2158">
        <f t="shared" si="261"/>
        <v>7.9300000000000637</v>
      </c>
      <c r="I2158">
        <f t="shared" si="263"/>
        <v>420000</v>
      </c>
      <c r="J2158">
        <v>2013.1</v>
      </c>
      <c r="K2158" s="3">
        <f t="shared" si="264"/>
        <v>32</v>
      </c>
      <c r="M2158">
        <f t="shared" si="265"/>
        <v>360000</v>
      </c>
    </row>
    <row r="2159" spans="1:13" x14ac:dyDescent="0.45">
      <c r="A2159" t="s">
        <v>702</v>
      </c>
      <c r="B2159">
        <v>100000</v>
      </c>
      <c r="C2159" t="s">
        <v>7</v>
      </c>
      <c r="D2159" t="str">
        <f t="shared" si="262"/>
        <v>2021.01</v>
      </c>
      <c r="E2159" t="str" cm="1">
        <f t="array" ref="E2159">IF(COUNT(FIND({"셀룰러","샐룰러","lte","Lte","LTE","Cellular","cellular"},G2159)),"lte","wifi")</f>
        <v>wifi</v>
      </c>
      <c r="F2159" t="s">
        <v>114</v>
      </c>
      <c r="G2159" t="s">
        <v>788</v>
      </c>
      <c r="H2159">
        <f t="shared" si="261"/>
        <v>7.9100000000000819</v>
      </c>
      <c r="I2159">
        <f t="shared" si="263"/>
        <v>360000</v>
      </c>
      <c r="J2159">
        <v>2013.1</v>
      </c>
      <c r="K2159" s="3">
        <f t="shared" si="264"/>
        <v>16</v>
      </c>
      <c r="M2159">
        <f t="shared" si="265"/>
        <v>360000</v>
      </c>
    </row>
    <row r="2160" spans="1:13" x14ac:dyDescent="0.45">
      <c r="A2160" t="s">
        <v>702</v>
      </c>
      <c r="B2160">
        <v>40000</v>
      </c>
      <c r="C2160" t="s">
        <v>7</v>
      </c>
      <c r="D2160" t="str">
        <f t="shared" si="262"/>
        <v>2021.01</v>
      </c>
      <c r="E2160" t="str" cm="1">
        <f t="array" ref="E2160">IF(COUNT(FIND({"셀룰러","샐룰러","lte","Lte","LTE","Cellular","cellular"},G2160)),"lte","wifi")</f>
        <v>lte</v>
      </c>
      <c r="F2160" t="s">
        <v>127</v>
      </c>
      <c r="G2160" t="s">
        <v>944</v>
      </c>
      <c r="H2160">
        <f t="shared" si="261"/>
        <v>7.9100000000000819</v>
      </c>
      <c r="I2160">
        <f t="shared" si="263"/>
        <v>580000</v>
      </c>
      <c r="J2160">
        <v>2013.1</v>
      </c>
      <c r="K2160" s="3">
        <f t="shared" si="264"/>
        <v>32</v>
      </c>
      <c r="M2160">
        <f t="shared" si="265"/>
        <v>520000</v>
      </c>
    </row>
    <row r="2161" spans="1:13" x14ac:dyDescent="0.45">
      <c r="A2161" t="s">
        <v>702</v>
      </c>
      <c r="B2161">
        <v>100000</v>
      </c>
      <c r="C2161" t="s">
        <v>7</v>
      </c>
      <c r="D2161" t="str">
        <f t="shared" si="262"/>
        <v>2021.01</v>
      </c>
      <c r="E2161" t="str" cm="1">
        <f t="array" ref="E2161">IF(COUNT(FIND({"셀룰러","샐룰러","lte","Lte","LTE","Cellular","cellular"},G2161)),"lte","wifi")</f>
        <v>wifi</v>
      </c>
      <c r="F2161" t="s">
        <v>347</v>
      </c>
      <c r="G2161" t="s">
        <v>918</v>
      </c>
      <c r="H2161">
        <f t="shared" si="261"/>
        <v>7.9100000000000819</v>
      </c>
      <c r="I2161">
        <f t="shared" si="263"/>
        <v>420000</v>
      </c>
      <c r="J2161">
        <v>2013.1</v>
      </c>
      <c r="K2161" s="3">
        <f t="shared" si="264"/>
        <v>32</v>
      </c>
      <c r="M2161">
        <f t="shared" si="265"/>
        <v>360000</v>
      </c>
    </row>
    <row r="2162" spans="1:13" x14ac:dyDescent="0.45">
      <c r="A2162" t="s">
        <v>702</v>
      </c>
      <c r="B2162">
        <v>140000</v>
      </c>
      <c r="C2162" t="s">
        <v>4</v>
      </c>
      <c r="D2162" t="str">
        <f t="shared" si="262"/>
        <v>2021.01</v>
      </c>
      <c r="E2162" t="str" cm="1">
        <f t="array" ref="E2162">IF(COUNT(FIND({"셀룰러","샐룰러","lte","Lte","LTE","Cellular","cellular"},G2162)),"lte","wifi")</f>
        <v>lte</v>
      </c>
      <c r="F2162" t="s">
        <v>313</v>
      </c>
      <c r="G2162" t="s">
        <v>865</v>
      </c>
      <c r="H2162">
        <f t="shared" si="261"/>
        <v>7.9100000000000819</v>
      </c>
      <c r="I2162">
        <f t="shared" si="263"/>
        <v>580000</v>
      </c>
      <c r="J2162">
        <v>2013.1</v>
      </c>
      <c r="K2162" s="3">
        <f t="shared" si="264"/>
        <v>32</v>
      </c>
      <c r="M2162">
        <f t="shared" si="265"/>
        <v>520000</v>
      </c>
    </row>
    <row r="2163" spans="1:13" x14ac:dyDescent="0.45">
      <c r="A2163" t="s">
        <v>702</v>
      </c>
      <c r="B2163">
        <v>120000</v>
      </c>
      <c r="C2163" t="s">
        <v>7</v>
      </c>
      <c r="D2163" t="str">
        <f t="shared" si="262"/>
        <v>2020.10</v>
      </c>
      <c r="E2163" t="str" cm="1">
        <f t="array" ref="E2163">IF(COUNT(FIND({"셀룰러","샐룰러","lte","Lte","LTE","Cellular","cellular"},G2163)),"lte","wifi")</f>
        <v>lte</v>
      </c>
      <c r="F2163" t="s">
        <v>608</v>
      </c>
      <c r="G2163" t="s">
        <v>852</v>
      </c>
      <c r="H2163">
        <f t="shared" si="261"/>
        <v>7</v>
      </c>
      <c r="I2163">
        <f t="shared" si="263"/>
        <v>640000</v>
      </c>
      <c r="J2163">
        <v>2013.1</v>
      </c>
      <c r="K2163" s="3">
        <f t="shared" si="264"/>
        <v>64</v>
      </c>
      <c r="M2163">
        <f t="shared" si="265"/>
        <v>520000</v>
      </c>
    </row>
    <row r="2164" spans="1:13" x14ac:dyDescent="0.45">
      <c r="A2164" t="s">
        <v>702</v>
      </c>
      <c r="B2164">
        <v>90000</v>
      </c>
      <c r="C2164" t="s">
        <v>7</v>
      </c>
      <c r="D2164" t="str">
        <f t="shared" si="262"/>
        <v>2021.03</v>
      </c>
      <c r="E2164" t="str" cm="1">
        <f t="array" ref="E2164">IF(COUNT(FIND({"셀룰러","샐룰러","lte","Lte","LTE","Cellular","cellular"},G2164)),"lte","wifi")</f>
        <v>wifi</v>
      </c>
      <c r="F2164" t="s">
        <v>8</v>
      </c>
      <c r="G2164" t="s">
        <v>871</v>
      </c>
      <c r="H2164">
        <f t="shared" si="261"/>
        <v>7.9300000000000637</v>
      </c>
      <c r="I2164">
        <f t="shared" si="263"/>
        <v>420000</v>
      </c>
      <c r="J2164">
        <v>2013.1</v>
      </c>
      <c r="K2164" s="3">
        <f t="shared" si="264"/>
        <v>32</v>
      </c>
      <c r="M2164">
        <f t="shared" si="265"/>
        <v>360000</v>
      </c>
    </row>
    <row r="2165" spans="1:13" x14ac:dyDescent="0.45">
      <c r="A2165" t="s">
        <v>702</v>
      </c>
      <c r="B2165">
        <v>160000</v>
      </c>
      <c r="C2165" t="s">
        <v>7</v>
      </c>
      <c r="D2165" t="str">
        <f t="shared" si="262"/>
        <v>2021.01</v>
      </c>
      <c r="E2165" t="str" cm="1">
        <f t="array" ref="E2165">IF(COUNT(FIND({"셀룰러","샐룰러","lte","Lte","LTE","Cellular","cellular"},G2165)),"lte","wifi")</f>
        <v>wifi</v>
      </c>
      <c r="F2165" t="s">
        <v>110</v>
      </c>
      <c r="G2165" t="s">
        <v>623</v>
      </c>
      <c r="H2165">
        <f t="shared" si="261"/>
        <v>7.9100000000000819</v>
      </c>
      <c r="I2165">
        <f t="shared" si="263"/>
        <v>420000</v>
      </c>
      <c r="J2165">
        <v>2013.1</v>
      </c>
      <c r="K2165" s="3">
        <f t="shared" si="264"/>
        <v>32</v>
      </c>
      <c r="M2165">
        <f t="shared" si="265"/>
        <v>360000</v>
      </c>
    </row>
    <row r="2166" spans="1:13" x14ac:dyDescent="0.45">
      <c r="A2166" t="s">
        <v>702</v>
      </c>
      <c r="B2166">
        <v>90000</v>
      </c>
      <c r="C2166" t="s">
        <v>7</v>
      </c>
      <c r="D2166" t="str">
        <f t="shared" si="262"/>
        <v>2021.02</v>
      </c>
      <c r="E2166" t="str" cm="1">
        <f t="array" ref="E2166">IF(COUNT(FIND({"셀룰러","샐룰러","lte","Lte","LTE","Cellular","cellular"},G2166)),"lte","wifi")</f>
        <v>wifi</v>
      </c>
      <c r="F2166" t="s">
        <v>208</v>
      </c>
      <c r="G2166" t="s">
        <v>882</v>
      </c>
      <c r="H2166">
        <f t="shared" si="261"/>
        <v>7.9200000000000728</v>
      </c>
      <c r="I2166">
        <f t="shared" si="263"/>
        <v>360000</v>
      </c>
      <c r="J2166">
        <v>2013.1</v>
      </c>
      <c r="K2166" s="3">
        <f t="shared" si="264"/>
        <v>16</v>
      </c>
      <c r="M2166">
        <f t="shared" si="265"/>
        <v>360000</v>
      </c>
    </row>
    <row r="2167" spans="1:13" x14ac:dyDescent="0.45">
      <c r="A2167" t="s">
        <v>702</v>
      </c>
      <c r="B2167" s="1">
        <v>198500</v>
      </c>
      <c r="C2167" t="s">
        <v>4</v>
      </c>
      <c r="D2167" t="str">
        <f t="shared" si="262"/>
        <v>2018.06</v>
      </c>
      <c r="E2167" t="str" cm="1">
        <f t="array" ref="E2167">IF(COUNT(FIND({"셀룰러","샐룰러","lte","Lte","LTE","Cellular","cellular"},G2167)),"lte","wifi")</f>
        <v>lte</v>
      </c>
      <c r="F2167" t="s">
        <v>5295</v>
      </c>
      <c r="G2167" t="s">
        <v>5078</v>
      </c>
      <c r="H2167">
        <f t="shared" si="261"/>
        <v>4.9600000000000364</v>
      </c>
      <c r="I2167">
        <f t="shared" si="263"/>
        <v>520000</v>
      </c>
      <c r="J2167">
        <v>2013.1</v>
      </c>
      <c r="K2167" s="3">
        <f t="shared" si="264"/>
        <v>16</v>
      </c>
      <c r="M2167">
        <f t="shared" si="265"/>
        <v>520000</v>
      </c>
    </row>
    <row r="2168" spans="1:13" x14ac:dyDescent="0.45">
      <c r="A2168" t="s">
        <v>702</v>
      </c>
      <c r="B2168">
        <v>90000</v>
      </c>
      <c r="C2168" t="s">
        <v>7</v>
      </c>
      <c r="D2168" t="str">
        <f t="shared" si="262"/>
        <v>2020.12</v>
      </c>
      <c r="E2168" t="str" cm="1">
        <f t="array" ref="E2168">IF(COUNT(FIND({"셀룰러","샐룰러","lte","Lte","LTE","Cellular","cellular"},G2168)),"lte","wifi")</f>
        <v>wifi</v>
      </c>
      <c r="F2168" t="s">
        <v>152</v>
      </c>
      <c r="G2168" t="s">
        <v>861</v>
      </c>
      <c r="H2168">
        <f t="shared" si="261"/>
        <v>7.0199999999999818</v>
      </c>
      <c r="I2168">
        <f t="shared" si="263"/>
        <v>360000</v>
      </c>
      <c r="J2168">
        <v>2013.1</v>
      </c>
      <c r="K2168" s="3">
        <f t="shared" si="264"/>
        <v>16</v>
      </c>
      <c r="M2168">
        <f t="shared" si="265"/>
        <v>360000</v>
      </c>
    </row>
    <row r="2169" spans="1:13" x14ac:dyDescent="0.45">
      <c r="A2169" t="s">
        <v>702</v>
      </c>
      <c r="B2169">
        <v>220000</v>
      </c>
      <c r="C2169" t="s">
        <v>4</v>
      </c>
      <c r="D2169" t="str">
        <f t="shared" si="262"/>
        <v>2021.02</v>
      </c>
      <c r="E2169" t="str" cm="1">
        <f t="array" ref="E2169">IF(COUNT(FIND({"셀룰러","샐룰러","lte","Lte","LTE","Cellular","cellular"},G2169)),"lte","wifi")</f>
        <v>lte</v>
      </c>
      <c r="F2169" t="s">
        <v>66</v>
      </c>
      <c r="G2169" t="s">
        <v>761</v>
      </c>
      <c r="H2169">
        <f t="shared" si="261"/>
        <v>7.9200000000000728</v>
      </c>
      <c r="I2169">
        <f t="shared" si="263"/>
        <v>700000</v>
      </c>
      <c r="J2169">
        <v>2013.1</v>
      </c>
      <c r="K2169" s="3">
        <f t="shared" si="264"/>
        <v>128</v>
      </c>
      <c r="M2169">
        <f t="shared" si="265"/>
        <v>520000</v>
      </c>
    </row>
    <row r="2170" spans="1:13" x14ac:dyDescent="0.45">
      <c r="A2170" t="s">
        <v>702</v>
      </c>
      <c r="B2170">
        <v>120000</v>
      </c>
      <c r="C2170" t="s">
        <v>7</v>
      </c>
      <c r="D2170" t="str">
        <f t="shared" si="262"/>
        <v>2020.11</v>
      </c>
      <c r="E2170" t="str" cm="1">
        <f t="array" ref="E2170">IF(COUNT(FIND({"셀룰러","샐룰러","lte","Lte","LTE","Cellular","cellular"},G2170)),"lte","wifi")</f>
        <v>wifi</v>
      </c>
      <c r="F2170" t="s">
        <v>195</v>
      </c>
      <c r="G2170" t="s">
        <v>922</v>
      </c>
      <c r="H2170">
        <f t="shared" si="261"/>
        <v>7.0099999999999909</v>
      </c>
      <c r="I2170">
        <f t="shared" si="263"/>
        <v>420000</v>
      </c>
      <c r="J2170">
        <v>2013.1</v>
      </c>
      <c r="K2170" s="3">
        <f t="shared" si="264"/>
        <v>32</v>
      </c>
      <c r="M2170">
        <f t="shared" si="265"/>
        <v>360000</v>
      </c>
    </row>
    <row r="2171" spans="1:13" x14ac:dyDescent="0.45">
      <c r="A2171" t="s">
        <v>702</v>
      </c>
      <c r="B2171">
        <v>110000</v>
      </c>
      <c r="C2171" t="s">
        <v>7</v>
      </c>
      <c r="D2171" s="2">
        <v>2021.01</v>
      </c>
      <c r="E2171" t="str" cm="1">
        <f t="array" ref="E2171">IF(COUNT(FIND({"셀룰러","샐룰러","lte","Lte","LTE","Cellular","cellular"},G2171)),"lte","wifi")</f>
        <v>wifi</v>
      </c>
      <c r="F2171">
        <v>20210105</v>
      </c>
      <c r="G2171" t="s">
        <v>5661</v>
      </c>
      <c r="H2171">
        <f t="shared" si="261"/>
        <v>7.9100000000000819</v>
      </c>
      <c r="I2171">
        <f t="shared" si="263"/>
        <v>420000</v>
      </c>
      <c r="J2171">
        <v>2013.1</v>
      </c>
      <c r="K2171" s="3">
        <f t="shared" si="264"/>
        <v>32</v>
      </c>
      <c r="M2171">
        <f t="shared" si="265"/>
        <v>360000</v>
      </c>
    </row>
    <row r="2172" spans="1:13" x14ac:dyDescent="0.45">
      <c r="A2172" t="s">
        <v>702</v>
      </c>
      <c r="B2172">
        <v>170000</v>
      </c>
      <c r="C2172" t="s">
        <v>4</v>
      </c>
      <c r="D2172" t="str">
        <f t="shared" ref="D2172:D2183" si="266">LEFT(F2172,7)</f>
        <v>2021.01</v>
      </c>
      <c r="E2172" t="str" cm="1">
        <f t="array" ref="E2172">IF(COUNT(FIND({"셀룰러","샐룰러","lte","Lte","LTE","Cellular","cellular"},G2172)),"lte","wifi")</f>
        <v>lte</v>
      </c>
      <c r="F2172" t="s">
        <v>81</v>
      </c>
      <c r="G2172" t="s">
        <v>908</v>
      </c>
      <c r="H2172">
        <f t="shared" si="261"/>
        <v>7.9100000000000819</v>
      </c>
      <c r="I2172">
        <f t="shared" si="263"/>
        <v>700000</v>
      </c>
      <c r="J2172">
        <v>2013.1</v>
      </c>
      <c r="K2172" s="3">
        <f t="shared" si="264"/>
        <v>128</v>
      </c>
      <c r="M2172">
        <f t="shared" si="265"/>
        <v>520000</v>
      </c>
    </row>
    <row r="2173" spans="1:13" x14ac:dyDescent="0.45">
      <c r="A2173" t="s">
        <v>702</v>
      </c>
      <c r="B2173">
        <v>50000</v>
      </c>
      <c r="C2173" t="s">
        <v>7</v>
      </c>
      <c r="D2173" t="str">
        <f t="shared" si="266"/>
        <v>2020.11</v>
      </c>
      <c r="E2173" t="str" cm="1">
        <f t="array" ref="E2173">IF(COUNT(FIND({"셀룰러","샐룰러","lte","Lte","LTE","Cellular","cellular"},G2173)),"lte","wifi")</f>
        <v>wifi</v>
      </c>
      <c r="F2173" t="s">
        <v>201</v>
      </c>
      <c r="G2173" t="s">
        <v>942</v>
      </c>
      <c r="H2173">
        <f t="shared" si="261"/>
        <v>7.0099999999999909</v>
      </c>
      <c r="I2173">
        <f t="shared" si="263"/>
        <v>540000</v>
      </c>
      <c r="J2173">
        <v>2013.1</v>
      </c>
      <c r="K2173" s="3">
        <f t="shared" si="264"/>
        <v>128</v>
      </c>
      <c r="M2173">
        <f t="shared" si="265"/>
        <v>360000</v>
      </c>
    </row>
    <row r="2174" spans="1:13" x14ac:dyDescent="0.45">
      <c r="A2174" t="s">
        <v>702</v>
      </c>
      <c r="B2174">
        <v>100000</v>
      </c>
      <c r="C2174" t="s">
        <v>4</v>
      </c>
      <c r="D2174" t="str">
        <f t="shared" si="266"/>
        <v>2020.11</v>
      </c>
      <c r="E2174" t="str" cm="1">
        <f t="array" ref="E2174">IF(COUNT(FIND({"셀룰러","샐룰러","lte","Lte","LTE","Cellular","cellular"},G2174)),"lte","wifi")</f>
        <v>wifi</v>
      </c>
      <c r="F2174" t="s">
        <v>216</v>
      </c>
      <c r="G2174" t="s">
        <v>992</v>
      </c>
      <c r="H2174">
        <f t="shared" si="261"/>
        <v>7.0099999999999909</v>
      </c>
      <c r="I2174">
        <f t="shared" si="263"/>
        <v>360000</v>
      </c>
      <c r="J2174">
        <v>2013.1</v>
      </c>
      <c r="K2174" s="3">
        <f t="shared" si="264"/>
        <v>16</v>
      </c>
      <c r="M2174">
        <f t="shared" si="265"/>
        <v>360000</v>
      </c>
    </row>
    <row r="2175" spans="1:13" x14ac:dyDescent="0.45">
      <c r="A2175" t="s">
        <v>702</v>
      </c>
      <c r="B2175">
        <v>100000</v>
      </c>
      <c r="C2175" t="s">
        <v>7</v>
      </c>
      <c r="D2175" t="str">
        <f t="shared" si="266"/>
        <v>2020.11</v>
      </c>
      <c r="E2175" t="str" cm="1">
        <f t="array" ref="E2175">IF(COUNT(FIND({"셀룰러","샐룰러","lte","Lte","LTE","Cellular","cellular"},G2175)),"lte","wifi")</f>
        <v>lte</v>
      </c>
      <c r="F2175" t="s">
        <v>181</v>
      </c>
      <c r="G2175" t="s">
        <v>865</v>
      </c>
      <c r="H2175">
        <f t="shared" si="261"/>
        <v>7.0099999999999909</v>
      </c>
      <c r="I2175">
        <f t="shared" si="263"/>
        <v>580000</v>
      </c>
      <c r="J2175">
        <v>2013.1</v>
      </c>
      <c r="K2175" s="3">
        <f t="shared" si="264"/>
        <v>32</v>
      </c>
      <c r="M2175">
        <f t="shared" si="265"/>
        <v>520000</v>
      </c>
    </row>
    <row r="2176" spans="1:13" x14ac:dyDescent="0.45">
      <c r="A2176" t="s">
        <v>702</v>
      </c>
      <c r="B2176">
        <v>110000</v>
      </c>
      <c r="C2176" t="s">
        <v>7</v>
      </c>
      <c r="D2176" t="str">
        <f t="shared" si="266"/>
        <v>2020.11</v>
      </c>
      <c r="E2176" t="str" cm="1">
        <f t="array" ref="E2176">IF(COUNT(FIND({"셀룰러","샐룰러","lte","Lte","LTE","Cellular","cellular"},G2176)),"lte","wifi")</f>
        <v>wifi</v>
      </c>
      <c r="F2176" t="s">
        <v>183</v>
      </c>
      <c r="G2176" t="s">
        <v>980</v>
      </c>
      <c r="H2176">
        <f t="shared" si="261"/>
        <v>7.0099999999999909</v>
      </c>
      <c r="I2176">
        <f t="shared" si="263"/>
        <v>420000</v>
      </c>
      <c r="J2176">
        <v>2013.1</v>
      </c>
      <c r="K2176" s="3">
        <f t="shared" si="264"/>
        <v>32</v>
      </c>
      <c r="M2176">
        <f t="shared" si="265"/>
        <v>360000</v>
      </c>
    </row>
    <row r="2177" spans="1:13" x14ac:dyDescent="0.45">
      <c r="A2177" t="s">
        <v>702</v>
      </c>
      <c r="B2177">
        <v>85000</v>
      </c>
      <c r="C2177" t="s">
        <v>7</v>
      </c>
      <c r="D2177" t="str">
        <f t="shared" si="266"/>
        <v>2021.02</v>
      </c>
      <c r="E2177" t="str" cm="1">
        <f t="array" ref="E2177">IF(COUNT(FIND({"셀룰러","샐룰러","lte","Lte","LTE","Cellular","cellular"},G2177)),"lte","wifi")</f>
        <v>wifi</v>
      </c>
      <c r="F2177" t="s">
        <v>29</v>
      </c>
      <c r="G2177" t="s">
        <v>717</v>
      </c>
      <c r="H2177">
        <f t="shared" si="261"/>
        <v>7.9200000000000728</v>
      </c>
      <c r="I2177">
        <f t="shared" si="263"/>
        <v>420000</v>
      </c>
      <c r="J2177">
        <v>2013.1</v>
      </c>
      <c r="K2177" s="3">
        <f t="shared" si="264"/>
        <v>32</v>
      </c>
      <c r="M2177">
        <f t="shared" si="265"/>
        <v>360000</v>
      </c>
    </row>
    <row r="2178" spans="1:13" x14ac:dyDescent="0.45">
      <c r="A2178" t="s">
        <v>702</v>
      </c>
      <c r="B2178">
        <v>65000</v>
      </c>
      <c r="C2178" t="s">
        <v>7</v>
      </c>
      <c r="D2178" t="str">
        <f t="shared" si="266"/>
        <v>2021.02</v>
      </c>
      <c r="E2178" t="str" cm="1">
        <f t="array" ref="E2178">IF(COUNT(FIND({"셀룰러","샐룰러","lte","Lte","LTE","Cellular","cellular"},G2178)),"lte","wifi")</f>
        <v>wifi</v>
      </c>
      <c r="F2178" t="s">
        <v>257</v>
      </c>
      <c r="G2178" t="s">
        <v>552</v>
      </c>
      <c r="H2178">
        <f t="shared" si="261"/>
        <v>7.9200000000000728</v>
      </c>
      <c r="I2178">
        <f t="shared" si="263"/>
        <v>420000</v>
      </c>
      <c r="J2178">
        <v>2013.1</v>
      </c>
      <c r="K2178" s="3">
        <f t="shared" si="264"/>
        <v>32</v>
      </c>
      <c r="M2178">
        <f t="shared" si="265"/>
        <v>360000</v>
      </c>
    </row>
    <row r="2179" spans="1:13" x14ac:dyDescent="0.45">
      <c r="A2179" t="s">
        <v>702</v>
      </c>
      <c r="B2179">
        <v>450000</v>
      </c>
      <c r="C2179" t="s">
        <v>4</v>
      </c>
      <c r="D2179" t="str">
        <f t="shared" si="266"/>
        <v>2020.12</v>
      </c>
      <c r="E2179" t="str" cm="1">
        <f t="array" ref="E2179">IF(COUNT(FIND({"셀룰러","샐룰러","lte","Lte","LTE","Cellular","cellular"},G2179)),"lte","wifi")</f>
        <v>lte</v>
      </c>
      <c r="F2179" t="s">
        <v>171</v>
      </c>
      <c r="G2179" t="s">
        <v>984</v>
      </c>
      <c r="H2179">
        <f t="shared" si="261"/>
        <v>7.0199999999999818</v>
      </c>
      <c r="I2179">
        <f t="shared" si="263"/>
        <v>640000</v>
      </c>
      <c r="J2179">
        <v>2013.1</v>
      </c>
      <c r="K2179" s="3">
        <f t="shared" si="264"/>
        <v>64</v>
      </c>
      <c r="M2179">
        <f t="shared" si="265"/>
        <v>520000</v>
      </c>
    </row>
    <row r="2180" spans="1:13" x14ac:dyDescent="0.45">
      <c r="A2180" t="s">
        <v>702</v>
      </c>
      <c r="B2180">
        <v>120000</v>
      </c>
      <c r="C2180" t="s">
        <v>7</v>
      </c>
      <c r="D2180" t="str">
        <f t="shared" si="266"/>
        <v>2020.11</v>
      </c>
      <c r="E2180" t="str" cm="1">
        <f t="array" ref="E2180">IF(COUNT(FIND({"셀룰러","샐룰러","lte","Lte","LTE","Cellular","cellular"},G2180)),"lte","wifi")</f>
        <v>lte</v>
      </c>
      <c r="F2180" t="s">
        <v>199</v>
      </c>
      <c r="G2180" t="s">
        <v>848</v>
      </c>
      <c r="H2180">
        <f t="shared" si="261"/>
        <v>7.0099999999999909</v>
      </c>
      <c r="I2180">
        <f t="shared" si="263"/>
        <v>580000</v>
      </c>
      <c r="J2180">
        <v>2013.1</v>
      </c>
      <c r="K2180" s="3">
        <f t="shared" si="264"/>
        <v>32</v>
      </c>
      <c r="M2180">
        <f t="shared" si="265"/>
        <v>520000</v>
      </c>
    </row>
    <row r="2181" spans="1:13" x14ac:dyDescent="0.45">
      <c r="A2181" t="s">
        <v>702</v>
      </c>
      <c r="B2181">
        <v>280000</v>
      </c>
      <c r="C2181" t="s">
        <v>4</v>
      </c>
      <c r="D2181" t="str">
        <f t="shared" si="266"/>
        <v>2020.11</v>
      </c>
      <c r="E2181" t="str" cm="1">
        <f t="array" ref="E2181">IF(COUNT(FIND({"셀룰러","샐룰러","lte","Lte","LTE","Cellular","cellular"},G2181)),"lte","wifi")</f>
        <v>wifi</v>
      </c>
      <c r="F2181" t="s">
        <v>181</v>
      </c>
      <c r="G2181" t="s">
        <v>707</v>
      </c>
      <c r="H2181">
        <f t="shared" si="261"/>
        <v>7.0099999999999909</v>
      </c>
      <c r="I2181">
        <f t="shared" si="263"/>
        <v>540000</v>
      </c>
      <c r="J2181">
        <v>2013.1</v>
      </c>
      <c r="K2181" s="3">
        <f t="shared" si="264"/>
        <v>128</v>
      </c>
      <c r="M2181">
        <f t="shared" si="265"/>
        <v>360000</v>
      </c>
    </row>
    <row r="2182" spans="1:13" x14ac:dyDescent="0.45">
      <c r="A2182" t="s">
        <v>702</v>
      </c>
      <c r="B2182">
        <v>120000</v>
      </c>
      <c r="C2182" t="s">
        <v>7</v>
      </c>
      <c r="D2182" t="str">
        <f t="shared" si="266"/>
        <v>2021.01</v>
      </c>
      <c r="E2182" t="str" cm="1">
        <f t="array" ref="E2182">IF(COUNT(FIND({"셀룰러","샐룰러","lte","Lte","LTE","Cellular","cellular"},G2182)),"lte","wifi")</f>
        <v>lte</v>
      </c>
      <c r="F2182" t="s">
        <v>111</v>
      </c>
      <c r="G2182" t="s">
        <v>787</v>
      </c>
      <c r="H2182">
        <f t="shared" si="261"/>
        <v>7.9100000000000819</v>
      </c>
      <c r="I2182">
        <f t="shared" si="263"/>
        <v>520000</v>
      </c>
      <c r="J2182">
        <v>2013.1</v>
      </c>
      <c r="K2182" s="3">
        <f t="shared" si="264"/>
        <v>16</v>
      </c>
      <c r="M2182">
        <f t="shared" si="265"/>
        <v>520000</v>
      </c>
    </row>
    <row r="2183" spans="1:13" x14ac:dyDescent="0.45">
      <c r="A2183" t="s">
        <v>702</v>
      </c>
      <c r="B2183">
        <v>130000</v>
      </c>
      <c r="C2183" t="s">
        <v>7</v>
      </c>
      <c r="D2183" t="str">
        <f t="shared" si="266"/>
        <v>2021.01</v>
      </c>
      <c r="E2183" t="str" cm="1">
        <f t="array" ref="E2183">IF(COUNT(FIND({"셀룰러","샐룰러","lte","Lte","LTE","Cellular","cellular"},G2183)),"lte","wifi")</f>
        <v>lte</v>
      </c>
      <c r="F2183" t="s">
        <v>418</v>
      </c>
      <c r="G2183" t="s">
        <v>782</v>
      </c>
      <c r="H2183">
        <f t="shared" ref="H2183:H2246" si="267">D2183-J2183</f>
        <v>7.9100000000000819</v>
      </c>
      <c r="I2183">
        <f t="shared" si="263"/>
        <v>580000</v>
      </c>
      <c r="J2183">
        <v>2013.1</v>
      </c>
      <c r="K2183" s="3">
        <f t="shared" si="264"/>
        <v>32</v>
      </c>
      <c r="M2183">
        <f t="shared" si="265"/>
        <v>520000</v>
      </c>
    </row>
    <row r="2184" spans="1:13" x14ac:dyDescent="0.45">
      <c r="A2184" t="s">
        <v>702</v>
      </c>
      <c r="B2184">
        <v>130000</v>
      </c>
      <c r="C2184" t="s">
        <v>7</v>
      </c>
      <c r="D2184" s="2">
        <v>2021.01</v>
      </c>
      <c r="E2184" t="str" cm="1">
        <f t="array" ref="E2184">IF(COUNT(FIND({"셀룰러","샐룰러","lte","Lte","LTE","Cellular","cellular"},G2184)),"lte","wifi")</f>
        <v>lte</v>
      </c>
      <c r="F2184">
        <v>20210118</v>
      </c>
      <c r="G2184" t="s">
        <v>686</v>
      </c>
      <c r="H2184">
        <f t="shared" si="267"/>
        <v>7.9100000000000819</v>
      </c>
      <c r="I2184">
        <f t="shared" si="263"/>
        <v>700000</v>
      </c>
      <c r="J2184">
        <v>2013.1</v>
      </c>
      <c r="K2184" s="3">
        <f t="shared" si="264"/>
        <v>128</v>
      </c>
      <c r="M2184">
        <f t="shared" si="265"/>
        <v>520000</v>
      </c>
    </row>
    <row r="2185" spans="1:13" x14ac:dyDescent="0.45">
      <c r="A2185" t="s">
        <v>702</v>
      </c>
      <c r="B2185" s="1">
        <v>172000</v>
      </c>
      <c r="C2185" t="s">
        <v>4</v>
      </c>
      <c r="D2185" t="str">
        <f t="shared" ref="D2185:D2193" si="268">LEFT(F2185,7)</f>
        <v>2020.11</v>
      </c>
      <c r="E2185" t="str" cm="1">
        <f t="array" ref="E2185">IF(COUNT(FIND({"셀룰러","샐룰러","lte","Lte","LTE","Cellular","cellular"},G2185)),"lte","wifi")</f>
        <v>wifi</v>
      </c>
      <c r="F2185" t="s">
        <v>5285</v>
      </c>
      <c r="G2185" t="s">
        <v>5063</v>
      </c>
      <c r="H2185">
        <f t="shared" si="267"/>
        <v>7.0099999999999909</v>
      </c>
      <c r="I2185">
        <f t="shared" si="263"/>
        <v>360000</v>
      </c>
      <c r="J2185">
        <v>2013.1</v>
      </c>
      <c r="K2185" s="3">
        <f t="shared" si="264"/>
        <v>16</v>
      </c>
      <c r="M2185">
        <f t="shared" si="265"/>
        <v>360000</v>
      </c>
    </row>
    <row r="2186" spans="1:13" x14ac:dyDescent="0.45">
      <c r="A2186" t="s">
        <v>702</v>
      </c>
      <c r="B2186">
        <v>120000</v>
      </c>
      <c r="C2186" t="s">
        <v>7</v>
      </c>
      <c r="D2186" t="str">
        <f t="shared" si="268"/>
        <v>2021.01</v>
      </c>
      <c r="E2186" t="str" cm="1">
        <f t="array" ref="E2186">IF(COUNT(FIND({"셀룰러","샐룰러","lte","Lte","LTE","Cellular","cellular"},G2186)),"lte","wifi")</f>
        <v>wifi</v>
      </c>
      <c r="F2186" t="s">
        <v>114</v>
      </c>
      <c r="G2186" t="s">
        <v>875</v>
      </c>
      <c r="H2186">
        <f t="shared" si="267"/>
        <v>7.9100000000000819</v>
      </c>
      <c r="I2186">
        <f t="shared" si="263"/>
        <v>420000</v>
      </c>
      <c r="J2186">
        <v>2013.1</v>
      </c>
      <c r="K2186" s="3">
        <f t="shared" si="264"/>
        <v>32</v>
      </c>
      <c r="M2186">
        <f t="shared" si="265"/>
        <v>360000</v>
      </c>
    </row>
    <row r="2187" spans="1:13" x14ac:dyDescent="0.45">
      <c r="A2187" t="s">
        <v>702</v>
      </c>
      <c r="B2187">
        <v>100000</v>
      </c>
      <c r="C2187" t="s">
        <v>7</v>
      </c>
      <c r="D2187" t="str">
        <f t="shared" si="268"/>
        <v>2021.02</v>
      </c>
      <c r="E2187" t="str" cm="1">
        <f t="array" ref="E2187">IF(COUNT(FIND({"셀룰러","샐룰러","lte","Lte","LTE","Cellular","cellular"},G2187)),"lte","wifi")</f>
        <v>wifi</v>
      </c>
      <c r="F2187" t="s">
        <v>52</v>
      </c>
      <c r="G2187" t="s">
        <v>883</v>
      </c>
      <c r="H2187">
        <f t="shared" si="267"/>
        <v>7.9200000000000728</v>
      </c>
      <c r="I2187">
        <f t="shared" si="263"/>
        <v>360000</v>
      </c>
      <c r="J2187">
        <v>2013.1</v>
      </c>
      <c r="K2187" s="3">
        <f t="shared" si="264"/>
        <v>16</v>
      </c>
      <c r="M2187">
        <f t="shared" si="265"/>
        <v>360000</v>
      </c>
    </row>
    <row r="2188" spans="1:13" x14ac:dyDescent="0.45">
      <c r="A2188" t="s">
        <v>702</v>
      </c>
      <c r="B2188">
        <v>70000</v>
      </c>
      <c r="C2188" t="s">
        <v>7</v>
      </c>
      <c r="D2188" t="str">
        <f t="shared" si="268"/>
        <v>2021.01</v>
      </c>
      <c r="E2188" t="str" cm="1">
        <f t="array" ref="E2188">IF(COUNT(FIND({"셀룰러","샐룰러","lte","Lte","LTE","Cellular","cellular"},G2188)),"lte","wifi")</f>
        <v>wifi</v>
      </c>
      <c r="F2188" t="s">
        <v>418</v>
      </c>
      <c r="G2188" t="s">
        <v>800</v>
      </c>
      <c r="H2188">
        <f t="shared" si="267"/>
        <v>7.9100000000000819</v>
      </c>
      <c r="I2188">
        <f t="shared" si="263"/>
        <v>420000</v>
      </c>
      <c r="J2188">
        <v>2013.1</v>
      </c>
      <c r="K2188" s="3">
        <f t="shared" si="264"/>
        <v>32</v>
      </c>
      <c r="M2188">
        <f t="shared" si="265"/>
        <v>360000</v>
      </c>
    </row>
    <row r="2189" spans="1:13" x14ac:dyDescent="0.45">
      <c r="A2189" t="s">
        <v>702</v>
      </c>
      <c r="B2189">
        <v>60000</v>
      </c>
      <c r="C2189" t="s">
        <v>7</v>
      </c>
      <c r="D2189" t="str">
        <f t="shared" si="268"/>
        <v>2021.02</v>
      </c>
      <c r="E2189" t="str" cm="1">
        <f t="array" ref="E2189">IF(COUNT(FIND({"셀룰러","샐룰러","lte","Lte","LTE","Cellular","cellular"},G2189)),"lte","wifi")</f>
        <v>lte</v>
      </c>
      <c r="F2189" t="s">
        <v>105</v>
      </c>
      <c r="G2189" t="s">
        <v>911</v>
      </c>
      <c r="H2189">
        <f t="shared" si="267"/>
        <v>7.9200000000000728</v>
      </c>
      <c r="I2189">
        <f t="shared" si="263"/>
        <v>580000</v>
      </c>
      <c r="J2189">
        <v>2013.1</v>
      </c>
      <c r="K2189" s="3">
        <f t="shared" si="264"/>
        <v>32</v>
      </c>
      <c r="M2189">
        <f t="shared" si="265"/>
        <v>520000</v>
      </c>
    </row>
    <row r="2190" spans="1:13" x14ac:dyDescent="0.45">
      <c r="A2190" t="s">
        <v>702</v>
      </c>
      <c r="B2190">
        <v>85000</v>
      </c>
      <c r="C2190" t="s">
        <v>7</v>
      </c>
      <c r="D2190" t="str">
        <f t="shared" si="268"/>
        <v>2020.11</v>
      </c>
      <c r="E2190" t="str" cm="1">
        <f t="array" ref="E2190">IF(COUNT(FIND({"셀룰러","샐룰러","lte","Lte","LTE","Cellular","cellular"},G2190)),"lte","wifi")</f>
        <v>wifi</v>
      </c>
      <c r="F2190" t="s">
        <v>220</v>
      </c>
      <c r="G2190" t="s">
        <v>847</v>
      </c>
      <c r="H2190">
        <f t="shared" si="267"/>
        <v>7.0099999999999909</v>
      </c>
      <c r="I2190">
        <f t="shared" si="263"/>
        <v>360000</v>
      </c>
      <c r="J2190">
        <v>2013.1</v>
      </c>
      <c r="K2190" s="3">
        <f t="shared" si="264"/>
        <v>16</v>
      </c>
      <c r="M2190">
        <f t="shared" si="265"/>
        <v>360000</v>
      </c>
    </row>
    <row r="2191" spans="1:13" ht="17.5" customHeight="1" x14ac:dyDescent="0.45">
      <c r="A2191" t="s">
        <v>702</v>
      </c>
      <c r="B2191" s="1">
        <v>188000</v>
      </c>
      <c r="C2191" t="s">
        <v>4</v>
      </c>
      <c r="D2191" t="str">
        <f t="shared" si="268"/>
        <v>2021.01</v>
      </c>
      <c r="E2191" t="str" cm="1">
        <f t="array" ref="E2191">IF(COUNT(FIND({"셀룰러","샐룰러","lte","Lte","LTE","Cellular","cellular"},G2191)),"lte","wifi")</f>
        <v>wifi</v>
      </c>
      <c r="F2191" t="s">
        <v>5283</v>
      </c>
      <c r="G2191" t="s">
        <v>5065</v>
      </c>
      <c r="H2191">
        <f t="shared" si="267"/>
        <v>7.9100000000000819</v>
      </c>
      <c r="I2191">
        <f t="shared" si="263"/>
        <v>420000</v>
      </c>
      <c r="J2191">
        <v>2013.1</v>
      </c>
      <c r="K2191" s="3">
        <f t="shared" si="264"/>
        <v>32</v>
      </c>
      <c r="M2191">
        <f t="shared" si="265"/>
        <v>360000</v>
      </c>
    </row>
    <row r="2192" spans="1:13" x14ac:dyDescent="0.45">
      <c r="A2192" t="s">
        <v>702</v>
      </c>
      <c r="B2192">
        <v>140000</v>
      </c>
      <c r="C2192" t="s">
        <v>4</v>
      </c>
      <c r="D2192" t="str">
        <f t="shared" si="268"/>
        <v>2020.12</v>
      </c>
      <c r="E2192" t="str" cm="1">
        <f t="array" ref="E2192">IF(COUNT(FIND({"셀룰러","샐룰러","lte","Lte","LTE","Cellular","cellular"},G2192)),"lte","wifi")</f>
        <v>lte</v>
      </c>
      <c r="F2192" t="s">
        <v>132</v>
      </c>
      <c r="G2192" t="s">
        <v>892</v>
      </c>
      <c r="H2192">
        <f t="shared" si="267"/>
        <v>7.0199999999999818</v>
      </c>
      <c r="I2192">
        <f t="shared" si="263"/>
        <v>580000</v>
      </c>
      <c r="J2192">
        <v>2013.1</v>
      </c>
      <c r="K2192" s="3">
        <f t="shared" si="264"/>
        <v>32</v>
      </c>
      <c r="M2192">
        <f t="shared" si="265"/>
        <v>520000</v>
      </c>
    </row>
    <row r="2193" spans="1:13" x14ac:dyDescent="0.45">
      <c r="A2193" t="s">
        <v>702</v>
      </c>
      <c r="B2193">
        <v>110000</v>
      </c>
      <c r="C2193" t="s">
        <v>4</v>
      </c>
      <c r="D2193" t="str">
        <f t="shared" si="268"/>
        <v>2020.12</v>
      </c>
      <c r="E2193" t="str" cm="1">
        <f t="array" ref="E2193">IF(COUNT(FIND({"셀룰러","샐룰러","lte","Lte","LTE","Cellular","cellular"},G2193)),"lte","wifi")</f>
        <v>wifi</v>
      </c>
      <c r="F2193" t="s">
        <v>169</v>
      </c>
      <c r="G2193" t="s">
        <v>820</v>
      </c>
      <c r="H2193">
        <f t="shared" si="267"/>
        <v>7.0199999999999818</v>
      </c>
      <c r="I2193">
        <f t="shared" si="263"/>
        <v>420000</v>
      </c>
      <c r="J2193">
        <v>2013.1</v>
      </c>
      <c r="K2193" s="3">
        <f t="shared" si="264"/>
        <v>32</v>
      </c>
      <c r="M2193">
        <f t="shared" si="265"/>
        <v>360000</v>
      </c>
    </row>
    <row r="2194" spans="1:13" x14ac:dyDescent="0.45">
      <c r="A2194" t="s">
        <v>702</v>
      </c>
      <c r="B2194">
        <v>163000</v>
      </c>
      <c r="C2194" t="s">
        <v>7</v>
      </c>
      <c r="D2194" s="2">
        <v>2020.11</v>
      </c>
      <c r="E2194" t="str" cm="1">
        <f t="array" ref="E2194">IF(COUNT(FIND({"셀룰러","샐룰러","lte","Lte","LTE","Cellular","cellular"},G2194)),"lte","wifi")</f>
        <v>lte</v>
      </c>
      <c r="F2194">
        <v>20201112</v>
      </c>
      <c r="G2194" t="s">
        <v>5631</v>
      </c>
      <c r="H2194">
        <f t="shared" si="267"/>
        <v>7.0099999999999909</v>
      </c>
      <c r="I2194">
        <f t="shared" si="263"/>
        <v>700000</v>
      </c>
      <c r="J2194">
        <v>2013.1</v>
      </c>
      <c r="K2194" s="3">
        <f t="shared" si="264"/>
        <v>128</v>
      </c>
      <c r="M2194">
        <f t="shared" si="265"/>
        <v>520000</v>
      </c>
    </row>
    <row r="2195" spans="1:13" x14ac:dyDescent="0.45">
      <c r="A2195" t="s">
        <v>702</v>
      </c>
      <c r="B2195">
        <v>100000</v>
      </c>
      <c r="C2195" t="s">
        <v>7</v>
      </c>
      <c r="D2195" t="str">
        <f t="shared" ref="D2195:D2223" si="269">LEFT(F2195,7)</f>
        <v>2020.11</v>
      </c>
      <c r="E2195" t="str" cm="1">
        <f t="array" ref="E2195">IF(COUNT(FIND({"셀룰러","샐룰러","lte","Lte","LTE","Cellular","cellular"},G2195)),"lte","wifi")</f>
        <v>wifi</v>
      </c>
      <c r="F2195" t="s">
        <v>602</v>
      </c>
      <c r="G2195" t="s">
        <v>977</v>
      </c>
      <c r="H2195">
        <f t="shared" si="267"/>
        <v>7.0099999999999909</v>
      </c>
      <c r="I2195">
        <f t="shared" si="263"/>
        <v>420000</v>
      </c>
      <c r="J2195">
        <v>2013.1</v>
      </c>
      <c r="K2195" s="3">
        <f t="shared" si="264"/>
        <v>32</v>
      </c>
      <c r="M2195">
        <f t="shared" si="265"/>
        <v>360000</v>
      </c>
    </row>
    <row r="2196" spans="1:13" x14ac:dyDescent="0.45">
      <c r="A2196" t="s">
        <v>702</v>
      </c>
      <c r="B2196">
        <v>130000</v>
      </c>
      <c r="C2196" t="s">
        <v>7</v>
      </c>
      <c r="D2196" t="str">
        <f t="shared" si="269"/>
        <v>2020.12</v>
      </c>
      <c r="E2196" t="str" cm="1">
        <f t="array" ref="E2196">IF(COUNT(FIND({"셀룰러","샐룰러","lte","Lte","LTE","Cellular","cellular"},G2196)),"lte","wifi")</f>
        <v>lte</v>
      </c>
      <c r="F2196" t="s">
        <v>138</v>
      </c>
      <c r="G2196" t="s">
        <v>941</v>
      </c>
      <c r="H2196">
        <f t="shared" si="267"/>
        <v>7.0199999999999818</v>
      </c>
      <c r="I2196">
        <f t="shared" si="263"/>
        <v>580000</v>
      </c>
      <c r="J2196">
        <v>2013.1</v>
      </c>
      <c r="K2196" s="3">
        <f t="shared" si="264"/>
        <v>32</v>
      </c>
      <c r="M2196">
        <f t="shared" si="265"/>
        <v>520000</v>
      </c>
    </row>
    <row r="2197" spans="1:13" x14ac:dyDescent="0.45">
      <c r="A2197" t="s">
        <v>702</v>
      </c>
      <c r="B2197">
        <v>80000</v>
      </c>
      <c r="C2197" t="s">
        <v>7</v>
      </c>
      <c r="D2197" t="str">
        <f t="shared" si="269"/>
        <v>2020.11</v>
      </c>
      <c r="E2197" t="str" cm="1">
        <f t="array" ref="E2197">IF(COUNT(FIND({"셀룰러","샐룰러","lte","Lte","LTE","Cellular","cellular"},G2197)),"lte","wifi")</f>
        <v>wifi</v>
      </c>
      <c r="F2197" t="s">
        <v>195</v>
      </c>
      <c r="G2197" t="s">
        <v>734</v>
      </c>
      <c r="H2197">
        <f t="shared" si="267"/>
        <v>7.0099999999999909</v>
      </c>
      <c r="I2197">
        <f t="shared" si="263"/>
        <v>420000</v>
      </c>
      <c r="J2197">
        <v>2013.1</v>
      </c>
      <c r="K2197" s="3">
        <f t="shared" si="264"/>
        <v>32</v>
      </c>
      <c r="M2197">
        <f t="shared" si="265"/>
        <v>360000</v>
      </c>
    </row>
    <row r="2198" spans="1:13" x14ac:dyDescent="0.45">
      <c r="A2198" t="s">
        <v>702</v>
      </c>
      <c r="B2198">
        <v>365000</v>
      </c>
      <c r="C2198" t="s">
        <v>4</v>
      </c>
      <c r="D2198" t="str">
        <f t="shared" si="269"/>
        <v>2021.01</v>
      </c>
      <c r="E2198" t="str" cm="1">
        <f t="array" ref="E2198">IF(COUNT(FIND({"셀룰러","샐룰러","lte","Lte","LTE","Cellular","cellular"},G2198)),"lte","wifi")</f>
        <v>wifi</v>
      </c>
      <c r="F2198" t="s">
        <v>94</v>
      </c>
      <c r="G2198" t="s">
        <v>617</v>
      </c>
      <c r="H2198">
        <f t="shared" si="267"/>
        <v>7.9100000000000819</v>
      </c>
      <c r="I2198">
        <f t="shared" si="263"/>
        <v>480000</v>
      </c>
      <c r="J2198">
        <v>2013.1</v>
      </c>
      <c r="K2198" s="3">
        <f t="shared" si="264"/>
        <v>64</v>
      </c>
      <c r="M2198">
        <f t="shared" si="265"/>
        <v>360000</v>
      </c>
    </row>
    <row r="2199" spans="1:13" x14ac:dyDescent="0.45">
      <c r="A2199" t="s">
        <v>702</v>
      </c>
      <c r="B2199">
        <v>80000</v>
      </c>
      <c r="C2199" t="s">
        <v>7</v>
      </c>
      <c r="D2199" t="str">
        <f t="shared" si="269"/>
        <v>2020.11</v>
      </c>
      <c r="E2199" t="str" cm="1">
        <f t="array" ref="E2199">IF(COUNT(FIND({"셀룰러","샐룰러","lte","Lte","LTE","Cellular","cellular"},G2199)),"lte","wifi")</f>
        <v>wifi</v>
      </c>
      <c r="F2199" t="s">
        <v>192</v>
      </c>
      <c r="G2199" t="s">
        <v>985</v>
      </c>
      <c r="H2199">
        <f t="shared" si="267"/>
        <v>7.0099999999999909</v>
      </c>
      <c r="I2199">
        <f t="shared" si="263"/>
        <v>360000</v>
      </c>
      <c r="J2199">
        <v>2013.1</v>
      </c>
      <c r="K2199" s="3">
        <f t="shared" si="264"/>
        <v>16</v>
      </c>
      <c r="M2199">
        <f t="shared" si="265"/>
        <v>360000</v>
      </c>
    </row>
    <row r="2200" spans="1:13" x14ac:dyDescent="0.45">
      <c r="A2200" t="s">
        <v>702</v>
      </c>
      <c r="B2200">
        <v>80000</v>
      </c>
      <c r="C2200" t="s">
        <v>7</v>
      </c>
      <c r="D2200" t="str">
        <f t="shared" si="269"/>
        <v>2020.10</v>
      </c>
      <c r="E2200" t="str" cm="1">
        <f t="array" ref="E2200">IF(COUNT(FIND({"셀룰러","샐룰러","lte","Lte","LTE","Cellular","cellular"},G2200)),"lte","wifi")</f>
        <v>wifi</v>
      </c>
      <c r="F2200" t="s">
        <v>616</v>
      </c>
      <c r="G2200" t="s">
        <v>1011</v>
      </c>
      <c r="H2200">
        <f t="shared" si="267"/>
        <v>7</v>
      </c>
      <c r="I2200">
        <f t="shared" si="263"/>
        <v>420000</v>
      </c>
      <c r="J2200">
        <v>2013.1</v>
      </c>
      <c r="K2200" s="3">
        <f t="shared" si="264"/>
        <v>32</v>
      </c>
      <c r="M2200">
        <f t="shared" si="265"/>
        <v>360000</v>
      </c>
    </row>
    <row r="2201" spans="1:13" x14ac:dyDescent="0.45">
      <c r="A2201" t="s">
        <v>702</v>
      </c>
      <c r="B2201">
        <v>40000</v>
      </c>
      <c r="C2201" t="s">
        <v>7</v>
      </c>
      <c r="D2201" t="str">
        <f t="shared" si="269"/>
        <v>2020.11</v>
      </c>
      <c r="E2201" t="str" cm="1">
        <f t="array" ref="E2201">IF(COUNT(FIND({"셀룰러","샐룰러","lte","Lte","LTE","Cellular","cellular"},G2201)),"lte","wifi")</f>
        <v>lte</v>
      </c>
      <c r="F2201" t="s">
        <v>186</v>
      </c>
      <c r="G2201" t="s">
        <v>709</v>
      </c>
      <c r="H2201">
        <f t="shared" si="267"/>
        <v>7.0099999999999909</v>
      </c>
      <c r="I2201">
        <f t="shared" si="263"/>
        <v>700000</v>
      </c>
      <c r="J2201">
        <v>2013.1</v>
      </c>
      <c r="K2201" s="3">
        <f t="shared" si="264"/>
        <v>128</v>
      </c>
      <c r="M2201">
        <f t="shared" si="265"/>
        <v>520000</v>
      </c>
    </row>
    <row r="2202" spans="1:13" x14ac:dyDescent="0.45">
      <c r="A2202" t="s">
        <v>702</v>
      </c>
      <c r="B2202" s="1">
        <v>225000</v>
      </c>
      <c r="C2202" t="s">
        <v>4</v>
      </c>
      <c r="D2202" t="str">
        <f t="shared" si="269"/>
        <v>2019.08</v>
      </c>
      <c r="E2202" t="str" cm="1">
        <f t="array" ref="E2202">IF(COUNT(FIND({"셀룰러","샐룰러","lte","Lte","LTE","Cellular","cellular"},G2202)),"lte","wifi")</f>
        <v>wifi</v>
      </c>
      <c r="F2202" t="s">
        <v>5292</v>
      </c>
      <c r="G2202" t="s">
        <v>5072</v>
      </c>
      <c r="H2202">
        <f t="shared" si="267"/>
        <v>5.9800000000000182</v>
      </c>
      <c r="I2202">
        <f t="shared" si="263"/>
        <v>420000</v>
      </c>
      <c r="J2202">
        <v>2013.1</v>
      </c>
      <c r="K2202" s="3">
        <f t="shared" si="264"/>
        <v>32</v>
      </c>
      <c r="M2202">
        <f t="shared" si="265"/>
        <v>360000</v>
      </c>
    </row>
    <row r="2203" spans="1:13" x14ac:dyDescent="0.45">
      <c r="A2203" t="s">
        <v>702</v>
      </c>
      <c r="B2203">
        <v>100000</v>
      </c>
      <c r="C2203" t="s">
        <v>7</v>
      </c>
      <c r="D2203" t="str">
        <f t="shared" si="269"/>
        <v>2020.11</v>
      </c>
      <c r="E2203" t="str" cm="1">
        <f t="array" ref="E2203">IF(COUNT(FIND({"셀룰러","샐룰러","lte","Lte","LTE","Cellular","cellular"},G2203)),"lte","wifi")</f>
        <v>wifi</v>
      </c>
      <c r="F2203" t="s">
        <v>186</v>
      </c>
      <c r="G2203" t="s">
        <v>702</v>
      </c>
      <c r="H2203">
        <f t="shared" si="267"/>
        <v>7.0099999999999909</v>
      </c>
      <c r="I2203">
        <f t="shared" si="263"/>
        <v>420000</v>
      </c>
      <c r="J2203">
        <v>2013.1</v>
      </c>
      <c r="K2203" s="3">
        <f t="shared" si="264"/>
        <v>32</v>
      </c>
      <c r="M2203">
        <f t="shared" si="265"/>
        <v>360000</v>
      </c>
    </row>
    <row r="2204" spans="1:13" x14ac:dyDescent="0.45">
      <c r="A2204" t="s">
        <v>702</v>
      </c>
      <c r="B2204" s="1">
        <v>185000</v>
      </c>
      <c r="C2204" t="s">
        <v>4</v>
      </c>
      <c r="D2204" t="str">
        <f t="shared" si="269"/>
        <v>2021.02</v>
      </c>
      <c r="E2204" t="str" cm="1">
        <f t="array" ref="E2204">IF(COUNT(FIND({"셀룰러","샐룰러","lte","Lte","LTE","Cellular","cellular"},G2204)),"lte","wifi")</f>
        <v>lte</v>
      </c>
      <c r="F2204" t="s">
        <v>5277</v>
      </c>
      <c r="G2204" t="s">
        <v>5066</v>
      </c>
      <c r="H2204">
        <f t="shared" si="267"/>
        <v>7.9200000000000728</v>
      </c>
      <c r="I2204">
        <f t="shared" si="263"/>
        <v>580000</v>
      </c>
      <c r="J2204">
        <v>2013.1</v>
      </c>
      <c r="K2204" s="3">
        <f t="shared" si="264"/>
        <v>32</v>
      </c>
      <c r="M2204">
        <f t="shared" si="265"/>
        <v>520000</v>
      </c>
    </row>
    <row r="2205" spans="1:13" x14ac:dyDescent="0.45">
      <c r="A2205" t="s">
        <v>702</v>
      </c>
      <c r="B2205">
        <v>510000</v>
      </c>
      <c r="C2205" t="s">
        <v>4</v>
      </c>
      <c r="D2205" t="str">
        <f t="shared" si="269"/>
        <v>2021.01</v>
      </c>
      <c r="E2205" t="str" cm="1">
        <f t="array" ref="E2205">IF(COUNT(FIND({"셀룰러","샐룰러","lte","Lte","LTE","Cellular","cellular"},G2205)),"lte","wifi")</f>
        <v>lte</v>
      </c>
      <c r="F2205" t="s">
        <v>84</v>
      </c>
      <c r="G2205" t="s">
        <v>1010</v>
      </c>
      <c r="H2205">
        <f t="shared" si="267"/>
        <v>7.9100000000000819</v>
      </c>
      <c r="I2205">
        <f t="shared" si="263"/>
        <v>640000</v>
      </c>
      <c r="J2205">
        <v>2013.1</v>
      </c>
      <c r="K2205" s="3">
        <f t="shared" si="264"/>
        <v>64</v>
      </c>
      <c r="M2205">
        <f t="shared" si="265"/>
        <v>520000</v>
      </c>
    </row>
    <row r="2206" spans="1:13" x14ac:dyDescent="0.45">
      <c r="A2206" t="s">
        <v>702</v>
      </c>
      <c r="B2206">
        <v>95000</v>
      </c>
      <c r="C2206" t="s">
        <v>7</v>
      </c>
      <c r="D2206" t="str">
        <f t="shared" si="269"/>
        <v>2021.01</v>
      </c>
      <c r="E2206" t="str" cm="1">
        <f t="array" ref="E2206">IF(COUNT(FIND({"셀룰러","샐룰러","lte","Lte","LTE","Cellular","cellular"},G2206)),"lte","wifi")</f>
        <v>lte</v>
      </c>
      <c r="F2206" t="s">
        <v>114</v>
      </c>
      <c r="G2206" t="s">
        <v>789</v>
      </c>
      <c r="H2206">
        <f t="shared" si="267"/>
        <v>7.9100000000000819</v>
      </c>
      <c r="I2206">
        <f t="shared" si="263"/>
        <v>520000</v>
      </c>
      <c r="J2206">
        <v>2013.1</v>
      </c>
      <c r="K2206" s="3">
        <f t="shared" si="264"/>
        <v>16</v>
      </c>
      <c r="M2206">
        <f t="shared" si="265"/>
        <v>520000</v>
      </c>
    </row>
    <row r="2207" spans="1:13" x14ac:dyDescent="0.45">
      <c r="A2207" t="s">
        <v>702</v>
      </c>
      <c r="B2207">
        <v>150000</v>
      </c>
      <c r="C2207" t="s">
        <v>4</v>
      </c>
      <c r="D2207" t="str">
        <f t="shared" si="269"/>
        <v>2020.12</v>
      </c>
      <c r="E2207" t="str" cm="1">
        <f t="array" ref="E2207">IF(COUNT(FIND({"셀룰러","샐룰러","lte","Lte","LTE","Cellular","cellular"},G2207)),"lte","wifi")</f>
        <v>lte</v>
      </c>
      <c r="F2207" t="s">
        <v>460</v>
      </c>
      <c r="G2207" t="s">
        <v>810</v>
      </c>
      <c r="H2207">
        <f t="shared" si="267"/>
        <v>7.0199999999999818</v>
      </c>
      <c r="I2207">
        <f t="shared" si="263"/>
        <v>580000</v>
      </c>
      <c r="J2207">
        <v>2013.1</v>
      </c>
      <c r="K2207" s="3">
        <f t="shared" si="264"/>
        <v>32</v>
      </c>
      <c r="M2207">
        <f t="shared" si="265"/>
        <v>520000</v>
      </c>
    </row>
    <row r="2208" spans="1:13" x14ac:dyDescent="0.45">
      <c r="A2208" t="s">
        <v>702</v>
      </c>
      <c r="B2208">
        <v>450000</v>
      </c>
      <c r="C2208" t="s">
        <v>4</v>
      </c>
      <c r="D2208" t="str">
        <f t="shared" si="269"/>
        <v>2021.02</v>
      </c>
      <c r="E2208" t="str" cm="1">
        <f t="array" ref="E2208">IF(COUNT(FIND({"셀룰러","샐룰러","lte","Lte","LTE","Cellular","cellular"},G2208)),"lte","wifi")</f>
        <v>lte</v>
      </c>
      <c r="F2208" t="s">
        <v>30</v>
      </c>
      <c r="G2208" t="s">
        <v>765</v>
      </c>
      <c r="H2208">
        <f t="shared" si="267"/>
        <v>7.9200000000000728</v>
      </c>
      <c r="I2208">
        <f t="shared" si="263"/>
        <v>640000</v>
      </c>
      <c r="J2208">
        <v>2013.1</v>
      </c>
      <c r="K2208" s="3">
        <f t="shared" si="264"/>
        <v>64</v>
      </c>
      <c r="M2208">
        <f t="shared" si="265"/>
        <v>520000</v>
      </c>
    </row>
    <row r="2209" spans="1:13" x14ac:dyDescent="0.45">
      <c r="A2209" t="s">
        <v>702</v>
      </c>
      <c r="B2209">
        <v>120000</v>
      </c>
      <c r="C2209" t="s">
        <v>7</v>
      </c>
      <c r="D2209" t="str">
        <f t="shared" si="269"/>
        <v>2020.12</v>
      </c>
      <c r="E2209" t="str" cm="1">
        <f t="array" ref="E2209">IF(COUNT(FIND({"셀룰러","샐룰러","lte","Lte","LTE","Cellular","cellular"},G2209)),"lte","wifi")</f>
        <v>lte</v>
      </c>
      <c r="F2209" t="s">
        <v>472</v>
      </c>
      <c r="G2209" t="s">
        <v>579</v>
      </c>
      <c r="H2209">
        <f t="shared" si="267"/>
        <v>7.0199999999999818</v>
      </c>
      <c r="I2209">
        <f t="shared" si="263"/>
        <v>520000</v>
      </c>
      <c r="J2209">
        <v>2013.1</v>
      </c>
      <c r="K2209" s="3">
        <f t="shared" si="264"/>
        <v>16</v>
      </c>
      <c r="M2209">
        <f t="shared" si="265"/>
        <v>520000</v>
      </c>
    </row>
    <row r="2210" spans="1:13" x14ac:dyDescent="0.45">
      <c r="A2210" t="s">
        <v>702</v>
      </c>
      <c r="B2210">
        <v>100000</v>
      </c>
      <c r="C2210" t="s">
        <v>7</v>
      </c>
      <c r="D2210" t="str">
        <f t="shared" si="269"/>
        <v>2021.02</v>
      </c>
      <c r="E2210" t="str" cm="1">
        <f t="array" ref="E2210">IF(COUNT(FIND({"셀룰러","샐룰러","lte","Lte","LTE","Cellular","cellular"},G2210)),"lte","wifi")</f>
        <v>wifi</v>
      </c>
      <c r="F2210" t="s">
        <v>44</v>
      </c>
      <c r="G2210" t="s">
        <v>893</v>
      </c>
      <c r="H2210">
        <f t="shared" si="267"/>
        <v>7.9200000000000728</v>
      </c>
      <c r="I2210">
        <f t="shared" si="263"/>
        <v>360000</v>
      </c>
      <c r="J2210">
        <v>2013.1</v>
      </c>
      <c r="K2210" s="3">
        <f t="shared" si="264"/>
        <v>16</v>
      </c>
      <c r="M2210">
        <f t="shared" si="265"/>
        <v>360000</v>
      </c>
    </row>
    <row r="2211" spans="1:13" x14ac:dyDescent="0.45">
      <c r="A2211" t="s">
        <v>702</v>
      </c>
      <c r="B2211">
        <v>110000</v>
      </c>
      <c r="C2211" t="s">
        <v>7</v>
      </c>
      <c r="D2211" t="str">
        <f t="shared" si="269"/>
        <v>2021.01</v>
      </c>
      <c r="E2211" t="str" cm="1">
        <f t="array" ref="E2211">IF(COUNT(FIND({"셀룰러","샐룰러","lte","Lte","LTE","Cellular","cellular"},G2211)),"lte","wifi")</f>
        <v>lte</v>
      </c>
      <c r="F2211" t="s">
        <v>313</v>
      </c>
      <c r="G2211" t="s">
        <v>722</v>
      </c>
      <c r="H2211">
        <f t="shared" si="267"/>
        <v>7.9100000000000819</v>
      </c>
      <c r="I2211">
        <f t="shared" si="263"/>
        <v>520000</v>
      </c>
      <c r="J2211">
        <v>2013.1</v>
      </c>
      <c r="K2211" s="3">
        <f t="shared" si="264"/>
        <v>16</v>
      </c>
      <c r="M2211">
        <f t="shared" si="265"/>
        <v>520000</v>
      </c>
    </row>
    <row r="2212" spans="1:13" x14ac:dyDescent="0.45">
      <c r="A2212" t="s">
        <v>702</v>
      </c>
      <c r="B2212">
        <v>90000</v>
      </c>
      <c r="C2212" t="s">
        <v>7</v>
      </c>
      <c r="D2212" t="str">
        <f t="shared" si="269"/>
        <v>2021.02</v>
      </c>
      <c r="E2212" t="str" cm="1">
        <f t="array" ref="E2212">IF(COUNT(FIND({"셀룰러","샐룰러","lte","Lte","LTE","Cellular","cellular"},G2212)),"lte","wifi")</f>
        <v>wifi</v>
      </c>
      <c r="F2212" t="s">
        <v>66</v>
      </c>
      <c r="G2212" t="s">
        <v>896</v>
      </c>
      <c r="H2212">
        <f t="shared" si="267"/>
        <v>7.9200000000000728</v>
      </c>
      <c r="I2212">
        <f t="shared" si="263"/>
        <v>360000</v>
      </c>
      <c r="J2212">
        <v>2013.1</v>
      </c>
      <c r="K2212" s="3">
        <f t="shared" si="264"/>
        <v>16</v>
      </c>
      <c r="M2212">
        <f t="shared" si="265"/>
        <v>360000</v>
      </c>
    </row>
    <row r="2213" spans="1:13" x14ac:dyDescent="0.45">
      <c r="A2213" t="s">
        <v>702</v>
      </c>
      <c r="B2213">
        <v>100000</v>
      </c>
      <c r="C2213" t="s">
        <v>7</v>
      </c>
      <c r="D2213" t="str">
        <f t="shared" si="269"/>
        <v>2021.02</v>
      </c>
      <c r="E2213" t="str" cm="1">
        <f t="array" ref="E2213">IF(COUNT(FIND({"셀룰러","샐룰러","lte","Lte","LTE","Cellular","cellular"},G2213)),"lte","wifi")</f>
        <v>wifi</v>
      </c>
      <c r="F2213" t="s">
        <v>61</v>
      </c>
      <c r="G2213" t="s">
        <v>758</v>
      </c>
      <c r="H2213">
        <f t="shared" si="267"/>
        <v>7.9200000000000728</v>
      </c>
      <c r="I2213">
        <f t="shared" ref="I2213:I2228" si="270">IF(K2213=32,M2213+60000,IF(K2213=64,M2213+120000,IF(K2213=128,M2213+180000,M2213)))</f>
        <v>360000</v>
      </c>
      <c r="J2213">
        <v>2013.1</v>
      </c>
      <c r="K2213" s="3">
        <f t="shared" ref="K2213:K2228" si="271">IF(COUNT(FIND(128,G2213)),128,IF(COUNT(FIND(16,G2213)),16,IF(COUNT(FIND(64,G2213)),64,32)))</f>
        <v>16</v>
      </c>
      <c r="M2213">
        <f t="shared" ref="M2213:M2228" si="272">IF(E2213="wifi",360000,520000)</f>
        <v>360000</v>
      </c>
    </row>
    <row r="2214" spans="1:13" x14ac:dyDescent="0.45">
      <c r="A2214" t="s">
        <v>702</v>
      </c>
      <c r="B2214">
        <v>120000</v>
      </c>
      <c r="C2214" t="s">
        <v>7</v>
      </c>
      <c r="D2214" t="str">
        <f t="shared" si="269"/>
        <v>2021.01</v>
      </c>
      <c r="E2214" t="str" cm="1">
        <f t="array" ref="E2214">IF(COUNT(FIND({"셀룰러","샐룰러","lte","Lte","LTE","Cellular","cellular"},G2214)),"lte","wifi")</f>
        <v>wifi</v>
      </c>
      <c r="F2214" t="s">
        <v>106</v>
      </c>
      <c r="G2214" t="s">
        <v>924</v>
      </c>
      <c r="H2214">
        <f t="shared" si="267"/>
        <v>7.9100000000000819</v>
      </c>
      <c r="I2214">
        <f t="shared" si="270"/>
        <v>420000</v>
      </c>
      <c r="J2214">
        <v>2013.1</v>
      </c>
      <c r="K2214" s="3">
        <f t="shared" si="271"/>
        <v>32</v>
      </c>
      <c r="M2214">
        <f t="shared" si="272"/>
        <v>360000</v>
      </c>
    </row>
    <row r="2215" spans="1:13" x14ac:dyDescent="0.45">
      <c r="A2215" t="s">
        <v>702</v>
      </c>
      <c r="B2215">
        <v>100000</v>
      </c>
      <c r="C2215" t="s">
        <v>7</v>
      </c>
      <c r="D2215" t="str">
        <f t="shared" si="269"/>
        <v>2021.01</v>
      </c>
      <c r="E2215" t="str" cm="1">
        <f t="array" ref="E2215">IF(COUNT(FIND({"셀룰러","샐룰러","lte","Lte","LTE","Cellular","cellular"},G2215)),"lte","wifi")</f>
        <v>wifi</v>
      </c>
      <c r="F2215" t="s">
        <v>96</v>
      </c>
      <c r="G2215" t="s">
        <v>769</v>
      </c>
      <c r="H2215">
        <f t="shared" si="267"/>
        <v>7.9100000000000819</v>
      </c>
      <c r="I2215">
        <f t="shared" si="270"/>
        <v>360000</v>
      </c>
      <c r="J2215">
        <v>2013.1</v>
      </c>
      <c r="K2215" s="3">
        <f t="shared" si="271"/>
        <v>16</v>
      </c>
      <c r="M2215">
        <f t="shared" si="272"/>
        <v>360000</v>
      </c>
    </row>
    <row r="2216" spans="1:13" x14ac:dyDescent="0.45">
      <c r="A2216" t="s">
        <v>702</v>
      </c>
      <c r="B2216">
        <v>110000</v>
      </c>
      <c r="C2216" t="s">
        <v>7</v>
      </c>
      <c r="D2216" t="str">
        <f t="shared" si="269"/>
        <v>2021.01</v>
      </c>
      <c r="E2216" t="str" cm="1">
        <f t="array" ref="E2216">IF(COUNT(FIND({"셀룰러","샐룰러","lte","Lte","LTE","Cellular","cellular"},G2216)),"lte","wifi")</f>
        <v>wifi</v>
      </c>
      <c r="F2216" t="s">
        <v>95</v>
      </c>
      <c r="G2216" t="s">
        <v>784</v>
      </c>
      <c r="H2216">
        <f t="shared" si="267"/>
        <v>7.9100000000000819</v>
      </c>
      <c r="I2216">
        <f t="shared" si="270"/>
        <v>360000</v>
      </c>
      <c r="J2216">
        <v>2013.1</v>
      </c>
      <c r="K2216" s="3">
        <f t="shared" si="271"/>
        <v>16</v>
      </c>
      <c r="M2216">
        <f t="shared" si="272"/>
        <v>360000</v>
      </c>
    </row>
    <row r="2217" spans="1:13" x14ac:dyDescent="0.45">
      <c r="A2217" t="s">
        <v>702</v>
      </c>
      <c r="B2217">
        <v>90000</v>
      </c>
      <c r="C2217" t="s">
        <v>7</v>
      </c>
      <c r="D2217" t="str">
        <f t="shared" si="269"/>
        <v>2020.12</v>
      </c>
      <c r="E2217" t="str" cm="1">
        <f t="array" ref="E2217">IF(COUNT(FIND({"셀룰러","샐룰러","lte","Lte","LTE","Cellular","cellular"},G2217)),"lte","wifi")</f>
        <v>wifi</v>
      </c>
      <c r="F2217" t="s">
        <v>128</v>
      </c>
      <c r="G2217" t="s">
        <v>939</v>
      </c>
      <c r="H2217">
        <f t="shared" si="267"/>
        <v>7.0199999999999818</v>
      </c>
      <c r="I2217">
        <f t="shared" si="270"/>
        <v>360000</v>
      </c>
      <c r="J2217">
        <v>2013.1</v>
      </c>
      <c r="K2217" s="3">
        <f t="shared" si="271"/>
        <v>16</v>
      </c>
      <c r="M2217">
        <f t="shared" si="272"/>
        <v>360000</v>
      </c>
    </row>
    <row r="2218" spans="1:13" x14ac:dyDescent="0.45">
      <c r="A2218" t="s">
        <v>702</v>
      </c>
      <c r="B2218">
        <v>100000</v>
      </c>
      <c r="C2218" t="s">
        <v>7</v>
      </c>
      <c r="D2218" t="str">
        <f t="shared" si="269"/>
        <v>2020.12</v>
      </c>
      <c r="E2218" t="str" cm="1">
        <f t="array" ref="E2218">IF(COUNT(FIND({"셀룰러","샐룰러","lte","Lte","LTE","Cellular","cellular"},G2218)),"lte","wifi")</f>
        <v>wifi</v>
      </c>
      <c r="F2218" t="s">
        <v>134</v>
      </c>
      <c r="G2218" t="s">
        <v>808</v>
      </c>
      <c r="H2218">
        <f t="shared" si="267"/>
        <v>7.0199999999999818</v>
      </c>
      <c r="I2218">
        <f t="shared" si="270"/>
        <v>360000</v>
      </c>
      <c r="J2218">
        <v>2013.1</v>
      </c>
      <c r="K2218" s="3">
        <f t="shared" si="271"/>
        <v>16</v>
      </c>
      <c r="M2218">
        <f t="shared" si="272"/>
        <v>360000</v>
      </c>
    </row>
    <row r="2219" spans="1:13" x14ac:dyDescent="0.45">
      <c r="A2219" t="s">
        <v>702</v>
      </c>
      <c r="B2219">
        <v>380000</v>
      </c>
      <c r="C2219" t="s">
        <v>4</v>
      </c>
      <c r="D2219" t="str">
        <f t="shared" si="269"/>
        <v>2021.01</v>
      </c>
      <c r="E2219" t="str" cm="1">
        <f t="array" ref="E2219">IF(COUNT(FIND({"셀룰러","샐룰러","lte","Lte","LTE","Cellular","cellular"},G2219)),"lte","wifi")</f>
        <v>wifi</v>
      </c>
      <c r="F2219" t="s">
        <v>95</v>
      </c>
      <c r="G2219" t="s">
        <v>794</v>
      </c>
      <c r="H2219">
        <f t="shared" si="267"/>
        <v>7.9100000000000819</v>
      </c>
      <c r="I2219">
        <f t="shared" si="270"/>
        <v>480000</v>
      </c>
      <c r="J2219">
        <v>2013.1</v>
      </c>
      <c r="K2219" s="3">
        <f t="shared" si="271"/>
        <v>64</v>
      </c>
      <c r="M2219">
        <f t="shared" si="272"/>
        <v>360000</v>
      </c>
    </row>
    <row r="2220" spans="1:13" x14ac:dyDescent="0.45">
      <c r="A2220" t="s">
        <v>702</v>
      </c>
      <c r="B2220">
        <v>70000</v>
      </c>
      <c r="C2220" t="s">
        <v>7</v>
      </c>
      <c r="D2220" t="str">
        <f t="shared" si="269"/>
        <v>2021.03</v>
      </c>
      <c r="E2220" t="str" cm="1">
        <f t="array" ref="E2220">IF(COUNT(FIND({"셀룰러","샐룰러","lte","Lte","LTE","Cellular","cellular"},G2220)),"lte","wifi")</f>
        <v>lte</v>
      </c>
      <c r="F2220" t="s">
        <v>197</v>
      </c>
      <c r="G2220" t="s">
        <v>745</v>
      </c>
      <c r="H2220">
        <f t="shared" si="267"/>
        <v>7.9300000000000637</v>
      </c>
      <c r="I2220">
        <f t="shared" si="270"/>
        <v>580000</v>
      </c>
      <c r="J2220">
        <v>2013.1</v>
      </c>
      <c r="K2220" s="3">
        <f t="shared" si="271"/>
        <v>32</v>
      </c>
      <c r="M2220">
        <f t="shared" si="272"/>
        <v>520000</v>
      </c>
    </row>
    <row r="2221" spans="1:13" x14ac:dyDescent="0.45">
      <c r="A2221" t="s">
        <v>702</v>
      </c>
      <c r="B2221">
        <v>80000</v>
      </c>
      <c r="C2221" t="s">
        <v>7</v>
      </c>
      <c r="D2221" t="str">
        <f t="shared" si="269"/>
        <v>2021.02</v>
      </c>
      <c r="E2221" t="str" cm="1">
        <f t="array" ref="E2221">IF(COUNT(FIND({"셀룰러","샐룰러","lte","Lte","LTE","Cellular","cellular"},G2221)),"lte","wifi")</f>
        <v>wifi</v>
      </c>
      <c r="F2221" t="s">
        <v>35</v>
      </c>
      <c r="G2221" t="s">
        <v>873</v>
      </c>
      <c r="H2221">
        <f t="shared" si="267"/>
        <v>7.9200000000000728</v>
      </c>
      <c r="I2221">
        <f t="shared" si="270"/>
        <v>360000</v>
      </c>
      <c r="J2221">
        <v>2013.1</v>
      </c>
      <c r="K2221" s="3">
        <f t="shared" si="271"/>
        <v>16</v>
      </c>
      <c r="M2221">
        <f t="shared" si="272"/>
        <v>360000</v>
      </c>
    </row>
    <row r="2222" spans="1:13" x14ac:dyDescent="0.45">
      <c r="A2222" t="s">
        <v>702</v>
      </c>
      <c r="B2222">
        <v>130000</v>
      </c>
      <c r="C2222" t="s">
        <v>7</v>
      </c>
      <c r="D2222" t="str">
        <f t="shared" si="269"/>
        <v>2021.02</v>
      </c>
      <c r="E2222" t="str" cm="1">
        <f t="array" ref="E2222">IF(COUNT(FIND({"셀룰러","샐룰러","lte","Lte","LTE","Cellular","cellular"},G2222)),"lte","wifi")</f>
        <v>lte</v>
      </c>
      <c r="F2222" t="s">
        <v>47</v>
      </c>
      <c r="G2222" t="s">
        <v>760</v>
      </c>
      <c r="H2222">
        <f t="shared" si="267"/>
        <v>7.9200000000000728</v>
      </c>
      <c r="I2222">
        <f t="shared" si="270"/>
        <v>580000</v>
      </c>
      <c r="J2222">
        <v>2013.1</v>
      </c>
      <c r="K2222" s="3">
        <f t="shared" si="271"/>
        <v>32</v>
      </c>
      <c r="M2222">
        <f t="shared" si="272"/>
        <v>520000</v>
      </c>
    </row>
    <row r="2223" spans="1:13" x14ac:dyDescent="0.45">
      <c r="A2223" t="s">
        <v>702</v>
      </c>
      <c r="B2223">
        <v>120000</v>
      </c>
      <c r="C2223" t="s">
        <v>7</v>
      </c>
      <c r="D2223" t="str">
        <f t="shared" si="269"/>
        <v>2020.11</v>
      </c>
      <c r="E2223" t="str" cm="1">
        <f t="array" ref="E2223">IF(COUNT(FIND({"셀룰러","샐룰러","lte","Lte","LTE","Cellular","cellular"},G2223)),"lte","wifi")</f>
        <v>wifi</v>
      </c>
      <c r="F2223" t="s">
        <v>199</v>
      </c>
      <c r="G2223" t="s">
        <v>838</v>
      </c>
      <c r="H2223">
        <f t="shared" si="267"/>
        <v>7.0099999999999909</v>
      </c>
      <c r="I2223">
        <f t="shared" si="270"/>
        <v>420000</v>
      </c>
      <c r="J2223">
        <v>2013.1</v>
      </c>
      <c r="K2223" s="3">
        <f t="shared" si="271"/>
        <v>32</v>
      </c>
      <c r="M2223">
        <f t="shared" si="272"/>
        <v>360000</v>
      </c>
    </row>
    <row r="2224" spans="1:13" x14ac:dyDescent="0.45">
      <c r="A2224" t="s">
        <v>702</v>
      </c>
      <c r="B2224">
        <v>130000</v>
      </c>
      <c r="C2224" t="s">
        <v>7</v>
      </c>
      <c r="D2224" s="2">
        <v>2021.01</v>
      </c>
      <c r="E2224" t="str" cm="1">
        <f t="array" ref="E2224">IF(COUNT(FIND({"셀룰러","샐룰러","lte","Lte","LTE","Cellular","cellular"},G2224)),"lte","wifi")</f>
        <v>lte</v>
      </c>
      <c r="F2224">
        <v>20210104</v>
      </c>
      <c r="G2224" t="s">
        <v>5660</v>
      </c>
      <c r="H2224">
        <f t="shared" si="267"/>
        <v>7.9100000000000819</v>
      </c>
      <c r="I2224">
        <f t="shared" si="270"/>
        <v>640000</v>
      </c>
      <c r="J2224">
        <v>2013.1</v>
      </c>
      <c r="K2224" s="3">
        <f t="shared" si="271"/>
        <v>64</v>
      </c>
      <c r="M2224">
        <f t="shared" si="272"/>
        <v>520000</v>
      </c>
    </row>
    <row r="2225" spans="1:13" x14ac:dyDescent="0.45">
      <c r="A2225" t="s">
        <v>702</v>
      </c>
      <c r="B2225">
        <v>100000</v>
      </c>
      <c r="C2225" t="s">
        <v>7</v>
      </c>
      <c r="D2225" t="str">
        <f t="shared" ref="D2225:D2232" si="273">LEFT(F2225,7)</f>
        <v>2020.10</v>
      </c>
      <c r="E2225" t="str" cm="1">
        <f t="array" ref="E2225">IF(COUNT(FIND({"셀룰러","샐룰러","lte","Lte","LTE","Cellular","cellular"},G2225)),"lte","wifi")</f>
        <v>lte</v>
      </c>
      <c r="F2225" t="s">
        <v>863</v>
      </c>
      <c r="G2225" t="s">
        <v>862</v>
      </c>
      <c r="H2225">
        <f t="shared" si="267"/>
        <v>7</v>
      </c>
      <c r="I2225">
        <f t="shared" si="270"/>
        <v>580000</v>
      </c>
      <c r="J2225">
        <v>2013.1</v>
      </c>
      <c r="K2225" s="3">
        <f t="shared" si="271"/>
        <v>32</v>
      </c>
      <c r="M2225">
        <f t="shared" si="272"/>
        <v>520000</v>
      </c>
    </row>
    <row r="2226" spans="1:13" x14ac:dyDescent="0.45">
      <c r="A2226" t="s">
        <v>702</v>
      </c>
      <c r="B2226">
        <v>100000</v>
      </c>
      <c r="C2226" t="s">
        <v>7</v>
      </c>
      <c r="D2226" t="str">
        <f t="shared" si="273"/>
        <v>2020.12</v>
      </c>
      <c r="E2226" t="str" cm="1">
        <f t="array" ref="E2226">IF(COUNT(FIND({"셀룰러","샐룰러","lte","Lte","LTE","Cellular","cellular"},G2226)),"lte","wifi")</f>
        <v>lte</v>
      </c>
      <c r="F2226" t="s">
        <v>146</v>
      </c>
      <c r="G2226" t="s">
        <v>809</v>
      </c>
      <c r="H2226">
        <f t="shared" si="267"/>
        <v>7.0199999999999818</v>
      </c>
      <c r="I2226">
        <f t="shared" si="270"/>
        <v>520000</v>
      </c>
      <c r="J2226">
        <v>2013.1</v>
      </c>
      <c r="K2226" s="3">
        <f t="shared" si="271"/>
        <v>16</v>
      </c>
      <c r="M2226">
        <f t="shared" si="272"/>
        <v>520000</v>
      </c>
    </row>
    <row r="2227" spans="1:13" x14ac:dyDescent="0.45">
      <c r="A2227" t="s">
        <v>702</v>
      </c>
      <c r="B2227">
        <v>150000</v>
      </c>
      <c r="C2227" t="s">
        <v>7</v>
      </c>
      <c r="D2227" t="str">
        <f t="shared" si="273"/>
        <v>2021.01</v>
      </c>
      <c r="E2227" t="str" cm="1">
        <f t="array" ref="E2227">IF(COUNT(FIND({"셀룰러","샐룰러","lte","Lte","LTE","Cellular","cellular"},G2227)),"lte","wifi")</f>
        <v>lte</v>
      </c>
      <c r="F2227" t="s">
        <v>371</v>
      </c>
      <c r="G2227" t="s">
        <v>793</v>
      </c>
      <c r="H2227">
        <f t="shared" si="267"/>
        <v>7.9100000000000819</v>
      </c>
      <c r="I2227">
        <f t="shared" si="270"/>
        <v>700000</v>
      </c>
      <c r="J2227">
        <v>2013.1</v>
      </c>
      <c r="K2227" s="3">
        <f t="shared" si="271"/>
        <v>128</v>
      </c>
      <c r="M2227">
        <f t="shared" si="272"/>
        <v>520000</v>
      </c>
    </row>
    <row r="2228" spans="1:13" x14ac:dyDescent="0.45">
      <c r="A2228" t="s">
        <v>702</v>
      </c>
      <c r="B2228">
        <v>100000</v>
      </c>
      <c r="C2228" t="s">
        <v>7</v>
      </c>
      <c r="D2228" t="str">
        <f t="shared" si="273"/>
        <v>2021.01</v>
      </c>
      <c r="E2228" t="str" cm="1">
        <f t="array" ref="E2228">IF(COUNT(FIND({"셀룰러","샐룰러","lte","Lte","LTE","Cellular","cellular"},G2228)),"lte","wifi")</f>
        <v>wifi</v>
      </c>
      <c r="F2228" t="s">
        <v>114</v>
      </c>
      <c r="G2228" t="s">
        <v>767</v>
      </c>
      <c r="H2228">
        <f t="shared" si="267"/>
        <v>7.9100000000000819</v>
      </c>
      <c r="I2228">
        <f t="shared" si="270"/>
        <v>360000</v>
      </c>
      <c r="J2228">
        <v>2013.1</v>
      </c>
      <c r="K2228" s="3">
        <f t="shared" si="271"/>
        <v>16</v>
      </c>
      <c r="M2228">
        <f t="shared" si="272"/>
        <v>360000</v>
      </c>
    </row>
    <row r="2229" spans="1:13" x14ac:dyDescent="0.45">
      <c r="A2229" t="s">
        <v>5784</v>
      </c>
      <c r="B2229">
        <v>150000</v>
      </c>
      <c r="C2229" t="s">
        <v>4</v>
      </c>
      <c r="D2229" t="str">
        <f t="shared" si="273"/>
        <v>2021.02</v>
      </c>
      <c r="E2229" t="str" cm="1">
        <f t="array" ref="E2229">IF(COUNT(FIND({"셀룰러","샐룰러","lte","Lte","LTE","Cellular","cellular"},G2229)),"lte","wifi")</f>
        <v>wifi</v>
      </c>
      <c r="F2229" t="s">
        <v>299</v>
      </c>
      <c r="G2229" t="s">
        <v>603</v>
      </c>
      <c r="H2229">
        <f t="shared" si="267"/>
        <v>6.9200000000000728</v>
      </c>
      <c r="I2229">
        <f>IF(K2229=64,M2229+110000,IF(K2229=128,M2229+220000,IF(K2229=256,M2229+330000,M2229)))</f>
        <v>450000</v>
      </c>
      <c r="J2229">
        <v>2014.1</v>
      </c>
      <c r="K2229" s="3">
        <f>IF(COUNT(FIND(128,G2229)),128,IF(COUNT(FIND(16,G2229)),16,64))</f>
        <v>16</v>
      </c>
      <c r="M2229">
        <f>IF(E2229="wifi",450000,600000)</f>
        <v>450000</v>
      </c>
    </row>
    <row r="2230" spans="1:13" x14ac:dyDescent="0.45">
      <c r="A2230" t="s">
        <v>5777</v>
      </c>
      <c r="B2230">
        <v>160000</v>
      </c>
      <c r="C2230" t="s">
        <v>7</v>
      </c>
      <c r="D2230" t="str">
        <f t="shared" si="273"/>
        <v>2020.10</v>
      </c>
      <c r="E2230" t="str" cm="1">
        <f t="array" ref="E2230">IF(COUNT(FIND({"셀룰러","샐룰러","lte","Lte","LTE","Cellular","cellular"},G2230)),"lte","wifi")</f>
        <v>wifi</v>
      </c>
      <c r="F2230" t="s">
        <v>629</v>
      </c>
      <c r="G2230" t="s">
        <v>628</v>
      </c>
      <c r="H2230">
        <f t="shared" si="267"/>
        <v>6</v>
      </c>
      <c r="I2230">
        <f>IF(K2230=64,M2230+110000,IF(K2230=128,M2230+220000,IF(K2230=256,M2230+330000,M2230)))</f>
        <v>560000</v>
      </c>
      <c r="J2230">
        <v>2014.1</v>
      </c>
      <c r="K2230" s="3">
        <f t="shared" ref="K2230:K2293" si="274">IF(COUNT(FIND(128,G2230)),128,IF(COUNT(FIND(16,G2230)),16,64))</f>
        <v>64</v>
      </c>
      <c r="M2230">
        <f t="shared" ref="M2230:M2293" si="275">IF(E2230="wifi",450000,600000)</f>
        <v>450000</v>
      </c>
    </row>
    <row r="2231" spans="1:13" x14ac:dyDescent="0.45">
      <c r="A2231" t="s">
        <v>5777</v>
      </c>
      <c r="B2231">
        <v>230000</v>
      </c>
      <c r="C2231" t="s">
        <v>4</v>
      </c>
      <c r="D2231" t="str">
        <f t="shared" si="273"/>
        <v>2020.11</v>
      </c>
      <c r="E2231" t="str" cm="1">
        <f t="array" ref="E2231">IF(COUNT(FIND({"셀룰러","샐룰러","lte","Lte","LTE","Cellular","cellular"},G2231)),"lte","wifi")</f>
        <v>lte</v>
      </c>
      <c r="F2231" t="s">
        <v>234</v>
      </c>
      <c r="G2231" t="s">
        <v>1072</v>
      </c>
      <c r="H2231">
        <f t="shared" si="267"/>
        <v>6.0099999999999909</v>
      </c>
      <c r="I2231">
        <f t="shared" ref="I2231:I2294" si="276">IF(K2231=64,M2231+110000,IF(K2231=128,M2231+220000,IF(K2231=256,M2231+330000,M2231)))</f>
        <v>710000</v>
      </c>
      <c r="J2231">
        <v>2014.1</v>
      </c>
      <c r="K2231" s="3">
        <f t="shared" si="274"/>
        <v>64</v>
      </c>
      <c r="M2231">
        <f t="shared" si="275"/>
        <v>600000</v>
      </c>
    </row>
    <row r="2232" spans="1:13" x14ac:dyDescent="0.45">
      <c r="A2232" t="s">
        <v>5777</v>
      </c>
      <c r="B2232" s="1">
        <v>329500</v>
      </c>
      <c r="C2232" t="s">
        <v>4</v>
      </c>
      <c r="D2232" t="str">
        <f t="shared" si="273"/>
        <v>2019.02</v>
      </c>
      <c r="E2232" t="str" cm="1">
        <f t="array" ref="E2232">IF(COUNT(FIND({"셀룰러","샐룰러","lte","Lte","LTE","Cellular","cellular"},G2232)),"lte","wifi")</f>
        <v>wifi</v>
      </c>
      <c r="F2232" t="s">
        <v>5286</v>
      </c>
      <c r="G2232" t="s">
        <v>5086</v>
      </c>
      <c r="H2232">
        <f t="shared" si="267"/>
        <v>4.9200000000000728</v>
      </c>
      <c r="I2232">
        <f t="shared" si="276"/>
        <v>560000</v>
      </c>
      <c r="J2232">
        <v>2014.1</v>
      </c>
      <c r="K2232" s="3">
        <f t="shared" si="274"/>
        <v>64</v>
      </c>
      <c r="M2232">
        <f t="shared" si="275"/>
        <v>450000</v>
      </c>
    </row>
    <row r="2233" spans="1:13" x14ac:dyDescent="0.45">
      <c r="A2233" t="s">
        <v>5777</v>
      </c>
      <c r="B2233">
        <v>200000</v>
      </c>
      <c r="C2233" t="s">
        <v>4</v>
      </c>
      <c r="D2233" s="2">
        <v>2021.01</v>
      </c>
      <c r="E2233" t="str" cm="1">
        <f t="array" ref="E2233">IF(COUNT(FIND({"셀룰러","샐룰러","lte","Lte","LTE","Cellular","cellular"},G2233)),"lte","wifi")</f>
        <v>wifi</v>
      </c>
      <c r="F2233">
        <v>20210121</v>
      </c>
      <c r="G2233" t="s">
        <v>5620</v>
      </c>
      <c r="H2233">
        <f t="shared" si="267"/>
        <v>6.9100000000000819</v>
      </c>
      <c r="I2233">
        <f t="shared" si="276"/>
        <v>670000</v>
      </c>
      <c r="J2233">
        <v>2014.1</v>
      </c>
      <c r="K2233" s="3">
        <f t="shared" si="274"/>
        <v>128</v>
      </c>
      <c r="M2233">
        <f t="shared" si="275"/>
        <v>450000</v>
      </c>
    </row>
    <row r="2234" spans="1:13" x14ac:dyDescent="0.45">
      <c r="A2234" t="s">
        <v>5777</v>
      </c>
      <c r="B2234">
        <v>200000</v>
      </c>
      <c r="C2234" t="s">
        <v>4</v>
      </c>
      <c r="D2234" s="2">
        <v>2021.02</v>
      </c>
      <c r="E2234" t="str" cm="1">
        <f t="array" ref="E2234">IF(COUNT(FIND({"셀룰러","샐룰러","lte","Lte","LTE","Cellular","cellular"},G2234)),"lte","wifi")</f>
        <v>wifi</v>
      </c>
      <c r="F2234">
        <v>20210222</v>
      </c>
      <c r="G2234" t="s">
        <v>5543</v>
      </c>
      <c r="H2234">
        <f t="shared" si="267"/>
        <v>6.9200000000000728</v>
      </c>
      <c r="I2234">
        <f t="shared" si="276"/>
        <v>560000</v>
      </c>
      <c r="J2234">
        <v>2014.1</v>
      </c>
      <c r="K2234" s="3">
        <f t="shared" si="274"/>
        <v>64</v>
      </c>
      <c r="M2234">
        <f t="shared" si="275"/>
        <v>450000</v>
      </c>
    </row>
    <row r="2235" spans="1:13" x14ac:dyDescent="0.45">
      <c r="A2235" t="s">
        <v>5777</v>
      </c>
      <c r="B2235">
        <v>130000</v>
      </c>
      <c r="C2235" t="s">
        <v>7</v>
      </c>
      <c r="D2235" t="str">
        <f>LEFT(F2235,7)</f>
        <v>2021.02</v>
      </c>
      <c r="E2235" t="str" cm="1">
        <f t="array" ref="E2235">IF(COUNT(FIND({"셀룰러","샐룰러","lte","Lte","LTE","Cellular","cellular"},G2235)),"lte","wifi")</f>
        <v>wifi</v>
      </c>
      <c r="F2235" t="s">
        <v>44</v>
      </c>
      <c r="G2235" t="s">
        <v>1058</v>
      </c>
      <c r="H2235">
        <f t="shared" si="267"/>
        <v>6.9200000000000728</v>
      </c>
      <c r="I2235">
        <f t="shared" si="276"/>
        <v>450000</v>
      </c>
      <c r="J2235">
        <v>2014.1</v>
      </c>
      <c r="K2235" s="3">
        <f t="shared" si="274"/>
        <v>16</v>
      </c>
      <c r="M2235">
        <f t="shared" si="275"/>
        <v>450000</v>
      </c>
    </row>
    <row r="2236" spans="1:13" x14ac:dyDescent="0.45">
      <c r="A2236" t="s">
        <v>5777</v>
      </c>
      <c r="B2236">
        <v>240000</v>
      </c>
      <c r="C2236" t="s">
        <v>7</v>
      </c>
      <c r="D2236" t="str">
        <f>LEFT(F2236,7)</f>
        <v>2021.01</v>
      </c>
      <c r="E2236" t="str" cm="1">
        <f t="array" ref="E2236">IF(COUNT(FIND({"셀룰러","샐룰러","lte","Lte","LTE","Cellular","cellular"},G2236)),"lte","wifi")</f>
        <v>lte</v>
      </c>
      <c r="F2236" t="s">
        <v>418</v>
      </c>
      <c r="G2236" t="s">
        <v>1067</v>
      </c>
      <c r="H2236">
        <f t="shared" si="267"/>
        <v>6.9100000000000819</v>
      </c>
      <c r="I2236">
        <f t="shared" si="276"/>
        <v>710000</v>
      </c>
      <c r="J2236">
        <v>2014.1</v>
      </c>
      <c r="K2236" s="3">
        <f t="shared" si="274"/>
        <v>64</v>
      </c>
      <c r="M2236">
        <f t="shared" si="275"/>
        <v>600000</v>
      </c>
    </row>
    <row r="2237" spans="1:13" x14ac:dyDescent="0.45">
      <c r="A2237" t="s">
        <v>5777</v>
      </c>
      <c r="B2237">
        <v>180000</v>
      </c>
      <c r="C2237" t="s">
        <v>7</v>
      </c>
      <c r="D2237" t="str">
        <f>LEFT(F2237,7)</f>
        <v>2020.11</v>
      </c>
      <c r="E2237" t="str" cm="1">
        <f t="array" ref="E2237">IF(COUNT(FIND({"셀룰러","샐룰러","lte","Lte","LTE","Cellular","cellular"},G2237)),"lte","wifi")</f>
        <v>wifi</v>
      </c>
      <c r="F2237" t="s">
        <v>216</v>
      </c>
      <c r="G2237" t="s">
        <v>1041</v>
      </c>
      <c r="H2237">
        <f t="shared" si="267"/>
        <v>6.0099999999999909</v>
      </c>
      <c r="I2237">
        <f t="shared" si="276"/>
        <v>670000</v>
      </c>
      <c r="J2237">
        <v>2014.1</v>
      </c>
      <c r="K2237" s="3">
        <f t="shared" si="274"/>
        <v>128</v>
      </c>
      <c r="M2237">
        <f t="shared" si="275"/>
        <v>450000</v>
      </c>
    </row>
    <row r="2238" spans="1:13" x14ac:dyDescent="0.45">
      <c r="A2238" t="s">
        <v>5777</v>
      </c>
      <c r="B2238">
        <v>380000</v>
      </c>
      <c r="C2238" t="s">
        <v>4</v>
      </c>
      <c r="D2238" t="str">
        <f>LEFT(F2238,7)</f>
        <v>2020.11</v>
      </c>
      <c r="E2238" t="str" cm="1">
        <f t="array" ref="E2238">IF(COUNT(FIND({"셀룰러","샐룰러","lte","Lte","LTE","Cellular","cellular"},G2238)),"lte","wifi")</f>
        <v>wifi</v>
      </c>
      <c r="F2238" t="s">
        <v>604</v>
      </c>
      <c r="G2238" t="s">
        <v>1046</v>
      </c>
      <c r="H2238">
        <f t="shared" si="267"/>
        <v>6.0099999999999909</v>
      </c>
      <c r="I2238">
        <f t="shared" si="276"/>
        <v>560000</v>
      </c>
      <c r="J2238">
        <v>2014.1</v>
      </c>
      <c r="K2238" s="3">
        <f t="shared" si="274"/>
        <v>64</v>
      </c>
      <c r="M2238">
        <f t="shared" si="275"/>
        <v>450000</v>
      </c>
    </row>
    <row r="2239" spans="1:13" x14ac:dyDescent="0.45">
      <c r="A2239" t="s">
        <v>5777</v>
      </c>
      <c r="B2239">
        <v>160000</v>
      </c>
      <c r="C2239" t="s">
        <v>7</v>
      </c>
      <c r="D2239" t="str">
        <f>LEFT(F2239,7)</f>
        <v>2020.10</v>
      </c>
      <c r="E2239" t="str" cm="1">
        <f t="array" ref="E2239">IF(COUNT(FIND({"셀룰러","샐룰러","lte","Lte","LTE","Cellular","cellular"},G2239)),"lte","wifi")</f>
        <v>wifi</v>
      </c>
      <c r="F2239" t="s">
        <v>222</v>
      </c>
      <c r="G2239" t="s">
        <v>601</v>
      </c>
      <c r="H2239">
        <f t="shared" si="267"/>
        <v>6</v>
      </c>
      <c r="I2239">
        <f t="shared" si="276"/>
        <v>560000</v>
      </c>
      <c r="J2239">
        <v>2014.1</v>
      </c>
      <c r="K2239" s="3">
        <f t="shared" si="274"/>
        <v>64</v>
      </c>
      <c r="M2239">
        <f t="shared" si="275"/>
        <v>450000</v>
      </c>
    </row>
    <row r="2240" spans="1:13" x14ac:dyDescent="0.45">
      <c r="A2240" t="s">
        <v>5777</v>
      </c>
      <c r="B2240">
        <v>100000</v>
      </c>
      <c r="C2240" t="s">
        <v>7</v>
      </c>
      <c r="D2240" s="2">
        <v>2021.02</v>
      </c>
      <c r="E2240" t="str" cm="1">
        <f t="array" ref="E2240">IF(COUNT(FIND({"셀룰러","샐룰러","lte","Lte","LTE","Cellular","cellular"},G2240)),"lte","wifi")</f>
        <v>wifi</v>
      </c>
      <c r="F2240">
        <v>20210210</v>
      </c>
      <c r="G2240" t="s">
        <v>5734</v>
      </c>
      <c r="H2240">
        <f t="shared" si="267"/>
        <v>6.9200000000000728</v>
      </c>
      <c r="I2240">
        <f t="shared" si="276"/>
        <v>450000</v>
      </c>
      <c r="J2240">
        <v>2014.1</v>
      </c>
      <c r="K2240" s="3">
        <f t="shared" si="274"/>
        <v>16</v>
      </c>
      <c r="M2240">
        <f t="shared" si="275"/>
        <v>450000</v>
      </c>
    </row>
    <row r="2241" spans="1:13" x14ac:dyDescent="0.45">
      <c r="A2241" t="s">
        <v>5777</v>
      </c>
      <c r="B2241">
        <v>150000</v>
      </c>
      <c r="C2241" t="s">
        <v>7</v>
      </c>
      <c r="D2241" t="str">
        <f t="shared" ref="D2241:D2253" si="277">LEFT(F2241,7)</f>
        <v>2021.02</v>
      </c>
      <c r="E2241" t="str" cm="1">
        <f t="array" ref="E2241">IF(COUNT(FIND({"셀룰러","샐룰러","lte","Lte","LTE","Cellular","cellular"},G2241)),"lte","wifi")</f>
        <v>wifi</v>
      </c>
      <c r="F2241" t="s">
        <v>52</v>
      </c>
      <c r="G2241" t="s">
        <v>1029</v>
      </c>
      <c r="H2241">
        <f t="shared" si="267"/>
        <v>6.9200000000000728</v>
      </c>
      <c r="I2241">
        <f t="shared" si="276"/>
        <v>560000</v>
      </c>
      <c r="J2241">
        <v>2014.1</v>
      </c>
      <c r="K2241" s="3">
        <f t="shared" si="274"/>
        <v>64</v>
      </c>
      <c r="M2241">
        <f t="shared" si="275"/>
        <v>450000</v>
      </c>
    </row>
    <row r="2242" spans="1:13" x14ac:dyDescent="0.45">
      <c r="A2242" t="s">
        <v>5777</v>
      </c>
      <c r="B2242">
        <v>100000</v>
      </c>
      <c r="C2242" t="s">
        <v>7</v>
      </c>
      <c r="D2242" t="str">
        <f t="shared" si="277"/>
        <v>2020.11</v>
      </c>
      <c r="E2242" t="str" cm="1">
        <f t="array" ref="E2242">IF(COUNT(FIND({"셀룰러","샐룰러","lte","Lte","LTE","Cellular","cellular"},G2242)),"lte","wifi")</f>
        <v>lte</v>
      </c>
      <c r="F2242" t="s">
        <v>602</v>
      </c>
      <c r="G2242" t="s">
        <v>995</v>
      </c>
      <c r="H2242">
        <f t="shared" si="267"/>
        <v>6.0099999999999909</v>
      </c>
      <c r="I2242">
        <f t="shared" si="276"/>
        <v>710000</v>
      </c>
      <c r="J2242">
        <v>2014.1</v>
      </c>
      <c r="K2242" s="3">
        <f t="shared" si="274"/>
        <v>64</v>
      </c>
      <c r="M2242">
        <f t="shared" si="275"/>
        <v>600000</v>
      </c>
    </row>
    <row r="2243" spans="1:13" x14ac:dyDescent="0.45">
      <c r="A2243" t="s">
        <v>5777</v>
      </c>
      <c r="B2243">
        <v>150000</v>
      </c>
      <c r="C2243" t="s">
        <v>4</v>
      </c>
      <c r="D2243" t="str">
        <f t="shared" si="277"/>
        <v>2021.02</v>
      </c>
      <c r="E2243" t="str" cm="1">
        <f t="array" ref="E2243">IF(COUNT(FIND({"셀룰러","샐룰러","lte","Lte","LTE","Cellular","cellular"},G2243)),"lte","wifi")</f>
        <v>lte</v>
      </c>
      <c r="F2243" t="s">
        <v>40</v>
      </c>
      <c r="G2243" t="s">
        <v>1030</v>
      </c>
      <c r="H2243">
        <f t="shared" si="267"/>
        <v>6.9200000000000728</v>
      </c>
      <c r="I2243">
        <f t="shared" si="276"/>
        <v>710000</v>
      </c>
      <c r="J2243">
        <v>2014.1</v>
      </c>
      <c r="K2243" s="3">
        <f t="shared" si="274"/>
        <v>64</v>
      </c>
      <c r="M2243">
        <f t="shared" si="275"/>
        <v>600000</v>
      </c>
    </row>
    <row r="2244" spans="1:13" x14ac:dyDescent="0.45">
      <c r="A2244" t="s">
        <v>5777</v>
      </c>
      <c r="B2244">
        <v>120000</v>
      </c>
      <c r="C2244" t="s">
        <v>7</v>
      </c>
      <c r="D2244" t="str">
        <f t="shared" si="277"/>
        <v>2020.12</v>
      </c>
      <c r="E2244" t="str" cm="1">
        <f t="array" ref="E2244">IF(COUNT(FIND({"셀룰러","샐룰러","lte","Lte","LTE","Cellular","cellular"},G2244)),"lte","wifi")</f>
        <v>lte</v>
      </c>
      <c r="F2244" t="s">
        <v>159</v>
      </c>
      <c r="G2244" t="s">
        <v>1071</v>
      </c>
      <c r="H2244">
        <f t="shared" si="267"/>
        <v>6.0199999999999818</v>
      </c>
      <c r="I2244">
        <f t="shared" si="276"/>
        <v>600000</v>
      </c>
      <c r="J2244">
        <v>2014.1</v>
      </c>
      <c r="K2244" s="3">
        <f t="shared" si="274"/>
        <v>16</v>
      </c>
      <c r="M2244">
        <f t="shared" si="275"/>
        <v>600000</v>
      </c>
    </row>
    <row r="2245" spans="1:13" x14ac:dyDescent="0.45">
      <c r="A2245" t="s">
        <v>5777</v>
      </c>
      <c r="B2245">
        <v>160000</v>
      </c>
      <c r="C2245" t="s">
        <v>4</v>
      </c>
      <c r="D2245" t="str">
        <f t="shared" si="277"/>
        <v>2021.03</v>
      </c>
      <c r="E2245" t="str" cm="1">
        <f t="array" ref="E2245">IF(COUNT(FIND({"셀룰러","샐룰러","lte","Lte","LTE","Cellular","cellular"},G2245)),"lte","wifi")</f>
        <v>wifi</v>
      </c>
      <c r="F2245" t="s">
        <v>197</v>
      </c>
      <c r="G2245" t="s">
        <v>1025</v>
      </c>
      <c r="H2245">
        <f t="shared" si="267"/>
        <v>6.9300000000000637</v>
      </c>
      <c r="I2245">
        <f t="shared" si="276"/>
        <v>560000</v>
      </c>
      <c r="J2245">
        <v>2014.1</v>
      </c>
      <c r="K2245" s="3">
        <f t="shared" si="274"/>
        <v>64</v>
      </c>
      <c r="M2245">
        <f t="shared" si="275"/>
        <v>450000</v>
      </c>
    </row>
    <row r="2246" spans="1:13" x14ac:dyDescent="0.45">
      <c r="A2246" t="s">
        <v>5777</v>
      </c>
      <c r="B2246">
        <v>90000</v>
      </c>
      <c r="C2246" t="s">
        <v>7</v>
      </c>
      <c r="D2246" t="str">
        <f t="shared" si="277"/>
        <v>2021.02</v>
      </c>
      <c r="E2246" t="str" cm="1">
        <f t="array" ref="E2246">IF(COUNT(FIND({"셀룰러","샐룰러","lte","Lte","LTE","Cellular","cellular"},G2246)),"lte","wifi")</f>
        <v>wifi</v>
      </c>
      <c r="F2246" t="s">
        <v>66</v>
      </c>
      <c r="G2246" t="s">
        <v>1061</v>
      </c>
      <c r="H2246">
        <f t="shared" si="267"/>
        <v>6.9200000000000728</v>
      </c>
      <c r="I2246">
        <f t="shared" si="276"/>
        <v>450000</v>
      </c>
      <c r="J2246">
        <v>2014.1</v>
      </c>
      <c r="K2246" s="3">
        <f t="shared" si="274"/>
        <v>16</v>
      </c>
      <c r="M2246">
        <f t="shared" si="275"/>
        <v>450000</v>
      </c>
    </row>
    <row r="2247" spans="1:13" x14ac:dyDescent="0.45">
      <c r="A2247" t="s">
        <v>5777</v>
      </c>
      <c r="B2247">
        <v>310000</v>
      </c>
      <c r="C2247" t="s">
        <v>4</v>
      </c>
      <c r="D2247" t="str">
        <f t="shared" si="277"/>
        <v>2021.01</v>
      </c>
      <c r="E2247" t="str" cm="1">
        <f t="array" ref="E2247">IF(COUNT(FIND({"셀룰러","샐룰러","lte","Lte","LTE","Cellular","cellular"},G2247)),"lte","wifi")</f>
        <v>wifi</v>
      </c>
      <c r="F2247" t="s">
        <v>347</v>
      </c>
      <c r="G2247" t="s">
        <v>612</v>
      </c>
      <c r="H2247">
        <f t="shared" ref="H2247:H2310" si="278">D2247-J2247</f>
        <v>6.9100000000000819</v>
      </c>
      <c r="I2247">
        <f t="shared" si="276"/>
        <v>560000</v>
      </c>
      <c r="J2247">
        <v>2014.1</v>
      </c>
      <c r="K2247" s="3">
        <f t="shared" si="274"/>
        <v>64</v>
      </c>
      <c r="M2247">
        <f t="shared" si="275"/>
        <v>450000</v>
      </c>
    </row>
    <row r="2248" spans="1:13" x14ac:dyDescent="0.45">
      <c r="A2248" t="s">
        <v>5777</v>
      </c>
      <c r="B2248" s="1">
        <v>269900</v>
      </c>
      <c r="C2248" t="s">
        <v>4</v>
      </c>
      <c r="D2248" t="str">
        <f t="shared" si="277"/>
        <v>2019.11</v>
      </c>
      <c r="E2248" t="str" cm="1">
        <f t="array" ref="E2248">IF(COUNT(FIND({"셀룰러","샐룰러","lte","Lte","LTE","Cellular","cellular"},G2248)),"lte","wifi")</f>
        <v>wifi</v>
      </c>
      <c r="F2248" t="s">
        <v>5298</v>
      </c>
      <c r="G2248" t="s">
        <v>5075</v>
      </c>
      <c r="H2248">
        <f t="shared" si="278"/>
        <v>5.0099999999999909</v>
      </c>
      <c r="I2248">
        <f t="shared" si="276"/>
        <v>560000</v>
      </c>
      <c r="J2248">
        <v>2014.1</v>
      </c>
      <c r="K2248" s="3">
        <f t="shared" si="274"/>
        <v>64</v>
      </c>
      <c r="M2248">
        <f t="shared" si="275"/>
        <v>450000</v>
      </c>
    </row>
    <row r="2249" spans="1:13" x14ac:dyDescent="0.45">
      <c r="A2249" t="s">
        <v>5777</v>
      </c>
      <c r="B2249">
        <v>160000</v>
      </c>
      <c r="C2249" t="s">
        <v>4</v>
      </c>
      <c r="D2249" t="str">
        <f t="shared" si="277"/>
        <v>2021.03</v>
      </c>
      <c r="E2249" t="str" cm="1">
        <f t="array" ref="E2249">IF(COUNT(FIND({"셀룰러","샐룰러","lte","Lte","LTE","Cellular","cellular"},G2249)),"lte","wifi")</f>
        <v>wifi</v>
      </c>
      <c r="F2249" t="s">
        <v>15</v>
      </c>
      <c r="G2249" t="s">
        <v>1054</v>
      </c>
      <c r="H2249">
        <f t="shared" si="278"/>
        <v>6.9300000000000637</v>
      </c>
      <c r="I2249">
        <f t="shared" si="276"/>
        <v>560000</v>
      </c>
      <c r="J2249">
        <v>2014.1</v>
      </c>
      <c r="K2249" s="3">
        <f t="shared" si="274"/>
        <v>64</v>
      </c>
      <c r="M2249">
        <f t="shared" si="275"/>
        <v>450000</v>
      </c>
    </row>
    <row r="2250" spans="1:13" x14ac:dyDescent="0.45">
      <c r="A2250" t="s">
        <v>5777</v>
      </c>
      <c r="B2250">
        <v>120000</v>
      </c>
      <c r="C2250" t="s">
        <v>7</v>
      </c>
      <c r="D2250" t="str">
        <f t="shared" si="277"/>
        <v>2020.11</v>
      </c>
      <c r="E2250" t="str" cm="1">
        <f t="array" ref="E2250">IF(COUNT(FIND({"셀룰러","샐룰러","lte","Lte","LTE","Cellular","cellular"},G2250)),"lte","wifi")</f>
        <v>wifi</v>
      </c>
      <c r="F2250" t="s">
        <v>206</v>
      </c>
      <c r="G2250" t="s">
        <v>1066</v>
      </c>
      <c r="H2250">
        <f t="shared" si="278"/>
        <v>6.0099999999999909</v>
      </c>
      <c r="I2250">
        <f t="shared" si="276"/>
        <v>560000</v>
      </c>
      <c r="J2250">
        <v>2014.1</v>
      </c>
      <c r="K2250" s="3">
        <f t="shared" si="274"/>
        <v>64</v>
      </c>
      <c r="M2250">
        <f t="shared" si="275"/>
        <v>450000</v>
      </c>
    </row>
    <row r="2251" spans="1:13" x14ac:dyDescent="0.45">
      <c r="A2251" t="s">
        <v>5777</v>
      </c>
      <c r="B2251">
        <v>185000</v>
      </c>
      <c r="C2251" t="s">
        <v>7</v>
      </c>
      <c r="D2251" t="str">
        <f t="shared" si="277"/>
        <v>2021.02</v>
      </c>
      <c r="E2251" t="str" cm="1">
        <f t="array" ref="E2251">IF(COUNT(FIND({"셀룰러","샐룰러","lte","Lte","LTE","Cellular","cellular"},G2251)),"lte","wifi")</f>
        <v>wifi</v>
      </c>
      <c r="F2251" t="s">
        <v>47</v>
      </c>
      <c r="G2251" t="s">
        <v>1028</v>
      </c>
      <c r="H2251">
        <f t="shared" si="278"/>
        <v>6.9200000000000728</v>
      </c>
      <c r="I2251">
        <f t="shared" si="276"/>
        <v>560000</v>
      </c>
      <c r="J2251">
        <v>2014.1</v>
      </c>
      <c r="K2251" s="3">
        <f t="shared" si="274"/>
        <v>64</v>
      </c>
      <c r="M2251">
        <f t="shared" si="275"/>
        <v>450000</v>
      </c>
    </row>
    <row r="2252" spans="1:13" x14ac:dyDescent="0.45">
      <c r="A2252" t="s">
        <v>5777</v>
      </c>
      <c r="B2252">
        <v>430000</v>
      </c>
      <c r="C2252" t="s">
        <v>4</v>
      </c>
      <c r="D2252" t="str">
        <f t="shared" si="277"/>
        <v>2020.11</v>
      </c>
      <c r="E2252" t="str" cm="1">
        <f t="array" ref="E2252">IF(COUNT(FIND({"셀룰러","샐룰러","lte","Lte","LTE","Cellular","cellular"},G2252)),"lte","wifi")</f>
        <v>lte</v>
      </c>
      <c r="F2252" t="s">
        <v>204</v>
      </c>
      <c r="G2252" t="s">
        <v>627</v>
      </c>
      <c r="H2252">
        <f t="shared" si="278"/>
        <v>6.0099999999999909</v>
      </c>
      <c r="I2252">
        <f t="shared" si="276"/>
        <v>710000</v>
      </c>
      <c r="J2252">
        <v>2014.1</v>
      </c>
      <c r="K2252" s="3">
        <f t="shared" si="274"/>
        <v>64</v>
      </c>
      <c r="M2252">
        <f t="shared" si="275"/>
        <v>600000</v>
      </c>
    </row>
    <row r="2253" spans="1:13" x14ac:dyDescent="0.45">
      <c r="A2253" t="s">
        <v>5777</v>
      </c>
      <c r="B2253">
        <v>160000</v>
      </c>
      <c r="C2253" t="s">
        <v>4</v>
      </c>
      <c r="D2253" t="str">
        <f t="shared" si="277"/>
        <v>2021.02</v>
      </c>
      <c r="E2253" t="str" cm="1">
        <f t="array" ref="E2253">IF(COUNT(FIND({"셀룰러","샐룰러","lte","Lte","LTE","Cellular","cellular"},G2253)),"lte","wifi")</f>
        <v>wifi</v>
      </c>
      <c r="F2253" t="s">
        <v>80</v>
      </c>
      <c r="G2253" t="s">
        <v>1024</v>
      </c>
      <c r="H2253">
        <f t="shared" si="278"/>
        <v>6.9200000000000728</v>
      </c>
      <c r="I2253">
        <f t="shared" si="276"/>
        <v>560000</v>
      </c>
      <c r="J2253">
        <v>2014.1</v>
      </c>
      <c r="K2253" s="3">
        <f t="shared" si="274"/>
        <v>64</v>
      </c>
      <c r="M2253">
        <f t="shared" si="275"/>
        <v>450000</v>
      </c>
    </row>
    <row r="2254" spans="1:13" x14ac:dyDescent="0.45">
      <c r="A2254" t="s">
        <v>5777</v>
      </c>
      <c r="B2254" s="1">
        <v>258000</v>
      </c>
      <c r="C2254" t="s">
        <v>4</v>
      </c>
      <c r="D2254" s="2">
        <v>2021.01</v>
      </c>
      <c r="E2254" t="str" cm="1">
        <f t="array" ref="E2254">IF(COUNT(FIND({"셀룰러","샐룰러","lte","Lte","LTE","Cellular","cellular"},G2254)),"lte","wifi")</f>
        <v>lte</v>
      </c>
      <c r="F2254">
        <v>202101</v>
      </c>
      <c r="G2254" t="s">
        <v>5592</v>
      </c>
      <c r="H2254">
        <f t="shared" si="278"/>
        <v>6.9100000000000819</v>
      </c>
      <c r="I2254">
        <f t="shared" si="276"/>
        <v>710000</v>
      </c>
      <c r="J2254">
        <v>2014.1</v>
      </c>
      <c r="K2254" s="3">
        <f t="shared" si="274"/>
        <v>64</v>
      </c>
      <c r="M2254">
        <f t="shared" si="275"/>
        <v>600000</v>
      </c>
    </row>
    <row r="2255" spans="1:13" x14ac:dyDescent="0.45">
      <c r="A2255" t="s">
        <v>5777</v>
      </c>
      <c r="B2255">
        <v>170000</v>
      </c>
      <c r="C2255" t="s">
        <v>4</v>
      </c>
      <c r="D2255" t="str">
        <f>LEFT(F2255,7)</f>
        <v>2020.11</v>
      </c>
      <c r="E2255" t="str" cm="1">
        <f t="array" ref="E2255">IF(COUNT(FIND({"셀룰러","샐룰러","lte","Lte","LTE","Cellular","cellular"},G2255)),"lte","wifi")</f>
        <v>lte</v>
      </c>
      <c r="F2255" t="s">
        <v>216</v>
      </c>
      <c r="G2255" t="s">
        <v>1042</v>
      </c>
      <c r="H2255">
        <f t="shared" si="278"/>
        <v>6.0099999999999909</v>
      </c>
      <c r="I2255">
        <f t="shared" si="276"/>
        <v>710000</v>
      </c>
      <c r="J2255">
        <v>2014.1</v>
      </c>
      <c r="K2255" s="3">
        <f t="shared" si="274"/>
        <v>64</v>
      </c>
      <c r="M2255">
        <f t="shared" si="275"/>
        <v>600000</v>
      </c>
    </row>
    <row r="2256" spans="1:13" x14ac:dyDescent="0.45">
      <c r="A2256" t="s">
        <v>5777</v>
      </c>
      <c r="B2256">
        <v>110000</v>
      </c>
      <c r="C2256" t="s">
        <v>7</v>
      </c>
      <c r="D2256" t="str">
        <f>LEFT(F2256,7)</f>
        <v>2021.01</v>
      </c>
      <c r="E2256" t="str" cm="1">
        <f t="array" ref="E2256">IF(COUNT(FIND({"셀룰러","샐룰러","lte","Lte","LTE","Cellular","cellular"},G2256)),"lte","wifi")</f>
        <v>wifi</v>
      </c>
      <c r="F2256" t="s">
        <v>351</v>
      </c>
      <c r="G2256" t="s">
        <v>1024</v>
      </c>
      <c r="H2256">
        <f t="shared" si="278"/>
        <v>6.9100000000000819</v>
      </c>
      <c r="I2256">
        <f t="shared" si="276"/>
        <v>560000</v>
      </c>
      <c r="J2256">
        <v>2014.1</v>
      </c>
      <c r="K2256" s="3">
        <f t="shared" si="274"/>
        <v>64</v>
      </c>
      <c r="M2256">
        <f t="shared" si="275"/>
        <v>450000</v>
      </c>
    </row>
    <row r="2257" spans="1:13" x14ac:dyDescent="0.45">
      <c r="A2257" t="s">
        <v>5777</v>
      </c>
      <c r="B2257">
        <v>180000</v>
      </c>
      <c r="C2257" t="s">
        <v>4</v>
      </c>
      <c r="D2257" t="str">
        <f>LEFT(F2257,7)</f>
        <v>2020.10</v>
      </c>
      <c r="E2257" t="str" cm="1">
        <f t="array" ref="E2257">IF(COUNT(FIND({"셀룰러","샐룰러","lte","Lte","LTE","Cellular","cellular"},G2257)),"lte","wifi")</f>
        <v>wifi</v>
      </c>
      <c r="F2257" t="s">
        <v>222</v>
      </c>
      <c r="G2257" t="s">
        <v>1076</v>
      </c>
      <c r="H2257">
        <f t="shared" si="278"/>
        <v>6</v>
      </c>
      <c r="I2257">
        <f t="shared" si="276"/>
        <v>560000</v>
      </c>
      <c r="J2257">
        <v>2014.1</v>
      </c>
      <c r="K2257" s="3">
        <f t="shared" si="274"/>
        <v>64</v>
      </c>
      <c r="M2257">
        <f t="shared" si="275"/>
        <v>450000</v>
      </c>
    </row>
    <row r="2258" spans="1:13" x14ac:dyDescent="0.45">
      <c r="A2258" t="s">
        <v>5777</v>
      </c>
      <c r="B2258">
        <v>190000</v>
      </c>
      <c r="C2258" t="s">
        <v>7</v>
      </c>
      <c r="D2258" t="str">
        <f>LEFT(F2258,7)</f>
        <v>2021.01</v>
      </c>
      <c r="E2258" t="str" cm="1">
        <f t="array" ref="E2258">IF(COUNT(FIND({"셀룰러","샐룰러","lte","Lte","LTE","Cellular","cellular"},G2258)),"lte","wifi")</f>
        <v>lte</v>
      </c>
      <c r="F2258" t="s">
        <v>81</v>
      </c>
      <c r="G2258" t="s">
        <v>1053</v>
      </c>
      <c r="H2258">
        <f t="shared" si="278"/>
        <v>6.9100000000000819</v>
      </c>
      <c r="I2258">
        <f t="shared" si="276"/>
        <v>710000</v>
      </c>
      <c r="J2258">
        <v>2014.1</v>
      </c>
      <c r="K2258" s="3">
        <f t="shared" si="274"/>
        <v>64</v>
      </c>
      <c r="M2258">
        <f t="shared" si="275"/>
        <v>600000</v>
      </c>
    </row>
    <row r="2259" spans="1:13" x14ac:dyDescent="0.45">
      <c r="A2259" t="s">
        <v>5777</v>
      </c>
      <c r="B2259">
        <v>150000</v>
      </c>
      <c r="C2259" t="s">
        <v>7</v>
      </c>
      <c r="D2259" t="str">
        <f>LEFT(F2259,7)</f>
        <v>2021.01</v>
      </c>
      <c r="E2259" t="str" cm="1">
        <f t="array" ref="E2259">IF(COUNT(FIND({"셀룰러","샐룰러","lte","Lte","LTE","Cellular","cellular"},G2259)),"lte","wifi")</f>
        <v>wifi</v>
      </c>
      <c r="F2259" t="s">
        <v>111</v>
      </c>
      <c r="G2259" t="s">
        <v>1065</v>
      </c>
      <c r="H2259">
        <f t="shared" si="278"/>
        <v>6.9100000000000819</v>
      </c>
      <c r="I2259">
        <f t="shared" si="276"/>
        <v>670000</v>
      </c>
      <c r="J2259">
        <v>2014.1</v>
      </c>
      <c r="K2259" s="3">
        <f t="shared" si="274"/>
        <v>128</v>
      </c>
      <c r="M2259">
        <f t="shared" si="275"/>
        <v>450000</v>
      </c>
    </row>
    <row r="2260" spans="1:13" x14ac:dyDescent="0.45">
      <c r="A2260" t="s">
        <v>5777</v>
      </c>
      <c r="B2260">
        <v>340000</v>
      </c>
      <c r="C2260" t="s">
        <v>7</v>
      </c>
      <c r="D2260" s="2">
        <v>2021.02</v>
      </c>
      <c r="E2260" t="str" cm="1">
        <f t="array" ref="E2260">IF(COUNT(FIND({"셀룰러","샐룰러","lte","Lte","LTE","Cellular","cellular"},G2260)),"lte","wifi")</f>
        <v>wifi</v>
      </c>
      <c r="F2260">
        <v>20210226</v>
      </c>
      <c r="G2260" t="s">
        <v>5357</v>
      </c>
      <c r="H2260">
        <f t="shared" si="278"/>
        <v>6.9200000000000728</v>
      </c>
      <c r="I2260">
        <f t="shared" si="276"/>
        <v>560000</v>
      </c>
      <c r="J2260">
        <v>2014.1</v>
      </c>
      <c r="K2260" s="3">
        <f t="shared" si="274"/>
        <v>64</v>
      </c>
      <c r="M2260">
        <f t="shared" si="275"/>
        <v>450000</v>
      </c>
    </row>
    <row r="2261" spans="1:13" x14ac:dyDescent="0.45">
      <c r="A2261" t="s">
        <v>5777</v>
      </c>
      <c r="B2261" s="1">
        <v>198500</v>
      </c>
      <c r="C2261" t="s">
        <v>4</v>
      </c>
      <c r="D2261" t="str">
        <f t="shared" ref="D2261:D2267" si="279">LEFT(F2261,7)</f>
        <v>2018.06</v>
      </c>
      <c r="E2261" t="str" cm="1">
        <f t="array" ref="E2261">IF(COUNT(FIND({"셀룰러","샐룰러","lte","Lte","LTE","Cellular","cellular"},G2261)),"lte","wifi")</f>
        <v>lte</v>
      </c>
      <c r="F2261" t="s">
        <v>5295</v>
      </c>
      <c r="G2261" t="s">
        <v>5078</v>
      </c>
      <c r="H2261">
        <f t="shared" si="278"/>
        <v>3.9600000000000364</v>
      </c>
      <c r="I2261">
        <f t="shared" si="276"/>
        <v>600000</v>
      </c>
      <c r="J2261">
        <v>2014.1</v>
      </c>
      <c r="K2261" s="3">
        <f t="shared" si="274"/>
        <v>16</v>
      </c>
      <c r="M2261">
        <f t="shared" si="275"/>
        <v>600000</v>
      </c>
    </row>
    <row r="2262" spans="1:13" x14ac:dyDescent="0.45">
      <c r="A2262" t="s">
        <v>5777</v>
      </c>
      <c r="B2262">
        <v>180000</v>
      </c>
      <c r="C2262" t="s">
        <v>4</v>
      </c>
      <c r="D2262" t="str">
        <f t="shared" si="279"/>
        <v>2020.10</v>
      </c>
      <c r="E2262" t="str" cm="1">
        <f t="array" ref="E2262">IF(COUNT(FIND({"셀룰러","샐룰러","lte","Lte","LTE","Cellular","cellular"},G2262)),"lte","wifi")</f>
        <v>lte</v>
      </c>
      <c r="F2262" t="s">
        <v>616</v>
      </c>
      <c r="G2262" t="s">
        <v>857</v>
      </c>
      <c r="H2262">
        <f t="shared" si="278"/>
        <v>6</v>
      </c>
      <c r="I2262">
        <f t="shared" si="276"/>
        <v>600000</v>
      </c>
      <c r="J2262">
        <v>2014.1</v>
      </c>
      <c r="K2262" s="3">
        <f t="shared" si="274"/>
        <v>16</v>
      </c>
      <c r="M2262">
        <f t="shared" si="275"/>
        <v>600000</v>
      </c>
    </row>
    <row r="2263" spans="1:13" x14ac:dyDescent="0.45">
      <c r="A2263" t="s">
        <v>5777</v>
      </c>
      <c r="B2263" s="1">
        <v>127550</v>
      </c>
      <c r="C2263" t="s">
        <v>4</v>
      </c>
      <c r="D2263" t="str">
        <f t="shared" si="279"/>
        <v>2014.10</v>
      </c>
      <c r="E2263" t="str" cm="1">
        <f t="array" ref="E2263">IF(COUNT(FIND({"셀룰러","샐룰러","lte","Lte","LTE","Cellular","cellular"},G2263)),"lte","wifi")</f>
        <v>wifi</v>
      </c>
      <c r="F2263" t="s">
        <v>5293</v>
      </c>
      <c r="G2263" t="s">
        <v>5074</v>
      </c>
      <c r="H2263">
        <f t="shared" si="278"/>
        <v>0</v>
      </c>
      <c r="I2263">
        <f t="shared" si="276"/>
        <v>450000</v>
      </c>
      <c r="J2263">
        <v>2014.1</v>
      </c>
      <c r="K2263" s="3">
        <f t="shared" si="274"/>
        <v>16</v>
      </c>
      <c r="M2263">
        <f t="shared" si="275"/>
        <v>450000</v>
      </c>
    </row>
    <row r="2264" spans="1:13" x14ac:dyDescent="0.45">
      <c r="A2264" t="s">
        <v>5777</v>
      </c>
      <c r="B2264" s="1">
        <v>315000</v>
      </c>
      <c r="C2264" t="s">
        <v>4</v>
      </c>
      <c r="D2264" t="str">
        <f t="shared" si="279"/>
        <v>2020.10</v>
      </c>
      <c r="E2264" t="str" cm="1">
        <f t="array" ref="E2264">IF(COUNT(FIND({"셀룰러","샐룰러","lte","Lte","LTE","Cellular","cellular"},G2264)),"lte","wifi")</f>
        <v>lte</v>
      </c>
      <c r="F2264" t="s">
        <v>5284</v>
      </c>
      <c r="G2264" t="s">
        <v>5053</v>
      </c>
      <c r="H2264">
        <f t="shared" si="278"/>
        <v>6</v>
      </c>
      <c r="I2264">
        <f t="shared" si="276"/>
        <v>820000</v>
      </c>
      <c r="J2264">
        <v>2014.1</v>
      </c>
      <c r="K2264" s="3">
        <f t="shared" si="274"/>
        <v>128</v>
      </c>
      <c r="M2264">
        <f t="shared" si="275"/>
        <v>600000</v>
      </c>
    </row>
    <row r="2265" spans="1:13" x14ac:dyDescent="0.45">
      <c r="A2265" t="s">
        <v>5777</v>
      </c>
      <c r="B2265">
        <v>110000</v>
      </c>
      <c r="C2265" t="s">
        <v>4</v>
      </c>
      <c r="D2265" t="str">
        <f t="shared" si="279"/>
        <v>2020.12</v>
      </c>
      <c r="E2265" t="str" cm="1">
        <f t="array" ref="E2265">IF(COUNT(FIND({"셀룰러","샐룰러","lte","Lte","LTE","Cellular","cellular"},G2265)),"lte","wifi")</f>
        <v>wifi</v>
      </c>
      <c r="F2265" t="s">
        <v>169</v>
      </c>
      <c r="G2265" t="s">
        <v>820</v>
      </c>
      <c r="H2265">
        <f t="shared" si="278"/>
        <v>6.0199999999999818</v>
      </c>
      <c r="I2265">
        <f t="shared" si="276"/>
        <v>560000</v>
      </c>
      <c r="J2265">
        <v>2014.1</v>
      </c>
      <c r="K2265" s="3">
        <f t="shared" si="274"/>
        <v>64</v>
      </c>
      <c r="M2265">
        <f t="shared" si="275"/>
        <v>450000</v>
      </c>
    </row>
    <row r="2266" spans="1:13" x14ac:dyDescent="0.45">
      <c r="A2266" t="s">
        <v>5777</v>
      </c>
      <c r="B2266">
        <v>135000</v>
      </c>
      <c r="C2266" t="s">
        <v>7</v>
      </c>
      <c r="D2266" t="str">
        <f t="shared" si="279"/>
        <v>2021.02</v>
      </c>
      <c r="E2266" t="str" cm="1">
        <f t="array" ref="E2266">IF(COUNT(FIND({"셀룰러","샐룰러","lte","Lte","LTE","Cellular","cellular"},G2266)),"lte","wifi")</f>
        <v>wifi</v>
      </c>
      <c r="F2266" t="s">
        <v>29</v>
      </c>
      <c r="G2266" t="s">
        <v>1055</v>
      </c>
      <c r="H2266">
        <f t="shared" si="278"/>
        <v>6.9200000000000728</v>
      </c>
      <c r="I2266">
        <f t="shared" si="276"/>
        <v>560000</v>
      </c>
      <c r="J2266">
        <v>2014.1</v>
      </c>
      <c r="K2266" s="3">
        <f t="shared" si="274"/>
        <v>64</v>
      </c>
      <c r="M2266">
        <f t="shared" si="275"/>
        <v>450000</v>
      </c>
    </row>
    <row r="2267" spans="1:13" x14ac:dyDescent="0.45">
      <c r="A2267" t="s">
        <v>5777</v>
      </c>
      <c r="B2267">
        <v>50000</v>
      </c>
      <c r="C2267" t="s">
        <v>7</v>
      </c>
      <c r="D2267" t="str">
        <f t="shared" si="279"/>
        <v>2021.01</v>
      </c>
      <c r="E2267" t="str" cm="1">
        <f t="array" ref="E2267">IF(COUNT(FIND({"셀룰러","샐룰러","lte","Lte","LTE","Cellular","cellular"},G2267)),"lte","wifi")</f>
        <v>wifi</v>
      </c>
      <c r="F2267" t="s">
        <v>106</v>
      </c>
      <c r="G2267" t="s">
        <v>1037</v>
      </c>
      <c r="H2267">
        <f t="shared" si="278"/>
        <v>6.9100000000000819</v>
      </c>
      <c r="I2267">
        <f t="shared" si="276"/>
        <v>560000</v>
      </c>
      <c r="J2267">
        <v>2014.1</v>
      </c>
      <c r="K2267" s="3">
        <f t="shared" si="274"/>
        <v>64</v>
      </c>
      <c r="M2267">
        <f t="shared" si="275"/>
        <v>450000</v>
      </c>
    </row>
    <row r="2268" spans="1:13" x14ac:dyDescent="0.45">
      <c r="A2268" t="s">
        <v>5777</v>
      </c>
      <c r="B2268">
        <v>150000</v>
      </c>
      <c r="C2268" t="s">
        <v>7</v>
      </c>
      <c r="D2268" s="2">
        <v>2021.02</v>
      </c>
      <c r="E2268" t="str" cm="1">
        <f t="array" ref="E2268">IF(COUNT(FIND({"셀룰러","샐룰러","lte","Lte","LTE","Cellular","cellular"},G2268)),"lte","wifi")</f>
        <v>lte</v>
      </c>
      <c r="F2268">
        <v>20210216</v>
      </c>
      <c r="G2268" t="s">
        <v>5438</v>
      </c>
      <c r="H2268">
        <f t="shared" si="278"/>
        <v>6.9200000000000728</v>
      </c>
      <c r="I2268">
        <f t="shared" si="276"/>
        <v>820000</v>
      </c>
      <c r="J2268">
        <v>2014.1</v>
      </c>
      <c r="K2268" s="3">
        <f t="shared" si="274"/>
        <v>128</v>
      </c>
      <c r="M2268">
        <f t="shared" si="275"/>
        <v>600000</v>
      </c>
    </row>
    <row r="2269" spans="1:13" x14ac:dyDescent="0.45">
      <c r="A2269" t="s">
        <v>5777</v>
      </c>
      <c r="B2269">
        <v>400000</v>
      </c>
      <c r="C2269" t="s">
        <v>7</v>
      </c>
      <c r="D2269" t="str">
        <f>LEFT(F2269,7)</f>
        <v>2021.02</v>
      </c>
      <c r="E2269" t="str" cm="1">
        <f t="array" ref="E2269">IF(COUNT(FIND({"셀룰러","샐룰러","lte","Lte","LTE","Cellular","cellular"},G2269)),"lte","wifi")</f>
        <v>wifi</v>
      </c>
      <c r="F2269" t="s">
        <v>69</v>
      </c>
      <c r="G2269" t="s">
        <v>1062</v>
      </c>
      <c r="H2269">
        <f t="shared" si="278"/>
        <v>6.9200000000000728</v>
      </c>
      <c r="I2269">
        <f t="shared" si="276"/>
        <v>560000</v>
      </c>
      <c r="J2269">
        <v>2014.1</v>
      </c>
      <c r="K2269" s="3">
        <f t="shared" si="274"/>
        <v>64</v>
      </c>
      <c r="M2269">
        <f t="shared" si="275"/>
        <v>450000</v>
      </c>
    </row>
    <row r="2270" spans="1:13" x14ac:dyDescent="0.45">
      <c r="A2270" t="s">
        <v>5777</v>
      </c>
      <c r="B2270">
        <v>50000</v>
      </c>
      <c r="C2270" t="s">
        <v>7</v>
      </c>
      <c r="D2270" t="str">
        <f>LEFT(F2270,7)</f>
        <v>2021.01</v>
      </c>
      <c r="E2270" t="str" cm="1">
        <f t="array" ref="E2270">IF(COUNT(FIND({"셀룰러","샐룰러","lte","Lte","LTE","Cellular","cellular"},G2270)),"lte","wifi")</f>
        <v>wifi</v>
      </c>
      <c r="F2270" t="s">
        <v>107</v>
      </c>
      <c r="G2270" t="s">
        <v>1036</v>
      </c>
      <c r="H2270">
        <f t="shared" si="278"/>
        <v>6.9100000000000819</v>
      </c>
      <c r="I2270">
        <f t="shared" si="276"/>
        <v>560000</v>
      </c>
      <c r="J2270">
        <v>2014.1</v>
      </c>
      <c r="K2270" s="3">
        <f t="shared" si="274"/>
        <v>64</v>
      </c>
      <c r="M2270">
        <f t="shared" si="275"/>
        <v>450000</v>
      </c>
    </row>
    <row r="2271" spans="1:13" x14ac:dyDescent="0.45">
      <c r="A2271" t="s">
        <v>5777</v>
      </c>
      <c r="B2271">
        <v>170000</v>
      </c>
      <c r="C2271" t="s">
        <v>7</v>
      </c>
      <c r="D2271" t="str">
        <f>LEFT(F2271,7)</f>
        <v>2021.01</v>
      </c>
      <c r="E2271" t="str" cm="1">
        <f t="array" ref="E2271">IF(COUNT(FIND({"셀룰러","샐룰러","lte","Lte","LTE","Cellular","cellular"},G2271)),"lte","wifi")</f>
        <v>wifi</v>
      </c>
      <c r="F2271" t="s">
        <v>127</v>
      </c>
      <c r="G2271" t="s">
        <v>1034</v>
      </c>
      <c r="H2271">
        <f t="shared" si="278"/>
        <v>6.9100000000000819</v>
      </c>
      <c r="I2271">
        <f t="shared" si="276"/>
        <v>560000</v>
      </c>
      <c r="J2271">
        <v>2014.1</v>
      </c>
      <c r="K2271" s="3">
        <f t="shared" si="274"/>
        <v>64</v>
      </c>
      <c r="M2271">
        <f t="shared" si="275"/>
        <v>450000</v>
      </c>
    </row>
    <row r="2272" spans="1:13" x14ac:dyDescent="0.45">
      <c r="A2272" t="s">
        <v>5777</v>
      </c>
      <c r="B2272">
        <v>100000</v>
      </c>
      <c r="C2272" t="s">
        <v>7</v>
      </c>
      <c r="D2272" t="str">
        <f>LEFT(F2272,7)</f>
        <v>2021.03</v>
      </c>
      <c r="E2272" t="str" cm="1">
        <f t="array" ref="E2272">IF(COUNT(FIND({"셀룰러","샐룰러","lte","Lte","LTE","Cellular","cellular"},G2272)),"lte","wifi")</f>
        <v>wifi</v>
      </c>
      <c r="F2272" t="s">
        <v>17</v>
      </c>
      <c r="G2272" t="s">
        <v>1026</v>
      </c>
      <c r="H2272">
        <f t="shared" si="278"/>
        <v>6.9300000000000637</v>
      </c>
      <c r="I2272">
        <f t="shared" si="276"/>
        <v>560000</v>
      </c>
      <c r="J2272">
        <v>2014.1</v>
      </c>
      <c r="K2272" s="3">
        <f t="shared" si="274"/>
        <v>64</v>
      </c>
      <c r="M2272">
        <f t="shared" si="275"/>
        <v>450000</v>
      </c>
    </row>
    <row r="2273" spans="1:13" x14ac:dyDescent="0.45">
      <c r="A2273" t="s">
        <v>5777</v>
      </c>
      <c r="B2273">
        <v>150000</v>
      </c>
      <c r="C2273" t="s">
        <v>4</v>
      </c>
      <c r="D2273" s="2">
        <v>2021.02</v>
      </c>
      <c r="E2273" t="str" cm="1">
        <f t="array" ref="E2273">IF(COUNT(FIND({"셀룰러","샐룰러","lte","Lte","LTE","Cellular","cellular"},G2273)),"lte","wifi")</f>
        <v>wifi</v>
      </c>
      <c r="F2273">
        <v>20210209</v>
      </c>
      <c r="G2273" t="s">
        <v>603</v>
      </c>
      <c r="H2273">
        <f t="shared" si="278"/>
        <v>6.9200000000000728</v>
      </c>
      <c r="I2273">
        <f t="shared" si="276"/>
        <v>450000</v>
      </c>
      <c r="J2273">
        <v>2014.1</v>
      </c>
      <c r="K2273" s="3">
        <f t="shared" si="274"/>
        <v>16</v>
      </c>
      <c r="M2273">
        <f t="shared" si="275"/>
        <v>450000</v>
      </c>
    </row>
    <row r="2274" spans="1:13" x14ac:dyDescent="0.45">
      <c r="A2274" t="s">
        <v>5777</v>
      </c>
      <c r="B2274" s="1">
        <v>401580</v>
      </c>
      <c r="C2274" t="s">
        <v>4</v>
      </c>
      <c r="D2274" s="2">
        <v>2017.02</v>
      </c>
      <c r="E2274" t="str" cm="1">
        <f t="array" ref="E2274">IF(COUNT(FIND({"셀룰러","샐룰러","lte","Lte","LTE","Cellular","cellular"},G2274)),"lte","wifi")</f>
        <v>wifi</v>
      </c>
      <c r="F2274">
        <v>201702</v>
      </c>
      <c r="G2274" t="s">
        <v>5723</v>
      </c>
      <c r="H2274">
        <f t="shared" si="278"/>
        <v>2.9200000000000728</v>
      </c>
      <c r="I2274">
        <f t="shared" si="276"/>
        <v>560000</v>
      </c>
      <c r="J2274">
        <v>2014.1</v>
      </c>
      <c r="K2274" s="3">
        <f t="shared" si="274"/>
        <v>64</v>
      </c>
      <c r="M2274">
        <f t="shared" si="275"/>
        <v>450000</v>
      </c>
    </row>
    <row r="2275" spans="1:13" x14ac:dyDescent="0.45">
      <c r="A2275" t="s">
        <v>5777</v>
      </c>
      <c r="B2275" s="1">
        <v>359000</v>
      </c>
      <c r="C2275" t="s">
        <v>4</v>
      </c>
      <c r="D2275" t="str">
        <f>LEFT(F2275,7)</f>
        <v>2021.01</v>
      </c>
      <c r="E2275" t="str" cm="1">
        <f t="array" ref="E2275">IF(COUNT(FIND({"셀룰러","샐룰러","lte","Lte","LTE","Cellular","cellular"},G2275)),"lte","wifi")</f>
        <v>wifi</v>
      </c>
      <c r="F2275" t="s">
        <v>5283</v>
      </c>
      <c r="G2275" t="s">
        <v>5061</v>
      </c>
      <c r="H2275">
        <f t="shared" si="278"/>
        <v>6.9100000000000819</v>
      </c>
      <c r="I2275">
        <f t="shared" si="276"/>
        <v>560000</v>
      </c>
      <c r="J2275">
        <v>2014.1</v>
      </c>
      <c r="K2275" s="3">
        <f t="shared" si="274"/>
        <v>64</v>
      </c>
      <c r="M2275">
        <f t="shared" si="275"/>
        <v>450000</v>
      </c>
    </row>
    <row r="2276" spans="1:13" x14ac:dyDescent="0.45">
      <c r="A2276" t="s">
        <v>5777</v>
      </c>
      <c r="B2276">
        <v>140000</v>
      </c>
      <c r="C2276" t="s">
        <v>7</v>
      </c>
      <c r="D2276" s="2">
        <v>2021.01</v>
      </c>
      <c r="E2276" t="str" cm="1">
        <f t="array" ref="E2276">IF(COUNT(FIND({"셀룰러","샐룰러","lte","Lte","LTE","Cellular","cellular"},G2276)),"lte","wifi")</f>
        <v>wifi</v>
      </c>
      <c r="F2276">
        <v>20210116</v>
      </c>
      <c r="G2276" t="s">
        <v>5389</v>
      </c>
      <c r="H2276">
        <f t="shared" si="278"/>
        <v>6.9100000000000819</v>
      </c>
      <c r="I2276">
        <f t="shared" si="276"/>
        <v>560000</v>
      </c>
      <c r="J2276">
        <v>2014.1</v>
      </c>
      <c r="K2276" s="3">
        <f t="shared" si="274"/>
        <v>64</v>
      </c>
      <c r="M2276">
        <f t="shared" si="275"/>
        <v>450000</v>
      </c>
    </row>
    <row r="2277" spans="1:13" x14ac:dyDescent="0.45">
      <c r="A2277" t="s">
        <v>5777</v>
      </c>
      <c r="B2277">
        <v>150000</v>
      </c>
      <c r="C2277" t="s">
        <v>4</v>
      </c>
      <c r="D2277" t="str">
        <f t="shared" ref="D2277:D2313" si="280">LEFT(F2277,7)</f>
        <v>2020.10</v>
      </c>
      <c r="E2277" t="str" cm="1">
        <f t="array" ref="E2277">IF(COUNT(FIND({"셀룰러","샐룰러","lte","Lte","LTE","Cellular","cellular"},G2277)),"lte","wifi")</f>
        <v>wifi</v>
      </c>
      <c r="F2277" t="s">
        <v>1045</v>
      </c>
      <c r="G2277" t="s">
        <v>1044</v>
      </c>
      <c r="H2277">
        <f t="shared" si="278"/>
        <v>6</v>
      </c>
      <c r="I2277">
        <f t="shared" si="276"/>
        <v>450000</v>
      </c>
      <c r="J2277">
        <v>2014.1</v>
      </c>
      <c r="K2277" s="3">
        <f t="shared" si="274"/>
        <v>16</v>
      </c>
      <c r="M2277">
        <f t="shared" si="275"/>
        <v>450000</v>
      </c>
    </row>
    <row r="2278" spans="1:13" x14ac:dyDescent="0.45">
      <c r="A2278" t="s">
        <v>5777</v>
      </c>
      <c r="B2278">
        <v>180000</v>
      </c>
      <c r="C2278" t="s">
        <v>7</v>
      </c>
      <c r="D2278" t="str">
        <f t="shared" si="280"/>
        <v>2020.12</v>
      </c>
      <c r="E2278" t="str" cm="1">
        <f t="array" ref="E2278">IF(COUNT(FIND({"셀룰러","샐룰러","lte","Lte","LTE","Cellular","cellular"},G2278)),"lte","wifi")</f>
        <v>lte</v>
      </c>
      <c r="F2278" t="s">
        <v>472</v>
      </c>
      <c r="G2278" t="s">
        <v>1070</v>
      </c>
      <c r="H2278">
        <f t="shared" si="278"/>
        <v>6.0199999999999818</v>
      </c>
      <c r="I2278">
        <f t="shared" si="276"/>
        <v>710000</v>
      </c>
      <c r="J2278">
        <v>2014.1</v>
      </c>
      <c r="K2278" s="3">
        <f t="shared" si="274"/>
        <v>64</v>
      </c>
      <c r="M2278">
        <f t="shared" si="275"/>
        <v>600000</v>
      </c>
    </row>
    <row r="2279" spans="1:13" x14ac:dyDescent="0.45">
      <c r="A2279" t="s">
        <v>5777</v>
      </c>
      <c r="B2279" s="1">
        <v>299000</v>
      </c>
      <c r="C2279" t="s">
        <v>4</v>
      </c>
      <c r="D2279" t="str">
        <f t="shared" si="280"/>
        <v>2020.12</v>
      </c>
      <c r="E2279" t="str" cm="1">
        <f t="array" ref="E2279">IF(COUNT(FIND({"셀룰러","샐룰러","lte","Lte","LTE","Cellular","cellular"},G2279)),"lte","wifi")</f>
        <v>lte</v>
      </c>
      <c r="F2279" t="s">
        <v>5281</v>
      </c>
      <c r="G2279" t="s">
        <v>5059</v>
      </c>
      <c r="H2279">
        <f t="shared" si="278"/>
        <v>6.0199999999999818</v>
      </c>
      <c r="I2279">
        <f t="shared" si="276"/>
        <v>600000</v>
      </c>
      <c r="J2279">
        <v>2014.1</v>
      </c>
      <c r="K2279" s="3">
        <f t="shared" si="274"/>
        <v>16</v>
      </c>
      <c r="M2279">
        <f t="shared" si="275"/>
        <v>600000</v>
      </c>
    </row>
    <row r="2280" spans="1:13" x14ac:dyDescent="0.45">
      <c r="A2280" t="s">
        <v>5777</v>
      </c>
      <c r="B2280">
        <v>370000</v>
      </c>
      <c r="C2280" t="s">
        <v>4</v>
      </c>
      <c r="D2280" t="str">
        <f t="shared" si="280"/>
        <v>2020.11</v>
      </c>
      <c r="E2280" t="str" cm="1">
        <f t="array" ref="E2280">IF(COUNT(FIND({"셀룰러","샐룰러","lte","Lte","LTE","Cellular","cellular"},G2280)),"lte","wifi")</f>
        <v>wifi</v>
      </c>
      <c r="F2280" t="s">
        <v>185</v>
      </c>
      <c r="G2280" t="s">
        <v>856</v>
      </c>
      <c r="H2280">
        <f t="shared" si="278"/>
        <v>6.0099999999999909</v>
      </c>
      <c r="I2280">
        <f t="shared" si="276"/>
        <v>560000</v>
      </c>
      <c r="J2280">
        <v>2014.1</v>
      </c>
      <c r="K2280" s="3">
        <f t="shared" si="274"/>
        <v>64</v>
      </c>
      <c r="M2280">
        <f t="shared" si="275"/>
        <v>450000</v>
      </c>
    </row>
    <row r="2281" spans="1:13" x14ac:dyDescent="0.45">
      <c r="A2281" t="s">
        <v>5777</v>
      </c>
      <c r="B2281">
        <v>130000</v>
      </c>
      <c r="C2281" t="s">
        <v>7</v>
      </c>
      <c r="D2281" t="str">
        <f t="shared" si="280"/>
        <v>2021.02</v>
      </c>
      <c r="E2281" t="str" cm="1">
        <f t="array" ref="E2281">IF(COUNT(FIND({"셀룰러","샐룰러","lte","Lte","LTE","Cellular","cellular"},G2281)),"lte","wifi")</f>
        <v>lte</v>
      </c>
      <c r="F2281" t="s">
        <v>74</v>
      </c>
      <c r="G2281" t="s">
        <v>1006</v>
      </c>
      <c r="H2281">
        <f t="shared" si="278"/>
        <v>6.9200000000000728</v>
      </c>
      <c r="I2281">
        <f t="shared" si="276"/>
        <v>600000</v>
      </c>
      <c r="J2281">
        <v>2014.1</v>
      </c>
      <c r="K2281" s="3">
        <f t="shared" si="274"/>
        <v>16</v>
      </c>
      <c r="M2281">
        <f t="shared" si="275"/>
        <v>600000</v>
      </c>
    </row>
    <row r="2282" spans="1:13" x14ac:dyDescent="0.45">
      <c r="A2282" t="s">
        <v>5777</v>
      </c>
      <c r="B2282" s="1">
        <v>359000</v>
      </c>
      <c r="C2282" t="s">
        <v>4</v>
      </c>
      <c r="D2282" t="str">
        <f t="shared" si="280"/>
        <v>2020.12</v>
      </c>
      <c r="E2282" t="str" cm="1">
        <f t="array" ref="E2282">IF(COUNT(FIND({"셀룰러","샐룰러","lte","Lte","LTE","Cellular","cellular"},G2282)),"lte","wifi")</f>
        <v>wifi</v>
      </c>
      <c r="F2282" t="s">
        <v>5281</v>
      </c>
      <c r="G2282" t="s">
        <v>5058</v>
      </c>
      <c r="H2282">
        <f t="shared" si="278"/>
        <v>6.0199999999999818</v>
      </c>
      <c r="I2282">
        <f t="shared" si="276"/>
        <v>560000</v>
      </c>
      <c r="J2282">
        <v>2014.1</v>
      </c>
      <c r="K2282" s="3">
        <f t="shared" si="274"/>
        <v>64</v>
      </c>
      <c r="M2282">
        <f t="shared" si="275"/>
        <v>450000</v>
      </c>
    </row>
    <row r="2283" spans="1:13" x14ac:dyDescent="0.45">
      <c r="A2283" t="s">
        <v>5777</v>
      </c>
      <c r="B2283">
        <v>180000</v>
      </c>
      <c r="C2283" t="s">
        <v>7</v>
      </c>
      <c r="D2283" t="str">
        <f t="shared" si="280"/>
        <v>2020.11</v>
      </c>
      <c r="E2283" t="str" cm="1">
        <f t="array" ref="E2283">IF(COUNT(FIND({"셀룰러","샐룰러","lte","Lte","LTE","Cellular","cellular"},G2283)),"lte","wifi")</f>
        <v>wifi</v>
      </c>
      <c r="F2283" t="s">
        <v>199</v>
      </c>
      <c r="G2283" t="s">
        <v>1075</v>
      </c>
      <c r="H2283">
        <f t="shared" si="278"/>
        <v>6.0099999999999909</v>
      </c>
      <c r="I2283">
        <f t="shared" si="276"/>
        <v>560000</v>
      </c>
      <c r="J2283">
        <v>2014.1</v>
      </c>
      <c r="K2283" s="3">
        <f t="shared" si="274"/>
        <v>64</v>
      </c>
      <c r="M2283">
        <f t="shared" si="275"/>
        <v>450000</v>
      </c>
    </row>
    <row r="2284" spans="1:13" x14ac:dyDescent="0.45">
      <c r="A2284" t="s">
        <v>5777</v>
      </c>
      <c r="B2284">
        <v>120000</v>
      </c>
      <c r="C2284" t="s">
        <v>7</v>
      </c>
      <c r="D2284" t="str">
        <f t="shared" si="280"/>
        <v>2020.12</v>
      </c>
      <c r="E2284" t="str" cm="1">
        <f t="array" ref="E2284">IF(COUNT(FIND({"셀룰러","샐룰러","lte","Lte","LTE","Cellular","cellular"},G2284)),"lte","wifi")</f>
        <v>wifi</v>
      </c>
      <c r="F2284" t="s">
        <v>130</v>
      </c>
      <c r="G2284" t="s">
        <v>1038</v>
      </c>
      <c r="H2284">
        <f t="shared" si="278"/>
        <v>6.0199999999999818</v>
      </c>
      <c r="I2284">
        <f t="shared" si="276"/>
        <v>560000</v>
      </c>
      <c r="J2284">
        <v>2014.1</v>
      </c>
      <c r="K2284" s="3">
        <f t="shared" si="274"/>
        <v>64</v>
      </c>
      <c r="M2284">
        <f t="shared" si="275"/>
        <v>450000</v>
      </c>
    </row>
    <row r="2285" spans="1:13" x14ac:dyDescent="0.45">
      <c r="A2285" t="s">
        <v>5777</v>
      </c>
      <c r="B2285">
        <v>110000</v>
      </c>
      <c r="C2285" t="s">
        <v>7</v>
      </c>
      <c r="D2285" t="str">
        <f t="shared" si="280"/>
        <v>2020.12</v>
      </c>
      <c r="E2285" t="str" cm="1">
        <f t="array" ref="E2285">IF(COUNT(FIND({"셀룰러","샐룰러","lte","Lte","LTE","Cellular","cellular"},G2285)),"lte","wifi")</f>
        <v>lte</v>
      </c>
      <c r="F2285" t="s">
        <v>118</v>
      </c>
      <c r="G2285" t="s">
        <v>1057</v>
      </c>
      <c r="H2285">
        <f t="shared" si="278"/>
        <v>6.0199999999999818</v>
      </c>
      <c r="I2285">
        <f t="shared" si="276"/>
        <v>820000</v>
      </c>
      <c r="J2285">
        <v>2014.1</v>
      </c>
      <c r="K2285" s="3">
        <f t="shared" si="274"/>
        <v>128</v>
      </c>
      <c r="M2285">
        <f t="shared" si="275"/>
        <v>600000</v>
      </c>
    </row>
    <row r="2286" spans="1:13" x14ac:dyDescent="0.45">
      <c r="A2286" t="s">
        <v>5777</v>
      </c>
      <c r="B2286" s="1">
        <v>352000</v>
      </c>
      <c r="C2286" t="s">
        <v>4</v>
      </c>
      <c r="D2286" t="str">
        <f t="shared" si="280"/>
        <v>2020.10</v>
      </c>
      <c r="E2286" t="str" cm="1">
        <f t="array" ref="E2286">IF(COUNT(FIND({"셀룰러","샐룰러","lte","Lte","LTE","Cellular","cellular"},G2286)),"lte","wifi")</f>
        <v>wifi</v>
      </c>
      <c r="F2286" t="s">
        <v>5284</v>
      </c>
      <c r="G2286" t="s">
        <v>5087</v>
      </c>
      <c r="H2286">
        <f t="shared" si="278"/>
        <v>6</v>
      </c>
      <c r="I2286">
        <f t="shared" si="276"/>
        <v>560000</v>
      </c>
      <c r="J2286">
        <v>2014.1</v>
      </c>
      <c r="K2286" s="3">
        <f t="shared" si="274"/>
        <v>64</v>
      </c>
      <c r="M2286">
        <f t="shared" si="275"/>
        <v>450000</v>
      </c>
    </row>
    <row r="2287" spans="1:13" x14ac:dyDescent="0.45">
      <c r="A2287" t="s">
        <v>5777</v>
      </c>
      <c r="B2287">
        <v>110000</v>
      </c>
      <c r="C2287" t="s">
        <v>7</v>
      </c>
      <c r="D2287" t="str">
        <f t="shared" si="280"/>
        <v>2021.01</v>
      </c>
      <c r="E2287" t="str" cm="1">
        <f t="array" ref="E2287">IF(COUNT(FIND({"셀룰러","샐룰러","lte","Lte","LTE","Cellular","cellular"},G2287)),"lte","wifi")</f>
        <v>wifi</v>
      </c>
      <c r="F2287" t="s">
        <v>102</v>
      </c>
      <c r="G2287" t="s">
        <v>642</v>
      </c>
      <c r="H2287">
        <f t="shared" si="278"/>
        <v>6.9100000000000819</v>
      </c>
      <c r="I2287">
        <f t="shared" si="276"/>
        <v>560000</v>
      </c>
      <c r="J2287">
        <v>2014.1</v>
      </c>
      <c r="K2287" s="3">
        <f t="shared" si="274"/>
        <v>64</v>
      </c>
      <c r="M2287">
        <f t="shared" si="275"/>
        <v>450000</v>
      </c>
    </row>
    <row r="2288" spans="1:13" x14ac:dyDescent="0.45">
      <c r="A2288" t="s">
        <v>5777</v>
      </c>
      <c r="B2288">
        <v>150000</v>
      </c>
      <c r="C2288" t="s">
        <v>4</v>
      </c>
      <c r="D2288" t="str">
        <f t="shared" si="280"/>
        <v>2020.12</v>
      </c>
      <c r="E2288" t="str" cm="1">
        <f t="array" ref="E2288">IF(COUNT(FIND({"셀룰러","샐룰러","lte","Lte","LTE","Cellular","cellular"},G2288)),"lte","wifi")</f>
        <v>wifi</v>
      </c>
      <c r="F2288" t="s">
        <v>130</v>
      </c>
      <c r="G2288" t="s">
        <v>1068</v>
      </c>
      <c r="H2288">
        <f t="shared" si="278"/>
        <v>6.0199999999999818</v>
      </c>
      <c r="I2288">
        <f t="shared" si="276"/>
        <v>450000</v>
      </c>
      <c r="J2288">
        <v>2014.1</v>
      </c>
      <c r="K2288" s="3">
        <f t="shared" si="274"/>
        <v>16</v>
      </c>
      <c r="M2288">
        <f t="shared" si="275"/>
        <v>450000</v>
      </c>
    </row>
    <row r="2289" spans="1:13" x14ac:dyDescent="0.45">
      <c r="A2289" t="s">
        <v>5777</v>
      </c>
      <c r="B2289">
        <v>250000</v>
      </c>
      <c r="C2289" t="s">
        <v>7</v>
      </c>
      <c r="D2289" t="str">
        <f t="shared" si="280"/>
        <v>2021.01</v>
      </c>
      <c r="E2289" t="str" cm="1">
        <f t="array" ref="E2289">IF(COUNT(FIND({"셀룰러","샐룰러","lte","Lte","LTE","Cellular","cellular"},G2289)),"lte","wifi")</f>
        <v>wifi</v>
      </c>
      <c r="F2289" t="s">
        <v>114</v>
      </c>
      <c r="G2289" t="s">
        <v>1039</v>
      </c>
      <c r="H2289">
        <f t="shared" si="278"/>
        <v>6.9100000000000819</v>
      </c>
      <c r="I2289">
        <f t="shared" si="276"/>
        <v>670000</v>
      </c>
      <c r="J2289">
        <v>2014.1</v>
      </c>
      <c r="K2289" s="3">
        <f t="shared" si="274"/>
        <v>128</v>
      </c>
      <c r="M2289">
        <f t="shared" si="275"/>
        <v>450000</v>
      </c>
    </row>
    <row r="2290" spans="1:13" x14ac:dyDescent="0.45">
      <c r="A2290" t="s">
        <v>5777</v>
      </c>
      <c r="B2290">
        <v>150000</v>
      </c>
      <c r="C2290" t="s">
        <v>7</v>
      </c>
      <c r="D2290" t="str">
        <f t="shared" si="280"/>
        <v>2021.01</v>
      </c>
      <c r="E2290" t="str" cm="1">
        <f t="array" ref="E2290">IF(COUNT(FIND({"셀룰러","샐룰러","lte","Lte","LTE","Cellular","cellular"},G2290)),"lte","wifi")</f>
        <v>wifi</v>
      </c>
      <c r="F2290" t="s">
        <v>371</v>
      </c>
      <c r="G2290" t="s">
        <v>1063</v>
      </c>
      <c r="H2290">
        <f t="shared" si="278"/>
        <v>6.9100000000000819</v>
      </c>
      <c r="I2290">
        <f t="shared" si="276"/>
        <v>560000</v>
      </c>
      <c r="J2290">
        <v>2014.1</v>
      </c>
      <c r="K2290" s="3">
        <f t="shared" si="274"/>
        <v>64</v>
      </c>
      <c r="M2290">
        <f t="shared" si="275"/>
        <v>450000</v>
      </c>
    </row>
    <row r="2291" spans="1:13" x14ac:dyDescent="0.45">
      <c r="A2291" t="s">
        <v>5777</v>
      </c>
      <c r="B2291">
        <v>180000</v>
      </c>
      <c r="C2291" t="s">
        <v>4</v>
      </c>
      <c r="D2291" t="str">
        <f t="shared" si="280"/>
        <v>2020.11</v>
      </c>
      <c r="E2291" t="str" cm="1">
        <f t="array" ref="E2291">IF(COUNT(FIND({"셀룰러","샐룰러","lte","Lte","LTE","Cellular","cellular"},G2291)),"lte","wifi")</f>
        <v>lte</v>
      </c>
      <c r="F2291" t="s">
        <v>673</v>
      </c>
      <c r="G2291" t="s">
        <v>1074</v>
      </c>
      <c r="H2291">
        <f t="shared" si="278"/>
        <v>6.0099999999999909</v>
      </c>
      <c r="I2291">
        <f t="shared" si="276"/>
        <v>710000</v>
      </c>
      <c r="J2291">
        <v>2014.1</v>
      </c>
      <c r="K2291" s="3">
        <f t="shared" si="274"/>
        <v>64</v>
      </c>
      <c r="M2291">
        <f t="shared" si="275"/>
        <v>600000</v>
      </c>
    </row>
    <row r="2292" spans="1:13" x14ac:dyDescent="0.45">
      <c r="A2292" t="s">
        <v>5777</v>
      </c>
      <c r="B2292" s="1">
        <v>494700</v>
      </c>
      <c r="C2292" t="s">
        <v>4</v>
      </c>
      <c r="D2292" t="str">
        <f t="shared" si="280"/>
        <v>2017.03</v>
      </c>
      <c r="E2292" t="str" cm="1">
        <f t="array" ref="E2292">IF(COUNT(FIND({"셀룰러","샐룰러","lte","Lte","LTE","Cellular","cellular"},G2292)),"lte","wifi")</f>
        <v>wifi</v>
      </c>
      <c r="F2292" t="s">
        <v>5299</v>
      </c>
      <c r="G2292" t="s">
        <v>5085</v>
      </c>
      <c r="H2292">
        <f t="shared" si="278"/>
        <v>2.9300000000000637</v>
      </c>
      <c r="I2292">
        <f t="shared" si="276"/>
        <v>560000</v>
      </c>
      <c r="J2292">
        <v>2014.1</v>
      </c>
      <c r="K2292" s="3">
        <f t="shared" si="274"/>
        <v>64</v>
      </c>
      <c r="M2292">
        <f t="shared" si="275"/>
        <v>450000</v>
      </c>
    </row>
    <row r="2293" spans="1:13" x14ac:dyDescent="0.45">
      <c r="A2293" t="s">
        <v>5777</v>
      </c>
      <c r="B2293">
        <v>100000</v>
      </c>
      <c r="C2293" t="s">
        <v>4</v>
      </c>
      <c r="D2293" t="str">
        <f t="shared" si="280"/>
        <v>2020.12</v>
      </c>
      <c r="E2293" t="str" cm="1">
        <f t="array" ref="E2293">IF(COUNT(FIND({"셀룰러","샐룰러","lte","Lte","LTE","Cellular","cellular"},G2293)),"lte","wifi")</f>
        <v>wifi</v>
      </c>
      <c r="F2293" t="s">
        <v>169</v>
      </c>
      <c r="G2293" t="s">
        <v>732</v>
      </c>
      <c r="H2293">
        <f t="shared" si="278"/>
        <v>6.0199999999999818</v>
      </c>
      <c r="I2293">
        <f t="shared" si="276"/>
        <v>560000</v>
      </c>
      <c r="J2293">
        <v>2014.1</v>
      </c>
      <c r="K2293" s="3">
        <f t="shared" si="274"/>
        <v>64</v>
      </c>
      <c r="M2293">
        <f t="shared" si="275"/>
        <v>450000</v>
      </c>
    </row>
    <row r="2294" spans="1:13" x14ac:dyDescent="0.45">
      <c r="A2294" t="s">
        <v>5777</v>
      </c>
      <c r="B2294" s="1">
        <v>178900</v>
      </c>
      <c r="C2294" t="s">
        <v>4</v>
      </c>
      <c r="D2294" t="str">
        <f t="shared" si="280"/>
        <v>2018.12</v>
      </c>
      <c r="E2294" t="str" cm="1">
        <f t="array" ref="E2294">IF(COUNT(FIND({"셀룰러","샐룰러","lte","Lte","LTE","Cellular","cellular"},G2294)),"lte","wifi")</f>
        <v>wifi</v>
      </c>
      <c r="F2294" t="s">
        <v>5282</v>
      </c>
      <c r="G2294" t="s">
        <v>5040</v>
      </c>
      <c r="H2294">
        <f t="shared" si="278"/>
        <v>4.0199999999999818</v>
      </c>
      <c r="I2294">
        <f t="shared" si="276"/>
        <v>450000</v>
      </c>
      <c r="J2294">
        <v>2014.1</v>
      </c>
      <c r="K2294" s="3">
        <f t="shared" ref="K2294:K2306" si="281">IF(COUNT(FIND(128,G2294)),128,IF(COUNT(FIND(16,G2294)),16,64))</f>
        <v>16</v>
      </c>
      <c r="M2294">
        <f t="shared" ref="M2294:M2305" si="282">IF(E2294="wifi",450000,600000)</f>
        <v>450000</v>
      </c>
    </row>
    <row r="2295" spans="1:13" x14ac:dyDescent="0.45">
      <c r="A2295" t="s">
        <v>5777</v>
      </c>
      <c r="B2295">
        <v>150000</v>
      </c>
      <c r="C2295" t="s">
        <v>4</v>
      </c>
      <c r="D2295" t="str">
        <f t="shared" si="280"/>
        <v>2021.02</v>
      </c>
      <c r="E2295" t="str" cm="1">
        <f t="array" ref="E2295">IF(COUNT(FIND({"셀룰러","샐룰러","lte","Lte","LTE","Cellular","cellular"},G2295)),"lte","wifi")</f>
        <v>wifi</v>
      </c>
      <c r="F2295" t="s">
        <v>58</v>
      </c>
      <c r="G2295" t="s">
        <v>1059</v>
      </c>
      <c r="H2295">
        <f t="shared" si="278"/>
        <v>6.9200000000000728</v>
      </c>
      <c r="I2295">
        <f t="shared" ref="I2295:I2306" si="283">IF(K2295=64,M2295+110000,IF(K2295=128,M2295+220000,IF(K2295=256,M2295+330000,M2295)))</f>
        <v>450000</v>
      </c>
      <c r="J2295">
        <v>2014.1</v>
      </c>
      <c r="K2295" s="3">
        <f t="shared" si="281"/>
        <v>16</v>
      </c>
      <c r="M2295">
        <f t="shared" si="282"/>
        <v>450000</v>
      </c>
    </row>
    <row r="2296" spans="1:13" x14ac:dyDescent="0.45">
      <c r="A2296" t="s">
        <v>5777</v>
      </c>
      <c r="B2296">
        <v>90000</v>
      </c>
      <c r="C2296" t="s">
        <v>7</v>
      </c>
      <c r="D2296" t="str">
        <f t="shared" si="280"/>
        <v>2021.02</v>
      </c>
      <c r="E2296" t="str" cm="1">
        <f t="array" ref="E2296">IF(COUNT(FIND({"셀룰러","샐룰러","lte","Lte","LTE","Cellular","cellular"},G2296)),"lte","wifi")</f>
        <v>wifi</v>
      </c>
      <c r="F2296" t="s">
        <v>80</v>
      </c>
      <c r="G2296" t="s">
        <v>1060</v>
      </c>
      <c r="H2296">
        <f t="shared" si="278"/>
        <v>6.9200000000000728</v>
      </c>
      <c r="I2296">
        <f t="shared" si="283"/>
        <v>450000</v>
      </c>
      <c r="J2296">
        <v>2014.1</v>
      </c>
      <c r="K2296" s="3">
        <f t="shared" si="281"/>
        <v>16</v>
      </c>
      <c r="M2296">
        <f t="shared" si="282"/>
        <v>450000</v>
      </c>
    </row>
    <row r="2297" spans="1:13" x14ac:dyDescent="0.45">
      <c r="A2297" t="s">
        <v>5777</v>
      </c>
      <c r="B2297">
        <v>190000</v>
      </c>
      <c r="C2297" t="s">
        <v>7</v>
      </c>
      <c r="D2297" t="str">
        <f t="shared" si="280"/>
        <v>2021.01</v>
      </c>
      <c r="E2297" t="str" cm="1">
        <f t="array" ref="E2297">IF(COUNT(FIND({"셀룰러","샐룰러","lte","Lte","LTE","Cellular","cellular"},G2297)),"lte","wifi")</f>
        <v>lte</v>
      </c>
      <c r="F2297" t="s">
        <v>313</v>
      </c>
      <c r="G2297" t="s">
        <v>1031</v>
      </c>
      <c r="H2297">
        <f t="shared" si="278"/>
        <v>6.9100000000000819</v>
      </c>
      <c r="I2297">
        <f t="shared" si="283"/>
        <v>710000</v>
      </c>
      <c r="J2297">
        <v>2014.1</v>
      </c>
      <c r="K2297" s="3">
        <f t="shared" si="281"/>
        <v>64</v>
      </c>
      <c r="M2297">
        <f t="shared" si="282"/>
        <v>600000</v>
      </c>
    </row>
    <row r="2298" spans="1:13" x14ac:dyDescent="0.45">
      <c r="A2298" t="s">
        <v>5777</v>
      </c>
      <c r="B2298">
        <v>170000</v>
      </c>
      <c r="C2298" t="s">
        <v>7</v>
      </c>
      <c r="D2298" t="str">
        <f t="shared" si="280"/>
        <v>2020.12</v>
      </c>
      <c r="E2298" t="str" cm="1">
        <f t="array" ref="E2298">IF(COUNT(FIND({"셀룰러","샐룰러","lte","Lte","LTE","Cellular","cellular"},G2298)),"lte","wifi")</f>
        <v>lte</v>
      </c>
      <c r="F2298" t="s">
        <v>128</v>
      </c>
      <c r="G2298" t="s">
        <v>1069</v>
      </c>
      <c r="H2298">
        <f t="shared" si="278"/>
        <v>6.0199999999999818</v>
      </c>
      <c r="I2298">
        <f t="shared" si="283"/>
        <v>710000</v>
      </c>
      <c r="J2298">
        <v>2014.1</v>
      </c>
      <c r="K2298" s="3">
        <f t="shared" si="281"/>
        <v>64</v>
      </c>
      <c r="M2298">
        <f t="shared" si="282"/>
        <v>600000</v>
      </c>
    </row>
    <row r="2299" spans="1:13" x14ac:dyDescent="0.45">
      <c r="A2299" t="s">
        <v>5777</v>
      </c>
      <c r="B2299">
        <v>180000</v>
      </c>
      <c r="C2299" t="s">
        <v>4</v>
      </c>
      <c r="D2299" t="str">
        <f t="shared" si="280"/>
        <v>2020.11</v>
      </c>
      <c r="E2299" t="str" cm="1">
        <f t="array" ref="E2299">IF(COUNT(FIND({"셀룰러","샐룰러","lte","Lte","LTE","Cellular","cellular"},G2299)),"lte","wifi")</f>
        <v>wifi</v>
      </c>
      <c r="F2299" t="s">
        <v>32</v>
      </c>
      <c r="G2299" t="s">
        <v>1027</v>
      </c>
      <c r="H2299">
        <f t="shared" si="278"/>
        <v>6.0099999999999909</v>
      </c>
      <c r="I2299">
        <f t="shared" si="283"/>
        <v>560000</v>
      </c>
      <c r="J2299">
        <v>2014.1</v>
      </c>
      <c r="K2299" s="3">
        <f t="shared" si="281"/>
        <v>64</v>
      </c>
      <c r="M2299">
        <f t="shared" si="282"/>
        <v>450000</v>
      </c>
    </row>
    <row r="2300" spans="1:13" x14ac:dyDescent="0.45">
      <c r="A2300" t="s">
        <v>5777</v>
      </c>
      <c r="B2300">
        <v>180000</v>
      </c>
      <c r="C2300" t="s">
        <v>7</v>
      </c>
      <c r="D2300" t="str">
        <f t="shared" si="280"/>
        <v>2021.01</v>
      </c>
      <c r="E2300" t="str" cm="1">
        <f t="array" ref="E2300">IF(COUNT(FIND({"셀룰러","샐룰러","lte","Lte","LTE","Cellular","cellular"},G2300)),"lte","wifi")</f>
        <v>wifi</v>
      </c>
      <c r="F2300" t="s">
        <v>117</v>
      </c>
      <c r="G2300" t="s">
        <v>1035</v>
      </c>
      <c r="H2300">
        <f t="shared" si="278"/>
        <v>6.9100000000000819</v>
      </c>
      <c r="I2300">
        <f t="shared" si="283"/>
        <v>560000</v>
      </c>
      <c r="J2300">
        <v>2014.1</v>
      </c>
      <c r="K2300" s="3">
        <f t="shared" si="281"/>
        <v>64</v>
      </c>
      <c r="M2300">
        <f t="shared" si="282"/>
        <v>450000</v>
      </c>
    </row>
    <row r="2301" spans="1:13" x14ac:dyDescent="0.45">
      <c r="A2301" t="s">
        <v>5777</v>
      </c>
      <c r="B2301">
        <v>130000</v>
      </c>
      <c r="C2301" t="s">
        <v>7</v>
      </c>
      <c r="D2301" t="str">
        <f t="shared" si="280"/>
        <v>2020.11</v>
      </c>
      <c r="E2301" t="str" cm="1">
        <f t="array" ref="E2301">IF(COUNT(FIND({"셀룰러","샐룰러","lte","Lte","LTE","Cellular","cellular"},G2301)),"lte","wifi")</f>
        <v>wifi</v>
      </c>
      <c r="F2301" t="s">
        <v>536</v>
      </c>
      <c r="G2301" t="s">
        <v>1073</v>
      </c>
      <c r="H2301">
        <f t="shared" si="278"/>
        <v>6.0099999999999909</v>
      </c>
      <c r="I2301">
        <f t="shared" si="283"/>
        <v>450000</v>
      </c>
      <c r="J2301">
        <v>2014.1</v>
      </c>
      <c r="K2301" s="3">
        <f t="shared" si="281"/>
        <v>16</v>
      </c>
      <c r="M2301">
        <f t="shared" si="282"/>
        <v>450000</v>
      </c>
    </row>
    <row r="2302" spans="1:13" x14ac:dyDescent="0.45">
      <c r="A2302" t="s">
        <v>5777</v>
      </c>
      <c r="B2302">
        <v>140000</v>
      </c>
      <c r="C2302" t="s">
        <v>7</v>
      </c>
      <c r="D2302" t="str">
        <f t="shared" si="280"/>
        <v>2021.02</v>
      </c>
      <c r="E2302" t="str" cm="1">
        <f t="array" ref="E2302">IF(COUNT(FIND({"셀룰러","샐룰러","lte","Lte","LTE","Cellular","cellular"},G2302)),"lte","wifi")</f>
        <v>wifi</v>
      </c>
      <c r="F2302" t="s">
        <v>40</v>
      </c>
      <c r="G2302" t="s">
        <v>1056</v>
      </c>
      <c r="H2302">
        <f t="shared" si="278"/>
        <v>6.9200000000000728</v>
      </c>
      <c r="I2302">
        <f t="shared" si="283"/>
        <v>670000</v>
      </c>
      <c r="J2302">
        <v>2014.1</v>
      </c>
      <c r="K2302" s="3">
        <f t="shared" si="281"/>
        <v>128</v>
      </c>
      <c r="M2302">
        <f t="shared" si="282"/>
        <v>450000</v>
      </c>
    </row>
    <row r="2303" spans="1:13" x14ac:dyDescent="0.45">
      <c r="A2303" t="s">
        <v>5777</v>
      </c>
      <c r="B2303">
        <v>130000</v>
      </c>
      <c r="C2303" t="s">
        <v>7</v>
      </c>
      <c r="D2303" t="str">
        <f t="shared" si="280"/>
        <v>2021.01</v>
      </c>
      <c r="E2303" t="str" cm="1">
        <f t="array" ref="E2303">IF(COUNT(FIND({"셀룰러","샐룰러","lte","Lte","LTE","Cellular","cellular"},G2303)),"lte","wifi")</f>
        <v>wifi</v>
      </c>
      <c r="F2303" t="s">
        <v>371</v>
      </c>
      <c r="G2303" t="s">
        <v>381</v>
      </c>
      <c r="H2303">
        <f t="shared" si="278"/>
        <v>6.9100000000000819</v>
      </c>
      <c r="I2303">
        <f t="shared" si="283"/>
        <v>450000</v>
      </c>
      <c r="J2303">
        <v>2014.1</v>
      </c>
      <c r="K2303" s="3">
        <f t="shared" si="281"/>
        <v>16</v>
      </c>
      <c r="M2303">
        <f t="shared" si="282"/>
        <v>450000</v>
      </c>
    </row>
    <row r="2304" spans="1:13" x14ac:dyDescent="0.45">
      <c r="A2304" t="s">
        <v>5777</v>
      </c>
      <c r="B2304">
        <v>100000</v>
      </c>
      <c r="C2304" t="s">
        <v>7</v>
      </c>
      <c r="D2304" t="str">
        <f t="shared" si="280"/>
        <v>2021.02</v>
      </c>
      <c r="E2304" t="str" cm="1">
        <f t="array" ref="E2304">IF(COUNT(FIND({"셀룰러","샐룰러","lte","Lte","LTE","Cellular","cellular"},G2304)),"lte","wifi")</f>
        <v>wifi</v>
      </c>
      <c r="F2304" t="s">
        <v>61</v>
      </c>
      <c r="G2304" t="s">
        <v>1052</v>
      </c>
      <c r="H2304">
        <f t="shared" si="278"/>
        <v>6.9200000000000728</v>
      </c>
      <c r="I2304">
        <f t="shared" si="283"/>
        <v>560000</v>
      </c>
      <c r="J2304">
        <v>2014.1</v>
      </c>
      <c r="K2304" s="3">
        <f t="shared" si="281"/>
        <v>64</v>
      </c>
      <c r="M2304">
        <f t="shared" si="282"/>
        <v>450000</v>
      </c>
    </row>
    <row r="2305" spans="1:13" x14ac:dyDescent="0.45">
      <c r="A2305" t="s">
        <v>5777</v>
      </c>
      <c r="B2305">
        <v>150000</v>
      </c>
      <c r="C2305" t="s">
        <v>7</v>
      </c>
      <c r="D2305" t="str">
        <f t="shared" si="280"/>
        <v>2021.01</v>
      </c>
      <c r="E2305" t="str" cm="1">
        <f t="array" ref="E2305">IF(COUNT(FIND({"셀룰러","샐룰러","lte","Lte","LTE","Cellular","cellular"},G2305)),"lte","wifi")</f>
        <v>wifi</v>
      </c>
      <c r="F2305" t="s">
        <v>106</v>
      </c>
      <c r="G2305" t="s">
        <v>1064</v>
      </c>
      <c r="H2305">
        <f t="shared" si="278"/>
        <v>6.9100000000000819</v>
      </c>
      <c r="I2305">
        <f t="shared" si="283"/>
        <v>560000</v>
      </c>
      <c r="J2305">
        <v>2014.1</v>
      </c>
      <c r="K2305" s="3">
        <f t="shared" si="281"/>
        <v>64</v>
      </c>
      <c r="M2305">
        <f t="shared" si="282"/>
        <v>450000</v>
      </c>
    </row>
    <row r="2306" spans="1:13" x14ac:dyDescent="0.45">
      <c r="A2306" t="s">
        <v>5777</v>
      </c>
      <c r="B2306">
        <v>120000</v>
      </c>
      <c r="C2306" t="s">
        <v>7</v>
      </c>
      <c r="D2306" t="str">
        <f t="shared" si="280"/>
        <v>2021.01</v>
      </c>
      <c r="E2306" t="str" cm="1">
        <f t="array" ref="E2306">IF(COUNT(FIND({"셀룰러","샐룰러","lte","Lte","LTE","Cellular","cellular"},G2306)),"lte","wifi")</f>
        <v>wifi</v>
      </c>
      <c r="F2306" t="s">
        <v>346</v>
      </c>
      <c r="G2306" t="s">
        <v>1033</v>
      </c>
      <c r="H2306">
        <f t="shared" si="278"/>
        <v>6.9100000000000819</v>
      </c>
      <c r="I2306">
        <f t="shared" si="283"/>
        <v>560000</v>
      </c>
      <c r="J2306">
        <v>2014.1</v>
      </c>
      <c r="K2306" s="3">
        <f t="shared" si="281"/>
        <v>64</v>
      </c>
      <c r="M2306">
        <f>IF(E2306="wifi",450000,600000)</f>
        <v>450000</v>
      </c>
    </row>
    <row r="2307" spans="1:13" x14ac:dyDescent="0.45">
      <c r="A2307" t="s">
        <v>5785</v>
      </c>
      <c r="B2307">
        <v>230000</v>
      </c>
      <c r="C2307" t="s">
        <v>7</v>
      </c>
      <c r="D2307" t="str">
        <f t="shared" si="280"/>
        <v>2021.01</v>
      </c>
      <c r="E2307" t="str" cm="1">
        <f t="array" ref="E2307">IF(COUNT(FIND({"셀룰러","샐룰러","lte","Lte","LTE","Cellular","cellular"},G2307)),"lte","wifi")</f>
        <v>wifi</v>
      </c>
      <c r="F2307" t="s">
        <v>92</v>
      </c>
      <c r="G2307" t="s">
        <v>620</v>
      </c>
      <c r="H2307">
        <f t="shared" si="278"/>
        <v>5.9200000000000728</v>
      </c>
      <c r="I2307">
        <f>IF(K2307=64,M2307+120000,IF(K2307=128,M2307+240000,IF(K2307=256,M2307+360000,M2307)))</f>
        <v>720000</v>
      </c>
      <c r="J2307">
        <v>2015.09</v>
      </c>
      <c r="K2307" s="3">
        <f>IF(COUNT(FIND(128,G2307)),128,IF(COUNT(FIND(16,G2307)),16,64))</f>
        <v>128</v>
      </c>
      <c r="M2307">
        <f>IF(E2307="wifi",480000,640000)</f>
        <v>480000</v>
      </c>
    </row>
    <row r="2308" spans="1:13" x14ac:dyDescent="0.45">
      <c r="A2308" t="s">
        <v>5785</v>
      </c>
      <c r="B2308">
        <v>270000</v>
      </c>
      <c r="C2308" t="s">
        <v>4</v>
      </c>
      <c r="D2308" t="str">
        <f t="shared" si="280"/>
        <v>2021.02</v>
      </c>
      <c r="E2308" t="str" cm="1">
        <f t="array" ref="E2308">IF(COUNT(FIND({"셀룰러","샐룰러","lte","Lte","LTE","Cellular","cellular"},G2308)),"lte","wifi")</f>
        <v>wifi</v>
      </c>
      <c r="F2308" t="s">
        <v>66</v>
      </c>
      <c r="G2308" t="s">
        <v>653</v>
      </c>
      <c r="H2308">
        <f t="shared" si="278"/>
        <v>5.9300000000000637</v>
      </c>
      <c r="I2308">
        <f t="shared" ref="I2308:I2371" si="284">IF(K2308=64,M2308+120000,IF(K2308=128,M2308+240000,IF(K2308=256,M2308+360000,M2308)))</f>
        <v>600000</v>
      </c>
      <c r="J2308">
        <v>2015.09</v>
      </c>
      <c r="K2308" s="3">
        <f t="shared" ref="K2308:K2371" si="285">IF(COUNT(FIND(128,G2308)),128,IF(COUNT(FIND(16,G2308)),16,64))</f>
        <v>64</v>
      </c>
      <c r="M2308">
        <f t="shared" ref="M2308:M2371" si="286">IF(E2308="wifi",480000,640000)</f>
        <v>480000</v>
      </c>
    </row>
    <row r="2309" spans="1:13" x14ac:dyDescent="0.45">
      <c r="A2309" t="s">
        <v>5785</v>
      </c>
      <c r="B2309">
        <v>280000</v>
      </c>
      <c r="C2309" t="s">
        <v>4</v>
      </c>
      <c r="D2309" t="str">
        <f t="shared" si="280"/>
        <v>2020.11</v>
      </c>
      <c r="E2309" t="str" cm="1">
        <f t="array" ref="E2309">IF(COUNT(FIND({"셀룰러","샐룰러","lte","Lte","LTE","Cellular","cellular"},G2309)),"lte","wifi")</f>
        <v>wifi</v>
      </c>
      <c r="F2309" t="s">
        <v>181</v>
      </c>
      <c r="G2309" t="s">
        <v>707</v>
      </c>
      <c r="H2309">
        <f t="shared" si="278"/>
        <v>5.0199999999999818</v>
      </c>
      <c r="I2309">
        <f t="shared" si="284"/>
        <v>720000</v>
      </c>
      <c r="J2309">
        <v>2015.09</v>
      </c>
      <c r="K2309" s="3">
        <f t="shared" si="285"/>
        <v>128</v>
      </c>
      <c r="M2309">
        <f t="shared" si="286"/>
        <v>480000</v>
      </c>
    </row>
    <row r="2310" spans="1:13" x14ac:dyDescent="0.45">
      <c r="A2310" t="s">
        <v>5785</v>
      </c>
      <c r="B2310" s="1">
        <v>280000</v>
      </c>
      <c r="C2310" t="s">
        <v>4</v>
      </c>
      <c r="D2310" t="str">
        <f t="shared" si="280"/>
        <v>2020.01</v>
      </c>
      <c r="E2310" t="str" cm="1">
        <f t="array" ref="E2310">IF(COUNT(FIND({"셀룰러","샐룰러","lte","Lte","LTE","Cellular","cellular"},G2310)),"lte","wifi")</f>
        <v>wifi</v>
      </c>
      <c r="F2310" t="s">
        <v>5278</v>
      </c>
      <c r="G2310" t="s">
        <v>5033</v>
      </c>
      <c r="H2310">
        <f t="shared" si="278"/>
        <v>4.9200000000000728</v>
      </c>
      <c r="I2310">
        <f t="shared" si="284"/>
        <v>720000</v>
      </c>
      <c r="J2310">
        <v>2015.09</v>
      </c>
      <c r="K2310" s="3">
        <f t="shared" si="285"/>
        <v>128</v>
      </c>
      <c r="M2310">
        <f t="shared" si="286"/>
        <v>480000</v>
      </c>
    </row>
    <row r="2311" spans="1:13" x14ac:dyDescent="0.45">
      <c r="A2311" t="s">
        <v>560</v>
      </c>
      <c r="B2311">
        <v>170000</v>
      </c>
      <c r="C2311" t="s">
        <v>7</v>
      </c>
      <c r="D2311" t="str">
        <f t="shared" si="280"/>
        <v>2020.11</v>
      </c>
      <c r="E2311" t="str" cm="1">
        <f t="array" ref="E2311">IF(COUNT(FIND({"셀룰러","샐룰러","lte","Lte","LTE","Cellular","cellular"},G2311)),"lte","wifi")</f>
        <v>wifi</v>
      </c>
      <c r="F2311" t="s">
        <v>189</v>
      </c>
      <c r="G2311" t="s">
        <v>1078</v>
      </c>
      <c r="H2311">
        <f t="shared" ref="H2311:H2374" si="287">D2311-J2311</f>
        <v>5.0199999999999818</v>
      </c>
      <c r="I2311">
        <f t="shared" si="284"/>
        <v>600000</v>
      </c>
      <c r="J2311">
        <v>2015.09</v>
      </c>
      <c r="K2311" s="3">
        <f t="shared" si="285"/>
        <v>64</v>
      </c>
      <c r="M2311">
        <f t="shared" si="286"/>
        <v>480000</v>
      </c>
    </row>
    <row r="2312" spans="1:13" x14ac:dyDescent="0.45">
      <c r="A2312" t="s">
        <v>560</v>
      </c>
      <c r="B2312">
        <v>200000</v>
      </c>
      <c r="C2312" t="s">
        <v>7</v>
      </c>
      <c r="D2312" t="str">
        <f t="shared" si="280"/>
        <v>2020.12</v>
      </c>
      <c r="E2312" t="str" cm="1">
        <f t="array" ref="E2312">IF(COUNT(FIND({"셀룰러","샐룰러","lte","Lte","LTE","Cellular","cellular"},G2312)),"lte","wifi")</f>
        <v>wifi</v>
      </c>
      <c r="F2312" t="s">
        <v>160</v>
      </c>
      <c r="G2312" t="s">
        <v>1050</v>
      </c>
      <c r="H2312">
        <f t="shared" si="287"/>
        <v>5.0299999999999727</v>
      </c>
      <c r="I2312">
        <f t="shared" si="284"/>
        <v>600000</v>
      </c>
      <c r="J2312">
        <v>2015.09</v>
      </c>
      <c r="K2312" s="3">
        <f t="shared" si="285"/>
        <v>64</v>
      </c>
      <c r="M2312">
        <f t="shared" si="286"/>
        <v>480000</v>
      </c>
    </row>
    <row r="2313" spans="1:13" x14ac:dyDescent="0.45">
      <c r="A2313" t="s">
        <v>560</v>
      </c>
      <c r="B2313">
        <v>180000</v>
      </c>
      <c r="C2313" t="s">
        <v>7</v>
      </c>
      <c r="D2313" t="str">
        <f t="shared" si="280"/>
        <v>2021.01</v>
      </c>
      <c r="E2313" t="str" cm="1">
        <f t="array" ref="E2313">IF(COUNT(FIND({"셀룰러","샐룰러","lte","Lte","LTE","Cellular","cellular"},G2313)),"lte","wifi")</f>
        <v>wifi</v>
      </c>
      <c r="F2313" t="s">
        <v>111</v>
      </c>
      <c r="G2313" t="s">
        <v>1279</v>
      </c>
      <c r="H2313">
        <f t="shared" si="287"/>
        <v>5.9200000000000728</v>
      </c>
      <c r="I2313">
        <f t="shared" si="284"/>
        <v>720000</v>
      </c>
      <c r="J2313">
        <v>2015.09</v>
      </c>
      <c r="K2313" s="3">
        <f t="shared" si="285"/>
        <v>128</v>
      </c>
      <c r="M2313">
        <f t="shared" si="286"/>
        <v>480000</v>
      </c>
    </row>
    <row r="2314" spans="1:13" x14ac:dyDescent="0.45">
      <c r="A2314" t="s">
        <v>560</v>
      </c>
      <c r="B2314">
        <v>200000</v>
      </c>
      <c r="C2314" t="s">
        <v>7</v>
      </c>
      <c r="D2314" s="2">
        <v>2021.01</v>
      </c>
      <c r="E2314" t="str" cm="1">
        <f t="array" ref="E2314">IF(COUNT(FIND({"셀룰러","샐룰러","lte","Lte","LTE","Cellular","cellular"},G2314)),"lte","wifi")</f>
        <v>wifi</v>
      </c>
      <c r="F2314">
        <v>20210105</v>
      </c>
      <c r="G2314" t="s">
        <v>5609</v>
      </c>
      <c r="H2314">
        <f t="shared" si="287"/>
        <v>5.9200000000000728</v>
      </c>
      <c r="I2314">
        <f t="shared" si="284"/>
        <v>600000</v>
      </c>
      <c r="J2314">
        <v>2015.09</v>
      </c>
      <c r="K2314" s="3">
        <f t="shared" si="285"/>
        <v>64</v>
      </c>
      <c r="M2314">
        <f t="shared" si="286"/>
        <v>480000</v>
      </c>
    </row>
    <row r="2315" spans="1:13" x14ac:dyDescent="0.45">
      <c r="A2315" t="s">
        <v>560</v>
      </c>
      <c r="B2315">
        <v>240000</v>
      </c>
      <c r="C2315" t="s">
        <v>4</v>
      </c>
      <c r="D2315" t="str">
        <f>LEFT(F2315,7)</f>
        <v>2021.02</v>
      </c>
      <c r="E2315" t="str" cm="1">
        <f t="array" ref="E2315">IF(COUNT(FIND({"셀룰러","샐룰러","lte","Lte","LTE","Cellular","cellular"},G2315)),"lte","wifi")</f>
        <v>wifi</v>
      </c>
      <c r="F2315" t="s">
        <v>77</v>
      </c>
      <c r="G2315" t="s">
        <v>1127</v>
      </c>
      <c r="H2315">
        <f t="shared" si="287"/>
        <v>5.9300000000000637</v>
      </c>
      <c r="I2315">
        <f t="shared" si="284"/>
        <v>600000</v>
      </c>
      <c r="J2315">
        <v>2015.09</v>
      </c>
      <c r="K2315" s="3">
        <f t="shared" si="285"/>
        <v>64</v>
      </c>
      <c r="M2315">
        <f t="shared" si="286"/>
        <v>480000</v>
      </c>
    </row>
    <row r="2316" spans="1:13" x14ac:dyDescent="0.45">
      <c r="A2316" t="s">
        <v>560</v>
      </c>
      <c r="B2316">
        <v>230000</v>
      </c>
      <c r="C2316" t="s">
        <v>7</v>
      </c>
      <c r="D2316" s="2">
        <v>2021.02</v>
      </c>
      <c r="E2316" t="str" cm="1">
        <f t="array" ref="E2316">IF(COUNT(FIND({"셀룰러","샐룰러","lte","Lte","LTE","Cellular","cellular"},G2316)),"lte","wifi")</f>
        <v>lte</v>
      </c>
      <c r="F2316">
        <v>20210205</v>
      </c>
      <c r="G2316" t="s">
        <v>5472</v>
      </c>
      <c r="H2316">
        <f t="shared" si="287"/>
        <v>5.9300000000000637</v>
      </c>
      <c r="I2316">
        <f t="shared" si="284"/>
        <v>760000</v>
      </c>
      <c r="J2316">
        <v>2015.09</v>
      </c>
      <c r="K2316" s="3">
        <f t="shared" si="285"/>
        <v>64</v>
      </c>
      <c r="M2316">
        <f t="shared" si="286"/>
        <v>640000</v>
      </c>
    </row>
    <row r="2317" spans="1:13" x14ac:dyDescent="0.45">
      <c r="A2317" t="s">
        <v>560</v>
      </c>
      <c r="B2317">
        <v>200000</v>
      </c>
      <c r="C2317" t="s">
        <v>7</v>
      </c>
      <c r="D2317" t="str">
        <f t="shared" ref="D2317:D2330" si="288">LEFT(F2317,7)</f>
        <v>2020.12</v>
      </c>
      <c r="E2317" t="str" cm="1">
        <f t="array" ref="E2317">IF(COUNT(FIND({"셀룰러","샐룰러","lte","Lte","LTE","Cellular","cellular"},G2317)),"lte","wifi")</f>
        <v>wifi</v>
      </c>
      <c r="F2317" t="s">
        <v>173</v>
      </c>
      <c r="G2317" t="s">
        <v>1314</v>
      </c>
      <c r="H2317">
        <f t="shared" si="287"/>
        <v>5.0299999999999727</v>
      </c>
      <c r="I2317">
        <f t="shared" si="284"/>
        <v>480000</v>
      </c>
      <c r="J2317">
        <v>2015.09</v>
      </c>
      <c r="K2317" s="3">
        <f t="shared" si="285"/>
        <v>16</v>
      </c>
      <c r="M2317">
        <f t="shared" si="286"/>
        <v>480000</v>
      </c>
    </row>
    <row r="2318" spans="1:13" x14ac:dyDescent="0.45">
      <c r="A2318" t="s">
        <v>560</v>
      </c>
      <c r="B2318">
        <v>230000</v>
      </c>
      <c r="C2318" t="s">
        <v>4</v>
      </c>
      <c r="D2318" t="str">
        <f t="shared" si="288"/>
        <v>2021.01</v>
      </c>
      <c r="E2318" t="str" cm="1">
        <f t="array" ref="E2318">IF(COUNT(FIND({"셀룰러","샐룰러","lte","Lte","LTE","Cellular","cellular"},G2318)),"lte","wifi")</f>
        <v>lte</v>
      </c>
      <c r="F2318" t="s">
        <v>313</v>
      </c>
      <c r="G2318" t="s">
        <v>1131</v>
      </c>
      <c r="H2318">
        <f t="shared" si="287"/>
        <v>5.9200000000000728</v>
      </c>
      <c r="I2318">
        <f t="shared" si="284"/>
        <v>640000</v>
      </c>
      <c r="J2318">
        <v>2015.09</v>
      </c>
      <c r="K2318" s="3">
        <f t="shared" si="285"/>
        <v>16</v>
      </c>
      <c r="M2318">
        <f t="shared" si="286"/>
        <v>640000</v>
      </c>
    </row>
    <row r="2319" spans="1:13" x14ac:dyDescent="0.45">
      <c r="A2319" t="s">
        <v>560</v>
      </c>
      <c r="B2319">
        <v>250000</v>
      </c>
      <c r="C2319" t="s">
        <v>4</v>
      </c>
      <c r="D2319" t="str">
        <f t="shared" si="288"/>
        <v>2021.02</v>
      </c>
      <c r="E2319" t="str" cm="1">
        <f t="array" ref="E2319">IF(COUNT(FIND({"셀룰러","샐룰러","lte","Lte","LTE","Cellular","cellular"},G2319)),"lte","wifi")</f>
        <v>wifi</v>
      </c>
      <c r="F2319" t="s">
        <v>49</v>
      </c>
      <c r="G2319" t="s">
        <v>1348</v>
      </c>
      <c r="H2319">
        <f t="shared" si="287"/>
        <v>5.9300000000000637</v>
      </c>
      <c r="I2319">
        <f t="shared" si="284"/>
        <v>600000</v>
      </c>
      <c r="J2319">
        <v>2015.09</v>
      </c>
      <c r="K2319" s="3">
        <f t="shared" si="285"/>
        <v>64</v>
      </c>
      <c r="M2319">
        <f t="shared" si="286"/>
        <v>480000</v>
      </c>
    </row>
    <row r="2320" spans="1:13" x14ac:dyDescent="0.45">
      <c r="A2320" t="s">
        <v>560</v>
      </c>
      <c r="B2320">
        <v>200000</v>
      </c>
      <c r="C2320" t="s">
        <v>7</v>
      </c>
      <c r="D2320" t="str">
        <f t="shared" si="288"/>
        <v>2021.01</v>
      </c>
      <c r="E2320" t="str" cm="1">
        <f t="array" ref="E2320">IF(COUNT(FIND({"셀룰러","샐룰러","lte","Lte","LTE","Cellular","cellular"},G2320)),"lte","wifi")</f>
        <v>lte</v>
      </c>
      <c r="F2320" t="s">
        <v>114</v>
      </c>
      <c r="G2320" t="s">
        <v>1140</v>
      </c>
      <c r="H2320">
        <f t="shared" si="287"/>
        <v>5.9200000000000728</v>
      </c>
      <c r="I2320">
        <f t="shared" si="284"/>
        <v>760000</v>
      </c>
      <c r="J2320">
        <v>2015.09</v>
      </c>
      <c r="K2320" s="3">
        <f t="shared" si="285"/>
        <v>64</v>
      </c>
      <c r="M2320">
        <f t="shared" si="286"/>
        <v>640000</v>
      </c>
    </row>
    <row r="2321" spans="1:13" x14ac:dyDescent="0.45">
      <c r="A2321" t="s">
        <v>560</v>
      </c>
      <c r="B2321" s="1">
        <v>379000</v>
      </c>
      <c r="C2321" t="s">
        <v>4</v>
      </c>
      <c r="D2321" t="str">
        <f t="shared" si="288"/>
        <v>2021.02</v>
      </c>
      <c r="E2321" t="str" cm="1">
        <f t="array" ref="E2321">IF(COUNT(FIND({"셀룰러","샐룰러","lte","Lte","LTE","Cellular","cellular"},G2321)),"lte","wifi")</f>
        <v>wifi</v>
      </c>
      <c r="F2321" t="s">
        <v>5277</v>
      </c>
      <c r="G2321" t="s">
        <v>5100</v>
      </c>
      <c r="H2321">
        <f t="shared" si="287"/>
        <v>5.9300000000000637</v>
      </c>
      <c r="I2321">
        <f t="shared" si="284"/>
        <v>600000</v>
      </c>
      <c r="J2321">
        <v>2015.09</v>
      </c>
      <c r="K2321" s="3">
        <f t="shared" si="285"/>
        <v>64</v>
      </c>
      <c r="M2321">
        <f t="shared" si="286"/>
        <v>480000</v>
      </c>
    </row>
    <row r="2322" spans="1:13" x14ac:dyDescent="0.45">
      <c r="A2322" t="s">
        <v>560</v>
      </c>
      <c r="B2322">
        <v>200000</v>
      </c>
      <c r="C2322" t="s">
        <v>4</v>
      </c>
      <c r="D2322" t="str">
        <f t="shared" si="288"/>
        <v>2021.02</v>
      </c>
      <c r="E2322" t="str" cm="1">
        <f t="array" ref="E2322">IF(COUNT(FIND({"셀룰러","샐룰러","lte","Lte","LTE","Cellular","cellular"},G2322)),"lte","wifi")</f>
        <v>wifi</v>
      </c>
      <c r="F2322" t="s">
        <v>47</v>
      </c>
      <c r="G2322" t="s">
        <v>1231</v>
      </c>
      <c r="H2322">
        <f t="shared" si="287"/>
        <v>5.9300000000000637</v>
      </c>
      <c r="I2322">
        <f t="shared" si="284"/>
        <v>600000</v>
      </c>
      <c r="J2322">
        <v>2015.09</v>
      </c>
      <c r="K2322" s="3">
        <f t="shared" si="285"/>
        <v>64</v>
      </c>
      <c r="M2322">
        <f t="shared" si="286"/>
        <v>480000</v>
      </c>
    </row>
    <row r="2323" spans="1:13" x14ac:dyDescent="0.45">
      <c r="A2323" t="s">
        <v>560</v>
      </c>
      <c r="B2323">
        <v>250000</v>
      </c>
      <c r="C2323" t="s">
        <v>4</v>
      </c>
      <c r="D2323" t="str">
        <f t="shared" si="288"/>
        <v>2020.12</v>
      </c>
      <c r="E2323" t="str" cm="1">
        <f t="array" ref="E2323">IF(COUNT(FIND({"셀룰러","샐룰러","lte","Lte","LTE","Cellular","cellular"},G2323)),"lte","wifi")</f>
        <v>wifi</v>
      </c>
      <c r="F2323" t="s">
        <v>152</v>
      </c>
      <c r="G2323" t="s">
        <v>1148</v>
      </c>
      <c r="H2323">
        <f t="shared" si="287"/>
        <v>5.0299999999999727</v>
      </c>
      <c r="I2323">
        <f t="shared" si="284"/>
        <v>720000</v>
      </c>
      <c r="J2323">
        <v>2015.09</v>
      </c>
      <c r="K2323" s="3">
        <f t="shared" si="285"/>
        <v>128</v>
      </c>
      <c r="M2323">
        <f t="shared" si="286"/>
        <v>480000</v>
      </c>
    </row>
    <row r="2324" spans="1:13" x14ac:dyDescent="0.45">
      <c r="A2324" t="s">
        <v>560</v>
      </c>
      <c r="B2324">
        <v>195000</v>
      </c>
      <c r="C2324" t="s">
        <v>7</v>
      </c>
      <c r="D2324" t="str">
        <f t="shared" si="288"/>
        <v>2020.12</v>
      </c>
      <c r="E2324" t="str" cm="1">
        <f t="array" ref="E2324">IF(COUNT(FIND({"셀룰러","샐룰러","lte","Lte","LTE","Cellular","cellular"},G2324)),"lte","wifi")</f>
        <v>wifi</v>
      </c>
      <c r="F2324" t="s">
        <v>155</v>
      </c>
      <c r="G2324" t="s">
        <v>1152</v>
      </c>
      <c r="H2324">
        <f t="shared" si="287"/>
        <v>5.0299999999999727</v>
      </c>
      <c r="I2324">
        <f t="shared" si="284"/>
        <v>480000</v>
      </c>
      <c r="J2324">
        <v>2015.09</v>
      </c>
      <c r="K2324" s="3">
        <f t="shared" si="285"/>
        <v>16</v>
      </c>
      <c r="M2324">
        <f t="shared" si="286"/>
        <v>480000</v>
      </c>
    </row>
    <row r="2325" spans="1:13" x14ac:dyDescent="0.45">
      <c r="A2325" t="s">
        <v>560</v>
      </c>
      <c r="B2325">
        <v>40000</v>
      </c>
      <c r="C2325" t="s">
        <v>7</v>
      </c>
      <c r="D2325" t="str">
        <f t="shared" si="288"/>
        <v>2020.12</v>
      </c>
      <c r="E2325" t="str" cm="1">
        <f t="array" ref="E2325">IF(COUNT(FIND({"셀룰러","샐룰러","lte","Lte","LTE","Cellular","cellular"},G2325)),"lte","wifi")</f>
        <v>wifi</v>
      </c>
      <c r="F2325" t="s">
        <v>143</v>
      </c>
      <c r="G2325" t="s">
        <v>1283</v>
      </c>
      <c r="H2325">
        <f t="shared" si="287"/>
        <v>5.0299999999999727</v>
      </c>
      <c r="I2325">
        <f t="shared" si="284"/>
        <v>600000</v>
      </c>
      <c r="J2325">
        <v>2015.09</v>
      </c>
      <c r="K2325" s="3">
        <f t="shared" si="285"/>
        <v>64</v>
      </c>
      <c r="M2325">
        <f t="shared" si="286"/>
        <v>480000</v>
      </c>
    </row>
    <row r="2326" spans="1:13" x14ac:dyDescent="0.45">
      <c r="A2326" t="s">
        <v>560</v>
      </c>
      <c r="B2326">
        <v>220000</v>
      </c>
      <c r="C2326" t="s">
        <v>7</v>
      </c>
      <c r="D2326" t="str">
        <f t="shared" si="288"/>
        <v>2020.11</v>
      </c>
      <c r="E2326" t="str" cm="1">
        <f t="array" ref="E2326">IF(COUNT(FIND({"셀룰러","샐룰러","lte","Lte","LTE","Cellular","cellular"},G2326)),"lte","wifi")</f>
        <v>lte</v>
      </c>
      <c r="F2326" t="s">
        <v>199</v>
      </c>
      <c r="G2326" t="s">
        <v>1338</v>
      </c>
      <c r="H2326">
        <f t="shared" si="287"/>
        <v>5.0199999999999818</v>
      </c>
      <c r="I2326">
        <f t="shared" si="284"/>
        <v>760000</v>
      </c>
      <c r="J2326">
        <v>2015.09</v>
      </c>
      <c r="K2326" s="3">
        <f t="shared" si="285"/>
        <v>64</v>
      </c>
      <c r="M2326">
        <f t="shared" si="286"/>
        <v>640000</v>
      </c>
    </row>
    <row r="2327" spans="1:13" x14ac:dyDescent="0.45">
      <c r="A2327" t="s">
        <v>560</v>
      </c>
      <c r="B2327">
        <v>210000</v>
      </c>
      <c r="C2327" t="s">
        <v>7</v>
      </c>
      <c r="D2327" t="str">
        <f t="shared" si="288"/>
        <v>2020.11</v>
      </c>
      <c r="E2327" t="str" cm="1">
        <f t="array" ref="E2327">IF(COUNT(FIND({"셀룰러","샐룰러","lte","Lte","LTE","Cellular","cellular"},G2327)),"lte","wifi")</f>
        <v>wifi</v>
      </c>
      <c r="F2327" t="s">
        <v>192</v>
      </c>
      <c r="G2327" t="s">
        <v>1319</v>
      </c>
      <c r="H2327">
        <f t="shared" si="287"/>
        <v>5.0199999999999818</v>
      </c>
      <c r="I2327">
        <f t="shared" si="284"/>
        <v>720000</v>
      </c>
      <c r="J2327">
        <v>2015.09</v>
      </c>
      <c r="K2327" s="3">
        <f t="shared" si="285"/>
        <v>128</v>
      </c>
      <c r="M2327">
        <f t="shared" si="286"/>
        <v>480000</v>
      </c>
    </row>
    <row r="2328" spans="1:13" x14ac:dyDescent="0.45">
      <c r="A2328" t="s">
        <v>560</v>
      </c>
      <c r="B2328" s="1">
        <v>248000</v>
      </c>
      <c r="C2328" t="s">
        <v>4</v>
      </c>
      <c r="D2328" t="str">
        <f t="shared" si="288"/>
        <v>2021.03</v>
      </c>
      <c r="E2328" t="str" cm="1">
        <f t="array" ref="E2328">IF(COUNT(FIND({"셀룰러","샐룰러","lte","Lte","LTE","Cellular","cellular"},G2328)),"lte","wifi")</f>
        <v>wifi</v>
      </c>
      <c r="F2328" t="s">
        <v>5279</v>
      </c>
      <c r="G2328" t="s">
        <v>5034</v>
      </c>
      <c r="H2328">
        <f t="shared" si="287"/>
        <v>5.9400000000000546</v>
      </c>
      <c r="I2328">
        <f t="shared" si="284"/>
        <v>600000</v>
      </c>
      <c r="J2328">
        <v>2015.09</v>
      </c>
      <c r="K2328" s="3">
        <f t="shared" si="285"/>
        <v>64</v>
      </c>
      <c r="M2328">
        <f t="shared" si="286"/>
        <v>480000</v>
      </c>
    </row>
    <row r="2329" spans="1:13" x14ac:dyDescent="0.45">
      <c r="A2329" t="s">
        <v>560</v>
      </c>
      <c r="B2329">
        <v>300000</v>
      </c>
      <c r="C2329" t="s">
        <v>4</v>
      </c>
      <c r="D2329" t="str">
        <f t="shared" si="288"/>
        <v>2020.11</v>
      </c>
      <c r="E2329" t="str" cm="1">
        <f t="array" ref="E2329">IF(COUNT(FIND({"셀룰러","샐룰러","lte","Lte","LTE","Cellular","cellular"},G2329)),"lte","wifi")</f>
        <v>wifi</v>
      </c>
      <c r="F2329" t="s">
        <v>597</v>
      </c>
      <c r="G2329" t="s">
        <v>1342</v>
      </c>
      <c r="H2329">
        <f t="shared" si="287"/>
        <v>5.0199999999999818</v>
      </c>
      <c r="I2329">
        <f t="shared" si="284"/>
        <v>600000</v>
      </c>
      <c r="J2329">
        <v>2015.09</v>
      </c>
      <c r="K2329" s="3">
        <f t="shared" si="285"/>
        <v>64</v>
      </c>
      <c r="M2329">
        <f t="shared" si="286"/>
        <v>480000</v>
      </c>
    </row>
    <row r="2330" spans="1:13" x14ac:dyDescent="0.45">
      <c r="A2330" t="s">
        <v>560</v>
      </c>
      <c r="B2330" s="1">
        <v>399000</v>
      </c>
      <c r="C2330" t="s">
        <v>4</v>
      </c>
      <c r="D2330" t="str">
        <f t="shared" si="288"/>
        <v>2021.02</v>
      </c>
      <c r="E2330" t="str" cm="1">
        <f t="array" ref="E2330">IF(COUNT(FIND({"셀룰러","샐룰러","lte","Lte","LTE","Cellular","cellular"},G2330)),"lte","wifi")</f>
        <v>wifi</v>
      </c>
      <c r="F2330" t="s">
        <v>5277</v>
      </c>
      <c r="G2330" t="s">
        <v>5100</v>
      </c>
      <c r="H2330">
        <f t="shared" si="287"/>
        <v>5.9300000000000637</v>
      </c>
      <c r="I2330">
        <f t="shared" si="284"/>
        <v>600000</v>
      </c>
      <c r="J2330">
        <v>2015.09</v>
      </c>
      <c r="K2330" s="3">
        <f t="shared" si="285"/>
        <v>64</v>
      </c>
      <c r="M2330">
        <f t="shared" si="286"/>
        <v>480000</v>
      </c>
    </row>
    <row r="2331" spans="1:13" x14ac:dyDescent="0.45">
      <c r="A2331" t="s">
        <v>560</v>
      </c>
      <c r="B2331">
        <v>200000</v>
      </c>
      <c r="C2331" t="s">
        <v>7</v>
      </c>
      <c r="D2331" s="2">
        <v>2020.11</v>
      </c>
      <c r="E2331" t="str" cm="1">
        <f t="array" ref="E2331">IF(COUNT(FIND({"셀룰러","샐룰러","lte","Lte","LTE","Cellular","cellular"},G2331)),"lte","wifi")</f>
        <v>wifi</v>
      </c>
      <c r="F2331">
        <v>20201116</v>
      </c>
      <c r="G2331" t="s">
        <v>5768</v>
      </c>
      <c r="H2331">
        <f t="shared" si="287"/>
        <v>5.0199999999999818</v>
      </c>
      <c r="I2331">
        <f t="shared" si="284"/>
        <v>720000</v>
      </c>
      <c r="J2331">
        <v>2015.09</v>
      </c>
      <c r="K2331" s="3">
        <f t="shared" si="285"/>
        <v>128</v>
      </c>
      <c r="M2331">
        <f t="shared" si="286"/>
        <v>480000</v>
      </c>
    </row>
    <row r="2332" spans="1:13" x14ac:dyDescent="0.45">
      <c r="A2332" t="s">
        <v>560</v>
      </c>
      <c r="B2332">
        <v>280000</v>
      </c>
      <c r="C2332" t="s">
        <v>7</v>
      </c>
      <c r="D2332" t="str">
        <f t="shared" ref="D2332:D2344" si="289">LEFT(F2332,7)</f>
        <v>2020.12</v>
      </c>
      <c r="E2332" t="str" cm="1">
        <f t="array" ref="E2332">IF(COUNT(FIND({"셀룰러","샐룰러","lte","Lte","LTE","Cellular","cellular"},G2332)),"lte","wifi")</f>
        <v>lte</v>
      </c>
      <c r="F2332" t="s">
        <v>480</v>
      </c>
      <c r="G2332" t="s">
        <v>1301</v>
      </c>
      <c r="H2332">
        <f t="shared" si="287"/>
        <v>5.0299999999999727</v>
      </c>
      <c r="I2332">
        <f t="shared" si="284"/>
        <v>880000</v>
      </c>
      <c r="J2332">
        <v>2015.09</v>
      </c>
      <c r="K2332" s="3">
        <f t="shared" si="285"/>
        <v>128</v>
      </c>
      <c r="M2332">
        <f t="shared" si="286"/>
        <v>640000</v>
      </c>
    </row>
    <row r="2333" spans="1:13" x14ac:dyDescent="0.45">
      <c r="A2333" t="s">
        <v>560</v>
      </c>
      <c r="B2333" s="1">
        <v>379000</v>
      </c>
      <c r="C2333" t="s">
        <v>4</v>
      </c>
      <c r="D2333" t="str">
        <f t="shared" si="289"/>
        <v>2021.01</v>
      </c>
      <c r="E2333" t="str" cm="1">
        <f t="array" ref="E2333">IF(COUNT(FIND({"셀룰러","샐룰러","lte","Lte","LTE","Cellular","cellular"},G2333)),"lte","wifi")</f>
        <v>wifi</v>
      </c>
      <c r="F2333" t="s">
        <v>5283</v>
      </c>
      <c r="G2333" t="s">
        <v>5100</v>
      </c>
      <c r="H2333">
        <f t="shared" si="287"/>
        <v>5.9200000000000728</v>
      </c>
      <c r="I2333">
        <f t="shared" si="284"/>
        <v>600000</v>
      </c>
      <c r="J2333">
        <v>2015.09</v>
      </c>
      <c r="K2333" s="3">
        <f t="shared" si="285"/>
        <v>64</v>
      </c>
      <c r="M2333">
        <f t="shared" si="286"/>
        <v>480000</v>
      </c>
    </row>
    <row r="2334" spans="1:13" x14ac:dyDescent="0.45">
      <c r="A2334" t="s">
        <v>560</v>
      </c>
      <c r="B2334">
        <v>240000</v>
      </c>
      <c r="C2334" t="s">
        <v>4</v>
      </c>
      <c r="D2334" t="str">
        <f t="shared" si="289"/>
        <v>2020.12</v>
      </c>
      <c r="E2334" t="str" cm="1">
        <f t="array" ref="E2334">IF(COUNT(FIND({"셀룰러","샐룰러","lte","Lte","LTE","Cellular","cellular"},G2334)),"lte","wifi")</f>
        <v>wifi</v>
      </c>
      <c r="F2334" t="s">
        <v>130</v>
      </c>
      <c r="G2334" t="s">
        <v>1286</v>
      </c>
      <c r="H2334">
        <f t="shared" si="287"/>
        <v>5.0299999999999727</v>
      </c>
      <c r="I2334">
        <f t="shared" si="284"/>
        <v>720000</v>
      </c>
      <c r="J2334">
        <v>2015.09</v>
      </c>
      <c r="K2334" s="3">
        <f t="shared" si="285"/>
        <v>128</v>
      </c>
      <c r="M2334">
        <f t="shared" si="286"/>
        <v>480000</v>
      </c>
    </row>
    <row r="2335" spans="1:13" x14ac:dyDescent="0.45">
      <c r="A2335" t="s">
        <v>560</v>
      </c>
      <c r="B2335">
        <v>200000</v>
      </c>
      <c r="C2335" t="s">
        <v>7</v>
      </c>
      <c r="D2335" t="str">
        <f t="shared" si="289"/>
        <v>2021.02</v>
      </c>
      <c r="E2335" t="str" cm="1">
        <f t="array" ref="E2335">IF(COUNT(FIND({"셀룰러","샐룰러","lte","Lte","LTE","Cellular","cellular"},G2335)),"lte","wifi")</f>
        <v>wifi</v>
      </c>
      <c r="F2335" t="s">
        <v>105</v>
      </c>
      <c r="G2335" t="s">
        <v>1132</v>
      </c>
      <c r="H2335">
        <f t="shared" si="287"/>
        <v>5.9300000000000637</v>
      </c>
      <c r="I2335">
        <f t="shared" si="284"/>
        <v>600000</v>
      </c>
      <c r="J2335">
        <v>2015.09</v>
      </c>
      <c r="K2335" s="3">
        <f t="shared" si="285"/>
        <v>64</v>
      </c>
      <c r="M2335">
        <f t="shared" si="286"/>
        <v>480000</v>
      </c>
    </row>
    <row r="2336" spans="1:13" x14ac:dyDescent="0.45">
      <c r="A2336" t="s">
        <v>560</v>
      </c>
      <c r="B2336">
        <v>250000</v>
      </c>
      <c r="C2336" t="s">
        <v>4</v>
      </c>
      <c r="D2336" t="str">
        <f t="shared" si="289"/>
        <v>2020.11</v>
      </c>
      <c r="E2336" t="str" cm="1">
        <f t="array" ref="E2336">IF(COUNT(FIND({"셀룰러","샐룰러","lte","Lte","LTE","Cellular","cellular"},G2336)),"lte","wifi")</f>
        <v>wifi</v>
      </c>
      <c r="F2336" t="s">
        <v>602</v>
      </c>
      <c r="G2336" t="s">
        <v>1188</v>
      </c>
      <c r="H2336">
        <f t="shared" si="287"/>
        <v>5.0199999999999818</v>
      </c>
      <c r="I2336">
        <f t="shared" si="284"/>
        <v>720000</v>
      </c>
      <c r="J2336">
        <v>2015.09</v>
      </c>
      <c r="K2336" s="3">
        <f t="shared" si="285"/>
        <v>128</v>
      </c>
      <c r="M2336">
        <f t="shared" si="286"/>
        <v>480000</v>
      </c>
    </row>
    <row r="2337" spans="1:13" x14ac:dyDescent="0.45">
      <c r="A2337" t="s">
        <v>560</v>
      </c>
      <c r="B2337">
        <v>290000</v>
      </c>
      <c r="C2337" t="s">
        <v>43</v>
      </c>
      <c r="D2337" t="str">
        <f t="shared" si="289"/>
        <v>2021.02</v>
      </c>
      <c r="E2337" t="str" cm="1">
        <f t="array" ref="E2337">IF(COUNT(FIND({"셀룰러","샐룰러","lte","Lte","LTE","Cellular","cellular"},G2337)),"lte","wifi")</f>
        <v>wifi</v>
      </c>
      <c r="F2337" t="s">
        <v>299</v>
      </c>
      <c r="G2337" t="s">
        <v>1236</v>
      </c>
      <c r="H2337">
        <f t="shared" si="287"/>
        <v>5.9300000000000637</v>
      </c>
      <c r="I2337">
        <f t="shared" si="284"/>
        <v>600000</v>
      </c>
      <c r="J2337">
        <v>2015.09</v>
      </c>
      <c r="K2337" s="3">
        <f t="shared" si="285"/>
        <v>64</v>
      </c>
      <c r="M2337">
        <f t="shared" si="286"/>
        <v>480000</v>
      </c>
    </row>
    <row r="2338" spans="1:13" x14ac:dyDescent="0.45">
      <c r="A2338" t="s">
        <v>560</v>
      </c>
      <c r="B2338">
        <v>170000</v>
      </c>
      <c r="C2338" t="s">
        <v>7</v>
      </c>
      <c r="D2338" t="str">
        <f t="shared" si="289"/>
        <v>2020.12</v>
      </c>
      <c r="E2338" t="str" cm="1">
        <f t="array" ref="E2338">IF(COUNT(FIND({"셀룰러","샐룰러","lte","Lte","LTE","Cellular","cellular"},G2338)),"lte","wifi")</f>
        <v>wifi</v>
      </c>
      <c r="F2338" t="s">
        <v>148</v>
      </c>
      <c r="G2338" t="s">
        <v>1166</v>
      </c>
      <c r="H2338">
        <f t="shared" si="287"/>
        <v>5.0299999999999727</v>
      </c>
      <c r="I2338">
        <f t="shared" si="284"/>
        <v>720000</v>
      </c>
      <c r="J2338">
        <v>2015.09</v>
      </c>
      <c r="K2338" s="3">
        <f t="shared" si="285"/>
        <v>128</v>
      </c>
      <c r="M2338">
        <f t="shared" si="286"/>
        <v>480000</v>
      </c>
    </row>
    <row r="2339" spans="1:13" x14ac:dyDescent="0.45">
      <c r="A2339" t="s">
        <v>560</v>
      </c>
      <c r="B2339">
        <v>280000</v>
      </c>
      <c r="C2339" t="s">
        <v>4</v>
      </c>
      <c r="D2339" t="str">
        <f t="shared" si="289"/>
        <v>2021.02</v>
      </c>
      <c r="E2339" t="str" cm="1">
        <f t="array" ref="E2339">IF(COUNT(FIND({"셀룰러","샐룰러","lte","Lte","LTE","Cellular","cellular"},G2339)),"lte","wifi")</f>
        <v>wifi</v>
      </c>
      <c r="F2339" t="s">
        <v>69</v>
      </c>
      <c r="G2339" t="s">
        <v>1086</v>
      </c>
      <c r="H2339">
        <f t="shared" si="287"/>
        <v>5.9300000000000637</v>
      </c>
      <c r="I2339">
        <f t="shared" si="284"/>
        <v>720000</v>
      </c>
      <c r="J2339">
        <v>2015.09</v>
      </c>
      <c r="K2339" s="3">
        <f t="shared" si="285"/>
        <v>128</v>
      </c>
      <c r="M2339">
        <f t="shared" si="286"/>
        <v>480000</v>
      </c>
    </row>
    <row r="2340" spans="1:13" x14ac:dyDescent="0.45">
      <c r="A2340" t="s">
        <v>560</v>
      </c>
      <c r="B2340">
        <v>400000</v>
      </c>
      <c r="C2340" t="s">
        <v>4</v>
      </c>
      <c r="D2340" t="str">
        <f t="shared" si="289"/>
        <v>2021.01</v>
      </c>
      <c r="E2340" t="str" cm="1">
        <f t="array" ref="E2340">IF(COUNT(FIND({"셀룰러","샐룰러","lte","Lte","LTE","Cellular","cellular"},G2340)),"lte","wifi")</f>
        <v>wifi</v>
      </c>
      <c r="F2340" t="s">
        <v>339</v>
      </c>
      <c r="G2340" t="s">
        <v>1206</v>
      </c>
      <c r="H2340">
        <f t="shared" si="287"/>
        <v>5.9200000000000728</v>
      </c>
      <c r="I2340">
        <f t="shared" si="284"/>
        <v>480000</v>
      </c>
      <c r="J2340">
        <v>2015.09</v>
      </c>
      <c r="K2340" s="3">
        <f t="shared" si="285"/>
        <v>16</v>
      </c>
      <c r="M2340">
        <f t="shared" si="286"/>
        <v>480000</v>
      </c>
    </row>
    <row r="2341" spans="1:13" x14ac:dyDescent="0.45">
      <c r="A2341" t="s">
        <v>560</v>
      </c>
      <c r="B2341">
        <v>320000</v>
      </c>
      <c r="C2341" t="s">
        <v>7</v>
      </c>
      <c r="D2341" t="str">
        <f t="shared" si="289"/>
        <v>2021.01</v>
      </c>
      <c r="E2341" t="str" cm="1">
        <f t="array" ref="E2341">IF(COUNT(FIND({"셀룰러","샐룰러","lte","Lte","LTE","Cellular","cellular"},G2341)),"lte","wifi")</f>
        <v>lte</v>
      </c>
      <c r="F2341" t="s">
        <v>96</v>
      </c>
      <c r="G2341" t="s">
        <v>1138</v>
      </c>
      <c r="H2341">
        <f t="shared" si="287"/>
        <v>5.9200000000000728</v>
      </c>
      <c r="I2341">
        <f t="shared" si="284"/>
        <v>880000</v>
      </c>
      <c r="J2341">
        <v>2015.09</v>
      </c>
      <c r="K2341" s="3">
        <f t="shared" si="285"/>
        <v>128</v>
      </c>
      <c r="M2341">
        <f t="shared" si="286"/>
        <v>640000</v>
      </c>
    </row>
    <row r="2342" spans="1:13" x14ac:dyDescent="0.45">
      <c r="A2342" t="s">
        <v>560</v>
      </c>
      <c r="B2342">
        <v>220000</v>
      </c>
      <c r="C2342" t="s">
        <v>7</v>
      </c>
      <c r="D2342" t="str">
        <f t="shared" si="289"/>
        <v>2021.01</v>
      </c>
      <c r="E2342" t="str" cm="1">
        <f t="array" ref="E2342">IF(COUNT(FIND({"셀룰러","샐룰러","lte","Lte","LTE","Cellular","cellular"},G2342)),"lte","wifi")</f>
        <v>wifi</v>
      </c>
      <c r="F2342" t="s">
        <v>103</v>
      </c>
      <c r="G2342" t="s">
        <v>1048</v>
      </c>
      <c r="H2342">
        <f t="shared" si="287"/>
        <v>5.9200000000000728</v>
      </c>
      <c r="I2342">
        <f t="shared" si="284"/>
        <v>480000</v>
      </c>
      <c r="J2342">
        <v>2015.09</v>
      </c>
      <c r="K2342" s="3">
        <f t="shared" si="285"/>
        <v>16</v>
      </c>
      <c r="M2342">
        <f t="shared" si="286"/>
        <v>480000</v>
      </c>
    </row>
    <row r="2343" spans="1:13" x14ac:dyDescent="0.45">
      <c r="A2343" t="s">
        <v>560</v>
      </c>
      <c r="B2343">
        <v>200000</v>
      </c>
      <c r="C2343" t="s">
        <v>7</v>
      </c>
      <c r="D2343" t="str">
        <f t="shared" si="289"/>
        <v>2021.01</v>
      </c>
      <c r="E2343" t="str" cm="1">
        <f t="array" ref="E2343">IF(COUNT(FIND({"셀룰러","샐룰러","lte","Lte","LTE","Cellular","cellular"},G2343)),"lte","wifi")</f>
        <v>wifi</v>
      </c>
      <c r="F2343" t="s">
        <v>87</v>
      </c>
      <c r="G2343" t="s">
        <v>1243</v>
      </c>
      <c r="H2343">
        <f t="shared" si="287"/>
        <v>5.9200000000000728</v>
      </c>
      <c r="I2343">
        <f t="shared" si="284"/>
        <v>720000</v>
      </c>
      <c r="J2343">
        <v>2015.09</v>
      </c>
      <c r="K2343" s="3">
        <f t="shared" si="285"/>
        <v>128</v>
      </c>
      <c r="M2343">
        <f t="shared" si="286"/>
        <v>480000</v>
      </c>
    </row>
    <row r="2344" spans="1:13" x14ac:dyDescent="0.45">
      <c r="A2344" t="s">
        <v>560</v>
      </c>
      <c r="B2344">
        <v>200000</v>
      </c>
      <c r="C2344" t="s">
        <v>7</v>
      </c>
      <c r="D2344" t="str">
        <f t="shared" si="289"/>
        <v>2020.11</v>
      </c>
      <c r="E2344" t="str" cm="1">
        <f t="array" ref="E2344">IF(COUNT(FIND({"셀룰러","샐룰러","lte","Lte","LTE","Cellular","cellular"},G2344)),"lte","wifi")</f>
        <v>wifi</v>
      </c>
      <c r="F2344" t="s">
        <v>207</v>
      </c>
      <c r="G2344" t="s">
        <v>1327</v>
      </c>
      <c r="H2344">
        <f t="shared" si="287"/>
        <v>5.0199999999999818</v>
      </c>
      <c r="I2344">
        <f t="shared" si="284"/>
        <v>600000</v>
      </c>
      <c r="J2344">
        <v>2015.09</v>
      </c>
      <c r="K2344" s="3">
        <f t="shared" si="285"/>
        <v>64</v>
      </c>
      <c r="M2344">
        <f t="shared" si="286"/>
        <v>480000</v>
      </c>
    </row>
    <row r="2345" spans="1:13" x14ac:dyDescent="0.45">
      <c r="A2345" t="s">
        <v>560</v>
      </c>
      <c r="B2345">
        <v>220000</v>
      </c>
      <c r="C2345" t="s">
        <v>7</v>
      </c>
      <c r="D2345" s="2">
        <v>2021.01</v>
      </c>
      <c r="E2345" t="str" cm="1">
        <f t="array" ref="E2345">IF(COUNT(FIND({"셀룰러","샐룰러","lte","Lte","LTE","Cellular","cellular"},G2345)),"lte","wifi")</f>
        <v>lte</v>
      </c>
      <c r="F2345">
        <v>20210123</v>
      </c>
      <c r="G2345" t="s">
        <v>5524</v>
      </c>
      <c r="H2345">
        <f t="shared" si="287"/>
        <v>5.9200000000000728</v>
      </c>
      <c r="I2345">
        <f t="shared" si="284"/>
        <v>760000</v>
      </c>
      <c r="J2345">
        <v>2015.09</v>
      </c>
      <c r="K2345" s="3">
        <f t="shared" si="285"/>
        <v>64</v>
      </c>
      <c r="M2345">
        <f t="shared" si="286"/>
        <v>640000</v>
      </c>
    </row>
    <row r="2346" spans="1:13" x14ac:dyDescent="0.45">
      <c r="A2346" t="s">
        <v>560</v>
      </c>
      <c r="B2346">
        <v>180000</v>
      </c>
      <c r="C2346" t="s">
        <v>4</v>
      </c>
      <c r="D2346" t="str">
        <f t="shared" ref="D2346:D2352" si="290">LEFT(F2346,7)</f>
        <v>2021.03</v>
      </c>
      <c r="E2346" t="str" cm="1">
        <f t="array" ref="E2346">IF(COUNT(FIND({"셀룰러","샐룰러","lte","Lte","LTE","Cellular","cellular"},G2346)),"lte","wifi")</f>
        <v>lte</v>
      </c>
      <c r="F2346" t="s">
        <v>5</v>
      </c>
      <c r="G2346" t="s">
        <v>1207</v>
      </c>
      <c r="H2346">
        <f t="shared" si="287"/>
        <v>5.9400000000000546</v>
      </c>
      <c r="I2346">
        <f t="shared" si="284"/>
        <v>760000</v>
      </c>
      <c r="J2346">
        <v>2015.09</v>
      </c>
      <c r="K2346" s="3">
        <f t="shared" si="285"/>
        <v>64</v>
      </c>
      <c r="M2346">
        <f t="shared" si="286"/>
        <v>640000</v>
      </c>
    </row>
    <row r="2347" spans="1:13" x14ac:dyDescent="0.45">
      <c r="A2347" t="s">
        <v>560</v>
      </c>
      <c r="B2347">
        <v>220662</v>
      </c>
      <c r="C2347" t="s">
        <v>7</v>
      </c>
      <c r="D2347" t="str">
        <f t="shared" si="290"/>
        <v>2020.11</v>
      </c>
      <c r="E2347" t="str" cm="1">
        <f t="array" ref="E2347">IF(COUNT(FIND({"셀룰러","샐룰러","lte","Lte","LTE","Cellular","cellular"},G2347)),"lte","wifi")</f>
        <v>wifi</v>
      </c>
      <c r="F2347" t="s">
        <v>67</v>
      </c>
      <c r="G2347" t="s">
        <v>1292</v>
      </c>
      <c r="H2347">
        <f t="shared" si="287"/>
        <v>5.0199999999999818</v>
      </c>
      <c r="I2347">
        <f t="shared" si="284"/>
        <v>600000</v>
      </c>
      <c r="J2347">
        <v>2015.09</v>
      </c>
      <c r="K2347" s="3">
        <f t="shared" si="285"/>
        <v>64</v>
      </c>
      <c r="M2347">
        <f t="shared" si="286"/>
        <v>480000</v>
      </c>
    </row>
    <row r="2348" spans="1:13" x14ac:dyDescent="0.45">
      <c r="A2348" t="s">
        <v>560</v>
      </c>
      <c r="B2348">
        <v>240000</v>
      </c>
      <c r="C2348" t="s">
        <v>7</v>
      </c>
      <c r="D2348" t="str">
        <f t="shared" si="290"/>
        <v>2021.02</v>
      </c>
      <c r="E2348" t="str" cm="1">
        <f t="array" ref="E2348">IF(COUNT(FIND({"셀룰러","샐룰러","lte","Lte","LTE","Cellular","cellular"},G2348)),"lte","wifi")</f>
        <v>wifi</v>
      </c>
      <c r="F2348" t="s">
        <v>40</v>
      </c>
      <c r="G2348" t="s">
        <v>1115</v>
      </c>
      <c r="H2348">
        <f t="shared" si="287"/>
        <v>5.9300000000000637</v>
      </c>
      <c r="I2348">
        <f t="shared" si="284"/>
        <v>720000</v>
      </c>
      <c r="J2348">
        <v>2015.09</v>
      </c>
      <c r="K2348" s="3">
        <f t="shared" si="285"/>
        <v>128</v>
      </c>
      <c r="M2348">
        <f t="shared" si="286"/>
        <v>480000</v>
      </c>
    </row>
    <row r="2349" spans="1:13" x14ac:dyDescent="0.45">
      <c r="A2349" t="s">
        <v>560</v>
      </c>
      <c r="B2349">
        <v>220000</v>
      </c>
      <c r="C2349" t="s">
        <v>7</v>
      </c>
      <c r="D2349" t="str">
        <f t="shared" si="290"/>
        <v>2020.11</v>
      </c>
      <c r="E2349" t="str" cm="1">
        <f t="array" ref="E2349">IF(COUNT(FIND({"셀룰러","샐룰러","lte","Lte","LTE","Cellular","cellular"},G2349)),"lte","wifi")</f>
        <v>wifi</v>
      </c>
      <c r="F2349" t="s">
        <v>220</v>
      </c>
      <c r="G2349" t="s">
        <v>1344</v>
      </c>
      <c r="H2349">
        <f t="shared" si="287"/>
        <v>5.0199999999999818</v>
      </c>
      <c r="I2349">
        <f t="shared" si="284"/>
        <v>720000</v>
      </c>
      <c r="J2349">
        <v>2015.09</v>
      </c>
      <c r="K2349" s="3">
        <f t="shared" si="285"/>
        <v>128</v>
      </c>
      <c r="M2349">
        <f t="shared" si="286"/>
        <v>480000</v>
      </c>
    </row>
    <row r="2350" spans="1:13" x14ac:dyDescent="0.45">
      <c r="A2350" t="s">
        <v>560</v>
      </c>
      <c r="B2350">
        <v>300000</v>
      </c>
      <c r="C2350" t="s">
        <v>4</v>
      </c>
      <c r="D2350" t="str">
        <f t="shared" si="290"/>
        <v>2021.02</v>
      </c>
      <c r="E2350" t="str" cm="1">
        <f t="array" ref="E2350">IF(COUNT(FIND({"셀룰러","샐룰러","lte","Lte","LTE","Cellular","cellular"},G2350)),"lte","wifi")</f>
        <v>lte</v>
      </c>
      <c r="F2350" t="s">
        <v>58</v>
      </c>
      <c r="G2350" t="s">
        <v>1124</v>
      </c>
      <c r="H2350">
        <f t="shared" si="287"/>
        <v>5.9300000000000637</v>
      </c>
      <c r="I2350">
        <f t="shared" si="284"/>
        <v>880000</v>
      </c>
      <c r="J2350">
        <v>2015.09</v>
      </c>
      <c r="K2350" s="3">
        <f t="shared" si="285"/>
        <v>128</v>
      </c>
      <c r="M2350">
        <f t="shared" si="286"/>
        <v>640000</v>
      </c>
    </row>
    <row r="2351" spans="1:13" x14ac:dyDescent="0.45">
      <c r="A2351" t="s">
        <v>560</v>
      </c>
      <c r="B2351">
        <v>200000</v>
      </c>
      <c r="C2351" t="s">
        <v>7</v>
      </c>
      <c r="D2351" t="str">
        <f t="shared" si="290"/>
        <v>2020.12</v>
      </c>
      <c r="E2351" t="str" cm="1">
        <f t="array" ref="E2351">IF(COUNT(FIND({"셀룰러","샐룰러","lte","Lte","LTE","Cellular","cellular"},G2351)),"lte","wifi")</f>
        <v>wifi</v>
      </c>
      <c r="F2351" t="s">
        <v>160</v>
      </c>
      <c r="G2351" t="s">
        <v>1050</v>
      </c>
      <c r="H2351">
        <f t="shared" si="287"/>
        <v>5.0299999999999727</v>
      </c>
      <c r="I2351">
        <f t="shared" si="284"/>
        <v>600000</v>
      </c>
      <c r="J2351">
        <v>2015.09</v>
      </c>
      <c r="K2351" s="3">
        <f t="shared" si="285"/>
        <v>64</v>
      </c>
      <c r="M2351">
        <f t="shared" si="286"/>
        <v>480000</v>
      </c>
    </row>
    <row r="2352" spans="1:13" x14ac:dyDescent="0.45">
      <c r="A2352" t="s">
        <v>560</v>
      </c>
      <c r="B2352">
        <v>180000</v>
      </c>
      <c r="C2352" t="s">
        <v>7</v>
      </c>
      <c r="D2352" t="str">
        <f t="shared" si="290"/>
        <v>2021.01</v>
      </c>
      <c r="E2352" t="str" cm="1">
        <f t="array" ref="E2352">IF(COUNT(FIND({"셀룰러","샐룰러","lte","Lte","LTE","Cellular","cellular"},G2352)),"lte","wifi")</f>
        <v>wifi</v>
      </c>
      <c r="F2352" t="s">
        <v>92</v>
      </c>
      <c r="G2352" t="s">
        <v>1094</v>
      </c>
      <c r="H2352">
        <f t="shared" si="287"/>
        <v>5.9200000000000728</v>
      </c>
      <c r="I2352">
        <f t="shared" si="284"/>
        <v>600000</v>
      </c>
      <c r="J2352">
        <v>2015.09</v>
      </c>
      <c r="K2352" s="3">
        <f t="shared" si="285"/>
        <v>64</v>
      </c>
      <c r="M2352">
        <f t="shared" si="286"/>
        <v>480000</v>
      </c>
    </row>
    <row r="2353" spans="1:13" x14ac:dyDescent="0.45">
      <c r="A2353" t="s">
        <v>560</v>
      </c>
      <c r="B2353">
        <v>200000</v>
      </c>
      <c r="C2353" t="s">
        <v>7</v>
      </c>
      <c r="D2353" s="2">
        <v>2021.01</v>
      </c>
      <c r="E2353" t="str" cm="1">
        <f t="array" ref="E2353">IF(COUNT(FIND({"셀룰러","샐룰러","lte","Lte","LTE","Cellular","cellular"},G2353)),"lte","wifi")</f>
        <v>wifi</v>
      </c>
      <c r="F2353">
        <v>20210101</v>
      </c>
      <c r="G2353" t="s">
        <v>5363</v>
      </c>
      <c r="H2353">
        <f t="shared" si="287"/>
        <v>5.9200000000000728</v>
      </c>
      <c r="I2353">
        <f t="shared" si="284"/>
        <v>720000</v>
      </c>
      <c r="J2353">
        <v>2015.09</v>
      </c>
      <c r="K2353" s="3">
        <f t="shared" si="285"/>
        <v>128</v>
      </c>
      <c r="M2353">
        <f t="shared" si="286"/>
        <v>480000</v>
      </c>
    </row>
    <row r="2354" spans="1:13" x14ac:dyDescent="0.45">
      <c r="A2354" t="s">
        <v>560</v>
      </c>
      <c r="B2354">
        <v>200000</v>
      </c>
      <c r="C2354" t="s">
        <v>7</v>
      </c>
      <c r="D2354" s="2">
        <v>2020.12</v>
      </c>
      <c r="E2354" t="str" cm="1">
        <f t="array" ref="E2354">IF(COUNT(FIND({"셀룰러","샐룰러","lte","Lte","LTE","Cellular","cellular"},G2354)),"lte","wifi")</f>
        <v>wifi</v>
      </c>
      <c r="F2354">
        <v>20201205</v>
      </c>
      <c r="G2354" t="s">
        <v>5656</v>
      </c>
      <c r="H2354">
        <f t="shared" si="287"/>
        <v>5.0299999999999727</v>
      </c>
      <c r="I2354">
        <f t="shared" si="284"/>
        <v>600000</v>
      </c>
      <c r="J2354">
        <v>2015.09</v>
      </c>
      <c r="K2354" s="3">
        <f t="shared" si="285"/>
        <v>64</v>
      </c>
      <c r="M2354">
        <f t="shared" si="286"/>
        <v>480000</v>
      </c>
    </row>
    <row r="2355" spans="1:13" x14ac:dyDescent="0.45">
      <c r="A2355" t="s">
        <v>560</v>
      </c>
      <c r="B2355">
        <v>250000</v>
      </c>
      <c r="C2355" t="s">
        <v>7</v>
      </c>
      <c r="D2355" s="2">
        <v>2020.12</v>
      </c>
      <c r="E2355" t="str" cm="1">
        <f t="array" ref="E2355">IF(COUNT(FIND({"셀룰러","샐룰러","lte","Lte","LTE","Cellular","cellular"},G2355)),"lte","wifi")</f>
        <v>lte</v>
      </c>
      <c r="F2355">
        <v>20201227</v>
      </c>
      <c r="G2355" t="s">
        <v>5567</v>
      </c>
      <c r="H2355">
        <f t="shared" si="287"/>
        <v>5.0299999999999727</v>
      </c>
      <c r="I2355">
        <f t="shared" si="284"/>
        <v>760000</v>
      </c>
      <c r="J2355">
        <v>2015.09</v>
      </c>
      <c r="K2355" s="3">
        <f t="shared" si="285"/>
        <v>64</v>
      </c>
      <c r="M2355">
        <f t="shared" si="286"/>
        <v>640000</v>
      </c>
    </row>
    <row r="2356" spans="1:13" x14ac:dyDescent="0.45">
      <c r="A2356" t="s">
        <v>560</v>
      </c>
      <c r="B2356">
        <v>250000</v>
      </c>
      <c r="C2356" t="s">
        <v>7</v>
      </c>
      <c r="D2356" t="str">
        <f t="shared" ref="D2356:D2390" si="291">LEFT(F2356,7)</f>
        <v>2021.01</v>
      </c>
      <c r="E2356" t="str" cm="1">
        <f t="array" ref="E2356">IF(COUNT(FIND({"셀룰러","샐룰러","lte","Lte","LTE","Cellular","cellular"},G2356)),"lte","wifi")</f>
        <v>lte</v>
      </c>
      <c r="F2356" t="s">
        <v>107</v>
      </c>
      <c r="G2356" t="s">
        <v>1015</v>
      </c>
      <c r="H2356">
        <f t="shared" si="287"/>
        <v>5.9200000000000728</v>
      </c>
      <c r="I2356">
        <f t="shared" si="284"/>
        <v>760000</v>
      </c>
      <c r="J2356">
        <v>2015.09</v>
      </c>
      <c r="K2356" s="3">
        <f t="shared" si="285"/>
        <v>64</v>
      </c>
      <c r="M2356">
        <f t="shared" si="286"/>
        <v>640000</v>
      </c>
    </row>
    <row r="2357" spans="1:13" x14ac:dyDescent="0.45">
      <c r="A2357" t="s">
        <v>560</v>
      </c>
      <c r="B2357">
        <v>230000</v>
      </c>
      <c r="C2357" t="s">
        <v>4</v>
      </c>
      <c r="D2357" t="str">
        <f t="shared" si="291"/>
        <v>2021.01</v>
      </c>
      <c r="E2357" t="str" cm="1">
        <f t="array" ref="E2357">IF(COUNT(FIND({"셀룰러","샐룰러","lte","Lte","LTE","Cellular","cellular"},G2357)),"lte","wifi")</f>
        <v>wifi</v>
      </c>
      <c r="F2357" t="s">
        <v>116</v>
      </c>
      <c r="G2357" t="s">
        <v>1267</v>
      </c>
      <c r="H2357">
        <f t="shared" si="287"/>
        <v>5.9200000000000728</v>
      </c>
      <c r="I2357">
        <f t="shared" si="284"/>
        <v>720000</v>
      </c>
      <c r="J2357">
        <v>2015.09</v>
      </c>
      <c r="K2357" s="3">
        <f t="shared" si="285"/>
        <v>128</v>
      </c>
      <c r="M2357">
        <f t="shared" si="286"/>
        <v>480000</v>
      </c>
    </row>
    <row r="2358" spans="1:13" x14ac:dyDescent="0.45">
      <c r="A2358" t="s">
        <v>560</v>
      </c>
      <c r="B2358">
        <v>280000</v>
      </c>
      <c r="C2358" t="s">
        <v>4</v>
      </c>
      <c r="D2358" t="str">
        <f t="shared" si="291"/>
        <v>2021.02</v>
      </c>
      <c r="E2358" t="str" cm="1">
        <f t="array" ref="E2358">IF(COUNT(FIND({"셀룰러","샐룰러","lte","Lte","LTE","Cellular","cellular"},G2358)),"lte","wifi")</f>
        <v>wifi</v>
      </c>
      <c r="F2358" t="s">
        <v>66</v>
      </c>
      <c r="G2358" t="s">
        <v>1125</v>
      </c>
      <c r="H2358">
        <f t="shared" si="287"/>
        <v>5.9300000000000637</v>
      </c>
      <c r="I2358">
        <f t="shared" si="284"/>
        <v>720000</v>
      </c>
      <c r="J2358">
        <v>2015.09</v>
      </c>
      <c r="K2358" s="3">
        <f t="shared" si="285"/>
        <v>128</v>
      </c>
      <c r="M2358">
        <f t="shared" si="286"/>
        <v>480000</v>
      </c>
    </row>
    <row r="2359" spans="1:13" x14ac:dyDescent="0.45">
      <c r="A2359" t="s">
        <v>560</v>
      </c>
      <c r="B2359">
        <v>250000</v>
      </c>
      <c r="C2359" t="s">
        <v>7</v>
      </c>
      <c r="D2359" t="str">
        <f t="shared" si="291"/>
        <v>2020.11</v>
      </c>
      <c r="E2359" t="str" cm="1">
        <f t="array" ref="E2359">IF(COUNT(FIND({"셀룰러","샐룰러","lte","Lte","LTE","Cellular","cellular"},G2359)),"lte","wifi")</f>
        <v>wifi</v>
      </c>
      <c r="F2359" t="s">
        <v>602</v>
      </c>
      <c r="G2359" t="s">
        <v>1202</v>
      </c>
      <c r="H2359">
        <f t="shared" si="287"/>
        <v>5.0199999999999818</v>
      </c>
      <c r="I2359">
        <f t="shared" si="284"/>
        <v>720000</v>
      </c>
      <c r="J2359">
        <v>2015.09</v>
      </c>
      <c r="K2359" s="3">
        <f t="shared" si="285"/>
        <v>128</v>
      </c>
      <c r="M2359">
        <f t="shared" si="286"/>
        <v>480000</v>
      </c>
    </row>
    <row r="2360" spans="1:13" x14ac:dyDescent="0.45">
      <c r="A2360" t="s">
        <v>560</v>
      </c>
      <c r="B2360">
        <v>240000</v>
      </c>
      <c r="C2360" t="s">
        <v>4</v>
      </c>
      <c r="D2360" t="str">
        <f t="shared" si="291"/>
        <v>2020.12</v>
      </c>
      <c r="E2360" t="str" cm="1">
        <f t="array" ref="E2360">IF(COUNT(FIND({"셀룰러","샐룰러","lte","Lte","LTE","Cellular","cellular"},G2360)),"lte","wifi")</f>
        <v>wifi</v>
      </c>
      <c r="F2360" t="s">
        <v>173</v>
      </c>
      <c r="G2360" t="s">
        <v>1304</v>
      </c>
      <c r="H2360">
        <f t="shared" si="287"/>
        <v>5.0299999999999727</v>
      </c>
      <c r="I2360">
        <f t="shared" si="284"/>
        <v>720000</v>
      </c>
      <c r="J2360">
        <v>2015.09</v>
      </c>
      <c r="K2360" s="3">
        <f t="shared" si="285"/>
        <v>128</v>
      </c>
      <c r="M2360">
        <f t="shared" si="286"/>
        <v>480000</v>
      </c>
    </row>
    <row r="2361" spans="1:13" x14ac:dyDescent="0.45">
      <c r="A2361" t="s">
        <v>560</v>
      </c>
      <c r="B2361">
        <v>250000</v>
      </c>
      <c r="C2361" t="s">
        <v>4</v>
      </c>
      <c r="D2361" t="str">
        <f t="shared" si="291"/>
        <v>2020.12</v>
      </c>
      <c r="E2361" t="str" cm="1">
        <f t="array" ref="E2361">IF(COUNT(FIND({"셀룰러","샐룰러","lte","Lte","LTE","Cellular","cellular"},G2361)),"lte","wifi")</f>
        <v>wifi</v>
      </c>
      <c r="F2361" t="s">
        <v>152</v>
      </c>
      <c r="G2361" t="s">
        <v>1012</v>
      </c>
      <c r="H2361">
        <f t="shared" si="287"/>
        <v>5.0299999999999727</v>
      </c>
      <c r="I2361">
        <f t="shared" si="284"/>
        <v>720000</v>
      </c>
      <c r="J2361">
        <v>2015.09</v>
      </c>
      <c r="K2361" s="3">
        <f t="shared" si="285"/>
        <v>128</v>
      </c>
      <c r="M2361">
        <f t="shared" si="286"/>
        <v>480000</v>
      </c>
    </row>
    <row r="2362" spans="1:13" x14ac:dyDescent="0.45">
      <c r="A2362" t="s">
        <v>560</v>
      </c>
      <c r="B2362" s="1">
        <v>315520</v>
      </c>
      <c r="C2362" t="s">
        <v>4</v>
      </c>
      <c r="D2362" t="str">
        <f t="shared" si="291"/>
        <v>2021.01</v>
      </c>
      <c r="E2362" t="str" cm="1">
        <f t="array" ref="E2362">IF(COUNT(FIND({"셀룰러","샐룰러","lte","Lte","LTE","Cellular","cellular"},G2362)),"lte","wifi")</f>
        <v>wifi</v>
      </c>
      <c r="F2362" t="s">
        <v>5283</v>
      </c>
      <c r="G2362" t="s">
        <v>5095</v>
      </c>
      <c r="H2362">
        <f t="shared" si="287"/>
        <v>5.9200000000000728</v>
      </c>
      <c r="I2362">
        <f t="shared" si="284"/>
        <v>480000</v>
      </c>
      <c r="J2362">
        <v>2015.09</v>
      </c>
      <c r="K2362" s="3">
        <f t="shared" si="285"/>
        <v>16</v>
      </c>
      <c r="M2362">
        <f t="shared" si="286"/>
        <v>480000</v>
      </c>
    </row>
    <row r="2363" spans="1:13" x14ac:dyDescent="0.45">
      <c r="A2363" t="s">
        <v>560</v>
      </c>
      <c r="B2363">
        <v>155000</v>
      </c>
      <c r="C2363" t="s">
        <v>4</v>
      </c>
      <c r="D2363" t="str">
        <f t="shared" si="291"/>
        <v>2021.01</v>
      </c>
      <c r="E2363" t="str" cm="1">
        <f t="array" ref="E2363">IF(COUNT(FIND({"셀룰러","샐룰러","lte","Lte","LTE","Cellular","cellular"},G2363)),"lte","wifi")</f>
        <v>wifi</v>
      </c>
      <c r="F2363" t="s">
        <v>103</v>
      </c>
      <c r="G2363" t="s">
        <v>1259</v>
      </c>
      <c r="H2363">
        <f t="shared" si="287"/>
        <v>5.9200000000000728</v>
      </c>
      <c r="I2363">
        <f t="shared" si="284"/>
        <v>600000</v>
      </c>
      <c r="J2363">
        <v>2015.09</v>
      </c>
      <c r="K2363" s="3">
        <f t="shared" si="285"/>
        <v>64</v>
      </c>
      <c r="M2363">
        <f t="shared" si="286"/>
        <v>480000</v>
      </c>
    </row>
    <row r="2364" spans="1:13" x14ac:dyDescent="0.45">
      <c r="A2364" t="s">
        <v>560</v>
      </c>
      <c r="B2364">
        <v>170000</v>
      </c>
      <c r="C2364" t="s">
        <v>7</v>
      </c>
      <c r="D2364" t="str">
        <f t="shared" si="291"/>
        <v>2021.01</v>
      </c>
      <c r="E2364" t="str" cm="1">
        <f t="array" ref="E2364">IF(COUNT(FIND({"셀룰러","샐룰러","lte","Lte","LTE","Cellular","cellular"},G2364)),"lte","wifi")</f>
        <v>wifi</v>
      </c>
      <c r="F2364" t="s">
        <v>94</v>
      </c>
      <c r="G2364" t="s">
        <v>1251</v>
      </c>
      <c r="H2364">
        <f t="shared" si="287"/>
        <v>5.9200000000000728</v>
      </c>
      <c r="I2364">
        <f t="shared" si="284"/>
        <v>480000</v>
      </c>
      <c r="J2364">
        <v>2015.09</v>
      </c>
      <c r="K2364" s="3">
        <f t="shared" si="285"/>
        <v>16</v>
      </c>
      <c r="M2364">
        <f t="shared" si="286"/>
        <v>480000</v>
      </c>
    </row>
    <row r="2365" spans="1:13" x14ac:dyDescent="0.45">
      <c r="A2365" t="s">
        <v>560</v>
      </c>
      <c r="B2365" s="1">
        <v>399000</v>
      </c>
      <c r="C2365" t="s">
        <v>4</v>
      </c>
      <c r="D2365" t="str">
        <f t="shared" si="291"/>
        <v>2021.01</v>
      </c>
      <c r="E2365" t="str" cm="1">
        <f t="array" ref="E2365">IF(COUNT(FIND({"셀룰러","샐룰러","lte","Lte","LTE","Cellular","cellular"},G2365)),"lte","wifi")</f>
        <v>wifi</v>
      </c>
      <c r="F2365" t="s">
        <v>5283</v>
      </c>
      <c r="G2365" t="s">
        <v>5100</v>
      </c>
      <c r="H2365">
        <f t="shared" si="287"/>
        <v>5.9200000000000728</v>
      </c>
      <c r="I2365">
        <f t="shared" si="284"/>
        <v>600000</v>
      </c>
      <c r="J2365">
        <v>2015.09</v>
      </c>
      <c r="K2365" s="3">
        <f t="shared" si="285"/>
        <v>64</v>
      </c>
      <c r="M2365">
        <f t="shared" si="286"/>
        <v>480000</v>
      </c>
    </row>
    <row r="2366" spans="1:13" x14ac:dyDescent="0.45">
      <c r="A2366" t="s">
        <v>560</v>
      </c>
      <c r="B2366">
        <v>180000</v>
      </c>
      <c r="C2366" t="s">
        <v>4</v>
      </c>
      <c r="D2366" t="str">
        <f t="shared" si="291"/>
        <v>2020.12</v>
      </c>
      <c r="E2366" t="str" cm="1">
        <f t="array" ref="E2366">IF(COUNT(FIND({"셀룰러","샐룰러","lte","Lte","LTE","Cellular","cellular"},G2366)),"lte","wifi")</f>
        <v>wifi</v>
      </c>
      <c r="F2366" t="s">
        <v>155</v>
      </c>
      <c r="G2366" t="s">
        <v>1290</v>
      </c>
      <c r="H2366">
        <f t="shared" si="287"/>
        <v>5.0299999999999727</v>
      </c>
      <c r="I2366">
        <f t="shared" si="284"/>
        <v>480000</v>
      </c>
      <c r="J2366">
        <v>2015.09</v>
      </c>
      <c r="K2366" s="3">
        <f t="shared" si="285"/>
        <v>16</v>
      </c>
      <c r="M2366">
        <f t="shared" si="286"/>
        <v>480000</v>
      </c>
    </row>
    <row r="2367" spans="1:13" x14ac:dyDescent="0.45">
      <c r="A2367" t="s">
        <v>560</v>
      </c>
      <c r="B2367" s="1">
        <v>305000</v>
      </c>
      <c r="C2367" t="s">
        <v>4</v>
      </c>
      <c r="D2367" t="str">
        <f t="shared" si="291"/>
        <v>2018.04</v>
      </c>
      <c r="E2367" t="str" cm="1">
        <f t="array" ref="E2367">IF(COUNT(FIND({"셀룰러","샐룰러","lte","Lte","LTE","Cellular","cellular"},G2367)),"lte","wifi")</f>
        <v>wifi</v>
      </c>
      <c r="F2367" t="s">
        <v>5288</v>
      </c>
      <c r="G2367" t="s">
        <v>5103</v>
      </c>
      <c r="H2367">
        <f t="shared" si="287"/>
        <v>2.9500000000000455</v>
      </c>
      <c r="I2367">
        <f t="shared" si="284"/>
        <v>600000</v>
      </c>
      <c r="J2367">
        <v>2015.09</v>
      </c>
      <c r="K2367" s="3">
        <f t="shared" si="285"/>
        <v>64</v>
      </c>
      <c r="M2367">
        <f t="shared" si="286"/>
        <v>480000</v>
      </c>
    </row>
    <row r="2368" spans="1:13" x14ac:dyDescent="0.45">
      <c r="A2368" t="s">
        <v>560</v>
      </c>
      <c r="B2368">
        <v>165000</v>
      </c>
      <c r="C2368" t="s">
        <v>4</v>
      </c>
      <c r="D2368" t="str">
        <f t="shared" si="291"/>
        <v>2021.03</v>
      </c>
      <c r="E2368" t="str" cm="1">
        <f t="array" ref="E2368">IF(COUNT(FIND({"셀룰러","샐룰러","lte","Lte","LTE","Cellular","cellular"},G2368)),"lte","wifi")</f>
        <v>wifi</v>
      </c>
      <c r="F2368" t="s">
        <v>10</v>
      </c>
      <c r="G2368" t="s">
        <v>1081</v>
      </c>
      <c r="H2368">
        <f t="shared" si="287"/>
        <v>5.9400000000000546</v>
      </c>
      <c r="I2368">
        <f t="shared" si="284"/>
        <v>480000</v>
      </c>
      <c r="J2368">
        <v>2015.09</v>
      </c>
      <c r="K2368" s="3">
        <f t="shared" si="285"/>
        <v>16</v>
      </c>
      <c r="M2368">
        <f t="shared" si="286"/>
        <v>480000</v>
      </c>
    </row>
    <row r="2369" spans="1:13" x14ac:dyDescent="0.45">
      <c r="A2369" t="s">
        <v>560</v>
      </c>
      <c r="B2369">
        <v>260000</v>
      </c>
      <c r="C2369" t="s">
        <v>4</v>
      </c>
      <c r="D2369" t="str">
        <f t="shared" si="291"/>
        <v>2021.02</v>
      </c>
      <c r="E2369" t="str" cm="1">
        <f t="array" ref="E2369">IF(COUNT(FIND({"셀룰러","샐룰러","lte","Lte","LTE","Cellular","cellular"},G2369)),"lte","wifi")</f>
        <v>wifi</v>
      </c>
      <c r="F2369" t="s">
        <v>41</v>
      </c>
      <c r="G2369" t="s">
        <v>1197</v>
      </c>
      <c r="H2369">
        <f t="shared" si="287"/>
        <v>5.9300000000000637</v>
      </c>
      <c r="I2369">
        <f t="shared" si="284"/>
        <v>600000</v>
      </c>
      <c r="J2369">
        <v>2015.09</v>
      </c>
      <c r="K2369" s="3">
        <f t="shared" si="285"/>
        <v>64</v>
      </c>
      <c r="M2369">
        <f t="shared" si="286"/>
        <v>480000</v>
      </c>
    </row>
    <row r="2370" spans="1:13" x14ac:dyDescent="0.45">
      <c r="A2370" t="s">
        <v>560</v>
      </c>
      <c r="B2370">
        <v>300000</v>
      </c>
      <c r="C2370" t="s">
        <v>7</v>
      </c>
      <c r="D2370" t="str">
        <f t="shared" si="291"/>
        <v>2021.01</v>
      </c>
      <c r="E2370" t="str" cm="1">
        <f t="array" ref="E2370">IF(COUNT(FIND({"셀룰러","샐룰러","lte","Lte","LTE","Cellular","cellular"},G2370)),"lte","wifi")</f>
        <v>wifi</v>
      </c>
      <c r="F2370" t="s">
        <v>89</v>
      </c>
      <c r="G2370" t="s">
        <v>1134</v>
      </c>
      <c r="H2370">
        <f t="shared" si="287"/>
        <v>5.9200000000000728</v>
      </c>
      <c r="I2370">
        <f t="shared" si="284"/>
        <v>720000</v>
      </c>
      <c r="J2370">
        <v>2015.09</v>
      </c>
      <c r="K2370" s="3">
        <f t="shared" si="285"/>
        <v>128</v>
      </c>
      <c r="M2370">
        <f t="shared" si="286"/>
        <v>480000</v>
      </c>
    </row>
    <row r="2371" spans="1:13" x14ac:dyDescent="0.45">
      <c r="A2371" t="s">
        <v>560</v>
      </c>
      <c r="B2371">
        <v>230000</v>
      </c>
      <c r="C2371" t="s">
        <v>4</v>
      </c>
      <c r="D2371" t="str">
        <f t="shared" si="291"/>
        <v>2020.12</v>
      </c>
      <c r="E2371" t="str" cm="1">
        <f t="array" ref="E2371">IF(COUNT(FIND({"셀룰러","샐룰러","lte","Lte","LTE","Cellular","cellular"},G2371)),"lte","wifi")</f>
        <v>wifi</v>
      </c>
      <c r="F2371" t="s">
        <v>134</v>
      </c>
      <c r="G2371" t="s">
        <v>1157</v>
      </c>
      <c r="H2371">
        <f t="shared" si="287"/>
        <v>5.0299999999999727</v>
      </c>
      <c r="I2371">
        <f t="shared" si="284"/>
        <v>720000</v>
      </c>
      <c r="J2371">
        <v>2015.09</v>
      </c>
      <c r="K2371" s="3">
        <f t="shared" si="285"/>
        <v>128</v>
      </c>
      <c r="M2371">
        <f t="shared" si="286"/>
        <v>480000</v>
      </c>
    </row>
    <row r="2372" spans="1:13" x14ac:dyDescent="0.45">
      <c r="A2372" t="s">
        <v>560</v>
      </c>
      <c r="B2372">
        <v>250000</v>
      </c>
      <c r="C2372" t="s">
        <v>7</v>
      </c>
      <c r="D2372" t="str">
        <f t="shared" si="291"/>
        <v>2020.12</v>
      </c>
      <c r="E2372" t="str" cm="1">
        <f t="array" ref="E2372">IF(COUNT(FIND({"셀룰러","샐룰러","lte","Lte","LTE","Cellular","cellular"},G2372)),"lte","wifi")</f>
        <v>wifi</v>
      </c>
      <c r="F2372" t="s">
        <v>152</v>
      </c>
      <c r="G2372" t="s">
        <v>1102</v>
      </c>
      <c r="H2372">
        <f t="shared" si="287"/>
        <v>5.0299999999999727</v>
      </c>
      <c r="I2372">
        <f t="shared" ref="I2372:I2435" si="292">IF(K2372=64,M2372+120000,IF(K2372=128,M2372+240000,IF(K2372=256,M2372+360000,M2372)))</f>
        <v>720000</v>
      </c>
      <c r="J2372">
        <v>2015.09</v>
      </c>
      <c r="K2372" s="3">
        <f t="shared" ref="K2372:K2435" si="293">IF(COUNT(FIND(128,G2372)),128,IF(COUNT(FIND(16,G2372)),16,64))</f>
        <v>128</v>
      </c>
      <c r="M2372">
        <f t="shared" ref="M2372:M2435" si="294">IF(E2372="wifi",480000,640000)</f>
        <v>480000</v>
      </c>
    </row>
    <row r="2373" spans="1:13" x14ac:dyDescent="0.45">
      <c r="A2373" t="s">
        <v>560</v>
      </c>
      <c r="B2373">
        <v>180000</v>
      </c>
      <c r="C2373" t="s">
        <v>7</v>
      </c>
      <c r="D2373" t="str">
        <f t="shared" si="291"/>
        <v>2021.02</v>
      </c>
      <c r="E2373" t="str" cm="1">
        <f t="array" ref="E2373">IF(COUNT(FIND({"셀룰러","샐룰러","lte","Lte","LTE","Cellular","cellular"},G2373)),"lte","wifi")</f>
        <v>wifi</v>
      </c>
      <c r="F2373" t="s">
        <v>71</v>
      </c>
      <c r="G2373" t="s">
        <v>1126</v>
      </c>
      <c r="H2373">
        <f t="shared" si="287"/>
        <v>5.9300000000000637</v>
      </c>
      <c r="I2373">
        <f t="shared" si="292"/>
        <v>600000</v>
      </c>
      <c r="J2373">
        <v>2015.09</v>
      </c>
      <c r="K2373" s="3">
        <f t="shared" si="293"/>
        <v>64</v>
      </c>
      <c r="M2373">
        <f t="shared" si="294"/>
        <v>480000</v>
      </c>
    </row>
    <row r="2374" spans="1:13" x14ac:dyDescent="0.45">
      <c r="A2374" t="s">
        <v>560</v>
      </c>
      <c r="B2374">
        <v>100000</v>
      </c>
      <c r="C2374" t="s">
        <v>7</v>
      </c>
      <c r="D2374" t="str">
        <f t="shared" si="291"/>
        <v>2021.02</v>
      </c>
      <c r="E2374" t="str" cm="1">
        <f t="array" ref="E2374">IF(COUNT(FIND({"셀룰러","샐룰러","lte","Lte","LTE","Cellular","cellular"},G2374)),"lte","wifi")</f>
        <v>wifi</v>
      </c>
      <c r="F2374" t="s">
        <v>44</v>
      </c>
      <c r="G2374" t="s">
        <v>600</v>
      </c>
      <c r="H2374">
        <f t="shared" si="287"/>
        <v>5.9300000000000637</v>
      </c>
      <c r="I2374">
        <f t="shared" si="292"/>
        <v>480000</v>
      </c>
      <c r="J2374">
        <v>2015.09</v>
      </c>
      <c r="K2374" s="3">
        <f t="shared" si="293"/>
        <v>16</v>
      </c>
      <c r="M2374">
        <f t="shared" si="294"/>
        <v>480000</v>
      </c>
    </row>
    <row r="2375" spans="1:13" x14ac:dyDescent="0.45">
      <c r="A2375" t="s">
        <v>560</v>
      </c>
      <c r="B2375">
        <v>205000</v>
      </c>
      <c r="C2375" t="s">
        <v>4</v>
      </c>
      <c r="D2375" t="str">
        <f t="shared" si="291"/>
        <v>2021.01</v>
      </c>
      <c r="E2375" t="str" cm="1">
        <f t="array" ref="E2375">IF(COUNT(FIND({"셀룰러","샐룰러","lte","Lte","LTE","Cellular","cellular"},G2375)),"lte","wifi")</f>
        <v>wifi</v>
      </c>
      <c r="F2375" t="s">
        <v>89</v>
      </c>
      <c r="G2375" t="s">
        <v>1261</v>
      </c>
      <c r="H2375">
        <f t="shared" ref="H2375:H2438" si="295">D2375-J2375</f>
        <v>5.9200000000000728</v>
      </c>
      <c r="I2375">
        <f t="shared" si="292"/>
        <v>480000</v>
      </c>
      <c r="J2375">
        <v>2015.09</v>
      </c>
      <c r="K2375" s="3">
        <f t="shared" si="293"/>
        <v>16</v>
      </c>
      <c r="M2375">
        <f t="shared" si="294"/>
        <v>480000</v>
      </c>
    </row>
    <row r="2376" spans="1:13" x14ac:dyDescent="0.45">
      <c r="A2376" t="s">
        <v>560</v>
      </c>
      <c r="B2376">
        <v>250000</v>
      </c>
      <c r="C2376" t="s">
        <v>7</v>
      </c>
      <c r="D2376" t="str">
        <f t="shared" si="291"/>
        <v>2021.02</v>
      </c>
      <c r="E2376" t="str" cm="1">
        <f t="array" ref="E2376">IF(COUNT(FIND({"셀룰러","샐룰러","lte","Lte","LTE","Cellular","cellular"},G2376)),"lte","wifi")</f>
        <v>wifi</v>
      </c>
      <c r="F2376" t="s">
        <v>44</v>
      </c>
      <c r="G2376" t="s">
        <v>1226</v>
      </c>
      <c r="H2376">
        <f t="shared" si="295"/>
        <v>5.9300000000000637</v>
      </c>
      <c r="I2376">
        <f t="shared" si="292"/>
        <v>720000</v>
      </c>
      <c r="J2376">
        <v>2015.09</v>
      </c>
      <c r="K2376" s="3">
        <f t="shared" si="293"/>
        <v>128</v>
      </c>
      <c r="M2376">
        <f t="shared" si="294"/>
        <v>480000</v>
      </c>
    </row>
    <row r="2377" spans="1:13" x14ac:dyDescent="0.45">
      <c r="A2377" t="s">
        <v>560</v>
      </c>
      <c r="B2377">
        <v>220000</v>
      </c>
      <c r="C2377" t="s">
        <v>4</v>
      </c>
      <c r="D2377" t="str">
        <f t="shared" si="291"/>
        <v>2020.12</v>
      </c>
      <c r="E2377" t="str" cm="1">
        <f t="array" ref="E2377">IF(COUNT(FIND({"셀룰러","샐룰러","lte","Lte","LTE","Cellular","cellular"},G2377)),"lte","wifi")</f>
        <v>lte</v>
      </c>
      <c r="F2377" t="s">
        <v>118</v>
      </c>
      <c r="G2377" t="s">
        <v>1143</v>
      </c>
      <c r="H2377">
        <f t="shared" si="295"/>
        <v>5.0299999999999727</v>
      </c>
      <c r="I2377">
        <f t="shared" si="292"/>
        <v>760000</v>
      </c>
      <c r="J2377">
        <v>2015.09</v>
      </c>
      <c r="K2377" s="3">
        <f t="shared" si="293"/>
        <v>64</v>
      </c>
      <c r="M2377">
        <f t="shared" si="294"/>
        <v>640000</v>
      </c>
    </row>
    <row r="2378" spans="1:13" x14ac:dyDescent="0.45">
      <c r="A2378" t="s">
        <v>560</v>
      </c>
      <c r="B2378">
        <v>150000</v>
      </c>
      <c r="C2378" t="s">
        <v>7</v>
      </c>
      <c r="D2378" t="str">
        <f t="shared" si="291"/>
        <v>2020.11</v>
      </c>
      <c r="E2378" t="str" cm="1">
        <f t="array" ref="E2378">IF(COUNT(FIND({"셀룰러","샐룰러","lte","Lte","LTE","Cellular","cellular"},G2378)),"lte","wifi")</f>
        <v>wifi</v>
      </c>
      <c r="F2378" t="s">
        <v>216</v>
      </c>
      <c r="G2378" t="s">
        <v>1192</v>
      </c>
      <c r="H2378">
        <f t="shared" si="295"/>
        <v>5.0199999999999818</v>
      </c>
      <c r="I2378">
        <f t="shared" si="292"/>
        <v>600000</v>
      </c>
      <c r="J2378">
        <v>2015.09</v>
      </c>
      <c r="K2378" s="3">
        <f t="shared" si="293"/>
        <v>64</v>
      </c>
      <c r="M2378">
        <f t="shared" si="294"/>
        <v>480000</v>
      </c>
    </row>
    <row r="2379" spans="1:13" x14ac:dyDescent="0.45">
      <c r="A2379" t="s">
        <v>560</v>
      </c>
      <c r="B2379">
        <v>400000</v>
      </c>
      <c r="C2379" t="s">
        <v>4</v>
      </c>
      <c r="D2379" t="str">
        <f t="shared" si="291"/>
        <v>2020.12</v>
      </c>
      <c r="E2379" t="str" cm="1">
        <f t="array" ref="E2379">IF(COUNT(FIND({"셀룰러","샐룰러","lte","Lte","LTE","Cellular","cellular"},G2379)),"lte","wifi")</f>
        <v>lte</v>
      </c>
      <c r="F2379" t="s">
        <v>150</v>
      </c>
      <c r="G2379" t="s">
        <v>1300</v>
      </c>
      <c r="H2379">
        <f t="shared" si="295"/>
        <v>5.0299999999999727</v>
      </c>
      <c r="I2379">
        <f t="shared" si="292"/>
        <v>880000</v>
      </c>
      <c r="J2379">
        <v>2015.09</v>
      </c>
      <c r="K2379" s="3">
        <f t="shared" si="293"/>
        <v>128</v>
      </c>
      <c r="M2379">
        <f t="shared" si="294"/>
        <v>640000</v>
      </c>
    </row>
    <row r="2380" spans="1:13" x14ac:dyDescent="0.45">
      <c r="A2380" t="s">
        <v>560</v>
      </c>
      <c r="B2380">
        <v>120000</v>
      </c>
      <c r="C2380" t="s">
        <v>7</v>
      </c>
      <c r="D2380" t="str">
        <f t="shared" si="291"/>
        <v>2020.12</v>
      </c>
      <c r="E2380" t="str" cm="1">
        <f t="array" ref="E2380">IF(COUNT(FIND({"셀룰러","샐룰러","lte","Lte","LTE","Cellular","cellular"},G2380)),"lte","wifi")</f>
        <v>wifi</v>
      </c>
      <c r="F2380" t="s">
        <v>175</v>
      </c>
      <c r="G2380" t="s">
        <v>1313</v>
      </c>
      <c r="H2380">
        <f t="shared" si="295"/>
        <v>5.0299999999999727</v>
      </c>
      <c r="I2380">
        <f t="shared" si="292"/>
        <v>600000</v>
      </c>
      <c r="J2380">
        <v>2015.09</v>
      </c>
      <c r="K2380" s="3">
        <f t="shared" si="293"/>
        <v>64</v>
      </c>
      <c r="M2380">
        <f t="shared" si="294"/>
        <v>480000</v>
      </c>
    </row>
    <row r="2381" spans="1:13" x14ac:dyDescent="0.45">
      <c r="A2381" t="s">
        <v>560</v>
      </c>
      <c r="B2381" s="1">
        <v>419500</v>
      </c>
      <c r="C2381" t="s">
        <v>4</v>
      </c>
      <c r="D2381" t="str">
        <f t="shared" si="291"/>
        <v>2020.06</v>
      </c>
      <c r="E2381" t="str" cm="1">
        <f t="array" ref="E2381">IF(COUNT(FIND({"셀룰러","샐룰러","lte","Lte","LTE","Cellular","cellular"},G2381)),"lte","wifi")</f>
        <v>wifi</v>
      </c>
      <c r="F2381" t="s">
        <v>5302</v>
      </c>
      <c r="G2381" t="s">
        <v>5105</v>
      </c>
      <c r="H2381">
        <f t="shared" si="295"/>
        <v>4.9700000000000273</v>
      </c>
      <c r="I2381">
        <f t="shared" si="292"/>
        <v>720000</v>
      </c>
      <c r="J2381">
        <v>2015.09</v>
      </c>
      <c r="K2381" s="3">
        <f t="shared" si="293"/>
        <v>128</v>
      </c>
      <c r="M2381">
        <f t="shared" si="294"/>
        <v>480000</v>
      </c>
    </row>
    <row r="2382" spans="1:13" x14ac:dyDescent="0.45">
      <c r="A2382" t="s">
        <v>560</v>
      </c>
      <c r="B2382">
        <v>250000</v>
      </c>
      <c r="C2382" t="s">
        <v>4</v>
      </c>
      <c r="D2382" t="str">
        <f t="shared" si="291"/>
        <v>2021.01</v>
      </c>
      <c r="E2382" t="str" cm="1">
        <f t="array" ref="E2382">IF(COUNT(FIND({"셀룰러","샐룰러","lte","Lte","LTE","Cellular","cellular"},G2382)),"lte","wifi")</f>
        <v>wifi</v>
      </c>
      <c r="F2382" t="s">
        <v>83</v>
      </c>
      <c r="G2382" t="s">
        <v>1209</v>
      </c>
      <c r="H2382">
        <f t="shared" si="295"/>
        <v>5.9200000000000728</v>
      </c>
      <c r="I2382">
        <f t="shared" si="292"/>
        <v>600000</v>
      </c>
      <c r="J2382">
        <v>2015.09</v>
      </c>
      <c r="K2382" s="3">
        <f t="shared" si="293"/>
        <v>64</v>
      </c>
      <c r="M2382">
        <f t="shared" si="294"/>
        <v>480000</v>
      </c>
    </row>
    <row r="2383" spans="1:13" x14ac:dyDescent="0.45">
      <c r="A2383" t="s">
        <v>560</v>
      </c>
      <c r="B2383">
        <v>280000</v>
      </c>
      <c r="C2383" t="s">
        <v>4</v>
      </c>
      <c r="D2383" t="str">
        <f t="shared" si="291"/>
        <v>2020.11</v>
      </c>
      <c r="E2383" t="str" cm="1">
        <f t="array" ref="E2383">IF(COUNT(FIND({"셀룰러","샐룰러","lte","Lte","LTE","Cellular","cellular"},G2383)),"lte","wifi")</f>
        <v>wifi</v>
      </c>
      <c r="F2383" t="s">
        <v>181</v>
      </c>
      <c r="G2383" t="s">
        <v>707</v>
      </c>
      <c r="H2383">
        <f t="shared" si="295"/>
        <v>5.0199999999999818</v>
      </c>
      <c r="I2383">
        <f t="shared" si="292"/>
        <v>720000</v>
      </c>
      <c r="J2383">
        <v>2015.09</v>
      </c>
      <c r="K2383" s="3">
        <f t="shared" si="293"/>
        <v>128</v>
      </c>
      <c r="M2383">
        <f t="shared" si="294"/>
        <v>480000</v>
      </c>
    </row>
    <row r="2384" spans="1:13" x14ac:dyDescent="0.45">
      <c r="A2384" t="s">
        <v>560</v>
      </c>
      <c r="B2384">
        <v>240000</v>
      </c>
      <c r="C2384" t="s">
        <v>4</v>
      </c>
      <c r="D2384" t="str">
        <f t="shared" si="291"/>
        <v>2020.12</v>
      </c>
      <c r="E2384" t="str" cm="1">
        <f t="array" ref="E2384">IF(COUNT(FIND({"셀룰러","샐룰러","lte","Lte","LTE","Cellular","cellular"},G2384)),"lte","wifi")</f>
        <v>wifi</v>
      </c>
      <c r="F2384" t="s">
        <v>132</v>
      </c>
      <c r="G2384" t="s">
        <v>1149</v>
      </c>
      <c r="H2384">
        <f t="shared" si="295"/>
        <v>5.0299999999999727</v>
      </c>
      <c r="I2384">
        <f t="shared" si="292"/>
        <v>600000</v>
      </c>
      <c r="J2384">
        <v>2015.09</v>
      </c>
      <c r="K2384" s="3">
        <f t="shared" si="293"/>
        <v>64</v>
      </c>
      <c r="M2384">
        <f t="shared" si="294"/>
        <v>480000</v>
      </c>
    </row>
    <row r="2385" spans="1:13" x14ac:dyDescent="0.45">
      <c r="A2385" t="s">
        <v>560</v>
      </c>
      <c r="B2385" s="1">
        <v>399000</v>
      </c>
      <c r="C2385" t="s">
        <v>4</v>
      </c>
      <c r="D2385" t="str">
        <f t="shared" si="291"/>
        <v>2021.01</v>
      </c>
      <c r="E2385" t="str" cm="1">
        <f t="array" ref="E2385">IF(COUNT(FIND({"셀룰러","샐룰러","lte","Lte","LTE","Cellular","cellular"},G2385)),"lte","wifi")</f>
        <v>wifi</v>
      </c>
      <c r="F2385" t="s">
        <v>5283</v>
      </c>
      <c r="G2385" t="s">
        <v>5062</v>
      </c>
      <c r="H2385">
        <f t="shared" si="295"/>
        <v>5.9200000000000728</v>
      </c>
      <c r="I2385">
        <f t="shared" si="292"/>
        <v>720000</v>
      </c>
      <c r="J2385">
        <v>2015.09</v>
      </c>
      <c r="K2385" s="3">
        <f t="shared" si="293"/>
        <v>128</v>
      </c>
      <c r="M2385">
        <f t="shared" si="294"/>
        <v>480000</v>
      </c>
    </row>
    <row r="2386" spans="1:13" x14ac:dyDescent="0.45">
      <c r="A2386" t="s">
        <v>560</v>
      </c>
      <c r="B2386">
        <v>260000</v>
      </c>
      <c r="C2386" t="s">
        <v>4</v>
      </c>
      <c r="D2386" t="str">
        <f t="shared" si="291"/>
        <v>2020.12</v>
      </c>
      <c r="E2386" t="str" cm="1">
        <f t="array" ref="E2386">IF(COUNT(FIND({"셀룰러","샐룰러","lte","Lte","LTE","Cellular","cellular"},G2386)),"lte","wifi")</f>
        <v>wifi</v>
      </c>
      <c r="F2386" t="s">
        <v>152</v>
      </c>
      <c r="G2386" t="s">
        <v>1147</v>
      </c>
      <c r="H2386">
        <f t="shared" si="295"/>
        <v>5.0299999999999727</v>
      </c>
      <c r="I2386">
        <f t="shared" si="292"/>
        <v>720000</v>
      </c>
      <c r="J2386">
        <v>2015.09</v>
      </c>
      <c r="K2386" s="3">
        <f t="shared" si="293"/>
        <v>128</v>
      </c>
      <c r="M2386">
        <f t="shared" si="294"/>
        <v>480000</v>
      </c>
    </row>
    <row r="2387" spans="1:13" x14ac:dyDescent="0.45">
      <c r="A2387" t="s">
        <v>560</v>
      </c>
      <c r="B2387">
        <v>170000</v>
      </c>
      <c r="C2387" t="s">
        <v>7</v>
      </c>
      <c r="D2387" t="str">
        <f t="shared" si="291"/>
        <v>2020.11</v>
      </c>
      <c r="E2387" t="str" cm="1">
        <f t="array" ref="E2387">IF(COUNT(FIND({"셀룰러","샐룰러","lte","Lte","LTE","Cellular","cellular"},G2387)),"lte","wifi")</f>
        <v>wifi</v>
      </c>
      <c r="F2387" t="s">
        <v>220</v>
      </c>
      <c r="G2387" t="s">
        <v>1337</v>
      </c>
      <c r="H2387">
        <f t="shared" si="295"/>
        <v>5.0199999999999818</v>
      </c>
      <c r="I2387">
        <f t="shared" si="292"/>
        <v>600000</v>
      </c>
      <c r="J2387">
        <v>2015.09</v>
      </c>
      <c r="K2387" s="3">
        <f t="shared" si="293"/>
        <v>64</v>
      </c>
      <c r="M2387">
        <f t="shared" si="294"/>
        <v>480000</v>
      </c>
    </row>
    <row r="2388" spans="1:13" x14ac:dyDescent="0.45">
      <c r="A2388" t="s">
        <v>560</v>
      </c>
      <c r="B2388">
        <v>230000</v>
      </c>
      <c r="C2388" t="s">
        <v>4</v>
      </c>
      <c r="D2388" t="str">
        <f t="shared" si="291"/>
        <v>2020.12</v>
      </c>
      <c r="E2388" t="str" cm="1">
        <f t="array" ref="E2388">IF(COUNT(FIND({"셀룰러","샐룰러","lte","Lte","LTE","Cellular","cellular"},G2388)),"lte","wifi")</f>
        <v>wifi</v>
      </c>
      <c r="F2388" t="s">
        <v>163</v>
      </c>
      <c r="G2388" t="s">
        <v>1317</v>
      </c>
      <c r="H2388">
        <f t="shared" si="295"/>
        <v>5.0299999999999727</v>
      </c>
      <c r="I2388">
        <f t="shared" si="292"/>
        <v>720000</v>
      </c>
      <c r="J2388">
        <v>2015.09</v>
      </c>
      <c r="K2388" s="3">
        <f t="shared" si="293"/>
        <v>128</v>
      </c>
      <c r="M2388">
        <f t="shared" si="294"/>
        <v>480000</v>
      </c>
    </row>
    <row r="2389" spans="1:13" x14ac:dyDescent="0.45">
      <c r="A2389" t="s">
        <v>560</v>
      </c>
      <c r="B2389">
        <v>160000</v>
      </c>
      <c r="C2389" t="s">
        <v>7</v>
      </c>
      <c r="D2389" t="str">
        <f t="shared" si="291"/>
        <v>2021.02</v>
      </c>
      <c r="E2389" t="str" cm="1">
        <f t="array" ref="E2389">IF(COUNT(FIND({"셀룰러","샐룰러","lte","Lte","LTE","Cellular","cellular"},G2389)),"lte","wifi")</f>
        <v>wifi</v>
      </c>
      <c r="F2389" t="s">
        <v>74</v>
      </c>
      <c r="G2389" t="s">
        <v>1089</v>
      </c>
      <c r="H2389">
        <f t="shared" si="295"/>
        <v>5.9300000000000637</v>
      </c>
      <c r="I2389">
        <f t="shared" si="292"/>
        <v>480000</v>
      </c>
      <c r="J2389">
        <v>2015.09</v>
      </c>
      <c r="K2389" s="3">
        <f t="shared" si="293"/>
        <v>16</v>
      </c>
      <c r="M2389">
        <f t="shared" si="294"/>
        <v>480000</v>
      </c>
    </row>
    <row r="2390" spans="1:13" x14ac:dyDescent="0.45">
      <c r="A2390" t="s">
        <v>560</v>
      </c>
      <c r="B2390">
        <v>200000</v>
      </c>
      <c r="C2390" t="s">
        <v>7</v>
      </c>
      <c r="D2390" t="str">
        <f t="shared" si="291"/>
        <v>2021.01</v>
      </c>
      <c r="E2390" t="str" cm="1">
        <f t="array" ref="E2390">IF(COUNT(FIND({"셀룰러","샐룰러","lte","Lte","LTE","Cellular","cellular"},G2390)),"lte","wifi")</f>
        <v>lte</v>
      </c>
      <c r="F2390" t="s">
        <v>103</v>
      </c>
      <c r="G2390" t="s">
        <v>1266</v>
      </c>
      <c r="H2390">
        <f t="shared" si="295"/>
        <v>5.9200000000000728</v>
      </c>
      <c r="I2390">
        <f t="shared" si="292"/>
        <v>760000</v>
      </c>
      <c r="J2390">
        <v>2015.09</v>
      </c>
      <c r="K2390" s="3">
        <f t="shared" si="293"/>
        <v>64</v>
      </c>
      <c r="M2390">
        <f t="shared" si="294"/>
        <v>640000</v>
      </c>
    </row>
    <row r="2391" spans="1:13" x14ac:dyDescent="0.45">
      <c r="A2391" t="s">
        <v>560</v>
      </c>
      <c r="B2391">
        <v>300000</v>
      </c>
      <c r="C2391" t="s">
        <v>4</v>
      </c>
      <c r="D2391" s="2">
        <v>2021.01</v>
      </c>
      <c r="E2391" t="str" cm="1">
        <f t="array" ref="E2391">IF(COUNT(FIND({"셀룰러","샐룰러","lte","Lte","LTE","Cellular","cellular"},G2391)),"lte","wifi")</f>
        <v>lte</v>
      </c>
      <c r="F2391">
        <v>20210127</v>
      </c>
      <c r="G2391" t="s">
        <v>5588</v>
      </c>
      <c r="H2391">
        <f t="shared" si="295"/>
        <v>5.9200000000000728</v>
      </c>
      <c r="I2391">
        <f t="shared" si="292"/>
        <v>880000</v>
      </c>
      <c r="J2391">
        <v>2015.09</v>
      </c>
      <c r="K2391" s="3">
        <f t="shared" si="293"/>
        <v>128</v>
      </c>
      <c r="M2391">
        <f t="shared" si="294"/>
        <v>640000</v>
      </c>
    </row>
    <row r="2392" spans="1:13" x14ac:dyDescent="0.45">
      <c r="A2392" t="s">
        <v>560</v>
      </c>
      <c r="B2392">
        <v>195000</v>
      </c>
      <c r="C2392" t="s">
        <v>7</v>
      </c>
      <c r="D2392" t="str">
        <f t="shared" ref="D2392:D2404" si="296">LEFT(F2392,7)</f>
        <v>2021.01</v>
      </c>
      <c r="E2392" t="str" cm="1">
        <f t="array" ref="E2392">IF(COUNT(FIND({"셀룰러","샐룰러","lte","Lte","LTE","Cellular","cellular"},G2392)),"lte","wifi")</f>
        <v>wifi</v>
      </c>
      <c r="F2392" t="s">
        <v>83</v>
      </c>
      <c r="G2392" t="s">
        <v>1090</v>
      </c>
      <c r="H2392">
        <f t="shared" si="295"/>
        <v>5.9200000000000728</v>
      </c>
      <c r="I2392">
        <f t="shared" si="292"/>
        <v>480000</v>
      </c>
      <c r="J2392">
        <v>2015.09</v>
      </c>
      <c r="K2392" s="3">
        <f t="shared" si="293"/>
        <v>16</v>
      </c>
      <c r="M2392">
        <f t="shared" si="294"/>
        <v>480000</v>
      </c>
    </row>
    <row r="2393" spans="1:13" x14ac:dyDescent="0.45">
      <c r="A2393" t="s">
        <v>560</v>
      </c>
      <c r="B2393">
        <v>250000</v>
      </c>
      <c r="C2393" t="s">
        <v>4</v>
      </c>
      <c r="D2393" t="str">
        <f t="shared" si="296"/>
        <v>2020.12</v>
      </c>
      <c r="E2393" t="str" cm="1">
        <f t="array" ref="E2393">IF(COUNT(FIND({"셀룰러","샐룰러","lte","Lte","LTE","Cellular","cellular"},G2393)),"lte","wifi")</f>
        <v>wifi</v>
      </c>
      <c r="F2393" t="s">
        <v>160</v>
      </c>
      <c r="G2393" t="s">
        <v>1302</v>
      </c>
      <c r="H2393">
        <f t="shared" si="295"/>
        <v>5.0299999999999727</v>
      </c>
      <c r="I2393">
        <f t="shared" si="292"/>
        <v>720000</v>
      </c>
      <c r="J2393">
        <v>2015.09</v>
      </c>
      <c r="K2393" s="3">
        <f t="shared" si="293"/>
        <v>128</v>
      </c>
      <c r="M2393">
        <f t="shared" si="294"/>
        <v>480000</v>
      </c>
    </row>
    <row r="2394" spans="1:13" x14ac:dyDescent="0.45">
      <c r="A2394" t="s">
        <v>560</v>
      </c>
      <c r="B2394">
        <v>190000</v>
      </c>
      <c r="C2394" t="s">
        <v>7</v>
      </c>
      <c r="D2394" t="str">
        <f t="shared" si="296"/>
        <v>2021.01</v>
      </c>
      <c r="E2394" t="str" cm="1">
        <f t="array" ref="E2394">IF(COUNT(FIND({"셀룰러","샐룰러","lte","Lte","LTE","Cellular","cellular"},G2394)),"lte","wifi")</f>
        <v>wifi</v>
      </c>
      <c r="F2394" t="s">
        <v>367</v>
      </c>
      <c r="G2394" t="s">
        <v>1265</v>
      </c>
      <c r="H2394">
        <f t="shared" si="295"/>
        <v>5.9200000000000728</v>
      </c>
      <c r="I2394">
        <f t="shared" si="292"/>
        <v>480000</v>
      </c>
      <c r="J2394">
        <v>2015.09</v>
      </c>
      <c r="K2394" s="3">
        <f t="shared" si="293"/>
        <v>16</v>
      </c>
      <c r="M2394">
        <f t="shared" si="294"/>
        <v>480000</v>
      </c>
    </row>
    <row r="2395" spans="1:13" x14ac:dyDescent="0.45">
      <c r="A2395" t="s">
        <v>560</v>
      </c>
      <c r="B2395">
        <v>250000</v>
      </c>
      <c r="C2395" t="s">
        <v>4</v>
      </c>
      <c r="D2395" t="str">
        <f t="shared" si="296"/>
        <v>2020.12</v>
      </c>
      <c r="E2395" t="str" cm="1">
        <f t="array" ref="E2395">IF(COUNT(FIND({"셀룰러","샐룰러","lte","Lte","LTE","Cellular","cellular"},G2395)),"lte","wifi")</f>
        <v>wifi</v>
      </c>
      <c r="F2395" t="s">
        <v>130</v>
      </c>
      <c r="G2395" t="s">
        <v>1287</v>
      </c>
      <c r="H2395">
        <f t="shared" si="295"/>
        <v>5.0299999999999727</v>
      </c>
      <c r="I2395">
        <f t="shared" si="292"/>
        <v>720000</v>
      </c>
      <c r="J2395">
        <v>2015.09</v>
      </c>
      <c r="K2395" s="3">
        <f t="shared" si="293"/>
        <v>128</v>
      </c>
      <c r="M2395">
        <f t="shared" si="294"/>
        <v>480000</v>
      </c>
    </row>
    <row r="2396" spans="1:13" x14ac:dyDescent="0.45">
      <c r="A2396" t="s">
        <v>560</v>
      </c>
      <c r="B2396">
        <v>250000</v>
      </c>
      <c r="C2396" t="s">
        <v>7</v>
      </c>
      <c r="D2396" t="str">
        <f t="shared" si="296"/>
        <v>2020.11</v>
      </c>
      <c r="E2396" t="str" cm="1">
        <f t="array" ref="E2396">IF(COUNT(FIND({"셀룰러","샐룰러","lte","Lte","LTE","Cellular","cellular"},G2396)),"lte","wifi")</f>
        <v>wifi</v>
      </c>
      <c r="F2396" t="s">
        <v>673</v>
      </c>
      <c r="G2396" t="s">
        <v>1047</v>
      </c>
      <c r="H2396">
        <f t="shared" si="295"/>
        <v>5.0199999999999818</v>
      </c>
      <c r="I2396">
        <f t="shared" si="292"/>
        <v>720000</v>
      </c>
      <c r="J2396">
        <v>2015.09</v>
      </c>
      <c r="K2396" s="3">
        <f t="shared" si="293"/>
        <v>128</v>
      </c>
      <c r="M2396">
        <f t="shared" si="294"/>
        <v>480000</v>
      </c>
    </row>
    <row r="2397" spans="1:13" x14ac:dyDescent="0.45">
      <c r="A2397" t="s">
        <v>560</v>
      </c>
      <c r="B2397">
        <v>150000</v>
      </c>
      <c r="C2397" t="s">
        <v>7</v>
      </c>
      <c r="D2397" t="str">
        <f t="shared" si="296"/>
        <v>2021.01</v>
      </c>
      <c r="E2397" t="str" cm="1">
        <f t="array" ref="E2397">IF(COUNT(FIND({"셀룰러","샐룰러","lte","Lte","LTE","Cellular","cellular"},G2397)),"lte","wifi")</f>
        <v>wifi</v>
      </c>
      <c r="F2397" t="s">
        <v>111</v>
      </c>
      <c r="G2397" t="s">
        <v>1049</v>
      </c>
      <c r="H2397">
        <f t="shared" si="295"/>
        <v>5.9200000000000728</v>
      </c>
      <c r="I2397">
        <f t="shared" si="292"/>
        <v>600000</v>
      </c>
      <c r="J2397">
        <v>2015.09</v>
      </c>
      <c r="K2397" s="3">
        <f t="shared" si="293"/>
        <v>64</v>
      </c>
      <c r="M2397">
        <f t="shared" si="294"/>
        <v>480000</v>
      </c>
    </row>
    <row r="2398" spans="1:13" x14ac:dyDescent="0.45">
      <c r="A2398" t="s">
        <v>560</v>
      </c>
      <c r="B2398" s="1">
        <v>329000</v>
      </c>
      <c r="C2398" t="s">
        <v>4</v>
      </c>
      <c r="D2398" t="str">
        <f t="shared" si="296"/>
        <v>2021.01</v>
      </c>
      <c r="E2398" t="str" cm="1">
        <f t="array" ref="E2398">IF(COUNT(FIND({"셀룰러","샐룰러","lte","Lte","LTE","Cellular","cellular"},G2398)),"lte","wifi")</f>
        <v>wifi</v>
      </c>
      <c r="F2398" t="s">
        <v>5283</v>
      </c>
      <c r="G2398" t="s">
        <v>5095</v>
      </c>
      <c r="H2398">
        <f t="shared" si="295"/>
        <v>5.9200000000000728</v>
      </c>
      <c r="I2398">
        <f t="shared" si="292"/>
        <v>480000</v>
      </c>
      <c r="J2398">
        <v>2015.09</v>
      </c>
      <c r="K2398" s="3">
        <f t="shared" si="293"/>
        <v>16</v>
      </c>
      <c r="M2398">
        <f t="shared" si="294"/>
        <v>480000</v>
      </c>
    </row>
    <row r="2399" spans="1:13" x14ac:dyDescent="0.45">
      <c r="A2399" t="s">
        <v>560</v>
      </c>
      <c r="B2399">
        <v>170000</v>
      </c>
      <c r="C2399" t="s">
        <v>7</v>
      </c>
      <c r="D2399" t="str">
        <f t="shared" si="296"/>
        <v>2021.01</v>
      </c>
      <c r="E2399" t="str" cm="1">
        <f t="array" ref="E2399">IF(COUNT(FIND({"셀룰러","샐룰러","lte","Lte","LTE","Cellular","cellular"},G2399)),"lte","wifi")</f>
        <v>wifi</v>
      </c>
      <c r="F2399" t="s">
        <v>103</v>
      </c>
      <c r="G2399" t="s">
        <v>1258</v>
      </c>
      <c r="H2399">
        <f t="shared" si="295"/>
        <v>5.9200000000000728</v>
      </c>
      <c r="I2399">
        <f t="shared" si="292"/>
        <v>600000</v>
      </c>
      <c r="J2399">
        <v>2015.09</v>
      </c>
      <c r="K2399" s="3">
        <f t="shared" si="293"/>
        <v>64</v>
      </c>
      <c r="M2399">
        <f t="shared" si="294"/>
        <v>480000</v>
      </c>
    </row>
    <row r="2400" spans="1:13" x14ac:dyDescent="0.45">
      <c r="A2400" t="s">
        <v>560</v>
      </c>
      <c r="B2400">
        <v>470000</v>
      </c>
      <c r="C2400" t="s">
        <v>4</v>
      </c>
      <c r="D2400" t="str">
        <f t="shared" si="296"/>
        <v>2021.01</v>
      </c>
      <c r="E2400" t="str" cm="1">
        <f t="array" ref="E2400">IF(COUNT(FIND({"셀룰러","샐룰러","lte","Lte","LTE","Cellular","cellular"},G2400)),"lte","wifi")</f>
        <v>lte</v>
      </c>
      <c r="F2400" t="s">
        <v>87</v>
      </c>
      <c r="G2400" t="s">
        <v>610</v>
      </c>
      <c r="H2400">
        <f t="shared" si="295"/>
        <v>5.9200000000000728</v>
      </c>
      <c r="I2400">
        <f t="shared" si="292"/>
        <v>760000</v>
      </c>
      <c r="J2400">
        <v>2015.09</v>
      </c>
      <c r="K2400" s="3">
        <f t="shared" si="293"/>
        <v>64</v>
      </c>
      <c r="M2400">
        <f t="shared" si="294"/>
        <v>640000</v>
      </c>
    </row>
    <row r="2401" spans="1:13" x14ac:dyDescent="0.45">
      <c r="A2401" t="s">
        <v>560</v>
      </c>
      <c r="B2401">
        <v>80000</v>
      </c>
      <c r="C2401" t="s">
        <v>7</v>
      </c>
      <c r="D2401" t="str">
        <f t="shared" si="296"/>
        <v>2020.12</v>
      </c>
      <c r="E2401" t="str" cm="1">
        <f t="array" ref="E2401">IF(COUNT(FIND({"셀룰러","샐룰러","lte","Lte","LTE","Cellular","cellular"},G2401)),"lte","wifi")</f>
        <v>wifi</v>
      </c>
      <c r="F2401" t="s">
        <v>128</v>
      </c>
      <c r="G2401" t="s">
        <v>1289</v>
      </c>
      <c r="H2401">
        <f t="shared" si="295"/>
        <v>5.0299999999999727</v>
      </c>
      <c r="I2401">
        <f t="shared" si="292"/>
        <v>600000</v>
      </c>
      <c r="J2401">
        <v>2015.09</v>
      </c>
      <c r="K2401" s="3">
        <f t="shared" si="293"/>
        <v>64</v>
      </c>
      <c r="M2401">
        <f t="shared" si="294"/>
        <v>480000</v>
      </c>
    </row>
    <row r="2402" spans="1:13" x14ac:dyDescent="0.45">
      <c r="A2402" t="s">
        <v>560</v>
      </c>
      <c r="B2402">
        <v>300000</v>
      </c>
      <c r="C2402" t="s">
        <v>4</v>
      </c>
      <c r="D2402" t="str">
        <f t="shared" si="296"/>
        <v>2020.12</v>
      </c>
      <c r="E2402" t="str" cm="1">
        <f t="array" ref="E2402">IF(COUNT(FIND({"셀룰러","샐룰러","lte","Lte","LTE","Cellular","cellular"},G2402)),"lte","wifi")</f>
        <v>wifi</v>
      </c>
      <c r="F2402" t="s">
        <v>159</v>
      </c>
      <c r="G2402" t="s">
        <v>1107</v>
      </c>
      <c r="H2402">
        <f t="shared" si="295"/>
        <v>5.0299999999999727</v>
      </c>
      <c r="I2402">
        <f t="shared" si="292"/>
        <v>720000</v>
      </c>
      <c r="J2402">
        <v>2015.09</v>
      </c>
      <c r="K2402" s="3">
        <f t="shared" si="293"/>
        <v>128</v>
      </c>
      <c r="M2402">
        <f t="shared" si="294"/>
        <v>480000</v>
      </c>
    </row>
    <row r="2403" spans="1:13" x14ac:dyDescent="0.45">
      <c r="A2403" t="s">
        <v>560</v>
      </c>
      <c r="B2403">
        <v>270000</v>
      </c>
      <c r="C2403" t="s">
        <v>7</v>
      </c>
      <c r="D2403" t="str">
        <f t="shared" si="296"/>
        <v>2020.12</v>
      </c>
      <c r="E2403" t="str" cm="1">
        <f t="array" ref="E2403">IF(COUNT(FIND({"셀룰러","샐룰러","lte","Lte","LTE","Cellular","cellular"},G2403)),"lte","wifi")</f>
        <v>wifi</v>
      </c>
      <c r="F2403" t="s">
        <v>118</v>
      </c>
      <c r="G2403" t="s">
        <v>1146</v>
      </c>
      <c r="H2403">
        <f t="shared" si="295"/>
        <v>5.0299999999999727</v>
      </c>
      <c r="I2403">
        <f t="shared" si="292"/>
        <v>720000</v>
      </c>
      <c r="J2403">
        <v>2015.09</v>
      </c>
      <c r="K2403" s="3">
        <f t="shared" si="293"/>
        <v>128</v>
      </c>
      <c r="M2403">
        <f t="shared" si="294"/>
        <v>480000</v>
      </c>
    </row>
    <row r="2404" spans="1:13" x14ac:dyDescent="0.45">
      <c r="A2404" t="s">
        <v>560</v>
      </c>
      <c r="B2404">
        <v>300000</v>
      </c>
      <c r="C2404" t="s">
        <v>4</v>
      </c>
      <c r="D2404" t="str">
        <f t="shared" si="296"/>
        <v>2021.02</v>
      </c>
      <c r="E2404" t="str" cm="1">
        <f t="array" ref="E2404">IF(COUNT(FIND({"셀룰러","샐룰러","lte","Lte","LTE","Cellular","cellular"},G2404)),"lte","wifi")</f>
        <v>lte</v>
      </c>
      <c r="F2404" t="s">
        <v>71</v>
      </c>
      <c r="G2404" t="s">
        <v>1241</v>
      </c>
      <c r="H2404">
        <f t="shared" si="295"/>
        <v>5.9300000000000637</v>
      </c>
      <c r="I2404">
        <f t="shared" si="292"/>
        <v>880000</v>
      </c>
      <c r="J2404">
        <v>2015.09</v>
      </c>
      <c r="K2404" s="3">
        <f t="shared" si="293"/>
        <v>128</v>
      </c>
      <c r="M2404">
        <f t="shared" si="294"/>
        <v>640000</v>
      </c>
    </row>
    <row r="2405" spans="1:13" x14ac:dyDescent="0.45">
      <c r="A2405" t="s">
        <v>560</v>
      </c>
      <c r="B2405" s="1">
        <v>359000</v>
      </c>
      <c r="C2405" t="s">
        <v>4</v>
      </c>
      <c r="D2405" s="2">
        <v>2020.12</v>
      </c>
      <c r="E2405" t="str" cm="1">
        <f t="array" ref="E2405">IF(COUNT(FIND({"셀룰러","샐룰러","lte","Lte","LTE","Cellular","cellular"},G2405)),"lte","wifi")</f>
        <v>wifi</v>
      </c>
      <c r="F2405">
        <v>202012</v>
      </c>
      <c r="G2405" t="s">
        <v>5613</v>
      </c>
      <c r="H2405">
        <f t="shared" si="295"/>
        <v>5.0299999999999727</v>
      </c>
      <c r="I2405">
        <f t="shared" si="292"/>
        <v>480000</v>
      </c>
      <c r="J2405">
        <v>2015.09</v>
      </c>
      <c r="K2405" s="3">
        <f t="shared" si="293"/>
        <v>16</v>
      </c>
      <c r="M2405">
        <f t="shared" si="294"/>
        <v>480000</v>
      </c>
    </row>
    <row r="2406" spans="1:13" x14ac:dyDescent="0.45">
      <c r="A2406" t="s">
        <v>560</v>
      </c>
      <c r="B2406">
        <v>210000</v>
      </c>
      <c r="C2406" t="s">
        <v>7</v>
      </c>
      <c r="D2406" t="str">
        <f t="shared" ref="D2406:D2422" si="297">LEFT(F2406,7)</f>
        <v>2021.01</v>
      </c>
      <c r="E2406" t="str" cm="1">
        <f t="array" ref="E2406">IF(COUNT(FIND({"셀룰러","샐룰러","lte","Lte","LTE","Cellular","cellular"},G2406)),"lte","wifi")</f>
        <v>wifi</v>
      </c>
      <c r="F2406" t="s">
        <v>367</v>
      </c>
      <c r="G2406" t="s">
        <v>1139</v>
      </c>
      <c r="H2406">
        <f t="shared" si="295"/>
        <v>5.9200000000000728</v>
      </c>
      <c r="I2406">
        <f t="shared" si="292"/>
        <v>720000</v>
      </c>
      <c r="J2406">
        <v>2015.09</v>
      </c>
      <c r="K2406" s="3">
        <f t="shared" si="293"/>
        <v>128</v>
      </c>
      <c r="M2406">
        <f t="shared" si="294"/>
        <v>480000</v>
      </c>
    </row>
    <row r="2407" spans="1:13" x14ac:dyDescent="0.45">
      <c r="A2407" t="s">
        <v>560</v>
      </c>
      <c r="B2407">
        <v>280000</v>
      </c>
      <c r="C2407" t="s">
        <v>4</v>
      </c>
      <c r="D2407" t="str">
        <f t="shared" si="297"/>
        <v>2021.02</v>
      </c>
      <c r="E2407" t="str" cm="1">
        <f t="array" ref="E2407">IF(COUNT(FIND({"셀룰러","샐룰러","lte","Lte","LTE","Cellular","cellular"},G2407)),"lte","wifi")</f>
        <v>lte</v>
      </c>
      <c r="F2407" t="s">
        <v>302</v>
      </c>
      <c r="G2407" t="s">
        <v>1240</v>
      </c>
      <c r="H2407">
        <f t="shared" si="295"/>
        <v>5.9300000000000637</v>
      </c>
      <c r="I2407">
        <f t="shared" si="292"/>
        <v>880000</v>
      </c>
      <c r="J2407">
        <v>2015.09</v>
      </c>
      <c r="K2407" s="3">
        <f t="shared" si="293"/>
        <v>128</v>
      </c>
      <c r="M2407">
        <f t="shared" si="294"/>
        <v>640000</v>
      </c>
    </row>
    <row r="2408" spans="1:13" x14ac:dyDescent="0.45">
      <c r="A2408" t="s">
        <v>560</v>
      </c>
      <c r="B2408">
        <v>250000</v>
      </c>
      <c r="C2408" t="s">
        <v>7</v>
      </c>
      <c r="D2408" t="str">
        <f t="shared" si="297"/>
        <v>2020.11</v>
      </c>
      <c r="E2408" t="str" cm="1">
        <f t="array" ref="E2408">IF(COUNT(FIND({"셀룰러","샐룰러","lte","Lte","LTE","Cellular","cellular"},G2408)),"lte","wifi")</f>
        <v>wifi</v>
      </c>
      <c r="F2408" t="s">
        <v>181</v>
      </c>
      <c r="G2408" t="s">
        <v>1311</v>
      </c>
      <c r="H2408">
        <f t="shared" si="295"/>
        <v>5.0199999999999818</v>
      </c>
      <c r="I2408">
        <f t="shared" si="292"/>
        <v>720000</v>
      </c>
      <c r="J2408">
        <v>2015.09</v>
      </c>
      <c r="K2408" s="3">
        <f t="shared" si="293"/>
        <v>128</v>
      </c>
      <c r="M2408">
        <f t="shared" si="294"/>
        <v>480000</v>
      </c>
    </row>
    <row r="2409" spans="1:13" x14ac:dyDescent="0.45">
      <c r="A2409" t="s">
        <v>560</v>
      </c>
      <c r="B2409">
        <v>270000</v>
      </c>
      <c r="C2409" t="s">
        <v>4</v>
      </c>
      <c r="D2409" t="str">
        <f t="shared" si="297"/>
        <v>2021.01</v>
      </c>
      <c r="E2409" t="str" cm="1">
        <f t="array" ref="E2409">IF(COUNT(FIND({"셀룰러","샐룰러","lte","Lte","LTE","Cellular","cellular"},G2409)),"lte","wifi")</f>
        <v>wifi</v>
      </c>
      <c r="F2409" t="s">
        <v>117</v>
      </c>
      <c r="G2409" t="s">
        <v>1101</v>
      </c>
      <c r="H2409">
        <f t="shared" si="295"/>
        <v>5.9200000000000728</v>
      </c>
      <c r="I2409">
        <f t="shared" si="292"/>
        <v>720000</v>
      </c>
      <c r="J2409">
        <v>2015.09</v>
      </c>
      <c r="K2409" s="3">
        <f t="shared" si="293"/>
        <v>128</v>
      </c>
      <c r="M2409">
        <f t="shared" si="294"/>
        <v>480000</v>
      </c>
    </row>
    <row r="2410" spans="1:13" x14ac:dyDescent="0.45">
      <c r="A2410" t="s">
        <v>560</v>
      </c>
      <c r="B2410">
        <v>155000</v>
      </c>
      <c r="C2410" t="s">
        <v>7</v>
      </c>
      <c r="D2410" t="str">
        <f t="shared" si="297"/>
        <v>2021.02</v>
      </c>
      <c r="E2410" t="str" cm="1">
        <f t="array" ref="E2410">IF(COUNT(FIND({"셀룰러","샐룰러","lte","Lte","LTE","Cellular","cellular"},G2410)),"lte","wifi")</f>
        <v>wifi</v>
      </c>
      <c r="F2410" t="s">
        <v>299</v>
      </c>
      <c r="G2410" t="s">
        <v>1087</v>
      </c>
      <c r="H2410">
        <f t="shared" si="295"/>
        <v>5.9300000000000637</v>
      </c>
      <c r="I2410">
        <f t="shared" si="292"/>
        <v>480000</v>
      </c>
      <c r="J2410">
        <v>2015.09</v>
      </c>
      <c r="K2410" s="3">
        <f t="shared" si="293"/>
        <v>16</v>
      </c>
      <c r="M2410">
        <f t="shared" si="294"/>
        <v>480000</v>
      </c>
    </row>
    <row r="2411" spans="1:13" x14ac:dyDescent="0.45">
      <c r="A2411" t="s">
        <v>560</v>
      </c>
      <c r="B2411">
        <v>300000</v>
      </c>
      <c r="C2411" t="s">
        <v>4</v>
      </c>
      <c r="D2411" t="str">
        <f t="shared" si="297"/>
        <v>2021.01</v>
      </c>
      <c r="E2411" t="str" cm="1">
        <f t="array" ref="E2411">IF(COUNT(FIND({"셀룰러","샐룰러","lte","Lte","LTE","Cellular","cellular"},G2411)),"lte","wifi")</f>
        <v>lte</v>
      </c>
      <c r="F2411" t="s">
        <v>339</v>
      </c>
      <c r="G2411" t="s">
        <v>1252</v>
      </c>
      <c r="H2411">
        <f t="shared" si="295"/>
        <v>5.9200000000000728</v>
      </c>
      <c r="I2411">
        <f t="shared" si="292"/>
        <v>880000</v>
      </c>
      <c r="J2411">
        <v>2015.09</v>
      </c>
      <c r="K2411" s="3">
        <f t="shared" si="293"/>
        <v>128</v>
      </c>
      <c r="M2411">
        <f t="shared" si="294"/>
        <v>640000</v>
      </c>
    </row>
    <row r="2412" spans="1:13" x14ac:dyDescent="0.45">
      <c r="A2412" t="s">
        <v>560</v>
      </c>
      <c r="B2412">
        <v>200000</v>
      </c>
      <c r="C2412" t="s">
        <v>7</v>
      </c>
      <c r="D2412" t="str">
        <f t="shared" si="297"/>
        <v>2021.03</v>
      </c>
      <c r="E2412" t="str" cm="1">
        <f t="array" ref="E2412">IF(COUNT(FIND({"셀룰러","샐룰러","lte","Lte","LTE","Cellular","cellular"},G2412)),"lte","wifi")</f>
        <v>wifi</v>
      </c>
      <c r="F2412" t="s">
        <v>17</v>
      </c>
      <c r="G2412" t="s">
        <v>1211</v>
      </c>
      <c r="H2412">
        <f t="shared" si="295"/>
        <v>5.9400000000000546</v>
      </c>
      <c r="I2412">
        <f t="shared" si="292"/>
        <v>600000</v>
      </c>
      <c r="J2412">
        <v>2015.09</v>
      </c>
      <c r="K2412" s="3">
        <f t="shared" si="293"/>
        <v>64</v>
      </c>
      <c r="M2412">
        <f t="shared" si="294"/>
        <v>480000</v>
      </c>
    </row>
    <row r="2413" spans="1:13" x14ac:dyDescent="0.45">
      <c r="A2413" t="s">
        <v>560</v>
      </c>
      <c r="B2413">
        <v>300000</v>
      </c>
      <c r="C2413" t="s">
        <v>4</v>
      </c>
      <c r="D2413" t="str">
        <f t="shared" si="297"/>
        <v>2020.10</v>
      </c>
      <c r="E2413" t="str" cm="1">
        <f t="array" ref="E2413">IF(COUNT(FIND({"셀룰러","샐룰러","lte","Lte","LTE","Cellular","cellular"},G2413)),"lte","wifi")</f>
        <v>wifi</v>
      </c>
      <c r="F2413" t="s">
        <v>690</v>
      </c>
      <c r="G2413" t="s">
        <v>1195</v>
      </c>
      <c r="H2413">
        <f t="shared" si="295"/>
        <v>5.0099999999999909</v>
      </c>
      <c r="I2413">
        <f t="shared" si="292"/>
        <v>600000</v>
      </c>
      <c r="J2413">
        <v>2015.09</v>
      </c>
      <c r="K2413" s="3">
        <f t="shared" si="293"/>
        <v>64</v>
      </c>
      <c r="M2413">
        <f t="shared" si="294"/>
        <v>480000</v>
      </c>
    </row>
    <row r="2414" spans="1:13" x14ac:dyDescent="0.45">
      <c r="A2414" t="s">
        <v>560</v>
      </c>
      <c r="B2414">
        <v>180000</v>
      </c>
      <c r="C2414" t="s">
        <v>7</v>
      </c>
      <c r="D2414" t="str">
        <f t="shared" si="297"/>
        <v>2020.12</v>
      </c>
      <c r="E2414" t="str" cm="1">
        <f t="array" ref="E2414">IF(COUNT(FIND({"셀룰러","샐룰러","lte","Lte","LTE","Cellular","cellular"},G2414)),"lte","wifi")</f>
        <v>wifi</v>
      </c>
      <c r="F2414" t="s">
        <v>460</v>
      </c>
      <c r="G2414" t="s">
        <v>1298</v>
      </c>
      <c r="H2414">
        <f t="shared" si="295"/>
        <v>5.0299999999999727</v>
      </c>
      <c r="I2414">
        <f t="shared" si="292"/>
        <v>600000</v>
      </c>
      <c r="J2414">
        <v>2015.09</v>
      </c>
      <c r="K2414" s="3">
        <f t="shared" si="293"/>
        <v>64</v>
      </c>
      <c r="M2414">
        <f t="shared" si="294"/>
        <v>480000</v>
      </c>
    </row>
    <row r="2415" spans="1:13" x14ac:dyDescent="0.45">
      <c r="A2415" t="s">
        <v>560</v>
      </c>
      <c r="B2415">
        <v>260000</v>
      </c>
      <c r="C2415" t="s">
        <v>7</v>
      </c>
      <c r="D2415" t="str">
        <f t="shared" si="297"/>
        <v>2020.12</v>
      </c>
      <c r="E2415" t="str" cm="1">
        <f t="array" ref="E2415">IF(COUNT(FIND({"셀룰러","샐룰러","lte","Lte","LTE","Cellular","cellular"},G2415)),"lte","wifi")</f>
        <v>lte</v>
      </c>
      <c r="F2415" t="s">
        <v>132</v>
      </c>
      <c r="G2415" t="s">
        <v>1103</v>
      </c>
      <c r="H2415">
        <f t="shared" si="295"/>
        <v>5.0299999999999727</v>
      </c>
      <c r="I2415">
        <f t="shared" si="292"/>
        <v>760000</v>
      </c>
      <c r="J2415">
        <v>2015.09</v>
      </c>
      <c r="K2415" s="3">
        <f t="shared" si="293"/>
        <v>64</v>
      </c>
      <c r="M2415">
        <f t="shared" si="294"/>
        <v>640000</v>
      </c>
    </row>
    <row r="2416" spans="1:13" x14ac:dyDescent="0.45">
      <c r="A2416" t="s">
        <v>560</v>
      </c>
      <c r="B2416">
        <v>240000</v>
      </c>
      <c r="C2416" t="s">
        <v>7</v>
      </c>
      <c r="D2416" t="str">
        <f t="shared" si="297"/>
        <v>2020.12</v>
      </c>
      <c r="E2416" t="str" cm="1">
        <f t="array" ref="E2416">IF(COUNT(FIND({"셀룰러","샐룰러","lte","Lte","LTE","Cellular","cellular"},G2416)),"lte","wifi")</f>
        <v>wifi</v>
      </c>
      <c r="F2416" t="s">
        <v>145</v>
      </c>
      <c r="G2416" t="s">
        <v>1154</v>
      </c>
      <c r="H2416">
        <f t="shared" si="295"/>
        <v>5.0299999999999727</v>
      </c>
      <c r="I2416">
        <f t="shared" si="292"/>
        <v>720000</v>
      </c>
      <c r="J2416">
        <v>2015.09</v>
      </c>
      <c r="K2416" s="3">
        <f t="shared" si="293"/>
        <v>128</v>
      </c>
      <c r="M2416">
        <f t="shared" si="294"/>
        <v>480000</v>
      </c>
    </row>
    <row r="2417" spans="1:13" x14ac:dyDescent="0.45">
      <c r="A2417" t="s">
        <v>560</v>
      </c>
      <c r="B2417">
        <v>190000</v>
      </c>
      <c r="C2417" t="s">
        <v>7</v>
      </c>
      <c r="D2417" t="str">
        <f t="shared" si="297"/>
        <v>2021.02</v>
      </c>
      <c r="E2417" t="str" cm="1">
        <f t="array" ref="E2417">IF(COUNT(FIND({"셀룰러","샐룰러","lte","Lte","LTE","Cellular","cellular"},G2417)),"lte","wifi")</f>
        <v>wifi</v>
      </c>
      <c r="F2417" t="s">
        <v>257</v>
      </c>
      <c r="G2417" t="s">
        <v>1221</v>
      </c>
      <c r="H2417">
        <f t="shared" si="295"/>
        <v>5.9300000000000637</v>
      </c>
      <c r="I2417">
        <f t="shared" si="292"/>
        <v>720000</v>
      </c>
      <c r="J2417">
        <v>2015.09</v>
      </c>
      <c r="K2417" s="3">
        <f t="shared" si="293"/>
        <v>128</v>
      </c>
      <c r="M2417">
        <f t="shared" si="294"/>
        <v>480000</v>
      </c>
    </row>
    <row r="2418" spans="1:13" x14ac:dyDescent="0.45">
      <c r="A2418" t="s">
        <v>560</v>
      </c>
      <c r="B2418">
        <v>210000</v>
      </c>
      <c r="C2418" t="s">
        <v>7</v>
      </c>
      <c r="D2418" t="str">
        <f t="shared" si="297"/>
        <v>2021.03</v>
      </c>
      <c r="E2418" t="str" cm="1">
        <f t="array" ref="E2418">IF(COUNT(FIND({"셀룰러","샐룰러","lte","Lte","LTE","Cellular","cellular"},G2418)),"lte","wifi")</f>
        <v>wifi</v>
      </c>
      <c r="F2418" t="s">
        <v>190</v>
      </c>
      <c r="G2418" t="s">
        <v>1200</v>
      </c>
      <c r="H2418">
        <f t="shared" si="295"/>
        <v>5.9400000000000546</v>
      </c>
      <c r="I2418">
        <f t="shared" si="292"/>
        <v>720000</v>
      </c>
      <c r="J2418">
        <v>2015.09</v>
      </c>
      <c r="K2418" s="3">
        <f t="shared" si="293"/>
        <v>128</v>
      </c>
      <c r="M2418">
        <f t="shared" si="294"/>
        <v>480000</v>
      </c>
    </row>
    <row r="2419" spans="1:13" x14ac:dyDescent="0.45">
      <c r="A2419" t="s">
        <v>560</v>
      </c>
      <c r="B2419">
        <v>270000</v>
      </c>
      <c r="C2419" t="s">
        <v>4</v>
      </c>
      <c r="D2419" t="str">
        <f t="shared" si="297"/>
        <v>2021.01</v>
      </c>
      <c r="E2419" t="str" cm="1">
        <f t="array" ref="E2419">IF(COUNT(FIND({"셀룰러","샐룰러","lte","Lte","LTE","Cellular","cellular"},G2419)),"lte","wifi")</f>
        <v>lte</v>
      </c>
      <c r="F2419" t="s">
        <v>110</v>
      </c>
      <c r="G2419" t="s">
        <v>1263</v>
      </c>
      <c r="H2419">
        <f t="shared" si="295"/>
        <v>5.9200000000000728</v>
      </c>
      <c r="I2419">
        <f t="shared" si="292"/>
        <v>880000</v>
      </c>
      <c r="J2419">
        <v>2015.09</v>
      </c>
      <c r="K2419" s="3">
        <f t="shared" si="293"/>
        <v>128</v>
      </c>
      <c r="M2419">
        <f t="shared" si="294"/>
        <v>640000</v>
      </c>
    </row>
    <row r="2420" spans="1:13" x14ac:dyDescent="0.45">
      <c r="A2420" t="s">
        <v>560</v>
      </c>
      <c r="B2420">
        <v>254000</v>
      </c>
      <c r="C2420" t="s">
        <v>7</v>
      </c>
      <c r="D2420" t="str">
        <f t="shared" si="297"/>
        <v>2020.11</v>
      </c>
      <c r="E2420" t="str" cm="1">
        <f t="array" ref="E2420">IF(COUNT(FIND({"셀룰러","샐룰러","lte","Lte","LTE","Cellular","cellular"},G2420)),"lte","wifi")</f>
        <v>lte</v>
      </c>
      <c r="F2420" t="s">
        <v>186</v>
      </c>
      <c r="G2420" t="s">
        <v>1274</v>
      </c>
      <c r="H2420">
        <f t="shared" si="295"/>
        <v>5.0199999999999818</v>
      </c>
      <c r="I2420">
        <f t="shared" si="292"/>
        <v>880000</v>
      </c>
      <c r="J2420">
        <v>2015.09</v>
      </c>
      <c r="K2420" s="3">
        <f t="shared" si="293"/>
        <v>128</v>
      </c>
      <c r="M2420">
        <f t="shared" si="294"/>
        <v>640000</v>
      </c>
    </row>
    <row r="2421" spans="1:13" x14ac:dyDescent="0.45">
      <c r="A2421" t="s">
        <v>560</v>
      </c>
      <c r="B2421" s="1">
        <v>428360</v>
      </c>
      <c r="C2421" t="s">
        <v>4</v>
      </c>
      <c r="D2421" t="str">
        <f t="shared" si="297"/>
        <v>2017.03</v>
      </c>
      <c r="E2421" t="str" cm="1">
        <f t="array" ref="E2421">IF(COUNT(FIND({"셀룰러","샐룰러","lte","Lte","LTE","Cellular","cellular"},G2421)),"lte","wifi")</f>
        <v>wifi</v>
      </c>
      <c r="F2421" t="s">
        <v>5299</v>
      </c>
      <c r="G2421" t="s">
        <v>5102</v>
      </c>
      <c r="H2421">
        <f t="shared" si="295"/>
        <v>1.9400000000000546</v>
      </c>
      <c r="I2421">
        <f t="shared" si="292"/>
        <v>480000</v>
      </c>
      <c r="J2421">
        <v>2015.09</v>
      </c>
      <c r="K2421" s="3">
        <f t="shared" si="293"/>
        <v>16</v>
      </c>
      <c r="M2421">
        <f t="shared" si="294"/>
        <v>480000</v>
      </c>
    </row>
    <row r="2422" spans="1:13" x14ac:dyDescent="0.45">
      <c r="A2422" t="s">
        <v>560</v>
      </c>
      <c r="B2422">
        <v>190000</v>
      </c>
      <c r="C2422" t="s">
        <v>7</v>
      </c>
      <c r="D2422" t="str">
        <f t="shared" si="297"/>
        <v>2020.11</v>
      </c>
      <c r="E2422" t="str" cm="1">
        <f t="array" ref="E2422">IF(COUNT(FIND({"셀룰러","샐룰러","lte","Lte","LTE","Cellular","cellular"},G2422)),"lte","wifi")</f>
        <v>wifi</v>
      </c>
      <c r="F2422" t="s">
        <v>189</v>
      </c>
      <c r="G2422" t="s">
        <v>1321</v>
      </c>
      <c r="H2422">
        <f t="shared" si="295"/>
        <v>5.0199999999999818</v>
      </c>
      <c r="I2422">
        <f t="shared" si="292"/>
        <v>600000</v>
      </c>
      <c r="J2422">
        <v>2015.09</v>
      </c>
      <c r="K2422" s="3">
        <f t="shared" si="293"/>
        <v>64</v>
      </c>
      <c r="M2422">
        <f t="shared" si="294"/>
        <v>480000</v>
      </c>
    </row>
    <row r="2423" spans="1:13" x14ac:dyDescent="0.45">
      <c r="A2423" t="s">
        <v>560</v>
      </c>
      <c r="B2423">
        <v>330000</v>
      </c>
      <c r="C2423" t="s">
        <v>4</v>
      </c>
      <c r="D2423" s="2">
        <v>2021.01</v>
      </c>
      <c r="E2423" t="str" cm="1">
        <f t="array" ref="E2423">IF(COUNT(FIND({"셀룰러","샐룰러","lte","Lte","LTE","Cellular","cellular"},G2423)),"lte","wifi")</f>
        <v>lte</v>
      </c>
      <c r="F2423">
        <v>20210107</v>
      </c>
      <c r="G2423" t="s">
        <v>5353</v>
      </c>
      <c r="H2423">
        <f t="shared" si="295"/>
        <v>5.9200000000000728</v>
      </c>
      <c r="I2423">
        <f t="shared" si="292"/>
        <v>760000</v>
      </c>
      <c r="J2423">
        <v>2015.09</v>
      </c>
      <c r="K2423" s="3">
        <f t="shared" si="293"/>
        <v>64</v>
      </c>
      <c r="M2423">
        <f t="shared" si="294"/>
        <v>640000</v>
      </c>
    </row>
    <row r="2424" spans="1:13" x14ac:dyDescent="0.45">
      <c r="A2424" t="s">
        <v>560</v>
      </c>
      <c r="B2424">
        <v>250000</v>
      </c>
      <c r="C2424" t="s">
        <v>4</v>
      </c>
      <c r="D2424" t="str">
        <f t="shared" ref="D2424:D2432" si="298">LEFT(F2424,7)</f>
        <v>2020.11</v>
      </c>
      <c r="E2424" t="str" cm="1">
        <f t="array" ref="E2424">IF(COUNT(FIND({"셀룰러","샐룰러","lte","Lte","LTE","Cellular","cellular"},G2424)),"lte","wifi")</f>
        <v>lte</v>
      </c>
      <c r="F2424" t="s">
        <v>168</v>
      </c>
      <c r="G2424" t="s">
        <v>1175</v>
      </c>
      <c r="H2424">
        <f t="shared" si="295"/>
        <v>5.0199999999999818</v>
      </c>
      <c r="I2424">
        <f t="shared" si="292"/>
        <v>760000</v>
      </c>
      <c r="J2424">
        <v>2015.09</v>
      </c>
      <c r="K2424" s="3">
        <f t="shared" si="293"/>
        <v>64</v>
      </c>
      <c r="M2424">
        <f t="shared" si="294"/>
        <v>640000</v>
      </c>
    </row>
    <row r="2425" spans="1:13" x14ac:dyDescent="0.45">
      <c r="A2425" t="s">
        <v>560</v>
      </c>
      <c r="B2425" s="1">
        <v>270000</v>
      </c>
      <c r="C2425" t="s">
        <v>4</v>
      </c>
      <c r="D2425" t="str">
        <f t="shared" si="298"/>
        <v>2021.01</v>
      </c>
      <c r="E2425" t="str" cm="1">
        <f t="array" ref="E2425">IF(COUNT(FIND({"셀룰러","샐룰러","lte","Lte","LTE","Cellular","cellular"},G2425)),"lte","wifi")</f>
        <v>wifi</v>
      </c>
      <c r="F2425" t="s">
        <v>5283</v>
      </c>
      <c r="G2425" t="s">
        <v>5055</v>
      </c>
      <c r="H2425">
        <f t="shared" si="295"/>
        <v>5.9200000000000728</v>
      </c>
      <c r="I2425">
        <f t="shared" si="292"/>
        <v>720000</v>
      </c>
      <c r="J2425">
        <v>2015.09</v>
      </c>
      <c r="K2425" s="3">
        <f t="shared" si="293"/>
        <v>128</v>
      </c>
      <c r="M2425">
        <f t="shared" si="294"/>
        <v>480000</v>
      </c>
    </row>
    <row r="2426" spans="1:13" x14ac:dyDescent="0.45">
      <c r="A2426" t="s">
        <v>560</v>
      </c>
      <c r="B2426">
        <v>230000</v>
      </c>
      <c r="C2426" t="s">
        <v>43</v>
      </c>
      <c r="D2426" t="str">
        <f t="shared" si="298"/>
        <v>2021.01</v>
      </c>
      <c r="E2426" t="str" cm="1">
        <f t="array" ref="E2426">IF(COUNT(FIND({"셀룰러","샐룰러","lte","Lte","LTE","Cellular","cellular"},G2426)),"lte","wifi")</f>
        <v>wifi</v>
      </c>
      <c r="F2426" t="s">
        <v>96</v>
      </c>
      <c r="G2426" t="s">
        <v>1093</v>
      </c>
      <c r="H2426">
        <f t="shared" si="295"/>
        <v>5.9200000000000728</v>
      </c>
      <c r="I2426">
        <f t="shared" si="292"/>
        <v>600000</v>
      </c>
      <c r="J2426">
        <v>2015.09</v>
      </c>
      <c r="K2426" s="3">
        <f t="shared" si="293"/>
        <v>64</v>
      </c>
      <c r="M2426">
        <f t="shared" si="294"/>
        <v>480000</v>
      </c>
    </row>
    <row r="2427" spans="1:13" x14ac:dyDescent="0.45">
      <c r="A2427" t="s">
        <v>560</v>
      </c>
      <c r="B2427">
        <v>89000</v>
      </c>
      <c r="C2427" t="s">
        <v>7</v>
      </c>
      <c r="D2427" t="str">
        <f t="shared" si="298"/>
        <v>2020.11</v>
      </c>
      <c r="E2427" t="str" cm="1">
        <f t="array" ref="E2427">IF(COUNT(FIND({"셀룰러","샐룰러","lte","Lte","LTE","Cellular","cellular"},G2427)),"lte","wifi")</f>
        <v>wifi</v>
      </c>
      <c r="F2427" t="s">
        <v>199</v>
      </c>
      <c r="G2427" t="s">
        <v>1345</v>
      </c>
      <c r="H2427">
        <f t="shared" si="295"/>
        <v>5.0199999999999818</v>
      </c>
      <c r="I2427">
        <f t="shared" si="292"/>
        <v>600000</v>
      </c>
      <c r="J2427">
        <v>2015.09</v>
      </c>
      <c r="K2427" s="3">
        <f t="shared" si="293"/>
        <v>64</v>
      </c>
      <c r="M2427">
        <f t="shared" si="294"/>
        <v>480000</v>
      </c>
    </row>
    <row r="2428" spans="1:13" x14ac:dyDescent="0.45">
      <c r="A2428" t="s">
        <v>560</v>
      </c>
      <c r="B2428">
        <v>200000</v>
      </c>
      <c r="C2428" t="s">
        <v>7</v>
      </c>
      <c r="D2428" t="str">
        <f t="shared" si="298"/>
        <v>2021.01</v>
      </c>
      <c r="E2428" t="str" cm="1">
        <f t="array" ref="E2428">IF(COUNT(FIND({"셀룰러","샐룰러","lte","Lte","LTE","Cellular","cellular"},G2428)),"lte","wifi")</f>
        <v>wifi</v>
      </c>
      <c r="F2428" t="s">
        <v>339</v>
      </c>
      <c r="G2428" t="s">
        <v>1246</v>
      </c>
      <c r="H2428">
        <f t="shared" si="295"/>
        <v>5.9200000000000728</v>
      </c>
      <c r="I2428">
        <f t="shared" si="292"/>
        <v>480000</v>
      </c>
      <c r="J2428">
        <v>2015.09</v>
      </c>
      <c r="K2428" s="3">
        <f t="shared" si="293"/>
        <v>16</v>
      </c>
      <c r="M2428">
        <f t="shared" si="294"/>
        <v>480000</v>
      </c>
    </row>
    <row r="2429" spans="1:13" x14ac:dyDescent="0.45">
      <c r="A2429" t="s">
        <v>560</v>
      </c>
      <c r="B2429" s="1">
        <v>270000</v>
      </c>
      <c r="C2429" t="s">
        <v>4</v>
      </c>
      <c r="D2429" t="str">
        <f t="shared" si="298"/>
        <v>2021.02</v>
      </c>
      <c r="E2429" t="str" cm="1">
        <f t="array" ref="E2429">IF(COUNT(FIND({"셀룰러","샐룰러","lte","Lte","LTE","Cellular","cellular"},G2429)),"lte","wifi")</f>
        <v>wifi</v>
      </c>
      <c r="F2429" t="s">
        <v>5277</v>
      </c>
      <c r="G2429" t="s">
        <v>5093</v>
      </c>
      <c r="H2429">
        <f t="shared" si="295"/>
        <v>5.9300000000000637</v>
      </c>
      <c r="I2429">
        <f t="shared" si="292"/>
        <v>600000</v>
      </c>
      <c r="J2429">
        <v>2015.09</v>
      </c>
      <c r="K2429" s="3">
        <f t="shared" si="293"/>
        <v>64</v>
      </c>
      <c r="M2429">
        <f t="shared" si="294"/>
        <v>480000</v>
      </c>
    </row>
    <row r="2430" spans="1:13" x14ac:dyDescent="0.45">
      <c r="A2430" t="s">
        <v>560</v>
      </c>
      <c r="B2430">
        <v>280000</v>
      </c>
      <c r="C2430" t="s">
        <v>4</v>
      </c>
      <c r="D2430" t="str">
        <f t="shared" si="298"/>
        <v>2020.12</v>
      </c>
      <c r="E2430" t="str" cm="1">
        <f t="array" ref="E2430">IF(COUNT(FIND({"셀룰러","샐룰러","lte","Lte","LTE","Cellular","cellular"},G2430)),"lte","wifi")</f>
        <v>wifi</v>
      </c>
      <c r="F2430" t="s">
        <v>143</v>
      </c>
      <c r="G2430" t="s">
        <v>1153</v>
      </c>
      <c r="H2430">
        <f t="shared" si="295"/>
        <v>5.0299999999999727</v>
      </c>
      <c r="I2430">
        <f t="shared" si="292"/>
        <v>720000</v>
      </c>
      <c r="J2430">
        <v>2015.09</v>
      </c>
      <c r="K2430" s="3">
        <f t="shared" si="293"/>
        <v>128</v>
      </c>
      <c r="M2430">
        <f t="shared" si="294"/>
        <v>480000</v>
      </c>
    </row>
    <row r="2431" spans="1:13" x14ac:dyDescent="0.45">
      <c r="A2431" t="s">
        <v>560</v>
      </c>
      <c r="B2431">
        <v>220000</v>
      </c>
      <c r="C2431" t="s">
        <v>4</v>
      </c>
      <c r="D2431" t="str">
        <f t="shared" si="298"/>
        <v>2020.11</v>
      </c>
      <c r="E2431" t="str" cm="1">
        <f t="array" ref="E2431">IF(COUNT(FIND({"셀룰러","샐룰러","lte","Lte","LTE","Cellular","cellular"},G2431)),"lte","wifi")</f>
        <v>lte</v>
      </c>
      <c r="F2431" t="s">
        <v>207</v>
      </c>
      <c r="G2431" t="s">
        <v>1326</v>
      </c>
      <c r="H2431">
        <f t="shared" si="295"/>
        <v>5.0199999999999818</v>
      </c>
      <c r="I2431">
        <f t="shared" si="292"/>
        <v>760000</v>
      </c>
      <c r="J2431">
        <v>2015.09</v>
      </c>
      <c r="K2431" s="3">
        <f t="shared" si="293"/>
        <v>64</v>
      </c>
      <c r="M2431">
        <f t="shared" si="294"/>
        <v>640000</v>
      </c>
    </row>
    <row r="2432" spans="1:13" x14ac:dyDescent="0.45">
      <c r="A2432" t="s">
        <v>560</v>
      </c>
      <c r="B2432">
        <v>200000</v>
      </c>
      <c r="C2432" t="s">
        <v>4</v>
      </c>
      <c r="D2432" t="str">
        <f t="shared" si="298"/>
        <v>2021.01</v>
      </c>
      <c r="E2432" t="str" cm="1">
        <f t="array" ref="E2432">IF(COUNT(FIND({"셀룰러","샐룰러","lte","Lte","LTE","Cellular","cellular"},G2432)),"lte","wifi")</f>
        <v>wifi</v>
      </c>
      <c r="F2432" t="s">
        <v>117</v>
      </c>
      <c r="G2432" t="s">
        <v>1285</v>
      </c>
      <c r="H2432">
        <f t="shared" si="295"/>
        <v>5.9200000000000728</v>
      </c>
      <c r="I2432">
        <f t="shared" si="292"/>
        <v>600000</v>
      </c>
      <c r="J2432">
        <v>2015.09</v>
      </c>
      <c r="K2432" s="3">
        <f t="shared" si="293"/>
        <v>64</v>
      </c>
      <c r="M2432">
        <f t="shared" si="294"/>
        <v>480000</v>
      </c>
    </row>
    <row r="2433" spans="1:13" x14ac:dyDescent="0.45">
      <c r="A2433" t="s">
        <v>560</v>
      </c>
      <c r="B2433">
        <v>210000</v>
      </c>
      <c r="C2433" t="s">
        <v>4</v>
      </c>
      <c r="D2433" s="2">
        <v>2021.03</v>
      </c>
      <c r="E2433" t="str" cm="1">
        <f t="array" ref="E2433">IF(COUNT(FIND({"셀룰러","샐룰러","lte","Lte","LTE","Cellular","cellular"},G2433)),"lte","wifi")</f>
        <v>wifi</v>
      </c>
      <c r="F2433">
        <v>20210301</v>
      </c>
      <c r="G2433" t="s">
        <v>5545</v>
      </c>
      <c r="H2433">
        <f t="shared" si="295"/>
        <v>5.9400000000000546</v>
      </c>
      <c r="I2433">
        <f t="shared" si="292"/>
        <v>600000</v>
      </c>
      <c r="J2433">
        <v>2015.09</v>
      </c>
      <c r="K2433" s="3">
        <f t="shared" si="293"/>
        <v>64</v>
      </c>
      <c r="M2433">
        <f t="shared" si="294"/>
        <v>480000</v>
      </c>
    </row>
    <row r="2434" spans="1:13" x14ac:dyDescent="0.45">
      <c r="A2434" t="s">
        <v>560</v>
      </c>
      <c r="B2434">
        <v>230000</v>
      </c>
      <c r="C2434" t="s">
        <v>7</v>
      </c>
      <c r="D2434" t="str">
        <f t="shared" ref="D2434:D2442" si="299">LEFT(F2434,7)</f>
        <v>2021.01</v>
      </c>
      <c r="E2434" t="str" cm="1">
        <f t="array" ref="E2434">IF(COUNT(FIND({"셀룰러","샐룰러","lte","Lte","LTE","Cellular","cellular"},G2434)),"lte","wifi")</f>
        <v>wifi</v>
      </c>
      <c r="F2434" t="s">
        <v>92</v>
      </c>
      <c r="G2434" t="s">
        <v>620</v>
      </c>
      <c r="H2434">
        <f t="shared" si="295"/>
        <v>5.9200000000000728</v>
      </c>
      <c r="I2434">
        <f t="shared" si="292"/>
        <v>720000</v>
      </c>
      <c r="J2434">
        <v>2015.09</v>
      </c>
      <c r="K2434" s="3">
        <f t="shared" si="293"/>
        <v>128</v>
      </c>
      <c r="M2434">
        <f t="shared" si="294"/>
        <v>480000</v>
      </c>
    </row>
    <row r="2435" spans="1:13" x14ac:dyDescent="0.45">
      <c r="A2435" t="s">
        <v>560</v>
      </c>
      <c r="B2435">
        <v>240000</v>
      </c>
      <c r="C2435" t="s">
        <v>7</v>
      </c>
      <c r="D2435" t="str">
        <f t="shared" si="299"/>
        <v>2020.12</v>
      </c>
      <c r="E2435" t="str" cm="1">
        <f t="array" ref="E2435">IF(COUNT(FIND({"셀룰러","샐룰러","lte","Lte","LTE","Cellular","cellular"},G2435)),"lte","wifi")</f>
        <v>wifi</v>
      </c>
      <c r="F2435" t="s">
        <v>472</v>
      </c>
      <c r="G2435" t="s">
        <v>1159</v>
      </c>
      <c r="H2435">
        <f t="shared" si="295"/>
        <v>5.0299999999999727</v>
      </c>
      <c r="I2435">
        <f t="shared" si="292"/>
        <v>720000</v>
      </c>
      <c r="J2435">
        <v>2015.09</v>
      </c>
      <c r="K2435" s="3">
        <f t="shared" si="293"/>
        <v>128</v>
      </c>
      <c r="M2435">
        <f t="shared" si="294"/>
        <v>480000</v>
      </c>
    </row>
    <row r="2436" spans="1:13" x14ac:dyDescent="0.45">
      <c r="A2436" t="s">
        <v>560</v>
      </c>
      <c r="B2436">
        <v>250000</v>
      </c>
      <c r="C2436" t="s">
        <v>7</v>
      </c>
      <c r="D2436" t="str">
        <f t="shared" si="299"/>
        <v>2021.01</v>
      </c>
      <c r="E2436" t="str" cm="1">
        <f t="array" ref="E2436">IF(COUNT(FIND({"셀룰러","샐룰러","lte","Lte","LTE","Cellular","cellular"},G2436)),"lte","wifi")</f>
        <v>wifi</v>
      </c>
      <c r="F2436" t="s">
        <v>92</v>
      </c>
      <c r="G2436" t="s">
        <v>1091</v>
      </c>
      <c r="H2436">
        <f t="shared" si="295"/>
        <v>5.9200000000000728</v>
      </c>
      <c r="I2436">
        <f t="shared" ref="I2436:I2499" si="300">IF(K2436=64,M2436+120000,IF(K2436=128,M2436+240000,IF(K2436=256,M2436+360000,M2436)))</f>
        <v>720000</v>
      </c>
      <c r="J2436">
        <v>2015.09</v>
      </c>
      <c r="K2436" s="3">
        <f t="shared" ref="K2436:K2499" si="301">IF(COUNT(FIND(128,G2436)),128,IF(COUNT(FIND(16,G2436)),16,64))</f>
        <v>128</v>
      </c>
      <c r="M2436">
        <f t="shared" ref="M2436:M2499" si="302">IF(E2436="wifi",480000,640000)</f>
        <v>480000</v>
      </c>
    </row>
    <row r="2437" spans="1:13" x14ac:dyDescent="0.45">
      <c r="A2437" t="s">
        <v>560</v>
      </c>
      <c r="B2437">
        <v>264000</v>
      </c>
      <c r="C2437" t="s">
        <v>7</v>
      </c>
      <c r="D2437" t="str">
        <f t="shared" si="299"/>
        <v>2021.01</v>
      </c>
      <c r="E2437" t="str" cm="1">
        <f t="array" ref="E2437">IF(COUNT(FIND({"셀룰러","샐룰러","lte","Lte","LTE","Cellular","cellular"},G2437)),"lte","wifi")</f>
        <v>wifi</v>
      </c>
      <c r="F2437" t="s">
        <v>127</v>
      </c>
      <c r="G2437" t="s">
        <v>1097</v>
      </c>
      <c r="H2437">
        <f t="shared" si="295"/>
        <v>5.9200000000000728</v>
      </c>
      <c r="I2437">
        <f t="shared" si="300"/>
        <v>720000</v>
      </c>
      <c r="J2437">
        <v>2015.09</v>
      </c>
      <c r="K2437" s="3">
        <f t="shared" si="301"/>
        <v>128</v>
      </c>
      <c r="M2437">
        <f t="shared" si="302"/>
        <v>480000</v>
      </c>
    </row>
    <row r="2438" spans="1:13" x14ac:dyDescent="0.45">
      <c r="A2438" t="s">
        <v>560</v>
      </c>
      <c r="B2438">
        <v>170000</v>
      </c>
      <c r="C2438" t="s">
        <v>7</v>
      </c>
      <c r="D2438" t="str">
        <f t="shared" si="299"/>
        <v>2021.01</v>
      </c>
      <c r="E2438" t="str" cm="1">
        <f t="array" ref="E2438">IF(COUNT(FIND({"셀룰러","샐룰러","lte","Lte","LTE","Cellular","cellular"},G2438)),"lte","wifi")</f>
        <v>wifi</v>
      </c>
      <c r="F2438" t="s">
        <v>95</v>
      </c>
      <c r="G2438" t="s">
        <v>1077</v>
      </c>
      <c r="H2438">
        <f t="shared" si="295"/>
        <v>5.9200000000000728</v>
      </c>
      <c r="I2438">
        <f t="shared" si="300"/>
        <v>600000</v>
      </c>
      <c r="J2438">
        <v>2015.09</v>
      </c>
      <c r="K2438" s="3">
        <f t="shared" si="301"/>
        <v>64</v>
      </c>
      <c r="M2438">
        <f t="shared" si="302"/>
        <v>480000</v>
      </c>
    </row>
    <row r="2439" spans="1:13" x14ac:dyDescent="0.45">
      <c r="A2439" t="s">
        <v>560</v>
      </c>
      <c r="B2439">
        <v>260000</v>
      </c>
      <c r="C2439" t="s">
        <v>4</v>
      </c>
      <c r="D2439" t="str">
        <f t="shared" si="299"/>
        <v>2020.11</v>
      </c>
      <c r="E2439" t="str" cm="1">
        <f t="array" ref="E2439">IF(COUNT(FIND({"셀룰러","샐룰러","lte","Lte","LTE","Cellular","cellular"},G2439)),"lte","wifi")</f>
        <v>lte</v>
      </c>
      <c r="F2439" t="s">
        <v>536</v>
      </c>
      <c r="G2439" t="s">
        <v>1316</v>
      </c>
      <c r="H2439">
        <f t="shared" ref="H2439:H2502" si="303">D2439-J2439</f>
        <v>5.0199999999999818</v>
      </c>
      <c r="I2439">
        <f t="shared" si="300"/>
        <v>760000</v>
      </c>
      <c r="J2439">
        <v>2015.09</v>
      </c>
      <c r="K2439" s="3">
        <f t="shared" si="301"/>
        <v>64</v>
      </c>
      <c r="M2439">
        <f t="shared" si="302"/>
        <v>640000</v>
      </c>
    </row>
    <row r="2440" spans="1:13" x14ac:dyDescent="0.45">
      <c r="A2440" t="s">
        <v>560</v>
      </c>
      <c r="B2440">
        <v>180000</v>
      </c>
      <c r="C2440" t="s">
        <v>7</v>
      </c>
      <c r="D2440" t="str">
        <f t="shared" si="299"/>
        <v>2021.01</v>
      </c>
      <c r="E2440" t="str" cm="1">
        <f t="array" ref="E2440">IF(COUNT(FIND({"셀룰러","샐룰러","lte","Lte","LTE","Cellular","cellular"},G2440)),"lte","wifi")</f>
        <v>wifi</v>
      </c>
      <c r="F2440" t="s">
        <v>96</v>
      </c>
      <c r="G2440" t="s">
        <v>1137</v>
      </c>
      <c r="H2440">
        <f t="shared" si="303"/>
        <v>5.9200000000000728</v>
      </c>
      <c r="I2440">
        <f t="shared" si="300"/>
        <v>720000</v>
      </c>
      <c r="J2440">
        <v>2015.09</v>
      </c>
      <c r="K2440" s="3">
        <f t="shared" si="301"/>
        <v>128</v>
      </c>
      <c r="M2440">
        <f t="shared" si="302"/>
        <v>480000</v>
      </c>
    </row>
    <row r="2441" spans="1:13" x14ac:dyDescent="0.45">
      <c r="A2441" t="s">
        <v>560</v>
      </c>
      <c r="B2441">
        <v>290000</v>
      </c>
      <c r="C2441" t="s">
        <v>7</v>
      </c>
      <c r="D2441" t="str">
        <f t="shared" si="299"/>
        <v>2020.12</v>
      </c>
      <c r="E2441" t="str" cm="1">
        <f t="array" ref="E2441">IF(COUNT(FIND({"셀룰러","샐룰러","lte","Lte","LTE","Cellular","cellular"},G2441)),"lte","wifi")</f>
        <v>lte</v>
      </c>
      <c r="F2441" t="s">
        <v>118</v>
      </c>
      <c r="G2441" t="s">
        <v>1276</v>
      </c>
      <c r="H2441">
        <f t="shared" si="303"/>
        <v>5.0299999999999727</v>
      </c>
      <c r="I2441">
        <f t="shared" si="300"/>
        <v>880000</v>
      </c>
      <c r="J2441">
        <v>2015.09</v>
      </c>
      <c r="K2441" s="3">
        <f t="shared" si="301"/>
        <v>128</v>
      </c>
      <c r="M2441">
        <f t="shared" si="302"/>
        <v>640000</v>
      </c>
    </row>
    <row r="2442" spans="1:13" x14ac:dyDescent="0.45">
      <c r="A2442" t="s">
        <v>560</v>
      </c>
      <c r="B2442">
        <v>160000</v>
      </c>
      <c r="C2442" t="s">
        <v>4</v>
      </c>
      <c r="D2442" t="str">
        <f t="shared" si="299"/>
        <v>2021.01</v>
      </c>
      <c r="E2442" t="str" cm="1">
        <f t="array" ref="E2442">IF(COUNT(FIND({"셀룰러","샐룰러","lte","Lte","LTE","Cellular","cellular"},G2442)),"lte","wifi")</f>
        <v>wifi</v>
      </c>
      <c r="F2442" t="s">
        <v>351</v>
      </c>
      <c r="G2442" t="s">
        <v>1257</v>
      </c>
      <c r="H2442">
        <f t="shared" si="303"/>
        <v>5.9200000000000728</v>
      </c>
      <c r="I2442">
        <f t="shared" si="300"/>
        <v>480000</v>
      </c>
      <c r="J2442">
        <v>2015.09</v>
      </c>
      <c r="K2442" s="3">
        <f t="shared" si="301"/>
        <v>16</v>
      </c>
      <c r="M2442">
        <f t="shared" si="302"/>
        <v>480000</v>
      </c>
    </row>
    <row r="2443" spans="1:13" x14ac:dyDescent="0.45">
      <c r="A2443" t="s">
        <v>560</v>
      </c>
      <c r="B2443">
        <v>180000</v>
      </c>
      <c r="C2443" t="s">
        <v>4</v>
      </c>
      <c r="D2443" s="2">
        <v>2021.01</v>
      </c>
      <c r="E2443" t="str" cm="1">
        <f t="array" ref="E2443">IF(COUNT(FIND({"셀룰러","샐룰러","lte","Lte","LTE","Cellular","cellular"},G2443)),"lte","wifi")</f>
        <v>wifi</v>
      </c>
      <c r="F2443">
        <v>20210122</v>
      </c>
      <c r="G2443" t="s">
        <v>5693</v>
      </c>
      <c r="H2443">
        <f t="shared" si="303"/>
        <v>5.9200000000000728</v>
      </c>
      <c r="I2443">
        <f t="shared" si="300"/>
        <v>720000</v>
      </c>
      <c r="J2443">
        <v>2015.09</v>
      </c>
      <c r="K2443" s="3">
        <f t="shared" si="301"/>
        <v>128</v>
      </c>
      <c r="M2443">
        <f t="shared" si="302"/>
        <v>480000</v>
      </c>
    </row>
    <row r="2444" spans="1:13" x14ac:dyDescent="0.45">
      <c r="A2444" t="s">
        <v>560</v>
      </c>
      <c r="B2444">
        <v>250000</v>
      </c>
      <c r="C2444" t="s">
        <v>7</v>
      </c>
      <c r="D2444" t="str">
        <f t="shared" ref="D2444:D2451" si="304">LEFT(F2444,7)</f>
        <v>2021.03</v>
      </c>
      <c r="E2444" t="str" cm="1">
        <f t="array" ref="E2444">IF(COUNT(FIND({"셀룰러","샐룰러","lte","Lte","LTE","Cellular","cellular"},G2444)),"lte","wifi")</f>
        <v>lte</v>
      </c>
      <c r="F2444" t="s">
        <v>17</v>
      </c>
      <c r="G2444" t="s">
        <v>1216</v>
      </c>
      <c r="H2444">
        <f t="shared" si="303"/>
        <v>5.9400000000000546</v>
      </c>
      <c r="I2444">
        <f t="shared" si="300"/>
        <v>880000</v>
      </c>
      <c r="J2444">
        <v>2015.09</v>
      </c>
      <c r="K2444" s="3">
        <f t="shared" si="301"/>
        <v>128</v>
      </c>
      <c r="M2444">
        <f t="shared" si="302"/>
        <v>640000</v>
      </c>
    </row>
    <row r="2445" spans="1:13" x14ac:dyDescent="0.45">
      <c r="A2445" t="s">
        <v>560</v>
      </c>
      <c r="B2445">
        <v>180000</v>
      </c>
      <c r="C2445" t="s">
        <v>4</v>
      </c>
      <c r="D2445" t="str">
        <f t="shared" si="304"/>
        <v>2021.01</v>
      </c>
      <c r="E2445" t="str" cm="1">
        <f t="array" ref="E2445">IF(COUNT(FIND({"셀룰러","샐룰러","lte","Lte","LTE","Cellular","cellular"},G2445)),"lte","wifi")</f>
        <v>lte</v>
      </c>
      <c r="F2445" t="s">
        <v>87</v>
      </c>
      <c r="G2445" t="s">
        <v>1250</v>
      </c>
      <c r="H2445">
        <f t="shared" si="303"/>
        <v>5.9200000000000728</v>
      </c>
      <c r="I2445">
        <f t="shared" si="300"/>
        <v>760000</v>
      </c>
      <c r="J2445">
        <v>2015.09</v>
      </c>
      <c r="K2445" s="3">
        <f t="shared" si="301"/>
        <v>64</v>
      </c>
      <c r="M2445">
        <f t="shared" si="302"/>
        <v>640000</v>
      </c>
    </row>
    <row r="2446" spans="1:13" x14ac:dyDescent="0.45">
      <c r="A2446" t="s">
        <v>560</v>
      </c>
      <c r="B2446">
        <v>240000</v>
      </c>
      <c r="C2446" t="s">
        <v>4</v>
      </c>
      <c r="D2446" t="str">
        <f t="shared" si="304"/>
        <v>2021.01</v>
      </c>
      <c r="E2446" t="str" cm="1">
        <f t="array" ref="E2446">IF(COUNT(FIND({"셀룰러","샐룰러","lte","Lte","LTE","Cellular","cellular"},G2446)),"lte","wifi")</f>
        <v>wifi</v>
      </c>
      <c r="F2446" t="s">
        <v>371</v>
      </c>
      <c r="G2446" t="s">
        <v>1260</v>
      </c>
      <c r="H2446">
        <f t="shared" si="303"/>
        <v>5.9200000000000728</v>
      </c>
      <c r="I2446">
        <f t="shared" si="300"/>
        <v>600000</v>
      </c>
      <c r="J2446">
        <v>2015.09</v>
      </c>
      <c r="K2446" s="3">
        <f t="shared" si="301"/>
        <v>64</v>
      </c>
      <c r="M2446">
        <f t="shared" si="302"/>
        <v>480000</v>
      </c>
    </row>
    <row r="2447" spans="1:13" x14ac:dyDescent="0.45">
      <c r="A2447" t="s">
        <v>560</v>
      </c>
      <c r="B2447">
        <v>170000</v>
      </c>
      <c r="C2447" t="s">
        <v>4</v>
      </c>
      <c r="D2447" t="str">
        <f t="shared" si="304"/>
        <v>2021.01</v>
      </c>
      <c r="E2447" t="str" cm="1">
        <f t="array" ref="E2447">IF(COUNT(FIND({"셀룰러","샐룰러","lte","Lte","LTE","Cellular","cellular"},G2447)),"lte","wifi")</f>
        <v>wifi</v>
      </c>
      <c r="F2447" t="s">
        <v>111</v>
      </c>
      <c r="G2447" t="s">
        <v>1273</v>
      </c>
      <c r="H2447">
        <f t="shared" si="303"/>
        <v>5.9200000000000728</v>
      </c>
      <c r="I2447">
        <f t="shared" si="300"/>
        <v>600000</v>
      </c>
      <c r="J2447">
        <v>2015.09</v>
      </c>
      <c r="K2447" s="3">
        <f t="shared" si="301"/>
        <v>64</v>
      </c>
      <c r="M2447">
        <f t="shared" si="302"/>
        <v>480000</v>
      </c>
    </row>
    <row r="2448" spans="1:13" x14ac:dyDescent="0.45">
      <c r="A2448" t="s">
        <v>560</v>
      </c>
      <c r="B2448">
        <v>220000</v>
      </c>
      <c r="C2448" t="s">
        <v>7</v>
      </c>
      <c r="D2448" t="str">
        <f t="shared" si="304"/>
        <v>2021.01</v>
      </c>
      <c r="E2448" t="str" cm="1">
        <f t="array" ref="E2448">IF(COUNT(FIND({"셀룰러","샐룰러","lte","Lte","LTE","Cellular","cellular"},G2448)),"lte","wifi")</f>
        <v>wifi</v>
      </c>
      <c r="F2448" t="s">
        <v>94</v>
      </c>
      <c r="G2448" t="s">
        <v>618</v>
      </c>
      <c r="H2448">
        <f t="shared" si="303"/>
        <v>5.9200000000000728</v>
      </c>
      <c r="I2448">
        <f t="shared" si="300"/>
        <v>600000</v>
      </c>
      <c r="J2448">
        <v>2015.09</v>
      </c>
      <c r="K2448" s="3">
        <f t="shared" si="301"/>
        <v>64</v>
      </c>
      <c r="M2448">
        <f t="shared" si="302"/>
        <v>480000</v>
      </c>
    </row>
    <row r="2449" spans="1:13" x14ac:dyDescent="0.45">
      <c r="A2449" t="s">
        <v>560</v>
      </c>
      <c r="B2449">
        <v>150000</v>
      </c>
      <c r="C2449" t="s">
        <v>4</v>
      </c>
      <c r="D2449" t="str">
        <f t="shared" si="304"/>
        <v>2020.12</v>
      </c>
      <c r="E2449" t="str" cm="1">
        <f t="array" ref="E2449">IF(COUNT(FIND({"셀룰러","샐룰러","lte","Lte","LTE","Cellular","cellular"},G2449)),"lte","wifi")</f>
        <v>lte</v>
      </c>
      <c r="F2449" t="s">
        <v>460</v>
      </c>
      <c r="G2449" t="s">
        <v>1163</v>
      </c>
      <c r="H2449">
        <f t="shared" si="303"/>
        <v>5.0299999999999727</v>
      </c>
      <c r="I2449">
        <f t="shared" si="300"/>
        <v>640000</v>
      </c>
      <c r="J2449">
        <v>2015.09</v>
      </c>
      <c r="K2449" s="3">
        <f t="shared" si="301"/>
        <v>16</v>
      </c>
      <c r="M2449">
        <f t="shared" si="302"/>
        <v>640000</v>
      </c>
    </row>
    <row r="2450" spans="1:13" x14ac:dyDescent="0.45">
      <c r="A2450" t="s">
        <v>560</v>
      </c>
      <c r="B2450">
        <v>200000</v>
      </c>
      <c r="C2450" t="s">
        <v>7</v>
      </c>
      <c r="D2450" t="str">
        <f t="shared" si="304"/>
        <v>2021.01</v>
      </c>
      <c r="E2450" t="str" cm="1">
        <f t="array" ref="E2450">IF(COUNT(FIND({"셀룰러","샐룰러","lte","Lte","LTE","Cellular","cellular"},G2450)),"lte","wifi")</f>
        <v>wifi</v>
      </c>
      <c r="F2450" t="s">
        <v>342</v>
      </c>
      <c r="G2450" t="s">
        <v>1255</v>
      </c>
      <c r="H2450">
        <f t="shared" si="303"/>
        <v>5.9200000000000728</v>
      </c>
      <c r="I2450">
        <f t="shared" si="300"/>
        <v>600000</v>
      </c>
      <c r="J2450">
        <v>2015.09</v>
      </c>
      <c r="K2450" s="3">
        <f t="shared" si="301"/>
        <v>64</v>
      </c>
      <c r="M2450">
        <f t="shared" si="302"/>
        <v>480000</v>
      </c>
    </row>
    <row r="2451" spans="1:13" x14ac:dyDescent="0.45">
      <c r="A2451" t="s">
        <v>560</v>
      </c>
      <c r="B2451">
        <v>150000</v>
      </c>
      <c r="C2451" t="s">
        <v>7</v>
      </c>
      <c r="D2451" t="str">
        <f t="shared" si="304"/>
        <v>2020.11</v>
      </c>
      <c r="E2451" t="str" cm="1">
        <f t="array" ref="E2451">IF(COUNT(FIND({"셀룰러","샐룰러","lte","Lte","LTE","Cellular","cellular"},G2451)),"lte","wifi")</f>
        <v>wifi</v>
      </c>
      <c r="F2451" t="s">
        <v>186</v>
      </c>
      <c r="G2451" t="s">
        <v>1334</v>
      </c>
      <c r="H2451">
        <f t="shared" si="303"/>
        <v>5.0199999999999818</v>
      </c>
      <c r="I2451">
        <f t="shared" si="300"/>
        <v>480000</v>
      </c>
      <c r="J2451">
        <v>2015.09</v>
      </c>
      <c r="K2451" s="3">
        <f t="shared" si="301"/>
        <v>16</v>
      </c>
      <c r="M2451">
        <f t="shared" si="302"/>
        <v>480000</v>
      </c>
    </row>
    <row r="2452" spans="1:13" x14ac:dyDescent="0.45">
      <c r="A2452" t="s">
        <v>560</v>
      </c>
      <c r="B2452">
        <v>230000</v>
      </c>
      <c r="C2452" t="s">
        <v>4</v>
      </c>
      <c r="D2452" s="2">
        <v>2021.01</v>
      </c>
      <c r="E2452" t="str" cm="1">
        <f t="array" ref="E2452">IF(COUNT(FIND({"셀룰러","샐룰러","lte","Lte","LTE","Cellular","cellular"},G2452)),"lte","wifi")</f>
        <v>wifi</v>
      </c>
      <c r="F2452">
        <v>20210113</v>
      </c>
      <c r="G2452" t="s">
        <v>5753</v>
      </c>
      <c r="H2452">
        <f t="shared" si="303"/>
        <v>5.9200000000000728</v>
      </c>
      <c r="I2452">
        <f t="shared" si="300"/>
        <v>600000</v>
      </c>
      <c r="J2452">
        <v>2015.09</v>
      </c>
      <c r="K2452" s="3">
        <f t="shared" si="301"/>
        <v>64</v>
      </c>
      <c r="M2452">
        <f t="shared" si="302"/>
        <v>480000</v>
      </c>
    </row>
    <row r="2453" spans="1:13" x14ac:dyDescent="0.45">
      <c r="A2453" t="s">
        <v>560</v>
      </c>
      <c r="B2453">
        <v>200000</v>
      </c>
      <c r="C2453" t="s">
        <v>7</v>
      </c>
      <c r="D2453" t="str">
        <f t="shared" ref="D2453:D2464" si="305">LEFT(F2453,7)</f>
        <v>2021.02</v>
      </c>
      <c r="E2453" t="str" cm="1">
        <f t="array" ref="E2453">IF(COUNT(FIND({"셀룰러","샐룰러","lte","Lte","LTE","Cellular","cellular"},G2453)),"lte","wifi")</f>
        <v>wifi</v>
      </c>
      <c r="F2453" t="s">
        <v>52</v>
      </c>
      <c r="G2453" t="s">
        <v>1235</v>
      </c>
      <c r="H2453">
        <f t="shared" si="303"/>
        <v>5.9300000000000637</v>
      </c>
      <c r="I2453">
        <f t="shared" si="300"/>
        <v>600000</v>
      </c>
      <c r="J2453">
        <v>2015.09</v>
      </c>
      <c r="K2453" s="3">
        <f t="shared" si="301"/>
        <v>64</v>
      </c>
      <c r="M2453">
        <f t="shared" si="302"/>
        <v>480000</v>
      </c>
    </row>
    <row r="2454" spans="1:13" x14ac:dyDescent="0.45">
      <c r="A2454" t="s">
        <v>560</v>
      </c>
      <c r="B2454" s="1">
        <v>329000</v>
      </c>
      <c r="C2454" t="s">
        <v>4</v>
      </c>
      <c r="D2454" t="str">
        <f t="shared" si="305"/>
        <v>2021.01</v>
      </c>
      <c r="E2454" t="str" cm="1">
        <f t="array" ref="E2454">IF(COUNT(FIND({"셀룰러","샐룰러","lte","Lte","LTE","Cellular","cellular"},G2454)),"lte","wifi")</f>
        <v>wifi</v>
      </c>
      <c r="F2454" t="s">
        <v>5283</v>
      </c>
      <c r="G2454" t="s">
        <v>5095</v>
      </c>
      <c r="H2454">
        <f t="shared" si="303"/>
        <v>5.9200000000000728</v>
      </c>
      <c r="I2454">
        <f t="shared" si="300"/>
        <v>480000</v>
      </c>
      <c r="J2454">
        <v>2015.09</v>
      </c>
      <c r="K2454" s="3">
        <f t="shared" si="301"/>
        <v>16</v>
      </c>
      <c r="M2454">
        <f t="shared" si="302"/>
        <v>480000</v>
      </c>
    </row>
    <row r="2455" spans="1:13" x14ac:dyDescent="0.45">
      <c r="A2455" t="s">
        <v>560</v>
      </c>
      <c r="B2455">
        <v>250000</v>
      </c>
      <c r="C2455" t="s">
        <v>7</v>
      </c>
      <c r="D2455" t="str">
        <f t="shared" si="305"/>
        <v>2021.01</v>
      </c>
      <c r="E2455" t="str" cm="1">
        <f t="array" ref="E2455">IF(COUNT(FIND({"셀룰러","샐룰러","lte","Lte","LTE","Cellular","cellular"},G2455)),"lte","wifi")</f>
        <v>wifi</v>
      </c>
      <c r="F2455" t="s">
        <v>106</v>
      </c>
      <c r="G2455" t="s">
        <v>560</v>
      </c>
      <c r="H2455">
        <f t="shared" si="303"/>
        <v>5.9200000000000728</v>
      </c>
      <c r="I2455">
        <f t="shared" si="300"/>
        <v>600000</v>
      </c>
      <c r="J2455">
        <v>2015.09</v>
      </c>
      <c r="K2455" s="3">
        <f t="shared" si="301"/>
        <v>64</v>
      </c>
      <c r="M2455">
        <f t="shared" si="302"/>
        <v>480000</v>
      </c>
    </row>
    <row r="2456" spans="1:13" x14ac:dyDescent="0.45">
      <c r="A2456" t="s">
        <v>560</v>
      </c>
      <c r="B2456">
        <v>200000</v>
      </c>
      <c r="C2456" t="s">
        <v>7</v>
      </c>
      <c r="D2456" t="str">
        <f t="shared" si="305"/>
        <v>2021.01</v>
      </c>
      <c r="E2456" t="str" cm="1">
        <f t="array" ref="E2456">IF(COUNT(FIND({"셀룰러","샐룰러","lte","Lte","LTE","Cellular","cellular"},G2456)),"lte","wifi")</f>
        <v>wifi</v>
      </c>
      <c r="F2456" t="s">
        <v>418</v>
      </c>
      <c r="G2456" t="s">
        <v>1277</v>
      </c>
      <c r="H2456">
        <f t="shared" si="303"/>
        <v>5.9200000000000728</v>
      </c>
      <c r="I2456">
        <f t="shared" si="300"/>
        <v>600000</v>
      </c>
      <c r="J2456">
        <v>2015.09</v>
      </c>
      <c r="K2456" s="3">
        <f t="shared" si="301"/>
        <v>64</v>
      </c>
      <c r="M2456">
        <f t="shared" si="302"/>
        <v>480000</v>
      </c>
    </row>
    <row r="2457" spans="1:13" x14ac:dyDescent="0.45">
      <c r="A2457" t="s">
        <v>560</v>
      </c>
      <c r="B2457">
        <v>170000</v>
      </c>
      <c r="C2457" t="s">
        <v>7</v>
      </c>
      <c r="D2457" t="str">
        <f t="shared" si="305"/>
        <v>2020.12</v>
      </c>
      <c r="E2457" t="str" cm="1">
        <f t="array" ref="E2457">IF(COUNT(FIND({"셀룰러","샐룰러","lte","Lte","LTE","Cellular","cellular"},G2457)),"lte","wifi")</f>
        <v>wifi</v>
      </c>
      <c r="F2457" t="s">
        <v>156</v>
      </c>
      <c r="G2457" t="s">
        <v>1299</v>
      </c>
      <c r="H2457">
        <f t="shared" si="303"/>
        <v>5.0299999999999727</v>
      </c>
      <c r="I2457">
        <f t="shared" si="300"/>
        <v>600000</v>
      </c>
      <c r="J2457">
        <v>2015.09</v>
      </c>
      <c r="K2457" s="3">
        <f t="shared" si="301"/>
        <v>64</v>
      </c>
      <c r="M2457">
        <f t="shared" si="302"/>
        <v>480000</v>
      </c>
    </row>
    <row r="2458" spans="1:13" x14ac:dyDescent="0.45">
      <c r="A2458" t="s">
        <v>560</v>
      </c>
      <c r="B2458">
        <v>220000</v>
      </c>
      <c r="C2458" t="s">
        <v>7</v>
      </c>
      <c r="D2458" t="str">
        <f t="shared" si="305"/>
        <v>2020.11</v>
      </c>
      <c r="E2458" t="str" cm="1">
        <f t="array" ref="E2458">IF(COUNT(FIND({"셀룰러","샐룰러","lte","Lte","LTE","Cellular","cellular"},G2458)),"lte","wifi")</f>
        <v>wifi</v>
      </c>
      <c r="F2458" t="s">
        <v>201</v>
      </c>
      <c r="G2458" t="s">
        <v>1339</v>
      </c>
      <c r="H2458">
        <f t="shared" si="303"/>
        <v>5.0199999999999818</v>
      </c>
      <c r="I2458">
        <f t="shared" si="300"/>
        <v>720000</v>
      </c>
      <c r="J2458">
        <v>2015.09</v>
      </c>
      <c r="K2458" s="3">
        <f t="shared" si="301"/>
        <v>128</v>
      </c>
      <c r="M2458">
        <f t="shared" si="302"/>
        <v>480000</v>
      </c>
    </row>
    <row r="2459" spans="1:13" x14ac:dyDescent="0.45">
      <c r="A2459" t="s">
        <v>560</v>
      </c>
      <c r="B2459">
        <v>234000</v>
      </c>
      <c r="C2459" t="s">
        <v>7</v>
      </c>
      <c r="D2459" t="str">
        <f t="shared" si="305"/>
        <v>2020.12</v>
      </c>
      <c r="E2459" t="str" cm="1">
        <f t="array" ref="E2459">IF(COUNT(FIND({"셀룰러","샐룰러","lte","Lte","LTE","Cellular","cellular"},G2459)),"lte","wifi")</f>
        <v>wifi</v>
      </c>
      <c r="F2459" t="s">
        <v>163</v>
      </c>
      <c r="G2459" t="s">
        <v>1271</v>
      </c>
      <c r="H2459">
        <f t="shared" si="303"/>
        <v>5.0299999999999727</v>
      </c>
      <c r="I2459">
        <f t="shared" si="300"/>
        <v>720000</v>
      </c>
      <c r="J2459">
        <v>2015.09</v>
      </c>
      <c r="K2459" s="3">
        <f t="shared" si="301"/>
        <v>128</v>
      </c>
      <c r="M2459">
        <f t="shared" si="302"/>
        <v>480000</v>
      </c>
    </row>
    <row r="2460" spans="1:13" x14ac:dyDescent="0.45">
      <c r="A2460" t="s">
        <v>560</v>
      </c>
      <c r="B2460">
        <v>80000</v>
      </c>
      <c r="C2460" t="s">
        <v>7</v>
      </c>
      <c r="D2460" t="str">
        <f t="shared" si="305"/>
        <v>2020.11</v>
      </c>
      <c r="E2460" t="str" cm="1">
        <f t="array" ref="E2460">IF(COUNT(FIND({"셀룰러","샐룰러","lte","Lte","LTE","Cellular","cellular"},G2460)),"lte","wifi")</f>
        <v>wifi</v>
      </c>
      <c r="F2460" t="s">
        <v>204</v>
      </c>
      <c r="G2460" t="s">
        <v>1322</v>
      </c>
      <c r="H2460">
        <f t="shared" si="303"/>
        <v>5.0199999999999818</v>
      </c>
      <c r="I2460">
        <f t="shared" si="300"/>
        <v>720000</v>
      </c>
      <c r="J2460">
        <v>2015.09</v>
      </c>
      <c r="K2460" s="3">
        <f t="shared" si="301"/>
        <v>128</v>
      </c>
      <c r="M2460">
        <f t="shared" si="302"/>
        <v>480000</v>
      </c>
    </row>
    <row r="2461" spans="1:13" x14ac:dyDescent="0.45">
      <c r="A2461" t="s">
        <v>560</v>
      </c>
      <c r="B2461">
        <v>190000</v>
      </c>
      <c r="C2461" t="s">
        <v>7</v>
      </c>
      <c r="D2461" t="str">
        <f t="shared" si="305"/>
        <v>2020.12</v>
      </c>
      <c r="E2461" t="str" cm="1">
        <f t="array" ref="E2461">IF(COUNT(FIND({"셀룰러","샐룰러","lte","Lte","LTE","Cellular","cellular"},G2461)),"lte","wifi")</f>
        <v>wifi</v>
      </c>
      <c r="F2461" t="s">
        <v>132</v>
      </c>
      <c r="G2461" t="s">
        <v>1158</v>
      </c>
      <c r="H2461">
        <f t="shared" si="303"/>
        <v>5.0299999999999727</v>
      </c>
      <c r="I2461">
        <f t="shared" si="300"/>
        <v>600000</v>
      </c>
      <c r="J2461">
        <v>2015.09</v>
      </c>
      <c r="K2461" s="3">
        <f t="shared" si="301"/>
        <v>64</v>
      </c>
      <c r="M2461">
        <f t="shared" si="302"/>
        <v>480000</v>
      </c>
    </row>
    <row r="2462" spans="1:13" x14ac:dyDescent="0.45">
      <c r="A2462" t="s">
        <v>560</v>
      </c>
      <c r="B2462">
        <v>100000</v>
      </c>
      <c r="C2462" t="s">
        <v>7</v>
      </c>
      <c r="D2462" t="str">
        <f t="shared" si="305"/>
        <v>2020.12</v>
      </c>
      <c r="E2462" t="str" cm="1">
        <f t="array" ref="E2462">IF(COUNT(FIND({"셀룰러","샐룰러","lte","Lte","LTE","Cellular","cellular"},G2462)),"lte","wifi")</f>
        <v>wifi</v>
      </c>
      <c r="F2462" t="s">
        <v>472</v>
      </c>
      <c r="G2462" t="s">
        <v>1165</v>
      </c>
      <c r="H2462">
        <f t="shared" si="303"/>
        <v>5.0299999999999727</v>
      </c>
      <c r="I2462">
        <f t="shared" si="300"/>
        <v>720000</v>
      </c>
      <c r="J2462">
        <v>2015.09</v>
      </c>
      <c r="K2462" s="3">
        <f t="shared" si="301"/>
        <v>128</v>
      </c>
      <c r="M2462">
        <f t="shared" si="302"/>
        <v>480000</v>
      </c>
    </row>
    <row r="2463" spans="1:13" x14ac:dyDescent="0.45">
      <c r="A2463" t="s">
        <v>560</v>
      </c>
      <c r="B2463">
        <v>220000</v>
      </c>
      <c r="C2463" t="s">
        <v>4</v>
      </c>
      <c r="D2463" t="str">
        <f t="shared" si="305"/>
        <v>2021.01</v>
      </c>
      <c r="E2463" t="str" cm="1">
        <f t="array" ref="E2463">IF(COUNT(FIND({"셀룰러","샐룰러","lte","Lte","LTE","Cellular","cellular"},G2463)),"lte","wifi")</f>
        <v>wifi</v>
      </c>
      <c r="F2463" t="s">
        <v>100</v>
      </c>
      <c r="G2463" t="s">
        <v>1092</v>
      </c>
      <c r="H2463">
        <f t="shared" si="303"/>
        <v>5.9200000000000728</v>
      </c>
      <c r="I2463">
        <f t="shared" si="300"/>
        <v>600000</v>
      </c>
      <c r="J2463">
        <v>2015.09</v>
      </c>
      <c r="K2463" s="3">
        <f t="shared" si="301"/>
        <v>64</v>
      </c>
      <c r="M2463">
        <f t="shared" si="302"/>
        <v>480000</v>
      </c>
    </row>
    <row r="2464" spans="1:13" x14ac:dyDescent="0.45">
      <c r="A2464" t="s">
        <v>560</v>
      </c>
      <c r="B2464">
        <v>270000</v>
      </c>
      <c r="C2464" t="s">
        <v>7</v>
      </c>
      <c r="D2464" t="str">
        <f t="shared" si="305"/>
        <v>2021.02</v>
      </c>
      <c r="E2464" t="str" cm="1">
        <f t="array" ref="E2464">IF(COUNT(FIND({"셀룰러","샐룰러","lte","Lte","LTE","Cellular","cellular"},G2464)),"lte","wifi")</f>
        <v>wifi</v>
      </c>
      <c r="F2464" t="s">
        <v>80</v>
      </c>
      <c r="G2464" t="s">
        <v>1249</v>
      </c>
      <c r="H2464">
        <f t="shared" si="303"/>
        <v>5.9300000000000637</v>
      </c>
      <c r="I2464">
        <f t="shared" si="300"/>
        <v>720000</v>
      </c>
      <c r="J2464">
        <v>2015.09</v>
      </c>
      <c r="K2464" s="3">
        <f t="shared" si="301"/>
        <v>128</v>
      </c>
      <c r="M2464">
        <f t="shared" si="302"/>
        <v>480000</v>
      </c>
    </row>
    <row r="2465" spans="1:13" x14ac:dyDescent="0.45">
      <c r="A2465" t="s">
        <v>560</v>
      </c>
      <c r="B2465">
        <v>270000</v>
      </c>
      <c r="C2465" t="s">
        <v>4</v>
      </c>
      <c r="D2465" s="2">
        <v>2020.12</v>
      </c>
      <c r="E2465" t="str" cm="1">
        <f t="array" ref="E2465">IF(COUNT(FIND({"셀룰러","샐룰러","lte","Lte","LTE","Cellular","cellular"},G2465)),"lte","wifi")</f>
        <v>wifi</v>
      </c>
      <c r="F2465">
        <v>20201211</v>
      </c>
      <c r="G2465" t="s">
        <v>5553</v>
      </c>
      <c r="H2465">
        <f t="shared" si="303"/>
        <v>5.0299999999999727</v>
      </c>
      <c r="I2465">
        <f t="shared" si="300"/>
        <v>720000</v>
      </c>
      <c r="J2465">
        <v>2015.09</v>
      </c>
      <c r="K2465" s="3">
        <f t="shared" si="301"/>
        <v>128</v>
      </c>
      <c r="M2465">
        <f t="shared" si="302"/>
        <v>480000</v>
      </c>
    </row>
    <row r="2466" spans="1:13" x14ac:dyDescent="0.45">
      <c r="A2466" t="s">
        <v>560</v>
      </c>
      <c r="B2466">
        <v>280000</v>
      </c>
      <c r="C2466" t="s">
        <v>4</v>
      </c>
      <c r="D2466" t="str">
        <f t="shared" ref="D2466:D2480" si="306">LEFT(F2466,7)</f>
        <v>2020.10</v>
      </c>
      <c r="E2466" t="str" cm="1">
        <f t="array" ref="E2466">IF(COUNT(FIND({"셀룰러","샐룰러","lte","Lte","LTE","Cellular","cellular"},G2466)),"lte","wifi")</f>
        <v>wifi</v>
      </c>
      <c r="F2466" t="s">
        <v>863</v>
      </c>
      <c r="G2466" t="s">
        <v>5090</v>
      </c>
      <c r="H2466">
        <f t="shared" si="303"/>
        <v>5.0099999999999909</v>
      </c>
      <c r="I2466">
        <f t="shared" si="300"/>
        <v>720000</v>
      </c>
      <c r="J2466">
        <v>2015.09</v>
      </c>
      <c r="K2466" s="3">
        <f t="shared" si="301"/>
        <v>128</v>
      </c>
      <c r="M2466">
        <f t="shared" si="302"/>
        <v>480000</v>
      </c>
    </row>
    <row r="2467" spans="1:13" x14ac:dyDescent="0.45">
      <c r="A2467" t="s">
        <v>560</v>
      </c>
      <c r="B2467">
        <v>270000</v>
      </c>
      <c r="C2467" t="s">
        <v>4</v>
      </c>
      <c r="D2467" t="str">
        <f t="shared" si="306"/>
        <v>2021.02</v>
      </c>
      <c r="E2467" t="str" cm="1">
        <f t="array" ref="E2467">IF(COUNT(FIND({"셀룰러","샐룰러","lte","Lte","LTE","Cellular","cellular"},G2467)),"lte","wifi")</f>
        <v>wifi</v>
      </c>
      <c r="F2467" t="s">
        <v>66</v>
      </c>
      <c r="G2467" t="s">
        <v>653</v>
      </c>
      <c r="H2467">
        <f t="shared" si="303"/>
        <v>5.9300000000000637</v>
      </c>
      <c r="I2467">
        <f t="shared" si="300"/>
        <v>600000</v>
      </c>
      <c r="J2467">
        <v>2015.09</v>
      </c>
      <c r="K2467" s="3">
        <f t="shared" si="301"/>
        <v>64</v>
      </c>
      <c r="M2467">
        <f t="shared" si="302"/>
        <v>480000</v>
      </c>
    </row>
    <row r="2468" spans="1:13" x14ac:dyDescent="0.45">
      <c r="A2468" t="s">
        <v>560</v>
      </c>
      <c r="B2468">
        <v>250000</v>
      </c>
      <c r="C2468" t="s">
        <v>4</v>
      </c>
      <c r="D2468" t="str">
        <f t="shared" si="306"/>
        <v>2021.03</v>
      </c>
      <c r="E2468" t="str" cm="1">
        <f t="array" ref="E2468">IF(COUNT(FIND({"셀룰러","샐룰러","lte","Lte","LTE","Cellular","cellular"},G2468)),"lte","wifi")</f>
        <v>wifi</v>
      </c>
      <c r="F2468" t="s">
        <v>5</v>
      </c>
      <c r="G2468" t="s">
        <v>1205</v>
      </c>
      <c r="H2468">
        <f t="shared" si="303"/>
        <v>5.9400000000000546</v>
      </c>
      <c r="I2468">
        <f t="shared" si="300"/>
        <v>720000</v>
      </c>
      <c r="J2468">
        <v>2015.09</v>
      </c>
      <c r="K2468" s="3">
        <f t="shared" si="301"/>
        <v>128</v>
      </c>
      <c r="M2468">
        <f t="shared" si="302"/>
        <v>480000</v>
      </c>
    </row>
    <row r="2469" spans="1:13" x14ac:dyDescent="0.45">
      <c r="A2469" t="s">
        <v>560</v>
      </c>
      <c r="B2469">
        <v>300000</v>
      </c>
      <c r="C2469" t="s">
        <v>7</v>
      </c>
      <c r="D2469" t="str">
        <f t="shared" si="306"/>
        <v>2021.01</v>
      </c>
      <c r="E2469" t="str" cm="1">
        <f t="array" ref="E2469">IF(COUNT(FIND({"셀룰러","샐룰러","lte","Lte","LTE","Cellular","cellular"},G2469)),"lte","wifi")</f>
        <v>lte</v>
      </c>
      <c r="F2469" t="s">
        <v>114</v>
      </c>
      <c r="G2469" t="s">
        <v>1096</v>
      </c>
      <c r="H2469">
        <f t="shared" si="303"/>
        <v>5.9200000000000728</v>
      </c>
      <c r="I2469">
        <f t="shared" si="300"/>
        <v>880000</v>
      </c>
      <c r="J2469">
        <v>2015.09</v>
      </c>
      <c r="K2469" s="3">
        <f t="shared" si="301"/>
        <v>128</v>
      </c>
      <c r="M2469">
        <f t="shared" si="302"/>
        <v>640000</v>
      </c>
    </row>
    <row r="2470" spans="1:13" x14ac:dyDescent="0.45">
      <c r="A2470" t="s">
        <v>560</v>
      </c>
      <c r="B2470">
        <v>210000</v>
      </c>
      <c r="C2470" t="s">
        <v>4</v>
      </c>
      <c r="D2470" t="str">
        <f t="shared" si="306"/>
        <v>2020.11</v>
      </c>
      <c r="E2470" t="str" cm="1">
        <f t="array" ref="E2470">IF(COUNT(FIND({"셀룰러","샐룰러","lte","Lte","LTE","Cellular","cellular"},G2470)),"lte","wifi")</f>
        <v>wifi</v>
      </c>
      <c r="F2470" t="s">
        <v>181</v>
      </c>
      <c r="G2470" t="s">
        <v>1146</v>
      </c>
      <c r="H2470">
        <f t="shared" si="303"/>
        <v>5.0199999999999818</v>
      </c>
      <c r="I2470">
        <f t="shared" si="300"/>
        <v>720000</v>
      </c>
      <c r="J2470">
        <v>2015.09</v>
      </c>
      <c r="K2470" s="3">
        <f t="shared" si="301"/>
        <v>128</v>
      </c>
      <c r="M2470">
        <f t="shared" si="302"/>
        <v>480000</v>
      </c>
    </row>
    <row r="2471" spans="1:13" x14ac:dyDescent="0.45">
      <c r="A2471" t="s">
        <v>560</v>
      </c>
      <c r="B2471">
        <v>250000</v>
      </c>
      <c r="C2471" t="s">
        <v>7</v>
      </c>
      <c r="D2471" t="str">
        <f t="shared" si="306"/>
        <v>2020.12</v>
      </c>
      <c r="E2471" t="str" cm="1">
        <f t="array" ref="E2471">IF(COUNT(FIND({"셀룰러","샐룰러","lte","Lte","LTE","Cellular","cellular"},G2471)),"lte","wifi")</f>
        <v>wifi</v>
      </c>
      <c r="F2471" t="s">
        <v>175</v>
      </c>
      <c r="G2471" t="s">
        <v>1306</v>
      </c>
      <c r="H2471">
        <f t="shared" si="303"/>
        <v>5.0299999999999727</v>
      </c>
      <c r="I2471">
        <f t="shared" si="300"/>
        <v>720000</v>
      </c>
      <c r="J2471">
        <v>2015.09</v>
      </c>
      <c r="K2471" s="3">
        <f t="shared" si="301"/>
        <v>128</v>
      </c>
      <c r="M2471">
        <f t="shared" si="302"/>
        <v>480000</v>
      </c>
    </row>
    <row r="2472" spans="1:13" x14ac:dyDescent="0.45">
      <c r="A2472" t="s">
        <v>560</v>
      </c>
      <c r="B2472">
        <v>150000</v>
      </c>
      <c r="C2472" t="s">
        <v>7</v>
      </c>
      <c r="D2472" t="str">
        <f t="shared" si="306"/>
        <v>2020.11</v>
      </c>
      <c r="E2472" t="str" cm="1">
        <f t="array" ref="E2472">IF(COUNT(FIND({"셀룰러","샐룰러","lte","Lte","LTE","Cellular","cellular"},G2472)),"lte","wifi")</f>
        <v>wifi</v>
      </c>
      <c r="F2472" t="s">
        <v>536</v>
      </c>
      <c r="G2472" t="s">
        <v>1180</v>
      </c>
      <c r="H2472">
        <f t="shared" si="303"/>
        <v>5.0199999999999818</v>
      </c>
      <c r="I2472">
        <f t="shared" si="300"/>
        <v>720000</v>
      </c>
      <c r="J2472">
        <v>2015.09</v>
      </c>
      <c r="K2472" s="3">
        <f t="shared" si="301"/>
        <v>128</v>
      </c>
      <c r="M2472">
        <f t="shared" si="302"/>
        <v>480000</v>
      </c>
    </row>
    <row r="2473" spans="1:13" x14ac:dyDescent="0.45">
      <c r="A2473" t="s">
        <v>560</v>
      </c>
      <c r="B2473">
        <v>200000</v>
      </c>
      <c r="C2473" t="s">
        <v>7</v>
      </c>
      <c r="D2473" t="str">
        <f t="shared" si="306"/>
        <v>2021.02</v>
      </c>
      <c r="E2473" t="str" cm="1">
        <f t="array" ref="E2473">IF(COUNT(FIND({"셀룰러","샐룰러","lte","Lte","LTE","Cellular","cellular"},G2473)),"lte","wifi")</f>
        <v>lte</v>
      </c>
      <c r="F2473" t="s">
        <v>80</v>
      </c>
      <c r="G2473" t="s">
        <v>1128</v>
      </c>
      <c r="H2473">
        <f t="shared" si="303"/>
        <v>5.9300000000000637</v>
      </c>
      <c r="I2473">
        <f t="shared" si="300"/>
        <v>880000</v>
      </c>
      <c r="J2473">
        <v>2015.09</v>
      </c>
      <c r="K2473" s="3">
        <f t="shared" si="301"/>
        <v>128</v>
      </c>
      <c r="M2473">
        <f t="shared" si="302"/>
        <v>640000</v>
      </c>
    </row>
    <row r="2474" spans="1:13" x14ac:dyDescent="0.45">
      <c r="A2474" t="s">
        <v>560</v>
      </c>
      <c r="B2474" s="1">
        <v>329000</v>
      </c>
      <c r="C2474" t="s">
        <v>4</v>
      </c>
      <c r="D2474" t="str">
        <f t="shared" si="306"/>
        <v>2021.01</v>
      </c>
      <c r="E2474" t="str" cm="1">
        <f t="array" ref="E2474">IF(COUNT(FIND({"셀룰러","샐룰러","lte","Lte","LTE","Cellular","cellular"},G2474)),"lte","wifi")</f>
        <v>wifi</v>
      </c>
      <c r="F2474" t="s">
        <v>5283</v>
      </c>
      <c r="G2474" t="s">
        <v>5095</v>
      </c>
      <c r="H2474">
        <f t="shared" si="303"/>
        <v>5.9200000000000728</v>
      </c>
      <c r="I2474">
        <f t="shared" si="300"/>
        <v>480000</v>
      </c>
      <c r="J2474">
        <v>2015.09</v>
      </c>
      <c r="K2474" s="3">
        <f t="shared" si="301"/>
        <v>16</v>
      </c>
      <c r="M2474">
        <f t="shared" si="302"/>
        <v>480000</v>
      </c>
    </row>
    <row r="2475" spans="1:13" x14ac:dyDescent="0.45">
      <c r="A2475" t="s">
        <v>560</v>
      </c>
      <c r="B2475">
        <v>200000</v>
      </c>
      <c r="C2475" t="s">
        <v>7</v>
      </c>
      <c r="D2475" t="str">
        <f t="shared" si="306"/>
        <v>2020.12</v>
      </c>
      <c r="E2475" t="str" cm="1">
        <f t="array" ref="E2475">IF(COUNT(FIND({"셀룰러","샐룰러","lte","Lte","LTE","Cellular","cellular"},G2475)),"lte","wifi")</f>
        <v>wifi</v>
      </c>
      <c r="F2475" t="s">
        <v>150</v>
      </c>
      <c r="G2475" t="s">
        <v>1105</v>
      </c>
      <c r="H2475">
        <f t="shared" si="303"/>
        <v>5.0299999999999727</v>
      </c>
      <c r="I2475">
        <f t="shared" si="300"/>
        <v>720000</v>
      </c>
      <c r="J2475">
        <v>2015.09</v>
      </c>
      <c r="K2475" s="3">
        <f t="shared" si="301"/>
        <v>128</v>
      </c>
      <c r="M2475">
        <f t="shared" si="302"/>
        <v>480000</v>
      </c>
    </row>
    <row r="2476" spans="1:13" x14ac:dyDescent="0.45">
      <c r="A2476" t="s">
        <v>560</v>
      </c>
      <c r="B2476">
        <v>250000</v>
      </c>
      <c r="C2476" t="s">
        <v>7</v>
      </c>
      <c r="D2476" t="str">
        <f t="shared" si="306"/>
        <v>2020.11</v>
      </c>
      <c r="E2476" t="str" cm="1">
        <f t="array" ref="E2476">IF(COUNT(FIND({"셀룰러","샐룰러","lte","Lte","LTE","Cellular","cellular"},G2476)),"lte","wifi")</f>
        <v>lte</v>
      </c>
      <c r="F2476" t="s">
        <v>216</v>
      </c>
      <c r="G2476" t="s">
        <v>1122</v>
      </c>
      <c r="H2476">
        <f t="shared" si="303"/>
        <v>5.0199999999999818</v>
      </c>
      <c r="I2476">
        <f t="shared" si="300"/>
        <v>880000</v>
      </c>
      <c r="J2476">
        <v>2015.09</v>
      </c>
      <c r="K2476" s="3">
        <f t="shared" si="301"/>
        <v>128</v>
      </c>
      <c r="M2476">
        <f t="shared" si="302"/>
        <v>640000</v>
      </c>
    </row>
    <row r="2477" spans="1:13" x14ac:dyDescent="0.45">
      <c r="A2477" t="s">
        <v>560</v>
      </c>
      <c r="B2477">
        <v>220000</v>
      </c>
      <c r="C2477" t="s">
        <v>4</v>
      </c>
      <c r="D2477" t="str">
        <f t="shared" si="306"/>
        <v>2021.02</v>
      </c>
      <c r="E2477" t="str" cm="1">
        <f t="array" ref="E2477">IF(COUNT(FIND({"셀룰러","샐룰러","lte","Lte","LTE","Cellular","cellular"},G2477)),"lte","wifi")</f>
        <v>wifi</v>
      </c>
      <c r="F2477" t="s">
        <v>61</v>
      </c>
      <c r="G2477" t="s">
        <v>1238</v>
      </c>
      <c r="H2477">
        <f t="shared" si="303"/>
        <v>5.9300000000000637</v>
      </c>
      <c r="I2477">
        <f t="shared" si="300"/>
        <v>480000</v>
      </c>
      <c r="J2477">
        <v>2015.09</v>
      </c>
      <c r="K2477" s="3">
        <f t="shared" si="301"/>
        <v>16</v>
      </c>
      <c r="M2477">
        <f t="shared" si="302"/>
        <v>480000</v>
      </c>
    </row>
    <row r="2478" spans="1:13" x14ac:dyDescent="0.45">
      <c r="A2478" t="s">
        <v>560</v>
      </c>
      <c r="B2478">
        <v>160000</v>
      </c>
      <c r="C2478" t="s">
        <v>7</v>
      </c>
      <c r="D2478" t="str">
        <f t="shared" si="306"/>
        <v>2021.01</v>
      </c>
      <c r="E2478" t="str" cm="1">
        <f t="array" ref="E2478">IF(COUNT(FIND({"셀룰러","샐룰러","lte","Lte","LTE","Cellular","cellular"},G2478)),"lte","wifi")</f>
        <v>wifi</v>
      </c>
      <c r="F2478" t="s">
        <v>102</v>
      </c>
      <c r="G2478" t="s">
        <v>1141</v>
      </c>
      <c r="H2478">
        <f t="shared" si="303"/>
        <v>5.9200000000000728</v>
      </c>
      <c r="I2478">
        <f t="shared" si="300"/>
        <v>600000</v>
      </c>
      <c r="J2478">
        <v>2015.09</v>
      </c>
      <c r="K2478" s="3">
        <f t="shared" si="301"/>
        <v>64</v>
      </c>
      <c r="M2478">
        <f t="shared" si="302"/>
        <v>480000</v>
      </c>
    </row>
    <row r="2479" spans="1:13" x14ac:dyDescent="0.45">
      <c r="A2479" t="s">
        <v>560</v>
      </c>
      <c r="B2479">
        <v>240000</v>
      </c>
      <c r="C2479" t="s">
        <v>7</v>
      </c>
      <c r="D2479" t="str">
        <f t="shared" si="306"/>
        <v>2020.12</v>
      </c>
      <c r="E2479" t="str" cm="1">
        <f t="array" ref="E2479">IF(COUNT(FIND({"셀룰러","샐룰러","lte","Lte","LTE","Cellular","cellular"},G2479)),"lte","wifi")</f>
        <v>wifi</v>
      </c>
      <c r="F2479" t="s">
        <v>175</v>
      </c>
      <c r="G2479" t="s">
        <v>887</v>
      </c>
      <c r="H2479">
        <f t="shared" si="303"/>
        <v>5.0299999999999727</v>
      </c>
      <c r="I2479">
        <f t="shared" si="300"/>
        <v>720000</v>
      </c>
      <c r="J2479">
        <v>2015.09</v>
      </c>
      <c r="K2479" s="3">
        <f t="shared" si="301"/>
        <v>128</v>
      </c>
      <c r="M2479">
        <f t="shared" si="302"/>
        <v>480000</v>
      </c>
    </row>
    <row r="2480" spans="1:13" x14ac:dyDescent="0.45">
      <c r="A2480" t="s">
        <v>560</v>
      </c>
      <c r="B2480">
        <v>240000</v>
      </c>
      <c r="C2480" t="s">
        <v>4</v>
      </c>
      <c r="D2480" t="str">
        <f t="shared" si="306"/>
        <v>2021.01</v>
      </c>
      <c r="E2480" t="str" cm="1">
        <f t="array" ref="E2480">IF(COUNT(FIND({"셀룰러","샐룰러","lte","Lte","LTE","Cellular","cellular"},G2480)),"lte","wifi")</f>
        <v>wifi</v>
      </c>
      <c r="F2480" t="s">
        <v>103</v>
      </c>
      <c r="G2480" t="s">
        <v>1095</v>
      </c>
      <c r="H2480">
        <f t="shared" si="303"/>
        <v>5.9200000000000728</v>
      </c>
      <c r="I2480">
        <f t="shared" si="300"/>
        <v>600000</v>
      </c>
      <c r="J2480">
        <v>2015.09</v>
      </c>
      <c r="K2480" s="3">
        <f t="shared" si="301"/>
        <v>64</v>
      </c>
      <c r="M2480">
        <f t="shared" si="302"/>
        <v>480000</v>
      </c>
    </row>
    <row r="2481" spans="1:13" x14ac:dyDescent="0.45">
      <c r="A2481" t="s">
        <v>560</v>
      </c>
      <c r="B2481">
        <v>190000</v>
      </c>
      <c r="C2481" t="s">
        <v>7</v>
      </c>
      <c r="D2481" s="2">
        <v>2021.02</v>
      </c>
      <c r="E2481" t="str" cm="1">
        <f t="array" ref="E2481">IF(COUNT(FIND({"셀룰러","샐룰러","lte","Lte","LTE","Cellular","cellular"},G2481)),"lte","wifi")</f>
        <v>wifi</v>
      </c>
      <c r="F2481">
        <v>20210215</v>
      </c>
      <c r="G2481" t="s">
        <v>5417</v>
      </c>
      <c r="H2481">
        <f t="shared" si="303"/>
        <v>5.9300000000000637</v>
      </c>
      <c r="I2481">
        <f t="shared" si="300"/>
        <v>480000</v>
      </c>
      <c r="J2481">
        <v>2015.09</v>
      </c>
      <c r="K2481" s="3">
        <f t="shared" si="301"/>
        <v>16</v>
      </c>
      <c r="M2481">
        <f t="shared" si="302"/>
        <v>480000</v>
      </c>
    </row>
    <row r="2482" spans="1:13" x14ac:dyDescent="0.45">
      <c r="A2482" t="s">
        <v>560</v>
      </c>
      <c r="B2482">
        <v>280000</v>
      </c>
      <c r="C2482" t="s">
        <v>4</v>
      </c>
      <c r="D2482" t="str">
        <f>LEFT(F2482,7)</f>
        <v>2021.02</v>
      </c>
      <c r="E2482" t="str" cm="1">
        <f t="array" ref="E2482">IF(COUNT(FIND({"셀룰러","샐룰러","lte","Lte","LTE","Cellular","cellular"},G2482)),"lte","wifi")</f>
        <v>wifi</v>
      </c>
      <c r="F2482" t="s">
        <v>58</v>
      </c>
      <c r="G2482" t="s">
        <v>1232</v>
      </c>
      <c r="H2482">
        <f t="shared" si="303"/>
        <v>5.9300000000000637</v>
      </c>
      <c r="I2482">
        <f t="shared" si="300"/>
        <v>600000</v>
      </c>
      <c r="J2482">
        <v>2015.09</v>
      </c>
      <c r="K2482" s="3">
        <f t="shared" si="301"/>
        <v>64</v>
      </c>
      <c r="M2482">
        <f t="shared" si="302"/>
        <v>480000</v>
      </c>
    </row>
    <row r="2483" spans="1:13" x14ac:dyDescent="0.45">
      <c r="A2483" t="s">
        <v>560</v>
      </c>
      <c r="B2483">
        <v>245000</v>
      </c>
      <c r="C2483" t="s">
        <v>7</v>
      </c>
      <c r="D2483" t="str">
        <f>LEFT(F2483,7)</f>
        <v>2020.11</v>
      </c>
      <c r="E2483" t="str" cm="1">
        <f t="array" ref="E2483">IF(COUNT(FIND({"셀룰러","샐룰러","lte","Lte","LTE","Cellular","cellular"},G2483)),"lte","wifi")</f>
        <v>lte</v>
      </c>
      <c r="F2483" t="s">
        <v>236</v>
      </c>
      <c r="G2483" t="s">
        <v>1193</v>
      </c>
      <c r="H2483">
        <f t="shared" si="303"/>
        <v>5.0199999999999818</v>
      </c>
      <c r="I2483">
        <f t="shared" si="300"/>
        <v>760000</v>
      </c>
      <c r="J2483">
        <v>2015.09</v>
      </c>
      <c r="K2483" s="3">
        <f t="shared" si="301"/>
        <v>64</v>
      </c>
      <c r="M2483">
        <f t="shared" si="302"/>
        <v>640000</v>
      </c>
    </row>
    <row r="2484" spans="1:13" x14ac:dyDescent="0.45">
      <c r="A2484" t="s">
        <v>560</v>
      </c>
      <c r="B2484">
        <v>320000</v>
      </c>
      <c r="C2484" t="s">
        <v>4</v>
      </c>
      <c r="D2484" t="str">
        <f>LEFT(F2484,7)</f>
        <v>2020.11</v>
      </c>
      <c r="E2484" t="str" cm="1">
        <f t="array" ref="E2484">IF(COUNT(FIND({"셀룰러","샐룰러","lte","Lte","LTE","Cellular","cellular"},G2484)),"lte","wifi")</f>
        <v>lte</v>
      </c>
      <c r="F2484" t="s">
        <v>32</v>
      </c>
      <c r="G2484" t="s">
        <v>1179</v>
      </c>
      <c r="H2484">
        <f t="shared" si="303"/>
        <v>5.0199999999999818</v>
      </c>
      <c r="I2484">
        <f t="shared" si="300"/>
        <v>760000</v>
      </c>
      <c r="J2484">
        <v>2015.09</v>
      </c>
      <c r="K2484" s="3">
        <f t="shared" si="301"/>
        <v>64</v>
      </c>
      <c r="M2484">
        <f t="shared" si="302"/>
        <v>640000</v>
      </c>
    </row>
    <row r="2485" spans="1:13" x14ac:dyDescent="0.45">
      <c r="A2485" t="s">
        <v>560</v>
      </c>
      <c r="B2485">
        <v>300000</v>
      </c>
      <c r="C2485" t="s">
        <v>4</v>
      </c>
      <c r="D2485" s="2">
        <v>2020.12</v>
      </c>
      <c r="E2485" t="str" cm="1">
        <f t="array" ref="E2485">IF(COUNT(FIND({"셀룰러","샐룰러","lte","Lte","LTE","Cellular","cellular"},G2485)),"lte","wifi")</f>
        <v>lte</v>
      </c>
      <c r="F2485">
        <v>20201228</v>
      </c>
      <c r="G2485" t="s">
        <v>5513</v>
      </c>
      <c r="H2485">
        <f t="shared" si="303"/>
        <v>5.0299999999999727</v>
      </c>
      <c r="I2485">
        <f t="shared" si="300"/>
        <v>880000</v>
      </c>
      <c r="J2485">
        <v>2015.09</v>
      </c>
      <c r="K2485" s="3">
        <f t="shared" si="301"/>
        <v>128</v>
      </c>
      <c r="M2485">
        <f t="shared" si="302"/>
        <v>640000</v>
      </c>
    </row>
    <row r="2486" spans="1:13" x14ac:dyDescent="0.45">
      <c r="A2486" t="s">
        <v>560</v>
      </c>
      <c r="B2486">
        <v>200000</v>
      </c>
      <c r="C2486" t="s">
        <v>4</v>
      </c>
      <c r="D2486" t="str">
        <f>LEFT(F2486,7)</f>
        <v>2020.11</v>
      </c>
      <c r="E2486" t="str" cm="1">
        <f t="array" ref="E2486">IF(COUNT(FIND({"셀룰러","샐룰러","lte","Lte","LTE","Cellular","cellular"},G2486)),"lte","wifi")</f>
        <v>wifi</v>
      </c>
      <c r="F2486" t="s">
        <v>516</v>
      </c>
      <c r="G2486" t="s">
        <v>1171</v>
      </c>
      <c r="H2486">
        <f t="shared" si="303"/>
        <v>5.0199999999999818</v>
      </c>
      <c r="I2486">
        <f t="shared" si="300"/>
        <v>600000</v>
      </c>
      <c r="J2486">
        <v>2015.09</v>
      </c>
      <c r="K2486" s="3">
        <f t="shared" si="301"/>
        <v>64</v>
      </c>
      <c r="M2486">
        <f t="shared" si="302"/>
        <v>480000</v>
      </c>
    </row>
    <row r="2487" spans="1:13" x14ac:dyDescent="0.45">
      <c r="A2487" t="s">
        <v>560</v>
      </c>
      <c r="B2487">
        <v>250000</v>
      </c>
      <c r="C2487" t="s">
        <v>7</v>
      </c>
      <c r="D2487" t="str">
        <f>LEFT(F2487,7)</f>
        <v>2021.02</v>
      </c>
      <c r="E2487" t="str" cm="1">
        <f t="array" ref="E2487">IF(COUNT(FIND({"셀룰러","샐룰러","lte","Lte","LTE","Cellular","cellular"},G2487)),"lte","wifi")</f>
        <v>wifi</v>
      </c>
      <c r="F2487" t="s">
        <v>44</v>
      </c>
      <c r="G2487" t="s">
        <v>1084</v>
      </c>
      <c r="H2487">
        <f t="shared" si="303"/>
        <v>5.9300000000000637</v>
      </c>
      <c r="I2487">
        <f t="shared" si="300"/>
        <v>720000</v>
      </c>
      <c r="J2487">
        <v>2015.09</v>
      </c>
      <c r="K2487" s="3">
        <f t="shared" si="301"/>
        <v>128</v>
      </c>
      <c r="M2487">
        <f t="shared" si="302"/>
        <v>480000</v>
      </c>
    </row>
    <row r="2488" spans="1:13" x14ac:dyDescent="0.45">
      <c r="A2488" t="s">
        <v>560</v>
      </c>
      <c r="B2488" s="1">
        <v>490820</v>
      </c>
      <c r="C2488" t="s">
        <v>4</v>
      </c>
      <c r="D2488" t="str">
        <f>LEFT(F2488,7)</f>
        <v>2017.06</v>
      </c>
      <c r="E2488" t="str" cm="1">
        <f t="array" ref="E2488">IF(COUNT(FIND({"셀룰러","샐룰러","lte","Lte","LTE","Cellular","cellular"},G2488)),"lte","wifi")</f>
        <v>wifi</v>
      </c>
      <c r="F2488" t="s">
        <v>5301</v>
      </c>
      <c r="G2488" t="s">
        <v>5104</v>
      </c>
      <c r="H2488">
        <f t="shared" si="303"/>
        <v>1.9700000000000273</v>
      </c>
      <c r="I2488">
        <f t="shared" si="300"/>
        <v>720000</v>
      </c>
      <c r="J2488">
        <v>2015.09</v>
      </c>
      <c r="K2488" s="3">
        <f t="shared" si="301"/>
        <v>128</v>
      </c>
      <c r="M2488">
        <f t="shared" si="302"/>
        <v>480000</v>
      </c>
    </row>
    <row r="2489" spans="1:13" x14ac:dyDescent="0.45">
      <c r="A2489" t="s">
        <v>560</v>
      </c>
      <c r="B2489">
        <v>300000</v>
      </c>
      <c r="C2489" t="s">
        <v>4</v>
      </c>
      <c r="D2489" t="str">
        <f>LEFT(F2489,7)</f>
        <v>2020.12</v>
      </c>
      <c r="E2489" t="str" cm="1">
        <f t="array" ref="E2489">IF(COUNT(FIND({"셀룰러","샐룰러","lte","Lte","LTE","Cellular","cellular"},G2489)),"lte","wifi")</f>
        <v>wifi</v>
      </c>
      <c r="F2489" t="s">
        <v>143</v>
      </c>
      <c r="G2489" t="s">
        <v>1106</v>
      </c>
      <c r="H2489">
        <f t="shared" si="303"/>
        <v>5.0299999999999727</v>
      </c>
      <c r="I2489">
        <f t="shared" si="300"/>
        <v>720000</v>
      </c>
      <c r="J2489">
        <v>2015.09</v>
      </c>
      <c r="K2489" s="3">
        <f t="shared" si="301"/>
        <v>128</v>
      </c>
      <c r="M2489">
        <f t="shared" si="302"/>
        <v>480000</v>
      </c>
    </row>
    <row r="2490" spans="1:13" x14ac:dyDescent="0.45">
      <c r="A2490" t="s">
        <v>560</v>
      </c>
      <c r="B2490">
        <v>230000</v>
      </c>
      <c r="C2490" t="s">
        <v>7</v>
      </c>
      <c r="D2490" s="2">
        <v>2020.12</v>
      </c>
      <c r="E2490" t="str" cm="1">
        <f t="array" ref="E2490">IF(COUNT(FIND({"셀룰러","샐룰러","lte","Lte","LTE","Cellular","cellular"},G2490)),"lte","wifi")</f>
        <v>wifi</v>
      </c>
      <c r="F2490">
        <v>20201203</v>
      </c>
      <c r="G2490" t="s">
        <v>884</v>
      </c>
      <c r="H2490">
        <f t="shared" si="303"/>
        <v>5.0299999999999727</v>
      </c>
      <c r="I2490">
        <f t="shared" si="300"/>
        <v>720000</v>
      </c>
      <c r="J2490">
        <v>2015.09</v>
      </c>
      <c r="K2490" s="3">
        <f t="shared" si="301"/>
        <v>128</v>
      </c>
      <c r="M2490">
        <f t="shared" si="302"/>
        <v>480000</v>
      </c>
    </row>
    <row r="2491" spans="1:13" x14ac:dyDescent="0.45">
      <c r="A2491" t="s">
        <v>560</v>
      </c>
      <c r="B2491">
        <v>200000</v>
      </c>
      <c r="C2491" t="s">
        <v>7</v>
      </c>
      <c r="D2491" t="str">
        <f>LEFT(F2491,7)</f>
        <v>2020.12</v>
      </c>
      <c r="E2491" t="str" cm="1">
        <f t="array" ref="E2491">IF(COUNT(FIND({"셀룰러","샐룰러","lte","Lte","LTE","Cellular","cellular"},G2491)),"lte","wifi")</f>
        <v>wifi</v>
      </c>
      <c r="F2491" t="s">
        <v>138</v>
      </c>
      <c r="G2491" t="s">
        <v>1100</v>
      </c>
      <c r="H2491">
        <f t="shared" si="303"/>
        <v>5.0299999999999727</v>
      </c>
      <c r="I2491">
        <f t="shared" si="300"/>
        <v>600000</v>
      </c>
      <c r="J2491">
        <v>2015.09</v>
      </c>
      <c r="K2491" s="3">
        <f t="shared" si="301"/>
        <v>64</v>
      </c>
      <c r="M2491">
        <f t="shared" si="302"/>
        <v>480000</v>
      </c>
    </row>
    <row r="2492" spans="1:13" x14ac:dyDescent="0.45">
      <c r="A2492" t="s">
        <v>560</v>
      </c>
      <c r="B2492">
        <v>120000</v>
      </c>
      <c r="C2492" t="s">
        <v>7</v>
      </c>
      <c r="D2492" t="str">
        <f>LEFT(F2492,7)</f>
        <v>2021.02</v>
      </c>
      <c r="E2492" t="str" cm="1">
        <f t="array" ref="E2492">IF(COUNT(FIND({"셀룰러","샐룰러","lte","Lte","LTE","Cellular","cellular"},G2492)),"lte","wifi")</f>
        <v>wifi</v>
      </c>
      <c r="F2492" t="s">
        <v>35</v>
      </c>
      <c r="G2492" t="s">
        <v>1114</v>
      </c>
      <c r="H2492">
        <f t="shared" si="303"/>
        <v>5.9300000000000637</v>
      </c>
      <c r="I2492">
        <f t="shared" si="300"/>
        <v>600000</v>
      </c>
      <c r="J2492">
        <v>2015.09</v>
      </c>
      <c r="K2492" s="3">
        <f t="shared" si="301"/>
        <v>64</v>
      </c>
      <c r="M2492">
        <f t="shared" si="302"/>
        <v>480000</v>
      </c>
    </row>
    <row r="2493" spans="1:13" x14ac:dyDescent="0.45">
      <c r="A2493" t="s">
        <v>560</v>
      </c>
      <c r="B2493">
        <v>200000</v>
      </c>
      <c r="C2493" t="s">
        <v>7</v>
      </c>
      <c r="D2493" t="str">
        <f>LEFT(F2493,7)</f>
        <v>2020.11</v>
      </c>
      <c r="E2493" t="str" cm="1">
        <f t="array" ref="E2493">IF(COUNT(FIND({"셀룰러","샐룰러","lte","Lte","LTE","Cellular","cellular"},G2493)),"lte","wifi")</f>
        <v>wifi</v>
      </c>
      <c r="F2493" t="s">
        <v>516</v>
      </c>
      <c r="G2493" t="s">
        <v>1173</v>
      </c>
      <c r="H2493">
        <f t="shared" si="303"/>
        <v>5.0199999999999818</v>
      </c>
      <c r="I2493">
        <f t="shared" si="300"/>
        <v>600000</v>
      </c>
      <c r="J2493">
        <v>2015.09</v>
      </c>
      <c r="K2493" s="3">
        <f t="shared" si="301"/>
        <v>64</v>
      </c>
      <c r="M2493">
        <f t="shared" si="302"/>
        <v>480000</v>
      </c>
    </row>
    <row r="2494" spans="1:13" x14ac:dyDescent="0.45">
      <c r="A2494" t="s">
        <v>560</v>
      </c>
      <c r="B2494">
        <v>200000</v>
      </c>
      <c r="C2494" t="s">
        <v>7</v>
      </c>
      <c r="D2494" t="str">
        <f>LEFT(F2494,7)</f>
        <v>2020.12</v>
      </c>
      <c r="E2494" t="str" cm="1">
        <f t="array" ref="E2494">IF(COUNT(FIND({"셀룰러","샐룰러","lte","Lte","LTE","Cellular","cellular"},G2494)),"lte","wifi")</f>
        <v>wifi</v>
      </c>
      <c r="F2494" t="s">
        <v>175</v>
      </c>
      <c r="G2494" t="s">
        <v>1314</v>
      </c>
      <c r="H2494">
        <f t="shared" si="303"/>
        <v>5.0299999999999727</v>
      </c>
      <c r="I2494">
        <f t="shared" si="300"/>
        <v>480000</v>
      </c>
      <c r="J2494">
        <v>2015.09</v>
      </c>
      <c r="K2494" s="3">
        <f t="shared" si="301"/>
        <v>16</v>
      </c>
      <c r="M2494">
        <f t="shared" si="302"/>
        <v>480000</v>
      </c>
    </row>
    <row r="2495" spans="1:13" x14ac:dyDescent="0.45">
      <c r="A2495" t="s">
        <v>560</v>
      </c>
      <c r="B2495">
        <v>230000</v>
      </c>
      <c r="C2495" t="s">
        <v>7</v>
      </c>
      <c r="D2495" t="str">
        <f>LEFT(F2495,7)</f>
        <v>2021.01</v>
      </c>
      <c r="E2495" t="str" cm="1">
        <f t="array" ref="E2495">IF(COUNT(FIND({"셀룰러","샐룰러","lte","Lte","LTE","Cellular","cellular"},G2495)),"lte","wifi")</f>
        <v>wifi</v>
      </c>
      <c r="F2495" t="s">
        <v>339</v>
      </c>
      <c r="G2495" t="s">
        <v>1248</v>
      </c>
      <c r="H2495">
        <f t="shared" si="303"/>
        <v>5.9200000000000728</v>
      </c>
      <c r="I2495">
        <f t="shared" si="300"/>
        <v>600000</v>
      </c>
      <c r="J2495">
        <v>2015.09</v>
      </c>
      <c r="K2495" s="3">
        <f t="shared" si="301"/>
        <v>64</v>
      </c>
      <c r="M2495">
        <f t="shared" si="302"/>
        <v>480000</v>
      </c>
    </row>
    <row r="2496" spans="1:13" x14ac:dyDescent="0.45">
      <c r="A2496" t="s">
        <v>560</v>
      </c>
      <c r="B2496">
        <v>190000</v>
      </c>
      <c r="C2496" t="s">
        <v>4</v>
      </c>
      <c r="D2496" s="2">
        <v>2020.12</v>
      </c>
      <c r="E2496" t="str" cm="1">
        <f t="array" ref="E2496">IF(COUNT(FIND({"셀룰러","샐룰러","lte","Lte","LTE","Cellular","cellular"},G2496)),"lte","wifi")</f>
        <v>wifi</v>
      </c>
      <c r="F2496">
        <v>20201231</v>
      </c>
      <c r="G2496" t="s">
        <v>5735</v>
      </c>
      <c r="H2496">
        <f t="shared" si="303"/>
        <v>5.0299999999999727</v>
      </c>
      <c r="I2496">
        <f t="shared" si="300"/>
        <v>480000</v>
      </c>
      <c r="J2496">
        <v>2015.09</v>
      </c>
      <c r="K2496" s="3">
        <f t="shared" si="301"/>
        <v>16</v>
      </c>
      <c r="M2496">
        <f t="shared" si="302"/>
        <v>480000</v>
      </c>
    </row>
    <row r="2497" spans="1:13" x14ac:dyDescent="0.45">
      <c r="A2497" t="s">
        <v>560</v>
      </c>
      <c r="B2497">
        <v>230000</v>
      </c>
      <c r="C2497" t="s">
        <v>4</v>
      </c>
      <c r="D2497" t="str">
        <f t="shared" ref="D2497:D2505" si="307">LEFT(F2497,7)</f>
        <v>2021.01</v>
      </c>
      <c r="E2497" t="str" cm="1">
        <f t="array" ref="E2497">IF(COUNT(FIND({"셀룰러","샐룰러","lte","Lte","LTE","Cellular","cellular"},G2497)),"lte","wifi")</f>
        <v>wifi</v>
      </c>
      <c r="F2497" t="s">
        <v>106</v>
      </c>
      <c r="G2497" t="s">
        <v>689</v>
      </c>
      <c r="H2497">
        <f t="shared" si="303"/>
        <v>5.9200000000000728</v>
      </c>
      <c r="I2497">
        <f t="shared" si="300"/>
        <v>600000</v>
      </c>
      <c r="J2497">
        <v>2015.09</v>
      </c>
      <c r="K2497" s="3">
        <f t="shared" si="301"/>
        <v>64</v>
      </c>
      <c r="M2497">
        <f t="shared" si="302"/>
        <v>480000</v>
      </c>
    </row>
    <row r="2498" spans="1:13" x14ac:dyDescent="0.45">
      <c r="A2498" t="s">
        <v>560</v>
      </c>
      <c r="B2498">
        <v>70000</v>
      </c>
      <c r="C2498" t="s">
        <v>7</v>
      </c>
      <c r="D2498" t="str">
        <f t="shared" si="307"/>
        <v>2020.12</v>
      </c>
      <c r="E2498" t="str" cm="1">
        <f t="array" ref="E2498">IF(COUNT(FIND({"셀룰러","샐룰러","lte","Lte","LTE","Cellular","cellular"},G2498)),"lte","wifi")</f>
        <v>wifi</v>
      </c>
      <c r="F2498" t="s">
        <v>480</v>
      </c>
      <c r="G2498" t="s">
        <v>1294</v>
      </c>
      <c r="H2498">
        <f t="shared" si="303"/>
        <v>5.0299999999999727</v>
      </c>
      <c r="I2498">
        <f t="shared" si="300"/>
        <v>600000</v>
      </c>
      <c r="J2498">
        <v>2015.09</v>
      </c>
      <c r="K2498" s="3">
        <f t="shared" si="301"/>
        <v>64</v>
      </c>
      <c r="M2498">
        <f t="shared" si="302"/>
        <v>480000</v>
      </c>
    </row>
    <row r="2499" spans="1:13" x14ac:dyDescent="0.45">
      <c r="A2499" t="s">
        <v>560</v>
      </c>
      <c r="B2499">
        <v>350000</v>
      </c>
      <c r="C2499" t="s">
        <v>4</v>
      </c>
      <c r="D2499" t="str">
        <f t="shared" si="307"/>
        <v>2020.11</v>
      </c>
      <c r="E2499" t="str" cm="1">
        <f t="array" ref="E2499">IF(COUNT(FIND({"셀룰러","샐룰러","lte","Lte","LTE","Cellular","cellular"},G2499)),"lte","wifi")</f>
        <v>lte</v>
      </c>
      <c r="F2499" t="s">
        <v>181</v>
      </c>
      <c r="G2499" t="s">
        <v>1310</v>
      </c>
      <c r="H2499">
        <f t="shared" si="303"/>
        <v>5.0199999999999818</v>
      </c>
      <c r="I2499">
        <f t="shared" si="300"/>
        <v>880000</v>
      </c>
      <c r="J2499">
        <v>2015.09</v>
      </c>
      <c r="K2499" s="3">
        <f t="shared" si="301"/>
        <v>128</v>
      </c>
      <c r="M2499">
        <f t="shared" si="302"/>
        <v>640000</v>
      </c>
    </row>
    <row r="2500" spans="1:13" x14ac:dyDescent="0.45">
      <c r="A2500" t="s">
        <v>560</v>
      </c>
      <c r="B2500">
        <v>270000</v>
      </c>
      <c r="C2500" t="s">
        <v>4</v>
      </c>
      <c r="D2500" t="str">
        <f t="shared" si="307"/>
        <v>2020.11</v>
      </c>
      <c r="E2500" t="str" cm="1">
        <f t="array" ref="E2500">IF(COUNT(FIND({"셀룰러","샐룰러","lte","Lte","LTE","Cellular","cellular"},G2500)),"lte","wifi")</f>
        <v>wifi</v>
      </c>
      <c r="F2500" t="s">
        <v>206</v>
      </c>
      <c r="G2500" t="s">
        <v>1185</v>
      </c>
      <c r="H2500">
        <f t="shared" si="303"/>
        <v>5.0199999999999818</v>
      </c>
      <c r="I2500">
        <f t="shared" ref="I2500:I2563" si="308">IF(K2500=64,M2500+120000,IF(K2500=128,M2500+240000,IF(K2500=256,M2500+360000,M2500)))</f>
        <v>720000</v>
      </c>
      <c r="J2500">
        <v>2015.09</v>
      </c>
      <c r="K2500" s="3">
        <f t="shared" ref="K2500:K2563" si="309">IF(COUNT(FIND(128,G2500)),128,IF(COUNT(FIND(16,G2500)),16,64))</f>
        <v>128</v>
      </c>
      <c r="M2500">
        <f t="shared" ref="M2500:M2563" si="310">IF(E2500="wifi",480000,640000)</f>
        <v>480000</v>
      </c>
    </row>
    <row r="2501" spans="1:13" x14ac:dyDescent="0.45">
      <c r="A2501" t="s">
        <v>560</v>
      </c>
      <c r="B2501">
        <v>230000</v>
      </c>
      <c r="C2501" t="s">
        <v>7</v>
      </c>
      <c r="D2501" t="str">
        <f t="shared" si="307"/>
        <v>2021.02</v>
      </c>
      <c r="E2501" t="str" cm="1">
        <f t="array" ref="E2501">IF(COUNT(FIND({"셀룰러","샐룰러","lte","Lte","LTE","Cellular","cellular"},G2501)),"lte","wifi")</f>
        <v>lte</v>
      </c>
      <c r="F2501" t="s">
        <v>52</v>
      </c>
      <c r="G2501" t="s">
        <v>1234</v>
      </c>
      <c r="H2501">
        <f t="shared" si="303"/>
        <v>5.9300000000000637</v>
      </c>
      <c r="I2501">
        <f t="shared" si="308"/>
        <v>760000</v>
      </c>
      <c r="J2501">
        <v>2015.09</v>
      </c>
      <c r="K2501" s="3">
        <f t="shared" si="309"/>
        <v>64</v>
      </c>
      <c r="M2501">
        <f t="shared" si="310"/>
        <v>640000</v>
      </c>
    </row>
    <row r="2502" spans="1:13" x14ac:dyDescent="0.45">
      <c r="A2502" t="s">
        <v>560</v>
      </c>
      <c r="B2502" s="1">
        <v>279000</v>
      </c>
      <c r="C2502" t="s">
        <v>4</v>
      </c>
      <c r="D2502" t="str">
        <f t="shared" si="307"/>
        <v>2019.02</v>
      </c>
      <c r="E2502" t="str" cm="1">
        <f t="array" ref="E2502">IF(COUNT(FIND({"셀룰러","샐룰러","lte","Lte","LTE","Cellular","cellular"},G2502)),"lte","wifi")</f>
        <v>wifi</v>
      </c>
      <c r="F2502" t="s">
        <v>5286</v>
      </c>
      <c r="G2502" t="s">
        <v>5054</v>
      </c>
      <c r="H2502">
        <f t="shared" si="303"/>
        <v>3.9300000000000637</v>
      </c>
      <c r="I2502">
        <f t="shared" si="308"/>
        <v>720000</v>
      </c>
      <c r="J2502">
        <v>2015.09</v>
      </c>
      <c r="K2502" s="3">
        <f t="shared" si="309"/>
        <v>128</v>
      </c>
      <c r="M2502">
        <f t="shared" si="310"/>
        <v>480000</v>
      </c>
    </row>
    <row r="2503" spans="1:13" x14ac:dyDescent="0.45">
      <c r="A2503" t="s">
        <v>560</v>
      </c>
      <c r="B2503">
        <v>230000</v>
      </c>
      <c r="C2503" t="s">
        <v>7</v>
      </c>
      <c r="D2503" t="str">
        <f t="shared" si="307"/>
        <v>2020.11</v>
      </c>
      <c r="E2503" t="str" cm="1">
        <f t="array" ref="E2503">IF(COUNT(FIND({"셀룰러","샐룰러","lte","Lte","LTE","Cellular","cellular"},G2503)),"lte","wifi")</f>
        <v>lte</v>
      </c>
      <c r="F2503" t="s">
        <v>185</v>
      </c>
      <c r="G2503" t="s">
        <v>5088</v>
      </c>
      <c r="H2503">
        <f t="shared" ref="H2503:H2566" si="311">D2503-J2503</f>
        <v>5.0199999999999818</v>
      </c>
      <c r="I2503">
        <f t="shared" si="308"/>
        <v>760000</v>
      </c>
      <c r="J2503">
        <v>2015.09</v>
      </c>
      <c r="K2503" s="3">
        <f t="shared" si="309"/>
        <v>64</v>
      </c>
      <c r="M2503">
        <f t="shared" si="310"/>
        <v>640000</v>
      </c>
    </row>
    <row r="2504" spans="1:13" x14ac:dyDescent="0.45">
      <c r="A2504" t="s">
        <v>560</v>
      </c>
      <c r="B2504">
        <v>230000</v>
      </c>
      <c r="C2504" t="s">
        <v>7</v>
      </c>
      <c r="D2504" t="str">
        <f t="shared" si="307"/>
        <v>2020.11</v>
      </c>
      <c r="E2504" t="str" cm="1">
        <f t="array" ref="E2504">IF(COUNT(FIND({"셀룰러","샐룰러","lte","Lte","LTE","Cellular","cellular"},G2504)),"lte","wifi")</f>
        <v>lte</v>
      </c>
      <c r="F2504" t="s">
        <v>185</v>
      </c>
      <c r="G2504" t="s">
        <v>1312</v>
      </c>
      <c r="H2504">
        <f t="shared" si="311"/>
        <v>5.0199999999999818</v>
      </c>
      <c r="I2504">
        <f t="shared" si="308"/>
        <v>760000</v>
      </c>
      <c r="J2504">
        <v>2015.09</v>
      </c>
      <c r="K2504" s="3">
        <f t="shared" si="309"/>
        <v>64</v>
      </c>
      <c r="M2504">
        <f t="shared" si="310"/>
        <v>640000</v>
      </c>
    </row>
    <row r="2505" spans="1:13" x14ac:dyDescent="0.45">
      <c r="A2505" t="s">
        <v>560</v>
      </c>
      <c r="B2505">
        <v>220000</v>
      </c>
      <c r="C2505" t="s">
        <v>4</v>
      </c>
      <c r="D2505" t="str">
        <f t="shared" si="307"/>
        <v>2020.12</v>
      </c>
      <c r="E2505" t="str" cm="1">
        <f t="array" ref="E2505">IF(COUNT(FIND({"셀룰러","샐룰러","lte","Lte","LTE","Cellular","cellular"},G2505)),"lte","wifi")</f>
        <v>wifi</v>
      </c>
      <c r="F2505" t="s">
        <v>163</v>
      </c>
      <c r="G2505" t="s">
        <v>1170</v>
      </c>
      <c r="H2505">
        <f t="shared" si="311"/>
        <v>5.0299999999999727</v>
      </c>
      <c r="I2505">
        <f t="shared" si="308"/>
        <v>600000</v>
      </c>
      <c r="J2505">
        <v>2015.09</v>
      </c>
      <c r="K2505" s="3">
        <f t="shared" si="309"/>
        <v>64</v>
      </c>
      <c r="M2505">
        <f t="shared" si="310"/>
        <v>480000</v>
      </c>
    </row>
    <row r="2506" spans="1:13" x14ac:dyDescent="0.45">
      <c r="A2506" t="s">
        <v>560</v>
      </c>
      <c r="B2506">
        <v>200000</v>
      </c>
      <c r="C2506" t="s">
        <v>7</v>
      </c>
      <c r="D2506" s="2">
        <v>2020.12</v>
      </c>
      <c r="E2506" t="str" cm="1">
        <f t="array" ref="E2506">IF(COUNT(FIND({"셀룰러","샐룰러","lte","Lte","LTE","Cellular","cellular"},G2506)),"lte","wifi")</f>
        <v>wifi</v>
      </c>
      <c r="F2506">
        <v>20201201</v>
      </c>
      <c r="G2506" t="s">
        <v>5756</v>
      </c>
      <c r="H2506">
        <f t="shared" si="311"/>
        <v>5.0299999999999727</v>
      </c>
      <c r="I2506">
        <f t="shared" si="308"/>
        <v>600000</v>
      </c>
      <c r="J2506">
        <v>2015.09</v>
      </c>
      <c r="K2506" s="3">
        <f t="shared" si="309"/>
        <v>64</v>
      </c>
      <c r="M2506">
        <f t="shared" si="310"/>
        <v>480000</v>
      </c>
    </row>
    <row r="2507" spans="1:13" x14ac:dyDescent="0.45">
      <c r="A2507" t="s">
        <v>560</v>
      </c>
      <c r="B2507">
        <v>130000</v>
      </c>
      <c r="C2507" t="s">
        <v>7</v>
      </c>
      <c r="D2507" t="str">
        <f t="shared" ref="D2507:D2514" si="312">LEFT(F2507,7)</f>
        <v>2021.01</v>
      </c>
      <c r="E2507" t="str" cm="1">
        <f t="array" ref="E2507">IF(COUNT(FIND({"셀룰러","샐룰러","lte","Lte","LTE","Cellular","cellular"},G2507)),"lte","wifi")</f>
        <v>wifi</v>
      </c>
      <c r="F2507" t="s">
        <v>127</v>
      </c>
      <c r="G2507" t="s">
        <v>786</v>
      </c>
      <c r="H2507">
        <f t="shared" si="311"/>
        <v>5.9200000000000728</v>
      </c>
      <c r="I2507">
        <f t="shared" si="308"/>
        <v>600000</v>
      </c>
      <c r="J2507">
        <v>2015.09</v>
      </c>
      <c r="K2507" s="3">
        <f t="shared" si="309"/>
        <v>64</v>
      </c>
      <c r="M2507">
        <f t="shared" si="310"/>
        <v>480000</v>
      </c>
    </row>
    <row r="2508" spans="1:13" x14ac:dyDescent="0.45">
      <c r="A2508" t="s">
        <v>560</v>
      </c>
      <c r="B2508">
        <v>230000</v>
      </c>
      <c r="C2508" t="s">
        <v>4</v>
      </c>
      <c r="D2508" t="str">
        <f t="shared" si="312"/>
        <v>2021.02</v>
      </c>
      <c r="E2508" t="str" cm="1">
        <f t="array" ref="E2508">IF(COUNT(FIND({"셀룰러","샐룰러","lte","Lte","LTE","Cellular","cellular"},G2508)),"lte","wifi")</f>
        <v>wifi</v>
      </c>
      <c r="F2508" t="s">
        <v>208</v>
      </c>
      <c r="G2508" t="s">
        <v>1223</v>
      </c>
      <c r="H2508">
        <f t="shared" si="311"/>
        <v>5.9300000000000637</v>
      </c>
      <c r="I2508">
        <f t="shared" si="308"/>
        <v>720000</v>
      </c>
      <c r="J2508">
        <v>2015.09</v>
      </c>
      <c r="K2508" s="3">
        <f t="shared" si="309"/>
        <v>128</v>
      </c>
      <c r="M2508">
        <f t="shared" si="310"/>
        <v>480000</v>
      </c>
    </row>
    <row r="2509" spans="1:13" x14ac:dyDescent="0.45">
      <c r="A2509" t="s">
        <v>560</v>
      </c>
      <c r="B2509">
        <v>250000</v>
      </c>
      <c r="C2509" t="s">
        <v>4</v>
      </c>
      <c r="D2509" t="str">
        <f t="shared" si="312"/>
        <v>2020.12</v>
      </c>
      <c r="E2509" t="str" cm="1">
        <f t="array" ref="E2509">IF(COUNT(FIND({"셀룰러","샐룰러","lte","Lte","LTE","Cellular","cellular"},G2509)),"lte","wifi")</f>
        <v>wifi</v>
      </c>
      <c r="F2509" t="s">
        <v>146</v>
      </c>
      <c r="G2509" t="s">
        <v>1146</v>
      </c>
      <c r="H2509">
        <f t="shared" si="311"/>
        <v>5.0299999999999727</v>
      </c>
      <c r="I2509">
        <f t="shared" si="308"/>
        <v>720000</v>
      </c>
      <c r="J2509">
        <v>2015.09</v>
      </c>
      <c r="K2509" s="3">
        <f t="shared" si="309"/>
        <v>128</v>
      </c>
      <c r="M2509">
        <f t="shared" si="310"/>
        <v>480000</v>
      </c>
    </row>
    <row r="2510" spans="1:13" x14ac:dyDescent="0.45">
      <c r="A2510" t="s">
        <v>560</v>
      </c>
      <c r="B2510">
        <v>200000</v>
      </c>
      <c r="C2510" t="s">
        <v>7</v>
      </c>
      <c r="D2510" t="str">
        <f t="shared" si="312"/>
        <v>2021.03</v>
      </c>
      <c r="E2510" t="str" cm="1">
        <f t="array" ref="E2510">IF(COUNT(FIND({"셀룰러","샐룰러","lte","Lte","LTE","Cellular","cellular"},G2510)),"lte","wifi")</f>
        <v>wifi</v>
      </c>
      <c r="F2510" t="s">
        <v>190</v>
      </c>
      <c r="G2510" t="s">
        <v>1213</v>
      </c>
      <c r="H2510">
        <f t="shared" si="311"/>
        <v>5.9400000000000546</v>
      </c>
      <c r="I2510">
        <f t="shared" si="308"/>
        <v>600000</v>
      </c>
      <c r="J2510">
        <v>2015.09</v>
      </c>
      <c r="K2510" s="3">
        <f t="shared" si="309"/>
        <v>64</v>
      </c>
      <c r="M2510">
        <f t="shared" si="310"/>
        <v>480000</v>
      </c>
    </row>
    <row r="2511" spans="1:13" x14ac:dyDescent="0.45">
      <c r="A2511" t="s">
        <v>560</v>
      </c>
      <c r="B2511">
        <v>140000</v>
      </c>
      <c r="C2511" t="s">
        <v>7</v>
      </c>
      <c r="D2511" t="str">
        <f t="shared" si="312"/>
        <v>2020.11</v>
      </c>
      <c r="E2511" t="str" cm="1">
        <f t="array" ref="E2511">IF(COUNT(FIND({"셀룰러","샐룰러","lte","Lte","LTE","Cellular","cellular"},G2511)),"lte","wifi")</f>
        <v>wifi</v>
      </c>
      <c r="F2511" t="s">
        <v>201</v>
      </c>
      <c r="G2511" t="s">
        <v>700</v>
      </c>
      <c r="H2511">
        <f t="shared" si="311"/>
        <v>5.0199999999999818</v>
      </c>
      <c r="I2511">
        <f t="shared" si="308"/>
        <v>600000</v>
      </c>
      <c r="J2511">
        <v>2015.09</v>
      </c>
      <c r="K2511" s="3">
        <f t="shared" si="309"/>
        <v>64</v>
      </c>
      <c r="M2511">
        <f t="shared" si="310"/>
        <v>480000</v>
      </c>
    </row>
    <row r="2512" spans="1:13" x14ac:dyDescent="0.45">
      <c r="A2512" t="s">
        <v>560</v>
      </c>
      <c r="B2512">
        <v>200000</v>
      </c>
      <c r="C2512" t="s">
        <v>7</v>
      </c>
      <c r="D2512" t="str">
        <f t="shared" si="312"/>
        <v>2021.02</v>
      </c>
      <c r="E2512" t="str" cm="1">
        <f t="array" ref="E2512">IF(COUNT(FIND({"셀룰러","샐룰러","lte","Lte","LTE","Cellular","cellular"},G2512)),"lte","wifi")</f>
        <v>wifi</v>
      </c>
      <c r="F2512" t="s">
        <v>73</v>
      </c>
      <c r="G2512" t="s">
        <v>1242</v>
      </c>
      <c r="H2512">
        <f t="shared" si="311"/>
        <v>5.9300000000000637</v>
      </c>
      <c r="I2512">
        <f t="shared" si="308"/>
        <v>480000</v>
      </c>
      <c r="J2512">
        <v>2015.09</v>
      </c>
      <c r="K2512" s="3">
        <f t="shared" si="309"/>
        <v>16</v>
      </c>
      <c r="M2512">
        <f t="shared" si="310"/>
        <v>480000</v>
      </c>
    </row>
    <row r="2513" spans="1:13" x14ac:dyDescent="0.45">
      <c r="A2513" t="s">
        <v>560</v>
      </c>
      <c r="B2513" s="1">
        <v>334700</v>
      </c>
      <c r="C2513" t="s">
        <v>4</v>
      </c>
      <c r="D2513" t="str">
        <f t="shared" si="312"/>
        <v>2021.01</v>
      </c>
      <c r="E2513" t="str" cm="1">
        <f t="array" ref="E2513">IF(COUNT(FIND({"셀룰러","샐룰러","lte","Lte","LTE","Cellular","cellular"},G2513)),"lte","wifi")</f>
        <v>wifi</v>
      </c>
      <c r="F2513" t="s">
        <v>5283</v>
      </c>
      <c r="G2513" t="s">
        <v>5095</v>
      </c>
      <c r="H2513">
        <f t="shared" si="311"/>
        <v>5.9200000000000728</v>
      </c>
      <c r="I2513">
        <f t="shared" si="308"/>
        <v>480000</v>
      </c>
      <c r="J2513">
        <v>2015.09</v>
      </c>
      <c r="K2513" s="3">
        <f t="shared" si="309"/>
        <v>16</v>
      </c>
      <c r="M2513">
        <f t="shared" si="310"/>
        <v>480000</v>
      </c>
    </row>
    <row r="2514" spans="1:13" x14ac:dyDescent="0.45">
      <c r="A2514" t="s">
        <v>560</v>
      </c>
      <c r="B2514">
        <v>240000</v>
      </c>
      <c r="C2514" t="s">
        <v>7</v>
      </c>
      <c r="D2514" t="str">
        <f t="shared" si="312"/>
        <v>2020.12</v>
      </c>
      <c r="E2514" t="str" cm="1">
        <f t="array" ref="E2514">IF(COUNT(FIND({"셀룰러","샐룰러","lte","Lte","LTE","Cellular","cellular"},G2514)),"lte","wifi")</f>
        <v>wifi</v>
      </c>
      <c r="F2514" t="s">
        <v>472</v>
      </c>
      <c r="G2514" t="s">
        <v>1160</v>
      </c>
      <c r="H2514">
        <f t="shared" si="311"/>
        <v>5.0299999999999727</v>
      </c>
      <c r="I2514">
        <f t="shared" si="308"/>
        <v>720000</v>
      </c>
      <c r="J2514">
        <v>2015.09</v>
      </c>
      <c r="K2514" s="3">
        <f t="shared" si="309"/>
        <v>128</v>
      </c>
      <c r="M2514">
        <f t="shared" si="310"/>
        <v>480000</v>
      </c>
    </row>
    <row r="2515" spans="1:13" x14ac:dyDescent="0.45">
      <c r="A2515" t="s">
        <v>560</v>
      </c>
      <c r="B2515" s="1">
        <v>449800</v>
      </c>
      <c r="C2515" t="s">
        <v>4</v>
      </c>
      <c r="D2515" s="2">
        <v>2017.12</v>
      </c>
      <c r="E2515" t="str" cm="1">
        <f t="array" ref="E2515">IF(COUNT(FIND({"셀룰러","샐룰러","lte","Lte","LTE","Cellular","cellular"},G2515)),"lte","wifi")</f>
        <v>wifi</v>
      </c>
      <c r="F2515">
        <v>201712</v>
      </c>
      <c r="G2515" t="s">
        <v>5516</v>
      </c>
      <c r="H2515">
        <f t="shared" si="311"/>
        <v>2.0299999999999727</v>
      </c>
      <c r="I2515">
        <f t="shared" si="308"/>
        <v>600000</v>
      </c>
      <c r="J2515">
        <v>2015.09</v>
      </c>
      <c r="K2515" s="3">
        <f t="shared" si="309"/>
        <v>64</v>
      </c>
      <c r="M2515">
        <f t="shared" si="310"/>
        <v>480000</v>
      </c>
    </row>
    <row r="2516" spans="1:13" x14ac:dyDescent="0.45">
      <c r="A2516" t="s">
        <v>560</v>
      </c>
      <c r="B2516" s="1">
        <v>359500</v>
      </c>
      <c r="C2516" t="s">
        <v>4</v>
      </c>
      <c r="D2516" t="str">
        <f t="shared" ref="D2516:D2523" si="313">LEFT(F2516,7)</f>
        <v>2018.11</v>
      </c>
      <c r="E2516" t="str" cm="1">
        <f t="array" ref="E2516">IF(COUNT(FIND({"셀룰러","샐룰러","lte","Lte","LTE","Cellular","cellular"},G2516)),"lte","wifi")</f>
        <v>wifi</v>
      </c>
      <c r="F2516" t="s">
        <v>5303</v>
      </c>
      <c r="G2516" t="s">
        <v>5108</v>
      </c>
      <c r="H2516">
        <f t="shared" si="311"/>
        <v>3.0199999999999818</v>
      </c>
      <c r="I2516">
        <f t="shared" si="308"/>
        <v>480000</v>
      </c>
      <c r="J2516">
        <v>2015.09</v>
      </c>
      <c r="K2516" s="3">
        <f t="shared" si="309"/>
        <v>16</v>
      </c>
      <c r="M2516">
        <f t="shared" si="310"/>
        <v>480000</v>
      </c>
    </row>
    <row r="2517" spans="1:13" x14ac:dyDescent="0.45">
      <c r="A2517" t="s">
        <v>560</v>
      </c>
      <c r="B2517">
        <v>190000</v>
      </c>
      <c r="C2517" t="s">
        <v>7</v>
      </c>
      <c r="D2517" t="str">
        <f t="shared" si="313"/>
        <v>2020.12</v>
      </c>
      <c r="E2517" t="str" cm="1">
        <f t="array" ref="E2517">IF(COUNT(FIND({"셀룰러","샐룰러","lte","Lte","LTE","Cellular","cellular"},G2517)),"lte","wifi")</f>
        <v>wifi</v>
      </c>
      <c r="F2517" t="s">
        <v>169</v>
      </c>
      <c r="G2517" t="s">
        <v>1264</v>
      </c>
      <c r="H2517">
        <f t="shared" si="311"/>
        <v>5.0299999999999727</v>
      </c>
      <c r="I2517">
        <f t="shared" si="308"/>
        <v>480000</v>
      </c>
      <c r="J2517">
        <v>2015.09</v>
      </c>
      <c r="K2517" s="3">
        <f t="shared" si="309"/>
        <v>16</v>
      </c>
      <c r="M2517">
        <f t="shared" si="310"/>
        <v>480000</v>
      </c>
    </row>
    <row r="2518" spans="1:13" x14ac:dyDescent="0.45">
      <c r="A2518" t="s">
        <v>560</v>
      </c>
      <c r="B2518">
        <v>230000</v>
      </c>
      <c r="C2518" t="s">
        <v>7</v>
      </c>
      <c r="D2518" t="str">
        <f t="shared" si="313"/>
        <v>2021.02</v>
      </c>
      <c r="E2518" t="str" cm="1">
        <f t="array" ref="E2518">IF(COUNT(FIND({"셀룰러","샐룰러","lte","Lte","LTE","Cellular","cellular"},G2518)),"lte","wifi")</f>
        <v>wifi</v>
      </c>
      <c r="F2518" t="s">
        <v>302</v>
      </c>
      <c r="G2518" t="s">
        <v>1239</v>
      </c>
      <c r="H2518">
        <f t="shared" si="311"/>
        <v>5.9300000000000637</v>
      </c>
      <c r="I2518">
        <f t="shared" si="308"/>
        <v>720000</v>
      </c>
      <c r="J2518">
        <v>2015.09</v>
      </c>
      <c r="K2518" s="3">
        <f t="shared" si="309"/>
        <v>128</v>
      </c>
      <c r="M2518">
        <f t="shared" si="310"/>
        <v>480000</v>
      </c>
    </row>
    <row r="2519" spans="1:13" x14ac:dyDescent="0.45">
      <c r="A2519" t="s">
        <v>560</v>
      </c>
      <c r="B2519">
        <v>240000</v>
      </c>
      <c r="C2519" t="s">
        <v>7</v>
      </c>
      <c r="D2519" t="str">
        <f t="shared" si="313"/>
        <v>2020.12</v>
      </c>
      <c r="E2519" t="str" cm="1">
        <f t="array" ref="E2519">IF(COUNT(FIND({"셀룰러","샐룰러","lte","Lte","LTE","Cellular","cellular"},G2519)),"lte","wifi")</f>
        <v>wifi</v>
      </c>
      <c r="F2519" t="s">
        <v>148</v>
      </c>
      <c r="G2519" t="s">
        <v>1167</v>
      </c>
      <c r="H2519">
        <f t="shared" si="311"/>
        <v>5.0299999999999727</v>
      </c>
      <c r="I2519">
        <f t="shared" si="308"/>
        <v>720000</v>
      </c>
      <c r="J2519">
        <v>2015.09</v>
      </c>
      <c r="K2519" s="3">
        <f t="shared" si="309"/>
        <v>128</v>
      </c>
      <c r="M2519">
        <f t="shared" si="310"/>
        <v>480000</v>
      </c>
    </row>
    <row r="2520" spans="1:13" x14ac:dyDescent="0.45">
      <c r="A2520" t="s">
        <v>560</v>
      </c>
      <c r="B2520" s="1">
        <v>382650</v>
      </c>
      <c r="C2520" t="s">
        <v>4</v>
      </c>
      <c r="D2520" t="str">
        <f t="shared" si="313"/>
        <v>2021.01</v>
      </c>
      <c r="E2520" t="str" cm="1">
        <f t="array" ref="E2520">IF(COUNT(FIND({"셀룰러","샐룰러","lte","Lte","LTE","Cellular","cellular"},G2520)),"lte","wifi")</f>
        <v>wifi</v>
      </c>
      <c r="F2520" t="s">
        <v>5283</v>
      </c>
      <c r="G2520" t="s">
        <v>5100</v>
      </c>
      <c r="H2520">
        <f t="shared" si="311"/>
        <v>5.9200000000000728</v>
      </c>
      <c r="I2520">
        <f t="shared" si="308"/>
        <v>600000</v>
      </c>
      <c r="J2520">
        <v>2015.09</v>
      </c>
      <c r="K2520" s="3">
        <f t="shared" si="309"/>
        <v>64</v>
      </c>
      <c r="M2520">
        <f t="shared" si="310"/>
        <v>480000</v>
      </c>
    </row>
    <row r="2521" spans="1:13" x14ac:dyDescent="0.45">
      <c r="A2521" t="s">
        <v>560</v>
      </c>
      <c r="B2521">
        <v>250000</v>
      </c>
      <c r="C2521" t="s">
        <v>4</v>
      </c>
      <c r="D2521" t="str">
        <f t="shared" si="313"/>
        <v>2020.11</v>
      </c>
      <c r="E2521" t="str" cm="1">
        <f t="array" ref="E2521">IF(COUNT(FIND({"셀룰러","샐룰러","lte","Lte","LTE","Cellular","cellular"},G2521)),"lte","wifi")</f>
        <v>lte</v>
      </c>
      <c r="F2521" t="s">
        <v>285</v>
      </c>
      <c r="G2521" t="s">
        <v>1335</v>
      </c>
      <c r="H2521">
        <f t="shared" si="311"/>
        <v>5.0199999999999818</v>
      </c>
      <c r="I2521">
        <f t="shared" si="308"/>
        <v>760000</v>
      </c>
      <c r="J2521">
        <v>2015.09</v>
      </c>
      <c r="K2521" s="3">
        <f t="shared" si="309"/>
        <v>64</v>
      </c>
      <c r="M2521">
        <f t="shared" si="310"/>
        <v>640000</v>
      </c>
    </row>
    <row r="2522" spans="1:13" x14ac:dyDescent="0.45">
      <c r="A2522" t="s">
        <v>560</v>
      </c>
      <c r="B2522">
        <v>170000</v>
      </c>
      <c r="C2522" t="s">
        <v>7</v>
      </c>
      <c r="D2522" t="str">
        <f t="shared" si="313"/>
        <v>2020.11</v>
      </c>
      <c r="E2522" t="str" cm="1">
        <f t="array" ref="E2522">IF(COUNT(FIND({"셀룰러","샐룰러","lte","Lte","LTE","Cellular","cellular"},G2522)),"lte","wifi")</f>
        <v>wifi</v>
      </c>
      <c r="F2522" t="s">
        <v>673</v>
      </c>
      <c r="G2522" t="s">
        <v>1343</v>
      </c>
      <c r="H2522">
        <f t="shared" si="311"/>
        <v>5.0199999999999818</v>
      </c>
      <c r="I2522">
        <f t="shared" si="308"/>
        <v>480000</v>
      </c>
      <c r="J2522">
        <v>2015.09</v>
      </c>
      <c r="K2522" s="3">
        <f t="shared" si="309"/>
        <v>16</v>
      </c>
      <c r="M2522">
        <f t="shared" si="310"/>
        <v>480000</v>
      </c>
    </row>
    <row r="2523" spans="1:13" x14ac:dyDescent="0.45">
      <c r="A2523" t="s">
        <v>560</v>
      </c>
      <c r="B2523">
        <v>150000</v>
      </c>
      <c r="C2523" t="s">
        <v>4</v>
      </c>
      <c r="D2523" t="str">
        <f t="shared" si="313"/>
        <v>2020.12</v>
      </c>
      <c r="E2523" t="str" cm="1">
        <f t="array" ref="E2523">IF(COUNT(FIND({"셀룰러","샐룰러","lte","Lte","LTE","Cellular","cellular"},G2523)),"lte","wifi")</f>
        <v>wifi</v>
      </c>
      <c r="F2523" t="s">
        <v>175</v>
      </c>
      <c r="G2523" t="s">
        <v>1109</v>
      </c>
      <c r="H2523">
        <f t="shared" si="311"/>
        <v>5.0299999999999727</v>
      </c>
      <c r="I2523">
        <f t="shared" si="308"/>
        <v>720000</v>
      </c>
      <c r="J2523">
        <v>2015.09</v>
      </c>
      <c r="K2523" s="3">
        <f t="shared" si="309"/>
        <v>128</v>
      </c>
      <c r="M2523">
        <f t="shared" si="310"/>
        <v>480000</v>
      </c>
    </row>
    <row r="2524" spans="1:13" x14ac:dyDescent="0.45">
      <c r="A2524" t="s">
        <v>560</v>
      </c>
      <c r="B2524">
        <v>230000</v>
      </c>
      <c r="C2524" t="s">
        <v>7</v>
      </c>
      <c r="D2524" s="2">
        <v>2021.01</v>
      </c>
      <c r="E2524" t="str" cm="1">
        <f t="array" ref="E2524">IF(COUNT(FIND({"셀룰러","샐룰러","lte","Lte","LTE","Cellular","cellular"},G2524)),"lte","wifi")</f>
        <v>lte</v>
      </c>
      <c r="F2524">
        <v>20210121</v>
      </c>
      <c r="G2524" t="s">
        <v>5373</v>
      </c>
      <c r="H2524">
        <f t="shared" si="311"/>
        <v>5.9200000000000728</v>
      </c>
      <c r="I2524">
        <f t="shared" si="308"/>
        <v>760000</v>
      </c>
      <c r="J2524">
        <v>2015.09</v>
      </c>
      <c r="K2524" s="3">
        <f t="shared" si="309"/>
        <v>64</v>
      </c>
      <c r="M2524">
        <f t="shared" si="310"/>
        <v>640000</v>
      </c>
    </row>
    <row r="2525" spans="1:13" x14ac:dyDescent="0.45">
      <c r="A2525" t="s">
        <v>560</v>
      </c>
      <c r="B2525">
        <v>230000</v>
      </c>
      <c r="C2525" t="s">
        <v>4</v>
      </c>
      <c r="D2525" t="str">
        <f>LEFT(F2525,7)</f>
        <v>2020.11</v>
      </c>
      <c r="E2525" t="str" cm="1">
        <f t="array" ref="E2525">IF(COUNT(FIND({"셀룰러","샐룰러","lte","Lte","LTE","Cellular","cellular"},G2525)),"lte","wifi")</f>
        <v>wifi</v>
      </c>
      <c r="F2525" t="s">
        <v>32</v>
      </c>
      <c r="G2525" t="s">
        <v>1331</v>
      </c>
      <c r="H2525">
        <f t="shared" si="311"/>
        <v>5.0199999999999818</v>
      </c>
      <c r="I2525">
        <f t="shared" si="308"/>
        <v>720000</v>
      </c>
      <c r="J2525">
        <v>2015.09</v>
      </c>
      <c r="K2525" s="3">
        <f t="shared" si="309"/>
        <v>128</v>
      </c>
      <c r="M2525">
        <f t="shared" si="310"/>
        <v>480000</v>
      </c>
    </row>
    <row r="2526" spans="1:13" x14ac:dyDescent="0.45">
      <c r="A2526" t="s">
        <v>560</v>
      </c>
      <c r="B2526">
        <v>123456</v>
      </c>
      <c r="C2526" t="s">
        <v>4</v>
      </c>
      <c r="D2526" t="str">
        <f>LEFT(F2526,7)</f>
        <v>2021.01</v>
      </c>
      <c r="E2526" t="str" cm="1">
        <f t="array" ref="E2526">IF(COUNT(FIND({"셀룰러","샐룰러","lte","Lte","LTE","Cellular","cellular"},G2526)),"lte","wifi")</f>
        <v>wifi</v>
      </c>
      <c r="F2526" t="s">
        <v>116</v>
      </c>
      <c r="G2526" t="s">
        <v>1268</v>
      </c>
      <c r="H2526">
        <f t="shared" si="311"/>
        <v>5.9200000000000728</v>
      </c>
      <c r="I2526">
        <f t="shared" si="308"/>
        <v>720000</v>
      </c>
      <c r="J2526">
        <v>2015.09</v>
      </c>
      <c r="K2526" s="3">
        <f t="shared" si="309"/>
        <v>128</v>
      </c>
      <c r="M2526">
        <f t="shared" si="310"/>
        <v>480000</v>
      </c>
    </row>
    <row r="2527" spans="1:13" x14ac:dyDescent="0.45">
      <c r="A2527" t="s">
        <v>560</v>
      </c>
      <c r="B2527">
        <v>200000</v>
      </c>
      <c r="C2527" t="s">
        <v>7</v>
      </c>
      <c r="D2527" s="2">
        <v>2021.01</v>
      </c>
      <c r="E2527" t="str" cm="1">
        <f t="array" ref="E2527">IF(COUNT(FIND({"셀룰러","샐룰러","lte","Lte","LTE","Cellular","cellular"},G2527)),"lte","wifi")</f>
        <v>wifi</v>
      </c>
      <c r="F2527">
        <v>20210112</v>
      </c>
      <c r="G2527" t="s">
        <v>5381</v>
      </c>
      <c r="H2527">
        <f t="shared" si="311"/>
        <v>5.9200000000000728</v>
      </c>
      <c r="I2527">
        <f t="shared" si="308"/>
        <v>720000</v>
      </c>
      <c r="J2527">
        <v>2015.09</v>
      </c>
      <c r="K2527" s="3">
        <f t="shared" si="309"/>
        <v>128</v>
      </c>
      <c r="M2527">
        <f t="shared" si="310"/>
        <v>480000</v>
      </c>
    </row>
    <row r="2528" spans="1:13" x14ac:dyDescent="0.45">
      <c r="A2528" t="s">
        <v>560</v>
      </c>
      <c r="B2528" s="1">
        <v>280000</v>
      </c>
      <c r="C2528" t="s">
        <v>4</v>
      </c>
      <c r="D2528" t="str">
        <f t="shared" ref="D2528:D2547" si="314">LEFT(F2528,7)</f>
        <v>2020.01</v>
      </c>
      <c r="E2528" t="str" cm="1">
        <f t="array" ref="E2528">IF(COUNT(FIND({"셀룰러","샐룰러","lte","Lte","LTE","Cellular","cellular"},G2528)),"lte","wifi")</f>
        <v>wifi</v>
      </c>
      <c r="F2528" t="s">
        <v>5278</v>
      </c>
      <c r="G2528" t="s">
        <v>5033</v>
      </c>
      <c r="H2528">
        <f t="shared" si="311"/>
        <v>4.9200000000000728</v>
      </c>
      <c r="I2528">
        <f t="shared" si="308"/>
        <v>720000</v>
      </c>
      <c r="J2528">
        <v>2015.09</v>
      </c>
      <c r="K2528" s="3">
        <f t="shared" si="309"/>
        <v>128</v>
      </c>
      <c r="M2528">
        <f t="shared" si="310"/>
        <v>480000</v>
      </c>
    </row>
    <row r="2529" spans="1:13" x14ac:dyDescent="0.45">
      <c r="A2529" t="s">
        <v>560</v>
      </c>
      <c r="B2529">
        <v>250000</v>
      </c>
      <c r="C2529" t="s">
        <v>4</v>
      </c>
      <c r="D2529" t="str">
        <f t="shared" si="314"/>
        <v>2020.10</v>
      </c>
      <c r="E2529" t="str" cm="1">
        <f t="array" ref="E2529">IF(COUNT(FIND({"셀룰러","샐룰러","lte","Lte","LTE","Cellular","cellular"},G2529)),"lte","wifi")</f>
        <v>wifi</v>
      </c>
      <c r="F2529" t="s">
        <v>222</v>
      </c>
      <c r="G2529" t="s">
        <v>1346</v>
      </c>
      <c r="H2529">
        <f t="shared" si="311"/>
        <v>5.0099999999999909</v>
      </c>
      <c r="I2529">
        <f t="shared" si="308"/>
        <v>600000</v>
      </c>
      <c r="J2529">
        <v>2015.09</v>
      </c>
      <c r="K2529" s="3">
        <f t="shared" si="309"/>
        <v>64</v>
      </c>
      <c r="M2529">
        <f t="shared" si="310"/>
        <v>480000</v>
      </c>
    </row>
    <row r="2530" spans="1:13" x14ac:dyDescent="0.45">
      <c r="A2530" t="s">
        <v>560</v>
      </c>
      <c r="B2530">
        <v>220000</v>
      </c>
      <c r="C2530" t="s">
        <v>7</v>
      </c>
      <c r="D2530" t="str">
        <f t="shared" si="314"/>
        <v>2020.09</v>
      </c>
      <c r="E2530" t="str" cm="1">
        <f t="array" ref="E2530">IF(COUNT(FIND({"셀룰러","샐룰러","lte","Lte","LTE","Cellular","cellular"},G2530)),"lte","wifi")</f>
        <v>wifi</v>
      </c>
      <c r="F2530" t="s">
        <v>660</v>
      </c>
      <c r="G2530" t="s">
        <v>1196</v>
      </c>
      <c r="H2530">
        <f t="shared" si="311"/>
        <v>5</v>
      </c>
      <c r="I2530">
        <f t="shared" si="308"/>
        <v>720000</v>
      </c>
      <c r="J2530">
        <v>2015.09</v>
      </c>
      <c r="K2530" s="3">
        <f t="shared" si="309"/>
        <v>128</v>
      </c>
      <c r="M2530">
        <f t="shared" si="310"/>
        <v>480000</v>
      </c>
    </row>
    <row r="2531" spans="1:13" x14ac:dyDescent="0.45">
      <c r="A2531" t="s">
        <v>560</v>
      </c>
      <c r="B2531">
        <v>170000</v>
      </c>
      <c r="C2531" t="s">
        <v>7</v>
      </c>
      <c r="D2531" t="str">
        <f t="shared" si="314"/>
        <v>2020.11</v>
      </c>
      <c r="E2531" t="str" cm="1">
        <f t="array" ref="E2531">IF(COUNT(FIND({"셀룰러","샐룰러","lte","Lte","LTE","Cellular","cellular"},G2531)),"lte","wifi")</f>
        <v>wifi</v>
      </c>
      <c r="F2531" t="s">
        <v>193</v>
      </c>
      <c r="G2531" t="s">
        <v>1330</v>
      </c>
      <c r="H2531">
        <f t="shared" si="311"/>
        <v>5.0199999999999818</v>
      </c>
      <c r="I2531">
        <f t="shared" si="308"/>
        <v>480000</v>
      </c>
      <c r="J2531">
        <v>2015.09</v>
      </c>
      <c r="K2531" s="3">
        <f t="shared" si="309"/>
        <v>16</v>
      </c>
      <c r="M2531">
        <f t="shared" si="310"/>
        <v>480000</v>
      </c>
    </row>
    <row r="2532" spans="1:13" x14ac:dyDescent="0.45">
      <c r="A2532" t="s">
        <v>560</v>
      </c>
      <c r="B2532">
        <v>50000</v>
      </c>
      <c r="C2532" t="s">
        <v>7</v>
      </c>
      <c r="D2532" t="str">
        <f t="shared" si="314"/>
        <v>2020.12</v>
      </c>
      <c r="E2532" t="str" cm="1">
        <f t="array" ref="E2532">IF(COUNT(FIND({"셀룰러","샐룰러","lte","Lte","LTE","Cellular","cellular"},G2532)),"lte","wifi")</f>
        <v>wifi</v>
      </c>
      <c r="F2532" t="s">
        <v>173</v>
      </c>
      <c r="G2532" t="s">
        <v>1079</v>
      </c>
      <c r="H2532">
        <f t="shared" si="311"/>
        <v>5.0299999999999727</v>
      </c>
      <c r="I2532">
        <f t="shared" si="308"/>
        <v>600000</v>
      </c>
      <c r="J2532">
        <v>2015.09</v>
      </c>
      <c r="K2532" s="3">
        <f t="shared" si="309"/>
        <v>64</v>
      </c>
      <c r="M2532">
        <f t="shared" si="310"/>
        <v>480000</v>
      </c>
    </row>
    <row r="2533" spans="1:13" x14ac:dyDescent="0.45">
      <c r="A2533" t="s">
        <v>560</v>
      </c>
      <c r="B2533">
        <v>220000</v>
      </c>
      <c r="C2533" t="s">
        <v>7</v>
      </c>
      <c r="D2533" t="str">
        <f t="shared" si="314"/>
        <v>2020.12</v>
      </c>
      <c r="E2533" t="str" cm="1">
        <f t="array" ref="E2533">IF(COUNT(FIND({"셀룰러","샐룰러","lte","Lte","LTE","Cellular","cellular"},G2533)),"lte","wifi")</f>
        <v>wifi</v>
      </c>
      <c r="F2533" t="s">
        <v>145</v>
      </c>
      <c r="G2533" t="s">
        <v>1079</v>
      </c>
      <c r="H2533">
        <f t="shared" si="311"/>
        <v>5.0299999999999727</v>
      </c>
      <c r="I2533">
        <f t="shared" si="308"/>
        <v>600000</v>
      </c>
      <c r="J2533">
        <v>2015.09</v>
      </c>
      <c r="K2533" s="3">
        <f t="shared" si="309"/>
        <v>64</v>
      </c>
      <c r="M2533">
        <f t="shared" si="310"/>
        <v>480000</v>
      </c>
    </row>
    <row r="2534" spans="1:13" x14ac:dyDescent="0.45">
      <c r="A2534" t="s">
        <v>560</v>
      </c>
      <c r="B2534" s="1">
        <v>398500</v>
      </c>
      <c r="C2534" t="s">
        <v>4</v>
      </c>
      <c r="D2534" t="str">
        <f t="shared" si="314"/>
        <v>2019.02</v>
      </c>
      <c r="E2534" t="str" cm="1">
        <f t="array" ref="E2534">IF(COUNT(FIND({"셀룰러","샐룰러","lte","Lte","LTE","Cellular","cellular"},G2534)),"lte","wifi")</f>
        <v>wifi</v>
      </c>
      <c r="F2534" t="s">
        <v>5286</v>
      </c>
      <c r="G2534" t="s">
        <v>5107</v>
      </c>
      <c r="H2534">
        <f t="shared" si="311"/>
        <v>3.9300000000000637</v>
      </c>
      <c r="I2534">
        <f t="shared" si="308"/>
        <v>600000</v>
      </c>
      <c r="J2534">
        <v>2015.09</v>
      </c>
      <c r="K2534" s="3">
        <f t="shared" si="309"/>
        <v>64</v>
      </c>
      <c r="M2534">
        <f t="shared" si="310"/>
        <v>480000</v>
      </c>
    </row>
    <row r="2535" spans="1:13" x14ac:dyDescent="0.45">
      <c r="A2535" t="s">
        <v>560</v>
      </c>
      <c r="B2535">
        <v>230000</v>
      </c>
      <c r="C2535" t="s">
        <v>7</v>
      </c>
      <c r="D2535" t="str">
        <f t="shared" si="314"/>
        <v>2021.01</v>
      </c>
      <c r="E2535" t="str" cm="1">
        <f t="array" ref="E2535">IF(COUNT(FIND({"셀룰러","샐룰러","lte","Lte","LTE","Cellular","cellular"},G2535)),"lte","wifi")</f>
        <v>wifi</v>
      </c>
      <c r="F2535" t="s">
        <v>418</v>
      </c>
      <c r="G2535" t="s">
        <v>1270</v>
      </c>
      <c r="H2535">
        <f t="shared" si="311"/>
        <v>5.9200000000000728</v>
      </c>
      <c r="I2535">
        <f t="shared" si="308"/>
        <v>720000</v>
      </c>
      <c r="J2535">
        <v>2015.09</v>
      </c>
      <c r="K2535" s="3">
        <f t="shared" si="309"/>
        <v>128</v>
      </c>
      <c r="M2535">
        <f t="shared" si="310"/>
        <v>480000</v>
      </c>
    </row>
    <row r="2536" spans="1:13" x14ac:dyDescent="0.45">
      <c r="A2536" t="s">
        <v>560</v>
      </c>
      <c r="B2536">
        <v>250000</v>
      </c>
      <c r="C2536" t="s">
        <v>7</v>
      </c>
      <c r="D2536" t="str">
        <f t="shared" si="314"/>
        <v>2021.01</v>
      </c>
      <c r="E2536" t="str" cm="1">
        <f t="array" ref="E2536">IF(COUNT(FIND({"셀룰러","샐룰러","lte","Lte","LTE","Cellular","cellular"},G2536)),"lte","wifi")</f>
        <v>lte</v>
      </c>
      <c r="F2536" t="s">
        <v>87</v>
      </c>
      <c r="G2536" t="s">
        <v>1203</v>
      </c>
      <c r="H2536">
        <f t="shared" si="311"/>
        <v>5.9200000000000728</v>
      </c>
      <c r="I2536">
        <f t="shared" si="308"/>
        <v>760000</v>
      </c>
      <c r="J2536">
        <v>2015.09</v>
      </c>
      <c r="K2536" s="3">
        <f t="shared" si="309"/>
        <v>64</v>
      </c>
      <c r="M2536">
        <f t="shared" si="310"/>
        <v>640000</v>
      </c>
    </row>
    <row r="2537" spans="1:13" x14ac:dyDescent="0.45">
      <c r="A2537" t="s">
        <v>560</v>
      </c>
      <c r="B2537">
        <v>280000</v>
      </c>
      <c r="C2537" t="s">
        <v>4</v>
      </c>
      <c r="D2537" t="str">
        <f t="shared" si="314"/>
        <v>2021.02</v>
      </c>
      <c r="E2537" t="str" cm="1">
        <f t="array" ref="E2537">IF(COUNT(FIND({"셀룰러","샐룰러","lte","Lte","LTE","Cellular","cellular"},G2537)),"lte","wifi")</f>
        <v>wifi</v>
      </c>
      <c r="F2537" t="s">
        <v>54</v>
      </c>
      <c r="G2537" t="s">
        <v>950</v>
      </c>
      <c r="H2537">
        <f t="shared" si="311"/>
        <v>5.9300000000000637</v>
      </c>
      <c r="I2537">
        <f t="shared" si="308"/>
        <v>720000</v>
      </c>
      <c r="J2537">
        <v>2015.09</v>
      </c>
      <c r="K2537" s="3">
        <f t="shared" si="309"/>
        <v>128</v>
      </c>
      <c r="M2537">
        <f t="shared" si="310"/>
        <v>480000</v>
      </c>
    </row>
    <row r="2538" spans="1:13" x14ac:dyDescent="0.45">
      <c r="A2538" t="s">
        <v>560</v>
      </c>
      <c r="B2538">
        <v>190000</v>
      </c>
      <c r="C2538" t="s">
        <v>4</v>
      </c>
      <c r="D2538" t="str">
        <f t="shared" si="314"/>
        <v>2021.03</v>
      </c>
      <c r="E2538" t="str" cm="1">
        <f t="array" ref="E2538">IF(COUNT(FIND({"셀룰러","샐룰러","lte","Lte","LTE","Cellular","cellular"},G2538)),"lte","wifi")</f>
        <v>wifi</v>
      </c>
      <c r="F2538" t="s">
        <v>17</v>
      </c>
      <c r="G2538" t="s">
        <v>1215</v>
      </c>
      <c r="H2538">
        <f t="shared" si="311"/>
        <v>5.9400000000000546</v>
      </c>
      <c r="I2538">
        <f t="shared" si="308"/>
        <v>600000</v>
      </c>
      <c r="J2538">
        <v>2015.09</v>
      </c>
      <c r="K2538" s="3">
        <f t="shared" si="309"/>
        <v>64</v>
      </c>
      <c r="M2538">
        <f t="shared" si="310"/>
        <v>480000</v>
      </c>
    </row>
    <row r="2539" spans="1:13" x14ac:dyDescent="0.45">
      <c r="A2539" t="s">
        <v>560</v>
      </c>
      <c r="B2539">
        <v>165000</v>
      </c>
      <c r="C2539" t="s">
        <v>7</v>
      </c>
      <c r="D2539" t="str">
        <f t="shared" si="314"/>
        <v>2020.12</v>
      </c>
      <c r="E2539" t="str" cm="1">
        <f t="array" ref="E2539">IF(COUNT(FIND({"셀룰러","샐룰러","lte","Lte","LTE","Cellular","cellular"},G2539)),"lte","wifi")</f>
        <v>wifi</v>
      </c>
      <c r="F2539" t="s">
        <v>175</v>
      </c>
      <c r="G2539" t="s">
        <v>1315</v>
      </c>
      <c r="H2539">
        <f t="shared" si="311"/>
        <v>5.0299999999999727</v>
      </c>
      <c r="I2539">
        <f t="shared" si="308"/>
        <v>600000</v>
      </c>
      <c r="J2539">
        <v>2015.09</v>
      </c>
      <c r="K2539" s="3">
        <f t="shared" si="309"/>
        <v>64</v>
      </c>
      <c r="M2539">
        <f t="shared" si="310"/>
        <v>480000</v>
      </c>
    </row>
    <row r="2540" spans="1:13" x14ac:dyDescent="0.45">
      <c r="A2540" t="s">
        <v>560</v>
      </c>
      <c r="B2540">
        <v>220000</v>
      </c>
      <c r="C2540" t="s">
        <v>7</v>
      </c>
      <c r="D2540" t="str">
        <f t="shared" si="314"/>
        <v>2021.01</v>
      </c>
      <c r="E2540" t="str" cm="1">
        <f t="array" ref="E2540">IF(COUNT(FIND({"셀룰러","샐룰러","lte","Lte","LTE","Cellular","cellular"},G2540)),"lte","wifi")</f>
        <v>wifi</v>
      </c>
      <c r="F2540" t="s">
        <v>111</v>
      </c>
      <c r="G2540" t="s">
        <v>1280</v>
      </c>
      <c r="H2540">
        <f t="shared" si="311"/>
        <v>5.9200000000000728</v>
      </c>
      <c r="I2540">
        <f t="shared" si="308"/>
        <v>720000</v>
      </c>
      <c r="J2540">
        <v>2015.09</v>
      </c>
      <c r="K2540" s="3">
        <f t="shared" si="309"/>
        <v>128</v>
      </c>
      <c r="M2540">
        <f t="shared" si="310"/>
        <v>480000</v>
      </c>
    </row>
    <row r="2541" spans="1:13" x14ac:dyDescent="0.45">
      <c r="A2541" t="s">
        <v>560</v>
      </c>
      <c r="B2541">
        <v>240000</v>
      </c>
      <c r="C2541" t="s">
        <v>7</v>
      </c>
      <c r="D2541" t="str">
        <f t="shared" si="314"/>
        <v>2020.12</v>
      </c>
      <c r="E2541" t="str" cm="1">
        <f t="array" ref="E2541">IF(COUNT(FIND({"셀룰러","샐룰러","lte","Lte","LTE","Cellular","cellular"},G2541)),"lte","wifi")</f>
        <v>lte</v>
      </c>
      <c r="F2541" t="s">
        <v>146</v>
      </c>
      <c r="G2541" t="s">
        <v>701</v>
      </c>
      <c r="H2541">
        <f t="shared" si="311"/>
        <v>5.0299999999999727</v>
      </c>
      <c r="I2541">
        <f t="shared" si="308"/>
        <v>760000</v>
      </c>
      <c r="J2541">
        <v>2015.09</v>
      </c>
      <c r="K2541" s="3">
        <f t="shared" si="309"/>
        <v>64</v>
      </c>
      <c r="M2541">
        <f t="shared" si="310"/>
        <v>640000</v>
      </c>
    </row>
    <row r="2542" spans="1:13" x14ac:dyDescent="0.45">
      <c r="A2542" t="s">
        <v>560</v>
      </c>
      <c r="B2542">
        <v>200000</v>
      </c>
      <c r="C2542" t="s">
        <v>7</v>
      </c>
      <c r="D2542" t="str">
        <f t="shared" si="314"/>
        <v>2021.02</v>
      </c>
      <c r="E2542" t="str" cm="1">
        <f t="array" ref="E2542">IF(COUNT(FIND({"셀룰러","샐룰러","lte","Lte","LTE","Cellular","cellular"},G2542)),"lte","wifi")</f>
        <v>wifi</v>
      </c>
      <c r="F2542" t="s">
        <v>257</v>
      </c>
      <c r="G2542" t="s">
        <v>1224</v>
      </c>
      <c r="H2542">
        <f t="shared" si="311"/>
        <v>5.9300000000000637</v>
      </c>
      <c r="I2542">
        <f t="shared" si="308"/>
        <v>600000</v>
      </c>
      <c r="J2542">
        <v>2015.09</v>
      </c>
      <c r="K2542" s="3">
        <f t="shared" si="309"/>
        <v>64</v>
      </c>
      <c r="M2542">
        <f t="shared" si="310"/>
        <v>480000</v>
      </c>
    </row>
    <row r="2543" spans="1:13" x14ac:dyDescent="0.45">
      <c r="A2543" t="s">
        <v>560</v>
      </c>
      <c r="B2543" s="1">
        <v>341000</v>
      </c>
      <c r="C2543" t="s">
        <v>4</v>
      </c>
      <c r="D2543" t="str">
        <f t="shared" si="314"/>
        <v>2018.04</v>
      </c>
      <c r="E2543" t="str" cm="1">
        <f t="array" ref="E2543">IF(COUNT(FIND({"셀룰러","샐룰러","lte","Lte","LTE","Cellular","cellular"},G2543)),"lte","wifi")</f>
        <v>wifi</v>
      </c>
      <c r="F2543" t="s">
        <v>5288</v>
      </c>
      <c r="G2543" t="s">
        <v>5099</v>
      </c>
      <c r="H2543">
        <f t="shared" si="311"/>
        <v>2.9500000000000455</v>
      </c>
      <c r="I2543">
        <f t="shared" si="308"/>
        <v>720000</v>
      </c>
      <c r="J2543">
        <v>2015.09</v>
      </c>
      <c r="K2543" s="3">
        <f t="shared" si="309"/>
        <v>128</v>
      </c>
      <c r="M2543">
        <f t="shared" si="310"/>
        <v>480000</v>
      </c>
    </row>
    <row r="2544" spans="1:13" x14ac:dyDescent="0.45">
      <c r="A2544" t="s">
        <v>560</v>
      </c>
      <c r="B2544" s="1">
        <v>295000</v>
      </c>
      <c r="C2544" t="s">
        <v>4</v>
      </c>
      <c r="D2544" t="str">
        <f t="shared" si="314"/>
        <v>2021.02</v>
      </c>
      <c r="E2544" t="str" cm="1">
        <f t="array" ref="E2544">IF(COUNT(FIND({"셀룰러","샐룰러","lte","Lte","LTE","Cellular","cellular"},G2544)),"lte","wifi")</f>
        <v>lte</v>
      </c>
      <c r="F2544" t="s">
        <v>5277</v>
      </c>
      <c r="G2544" t="s">
        <v>5092</v>
      </c>
      <c r="H2544">
        <f t="shared" si="311"/>
        <v>5.9300000000000637</v>
      </c>
      <c r="I2544">
        <f t="shared" si="308"/>
        <v>760000</v>
      </c>
      <c r="J2544">
        <v>2015.09</v>
      </c>
      <c r="K2544" s="3">
        <f t="shared" si="309"/>
        <v>64</v>
      </c>
      <c r="M2544">
        <f t="shared" si="310"/>
        <v>640000</v>
      </c>
    </row>
    <row r="2545" spans="1:13" x14ac:dyDescent="0.45">
      <c r="A2545" t="s">
        <v>560</v>
      </c>
      <c r="B2545" s="1">
        <v>399000</v>
      </c>
      <c r="C2545" t="s">
        <v>4</v>
      </c>
      <c r="D2545" t="str">
        <f t="shared" si="314"/>
        <v>2021.01</v>
      </c>
      <c r="E2545" t="str" cm="1">
        <f t="array" ref="E2545">IF(COUNT(FIND({"셀룰러","샐룰러","lte","Lte","LTE","Cellular","cellular"},G2545)),"lte","wifi")</f>
        <v>wifi</v>
      </c>
      <c r="F2545" t="s">
        <v>5283</v>
      </c>
      <c r="G2545" t="s">
        <v>5057</v>
      </c>
      <c r="H2545">
        <f t="shared" si="311"/>
        <v>5.9200000000000728</v>
      </c>
      <c r="I2545">
        <f t="shared" si="308"/>
        <v>720000</v>
      </c>
      <c r="J2545">
        <v>2015.09</v>
      </c>
      <c r="K2545" s="3">
        <f t="shared" si="309"/>
        <v>128</v>
      </c>
      <c r="M2545">
        <f t="shared" si="310"/>
        <v>480000</v>
      </c>
    </row>
    <row r="2546" spans="1:13" x14ac:dyDescent="0.45">
      <c r="A2546" t="s">
        <v>560</v>
      </c>
      <c r="B2546">
        <v>250000</v>
      </c>
      <c r="C2546" t="s">
        <v>4</v>
      </c>
      <c r="D2546" t="str">
        <f t="shared" si="314"/>
        <v>2020.10</v>
      </c>
      <c r="E2546" t="str" cm="1">
        <f t="array" ref="E2546">IF(COUNT(FIND({"셀룰러","샐룰러","lte","Lte","LTE","Cellular","cellular"},G2546)),"lte","wifi")</f>
        <v>wifi</v>
      </c>
      <c r="F2546" t="s">
        <v>1199</v>
      </c>
      <c r="G2546" t="s">
        <v>1198</v>
      </c>
      <c r="H2546">
        <f t="shared" si="311"/>
        <v>5.0099999999999909</v>
      </c>
      <c r="I2546">
        <f t="shared" si="308"/>
        <v>720000</v>
      </c>
      <c r="J2546">
        <v>2015.09</v>
      </c>
      <c r="K2546" s="3">
        <f t="shared" si="309"/>
        <v>128</v>
      </c>
      <c r="M2546">
        <f t="shared" si="310"/>
        <v>480000</v>
      </c>
    </row>
    <row r="2547" spans="1:13" x14ac:dyDescent="0.45">
      <c r="A2547" t="s">
        <v>560</v>
      </c>
      <c r="B2547">
        <v>180000</v>
      </c>
      <c r="C2547" t="s">
        <v>7</v>
      </c>
      <c r="D2547" t="str">
        <f t="shared" si="314"/>
        <v>2021.01</v>
      </c>
      <c r="E2547" t="str" cm="1">
        <f t="array" ref="E2547">IF(COUNT(FIND({"셀룰러","샐룰러","lte","Lte","LTE","Cellular","cellular"},G2547)),"lte","wifi")</f>
        <v>wifi</v>
      </c>
      <c r="F2547" t="s">
        <v>87</v>
      </c>
      <c r="G2547" t="s">
        <v>1245</v>
      </c>
      <c r="H2547">
        <f t="shared" si="311"/>
        <v>5.9200000000000728</v>
      </c>
      <c r="I2547">
        <f t="shared" si="308"/>
        <v>600000</v>
      </c>
      <c r="J2547">
        <v>2015.09</v>
      </c>
      <c r="K2547" s="3">
        <f t="shared" si="309"/>
        <v>64</v>
      </c>
      <c r="M2547">
        <f t="shared" si="310"/>
        <v>480000</v>
      </c>
    </row>
    <row r="2548" spans="1:13" x14ac:dyDescent="0.45">
      <c r="A2548" t="s">
        <v>560</v>
      </c>
      <c r="B2548" s="1">
        <v>335000</v>
      </c>
      <c r="C2548" t="s">
        <v>4</v>
      </c>
      <c r="D2548" s="2">
        <v>2021.02</v>
      </c>
      <c r="E2548" t="str" cm="1">
        <f t="array" ref="E2548">IF(COUNT(FIND({"셀룰러","샐룰러","lte","Lte","LTE","Cellular","cellular"},G2548)),"lte","wifi")</f>
        <v>lte</v>
      </c>
      <c r="F2548">
        <v>202102</v>
      </c>
      <c r="G2548" t="s">
        <v>5569</v>
      </c>
      <c r="H2548">
        <f t="shared" si="311"/>
        <v>5.9300000000000637</v>
      </c>
      <c r="I2548">
        <f t="shared" si="308"/>
        <v>880000</v>
      </c>
      <c r="J2548">
        <v>2015.09</v>
      </c>
      <c r="K2548" s="3">
        <f t="shared" si="309"/>
        <v>128</v>
      </c>
      <c r="M2548">
        <f t="shared" si="310"/>
        <v>640000</v>
      </c>
    </row>
    <row r="2549" spans="1:13" x14ac:dyDescent="0.45">
      <c r="A2549" t="s">
        <v>560</v>
      </c>
      <c r="B2549">
        <v>120000</v>
      </c>
      <c r="C2549" t="s">
        <v>7</v>
      </c>
      <c r="D2549" t="str">
        <f t="shared" ref="D2549:D2558" si="315">LEFT(F2549,7)</f>
        <v>2021.02</v>
      </c>
      <c r="E2549" t="str" cm="1">
        <f t="array" ref="E2549">IF(COUNT(FIND({"셀룰러","샐룰러","lte","Lte","LTE","Cellular","cellular"},G2549)),"lte","wifi")</f>
        <v>wifi</v>
      </c>
      <c r="F2549" t="s">
        <v>257</v>
      </c>
      <c r="G2549" t="s">
        <v>1229</v>
      </c>
      <c r="H2549">
        <f t="shared" si="311"/>
        <v>5.9300000000000637</v>
      </c>
      <c r="I2549">
        <f t="shared" si="308"/>
        <v>480000</v>
      </c>
      <c r="J2549">
        <v>2015.09</v>
      </c>
      <c r="K2549" s="3">
        <f t="shared" si="309"/>
        <v>16</v>
      </c>
      <c r="M2549">
        <f t="shared" si="310"/>
        <v>480000</v>
      </c>
    </row>
    <row r="2550" spans="1:13" x14ac:dyDescent="0.45">
      <c r="A2550" t="s">
        <v>560</v>
      </c>
      <c r="B2550">
        <v>250000</v>
      </c>
      <c r="C2550" t="s">
        <v>7</v>
      </c>
      <c r="D2550" t="str">
        <f t="shared" si="315"/>
        <v>2021.01</v>
      </c>
      <c r="E2550" t="str" cm="1">
        <f t="array" ref="E2550">IF(COUNT(FIND({"셀룰러","샐룰러","lte","Lte","LTE","Cellular","cellular"},G2550)),"lte","wifi")</f>
        <v>lte</v>
      </c>
      <c r="F2550" t="s">
        <v>96</v>
      </c>
      <c r="G2550" t="s">
        <v>1269</v>
      </c>
      <c r="H2550">
        <f t="shared" si="311"/>
        <v>5.9200000000000728</v>
      </c>
      <c r="I2550">
        <f t="shared" si="308"/>
        <v>760000</v>
      </c>
      <c r="J2550">
        <v>2015.09</v>
      </c>
      <c r="K2550" s="3">
        <f t="shared" si="309"/>
        <v>64</v>
      </c>
      <c r="M2550">
        <f t="shared" si="310"/>
        <v>640000</v>
      </c>
    </row>
    <row r="2551" spans="1:13" x14ac:dyDescent="0.45">
      <c r="A2551" t="s">
        <v>560</v>
      </c>
      <c r="B2551">
        <v>260000</v>
      </c>
      <c r="C2551" t="s">
        <v>4</v>
      </c>
      <c r="D2551" t="str">
        <f t="shared" si="315"/>
        <v>2020.11</v>
      </c>
      <c r="E2551" t="str" cm="1">
        <f t="array" ref="E2551">IF(COUNT(FIND({"셀룰러","샐룰러","lte","Lte","LTE","Cellular","cellular"},G2551)),"lte","wifi")</f>
        <v>lte</v>
      </c>
      <c r="F2551" t="s">
        <v>183</v>
      </c>
      <c r="G2551" t="s">
        <v>1201</v>
      </c>
      <c r="H2551">
        <f t="shared" si="311"/>
        <v>5.0199999999999818</v>
      </c>
      <c r="I2551">
        <f t="shared" si="308"/>
        <v>760000</v>
      </c>
      <c r="J2551">
        <v>2015.09</v>
      </c>
      <c r="K2551" s="3">
        <f t="shared" si="309"/>
        <v>64</v>
      </c>
      <c r="M2551">
        <f t="shared" si="310"/>
        <v>640000</v>
      </c>
    </row>
    <row r="2552" spans="1:13" x14ac:dyDescent="0.45">
      <c r="A2552" t="s">
        <v>560</v>
      </c>
      <c r="B2552">
        <v>180000</v>
      </c>
      <c r="C2552" t="s">
        <v>4</v>
      </c>
      <c r="D2552" t="str">
        <f t="shared" si="315"/>
        <v>2020.12</v>
      </c>
      <c r="E2552" t="str" cm="1">
        <f t="array" ref="E2552">IF(COUNT(FIND({"셀룰러","샐룰러","lte","Lte","LTE","Cellular","cellular"},G2552)),"lte","wifi")</f>
        <v>wifi</v>
      </c>
      <c r="F2552" t="s">
        <v>156</v>
      </c>
      <c r="G2552" t="s">
        <v>1303</v>
      </c>
      <c r="H2552">
        <f t="shared" si="311"/>
        <v>5.0299999999999727</v>
      </c>
      <c r="I2552">
        <f t="shared" si="308"/>
        <v>480000</v>
      </c>
      <c r="J2552">
        <v>2015.09</v>
      </c>
      <c r="K2552" s="3">
        <f t="shared" si="309"/>
        <v>16</v>
      </c>
      <c r="M2552">
        <f t="shared" si="310"/>
        <v>480000</v>
      </c>
    </row>
    <row r="2553" spans="1:13" x14ac:dyDescent="0.45">
      <c r="A2553" t="s">
        <v>560</v>
      </c>
      <c r="B2553">
        <v>300000</v>
      </c>
      <c r="C2553" t="s">
        <v>4</v>
      </c>
      <c r="D2553" t="str">
        <f t="shared" si="315"/>
        <v>2020.11</v>
      </c>
      <c r="E2553" t="str" cm="1">
        <f t="array" ref="E2553">IF(COUNT(FIND({"셀룰러","샐룰러","lte","Lte","LTE","Cellular","cellular"},G2553)),"lte","wifi")</f>
        <v>lte</v>
      </c>
      <c r="F2553" t="s">
        <v>67</v>
      </c>
      <c r="G2553" t="s">
        <v>1189</v>
      </c>
      <c r="H2553">
        <f t="shared" si="311"/>
        <v>5.0199999999999818</v>
      </c>
      <c r="I2553">
        <f t="shared" si="308"/>
        <v>880000</v>
      </c>
      <c r="J2553">
        <v>2015.09</v>
      </c>
      <c r="K2553" s="3">
        <f t="shared" si="309"/>
        <v>128</v>
      </c>
      <c r="M2553">
        <f t="shared" si="310"/>
        <v>640000</v>
      </c>
    </row>
    <row r="2554" spans="1:13" x14ac:dyDescent="0.45">
      <c r="A2554" t="s">
        <v>560</v>
      </c>
      <c r="B2554">
        <v>240000</v>
      </c>
      <c r="C2554" t="s">
        <v>7</v>
      </c>
      <c r="D2554" t="str">
        <f t="shared" si="315"/>
        <v>2020.12</v>
      </c>
      <c r="E2554" t="str" cm="1">
        <f t="array" ref="E2554">IF(COUNT(FIND({"셀룰러","샐룰러","lte","Lte","LTE","Cellular","cellular"},G2554)),"lte","wifi")</f>
        <v>wifi</v>
      </c>
      <c r="F2554" t="s">
        <v>460</v>
      </c>
      <c r="G2554" t="s">
        <v>1297</v>
      </c>
      <c r="H2554">
        <f t="shared" si="311"/>
        <v>5.0299999999999727</v>
      </c>
      <c r="I2554">
        <f t="shared" si="308"/>
        <v>720000</v>
      </c>
      <c r="J2554">
        <v>2015.09</v>
      </c>
      <c r="K2554" s="3">
        <f t="shared" si="309"/>
        <v>128</v>
      </c>
      <c r="M2554">
        <f t="shared" si="310"/>
        <v>480000</v>
      </c>
    </row>
    <row r="2555" spans="1:13" x14ac:dyDescent="0.45">
      <c r="A2555" t="s">
        <v>560</v>
      </c>
      <c r="B2555">
        <v>250000</v>
      </c>
      <c r="C2555" t="s">
        <v>4</v>
      </c>
      <c r="D2555" t="str">
        <f t="shared" si="315"/>
        <v>2021.02</v>
      </c>
      <c r="E2555" t="str" cm="1">
        <f t="array" ref="E2555">IF(COUNT(FIND({"셀룰러","샐룰러","lte","Lte","LTE","Cellular","cellular"},G2555)),"lte","wifi")</f>
        <v>wifi</v>
      </c>
      <c r="F2555" t="s">
        <v>69</v>
      </c>
      <c r="G2555" t="s">
        <v>560</v>
      </c>
      <c r="H2555">
        <f t="shared" si="311"/>
        <v>5.9300000000000637</v>
      </c>
      <c r="I2555">
        <f t="shared" si="308"/>
        <v>600000</v>
      </c>
      <c r="J2555">
        <v>2015.09</v>
      </c>
      <c r="K2555" s="3">
        <f t="shared" si="309"/>
        <v>64</v>
      </c>
      <c r="M2555">
        <f t="shared" si="310"/>
        <v>480000</v>
      </c>
    </row>
    <row r="2556" spans="1:13" x14ac:dyDescent="0.45">
      <c r="A2556" t="s">
        <v>560</v>
      </c>
      <c r="B2556" s="1">
        <v>299000</v>
      </c>
      <c r="C2556" t="s">
        <v>4</v>
      </c>
      <c r="D2556" t="str">
        <f t="shared" si="315"/>
        <v>2021.01</v>
      </c>
      <c r="E2556" t="str" cm="1">
        <f t="array" ref="E2556">IF(COUNT(FIND({"셀룰러","샐룰러","lte","Lte","LTE","Cellular","cellular"},G2556)),"lte","wifi")</f>
        <v>wifi</v>
      </c>
      <c r="F2556" t="s">
        <v>5283</v>
      </c>
      <c r="G2556" t="s">
        <v>5095</v>
      </c>
      <c r="H2556">
        <f t="shared" si="311"/>
        <v>5.9200000000000728</v>
      </c>
      <c r="I2556">
        <f t="shared" si="308"/>
        <v>480000</v>
      </c>
      <c r="J2556">
        <v>2015.09</v>
      </c>
      <c r="K2556" s="3">
        <f t="shared" si="309"/>
        <v>16</v>
      </c>
      <c r="M2556">
        <f t="shared" si="310"/>
        <v>480000</v>
      </c>
    </row>
    <row r="2557" spans="1:13" x14ac:dyDescent="0.45">
      <c r="A2557" t="s">
        <v>560</v>
      </c>
      <c r="B2557">
        <v>200000</v>
      </c>
      <c r="C2557" t="s">
        <v>7</v>
      </c>
      <c r="D2557" t="str">
        <f t="shared" si="315"/>
        <v>2020.12</v>
      </c>
      <c r="E2557" t="str" cm="1">
        <f t="array" ref="E2557">IF(COUNT(FIND({"셀룰러","샐룰러","lte","Lte","LTE","Cellular","cellular"},G2557)),"lte","wifi")</f>
        <v>lte</v>
      </c>
      <c r="F2557" t="s">
        <v>121</v>
      </c>
      <c r="G2557" t="s">
        <v>1104</v>
      </c>
      <c r="H2557">
        <f t="shared" si="311"/>
        <v>5.0299999999999727</v>
      </c>
      <c r="I2557">
        <f t="shared" si="308"/>
        <v>880000</v>
      </c>
      <c r="J2557">
        <v>2015.09</v>
      </c>
      <c r="K2557" s="3">
        <f t="shared" si="309"/>
        <v>128</v>
      </c>
      <c r="M2557">
        <f t="shared" si="310"/>
        <v>640000</v>
      </c>
    </row>
    <row r="2558" spans="1:13" x14ac:dyDescent="0.45">
      <c r="A2558" t="s">
        <v>560</v>
      </c>
      <c r="B2558" s="1">
        <v>399000</v>
      </c>
      <c r="C2558" t="s">
        <v>4</v>
      </c>
      <c r="D2558" t="str">
        <f t="shared" si="315"/>
        <v>2021.01</v>
      </c>
      <c r="E2558" t="str" cm="1">
        <f t="array" ref="E2558">IF(COUNT(FIND({"셀룰러","샐룰러","lte","Lte","LTE","Cellular","cellular"},G2558)),"lte","wifi")</f>
        <v>lte</v>
      </c>
      <c r="F2558" t="s">
        <v>5283</v>
      </c>
      <c r="G2558" t="s">
        <v>5060</v>
      </c>
      <c r="H2558">
        <f t="shared" si="311"/>
        <v>5.9200000000000728</v>
      </c>
      <c r="I2558">
        <f t="shared" si="308"/>
        <v>880000</v>
      </c>
      <c r="J2558">
        <v>2015.09</v>
      </c>
      <c r="K2558" s="3">
        <f t="shared" si="309"/>
        <v>128</v>
      </c>
      <c r="M2558">
        <f t="shared" si="310"/>
        <v>640000</v>
      </c>
    </row>
    <row r="2559" spans="1:13" x14ac:dyDescent="0.45">
      <c r="A2559" t="s">
        <v>560</v>
      </c>
      <c r="B2559">
        <v>250000</v>
      </c>
      <c r="C2559" t="s">
        <v>7</v>
      </c>
      <c r="D2559" s="2">
        <v>2020.12</v>
      </c>
      <c r="E2559" t="str" cm="1">
        <f t="array" ref="E2559">IF(COUNT(FIND({"셀룰러","샐룰러","lte","Lte","LTE","Cellular","cellular"},G2559)),"lte","wifi")</f>
        <v>wifi</v>
      </c>
      <c r="F2559">
        <v>20201227</v>
      </c>
      <c r="G2559" t="s">
        <v>5341</v>
      </c>
      <c r="H2559">
        <f t="shared" si="311"/>
        <v>5.0299999999999727</v>
      </c>
      <c r="I2559">
        <f t="shared" si="308"/>
        <v>600000</v>
      </c>
      <c r="J2559">
        <v>2015.09</v>
      </c>
      <c r="K2559" s="3">
        <f t="shared" si="309"/>
        <v>64</v>
      </c>
      <c r="M2559">
        <f t="shared" si="310"/>
        <v>480000</v>
      </c>
    </row>
    <row r="2560" spans="1:13" x14ac:dyDescent="0.45">
      <c r="A2560" t="s">
        <v>560</v>
      </c>
      <c r="B2560">
        <v>200000</v>
      </c>
      <c r="C2560" t="s">
        <v>7</v>
      </c>
      <c r="D2560" t="str">
        <f t="shared" ref="D2560:D2570" si="316">LEFT(F2560,7)</f>
        <v>2020.12</v>
      </c>
      <c r="E2560" t="str" cm="1">
        <f t="array" ref="E2560">IF(COUNT(FIND({"셀룰러","샐룰러","lte","Lte","LTE","Cellular","cellular"},G2560)),"lte","wifi")</f>
        <v>wifi</v>
      </c>
      <c r="F2560" t="s">
        <v>143</v>
      </c>
      <c r="G2560" t="s">
        <v>1282</v>
      </c>
      <c r="H2560">
        <f t="shared" si="311"/>
        <v>5.0299999999999727</v>
      </c>
      <c r="I2560">
        <f t="shared" si="308"/>
        <v>720000</v>
      </c>
      <c r="J2560">
        <v>2015.09</v>
      </c>
      <c r="K2560" s="3">
        <f t="shared" si="309"/>
        <v>128</v>
      </c>
      <c r="M2560">
        <f t="shared" si="310"/>
        <v>480000</v>
      </c>
    </row>
    <row r="2561" spans="1:13" x14ac:dyDescent="0.45">
      <c r="A2561" t="s">
        <v>560</v>
      </c>
      <c r="B2561">
        <v>310000</v>
      </c>
      <c r="C2561" t="s">
        <v>7</v>
      </c>
      <c r="D2561" t="str">
        <f t="shared" si="316"/>
        <v>2020.11</v>
      </c>
      <c r="E2561" t="str" cm="1">
        <f t="array" ref="E2561">IF(COUNT(FIND({"셀룰러","샐룰러","lte","Lte","LTE","Cellular","cellular"},G2561)),"lte","wifi")</f>
        <v>lte</v>
      </c>
      <c r="F2561" t="s">
        <v>207</v>
      </c>
      <c r="G2561" t="s">
        <v>1329</v>
      </c>
      <c r="H2561">
        <f t="shared" si="311"/>
        <v>5.0199999999999818</v>
      </c>
      <c r="I2561">
        <f t="shared" si="308"/>
        <v>880000</v>
      </c>
      <c r="J2561">
        <v>2015.09</v>
      </c>
      <c r="K2561" s="3">
        <f t="shared" si="309"/>
        <v>128</v>
      </c>
      <c r="M2561">
        <f t="shared" si="310"/>
        <v>640000</v>
      </c>
    </row>
    <row r="2562" spans="1:13" x14ac:dyDescent="0.45">
      <c r="A2562" t="s">
        <v>560</v>
      </c>
      <c r="B2562">
        <v>300000</v>
      </c>
      <c r="C2562" t="s">
        <v>4</v>
      </c>
      <c r="D2562" t="str">
        <f t="shared" si="316"/>
        <v>2021.03</v>
      </c>
      <c r="E2562" t="str" cm="1">
        <f t="array" ref="E2562">IF(COUNT(FIND({"셀룰러","샐룰러","lte","Lte","LTE","Cellular","cellular"},G2562)),"lte","wifi")</f>
        <v>lte</v>
      </c>
      <c r="F2562" t="s">
        <v>20</v>
      </c>
      <c r="G2562" t="s">
        <v>1080</v>
      </c>
      <c r="H2562">
        <f t="shared" si="311"/>
        <v>5.9400000000000546</v>
      </c>
      <c r="I2562">
        <f t="shared" si="308"/>
        <v>880000</v>
      </c>
      <c r="J2562">
        <v>2015.09</v>
      </c>
      <c r="K2562" s="3">
        <f t="shared" si="309"/>
        <v>128</v>
      </c>
      <c r="M2562">
        <f t="shared" si="310"/>
        <v>640000</v>
      </c>
    </row>
    <row r="2563" spans="1:13" x14ac:dyDescent="0.45">
      <c r="A2563" t="s">
        <v>560</v>
      </c>
      <c r="B2563">
        <v>260000</v>
      </c>
      <c r="C2563" t="s">
        <v>7</v>
      </c>
      <c r="D2563" t="str">
        <f t="shared" si="316"/>
        <v>2021.01</v>
      </c>
      <c r="E2563" t="str" cm="1">
        <f t="array" ref="E2563">IF(COUNT(FIND({"셀룰러","샐룰러","lte","Lte","LTE","Cellular","cellular"},G2563)),"lte","wifi")</f>
        <v>wifi</v>
      </c>
      <c r="F2563" t="s">
        <v>367</v>
      </c>
      <c r="G2563" t="s">
        <v>1275</v>
      </c>
      <c r="H2563">
        <f t="shared" si="311"/>
        <v>5.9200000000000728</v>
      </c>
      <c r="I2563">
        <f t="shared" si="308"/>
        <v>720000</v>
      </c>
      <c r="J2563">
        <v>2015.09</v>
      </c>
      <c r="K2563" s="3">
        <f t="shared" si="309"/>
        <v>128</v>
      </c>
      <c r="M2563">
        <f t="shared" si="310"/>
        <v>480000</v>
      </c>
    </row>
    <row r="2564" spans="1:13" x14ac:dyDescent="0.45">
      <c r="A2564" t="s">
        <v>560</v>
      </c>
      <c r="B2564">
        <v>230000</v>
      </c>
      <c r="C2564" t="s">
        <v>7</v>
      </c>
      <c r="D2564" t="str">
        <f t="shared" si="316"/>
        <v>2021.02</v>
      </c>
      <c r="E2564" t="str" cm="1">
        <f t="array" ref="E2564">IF(COUNT(FIND({"셀룰러","샐룰러","lte","Lte","LTE","Cellular","cellular"},G2564)),"lte","wifi")</f>
        <v>lte</v>
      </c>
      <c r="F2564" t="s">
        <v>29</v>
      </c>
      <c r="G2564" t="s">
        <v>1219</v>
      </c>
      <c r="H2564">
        <f t="shared" si="311"/>
        <v>5.9300000000000637</v>
      </c>
      <c r="I2564">
        <f t="shared" ref="I2564:I2627" si="317">IF(K2564=64,M2564+120000,IF(K2564=128,M2564+240000,IF(K2564=256,M2564+360000,M2564)))</f>
        <v>880000</v>
      </c>
      <c r="J2564">
        <v>2015.09</v>
      </c>
      <c r="K2564" s="3">
        <f t="shared" ref="K2564:K2627" si="318">IF(COUNT(FIND(128,G2564)),128,IF(COUNT(FIND(16,G2564)),16,64))</f>
        <v>128</v>
      </c>
      <c r="M2564">
        <f t="shared" ref="M2564:M2627" si="319">IF(E2564="wifi",480000,640000)</f>
        <v>640000</v>
      </c>
    </row>
    <row r="2565" spans="1:13" x14ac:dyDescent="0.45">
      <c r="A2565" t="s">
        <v>560</v>
      </c>
      <c r="B2565">
        <v>220000</v>
      </c>
      <c r="C2565" t="s">
        <v>4</v>
      </c>
      <c r="D2565" t="str">
        <f t="shared" si="316"/>
        <v>2021.03</v>
      </c>
      <c r="E2565" t="str" cm="1">
        <f t="array" ref="E2565">IF(COUNT(FIND({"셀룰러","샐룰러","lte","Lte","LTE","Cellular","cellular"},G2565)),"lte","wifi")</f>
        <v>wifi</v>
      </c>
      <c r="F2565" t="s">
        <v>22</v>
      </c>
      <c r="G2565" t="s">
        <v>1349</v>
      </c>
      <c r="H2565">
        <f t="shared" si="311"/>
        <v>5.9400000000000546</v>
      </c>
      <c r="I2565">
        <f t="shared" si="317"/>
        <v>600000</v>
      </c>
      <c r="J2565">
        <v>2015.09</v>
      </c>
      <c r="K2565" s="3">
        <f t="shared" si="318"/>
        <v>64</v>
      </c>
      <c r="M2565">
        <f t="shared" si="319"/>
        <v>480000</v>
      </c>
    </row>
    <row r="2566" spans="1:13" x14ac:dyDescent="0.45">
      <c r="A2566" t="s">
        <v>560</v>
      </c>
      <c r="B2566" s="1">
        <v>330000</v>
      </c>
      <c r="C2566" t="s">
        <v>4</v>
      </c>
      <c r="D2566" t="str">
        <f t="shared" si="316"/>
        <v>2021.01</v>
      </c>
      <c r="E2566" t="str" cm="1">
        <f t="array" ref="E2566">IF(COUNT(FIND({"셀룰러","샐룰러","lte","Lte","LTE","Cellular","cellular"},G2566)),"lte","wifi")</f>
        <v>wifi</v>
      </c>
      <c r="F2566" t="s">
        <v>5283</v>
      </c>
      <c r="G2566" t="s">
        <v>5096</v>
      </c>
      <c r="H2566">
        <f t="shared" si="311"/>
        <v>5.9200000000000728</v>
      </c>
      <c r="I2566">
        <f t="shared" si="317"/>
        <v>720000</v>
      </c>
      <c r="J2566">
        <v>2015.09</v>
      </c>
      <c r="K2566" s="3">
        <f t="shared" si="318"/>
        <v>128</v>
      </c>
      <c r="M2566">
        <f t="shared" si="319"/>
        <v>480000</v>
      </c>
    </row>
    <row r="2567" spans="1:13" x14ac:dyDescent="0.45">
      <c r="A2567" t="s">
        <v>560</v>
      </c>
      <c r="B2567">
        <v>110000</v>
      </c>
      <c r="C2567" t="s">
        <v>7</v>
      </c>
      <c r="D2567" t="str">
        <f t="shared" si="316"/>
        <v>2020.12</v>
      </c>
      <c r="E2567" t="str" cm="1">
        <f t="array" ref="E2567">IF(COUNT(FIND({"셀룰러","샐룰러","lte","Lte","LTE","Cellular","cellular"},G2567)),"lte","wifi")</f>
        <v>wifi</v>
      </c>
      <c r="F2567" t="s">
        <v>173</v>
      </c>
      <c r="G2567" t="s">
        <v>1313</v>
      </c>
      <c r="H2567">
        <f t="shared" ref="H2567:H2630" si="320">D2567-J2567</f>
        <v>5.0299999999999727</v>
      </c>
      <c r="I2567">
        <f t="shared" si="317"/>
        <v>600000</v>
      </c>
      <c r="J2567">
        <v>2015.09</v>
      </c>
      <c r="K2567" s="3">
        <f t="shared" si="318"/>
        <v>64</v>
      </c>
      <c r="M2567">
        <f t="shared" si="319"/>
        <v>480000</v>
      </c>
    </row>
    <row r="2568" spans="1:13" x14ac:dyDescent="0.45">
      <c r="A2568" t="s">
        <v>560</v>
      </c>
      <c r="B2568">
        <v>298000</v>
      </c>
      <c r="C2568" t="s">
        <v>7</v>
      </c>
      <c r="D2568" t="str">
        <f t="shared" si="316"/>
        <v>2021.01</v>
      </c>
      <c r="E2568" t="str" cm="1">
        <f t="array" ref="E2568">IF(COUNT(FIND({"셀룰러","샐룰러","lte","Lte","LTE","Cellular","cellular"},G2568)),"lte","wifi")</f>
        <v>wifi</v>
      </c>
      <c r="F2568" t="s">
        <v>84</v>
      </c>
      <c r="G2568" t="s">
        <v>1129</v>
      </c>
      <c r="H2568">
        <f t="shared" si="320"/>
        <v>5.9200000000000728</v>
      </c>
      <c r="I2568">
        <f t="shared" si="317"/>
        <v>600000</v>
      </c>
      <c r="J2568">
        <v>2015.09</v>
      </c>
      <c r="K2568" s="3">
        <f t="shared" si="318"/>
        <v>64</v>
      </c>
      <c r="M2568">
        <f t="shared" si="319"/>
        <v>480000</v>
      </c>
    </row>
    <row r="2569" spans="1:13" x14ac:dyDescent="0.45">
      <c r="A2569" t="s">
        <v>560</v>
      </c>
      <c r="B2569">
        <v>250000</v>
      </c>
      <c r="C2569" t="s">
        <v>4</v>
      </c>
      <c r="D2569" t="str">
        <f t="shared" si="316"/>
        <v>2021.01</v>
      </c>
      <c r="E2569" t="str" cm="1">
        <f t="array" ref="E2569">IF(COUNT(FIND({"셀룰러","샐룰러","lte","Lte","LTE","Cellular","cellular"},G2569)),"lte","wifi")</f>
        <v>wifi</v>
      </c>
      <c r="F2569" t="s">
        <v>351</v>
      </c>
      <c r="G2569" t="s">
        <v>1136</v>
      </c>
      <c r="H2569">
        <f t="shared" si="320"/>
        <v>5.9200000000000728</v>
      </c>
      <c r="I2569">
        <f t="shared" si="317"/>
        <v>720000</v>
      </c>
      <c r="J2569">
        <v>2015.09</v>
      </c>
      <c r="K2569" s="3">
        <f t="shared" si="318"/>
        <v>128</v>
      </c>
      <c r="M2569">
        <f t="shared" si="319"/>
        <v>480000</v>
      </c>
    </row>
    <row r="2570" spans="1:13" x14ac:dyDescent="0.45">
      <c r="A2570" t="s">
        <v>560</v>
      </c>
      <c r="B2570">
        <v>190000</v>
      </c>
      <c r="C2570" t="s">
        <v>7</v>
      </c>
      <c r="D2570" t="str">
        <f t="shared" si="316"/>
        <v>2021.02</v>
      </c>
      <c r="E2570" t="str" cm="1">
        <f t="array" ref="E2570">IF(COUNT(FIND({"셀룰러","샐룰러","lte","Lte","LTE","Cellular","cellular"},G2570)),"lte","wifi")</f>
        <v>wifi</v>
      </c>
      <c r="F2570" t="s">
        <v>257</v>
      </c>
      <c r="G2570" t="s">
        <v>1120</v>
      </c>
      <c r="H2570">
        <f t="shared" si="320"/>
        <v>5.9300000000000637</v>
      </c>
      <c r="I2570">
        <f t="shared" si="317"/>
        <v>600000</v>
      </c>
      <c r="J2570">
        <v>2015.09</v>
      </c>
      <c r="K2570" s="3">
        <f t="shared" si="318"/>
        <v>64</v>
      </c>
      <c r="M2570">
        <f t="shared" si="319"/>
        <v>480000</v>
      </c>
    </row>
    <row r="2571" spans="1:13" x14ac:dyDescent="0.45">
      <c r="A2571" t="s">
        <v>560</v>
      </c>
      <c r="B2571" s="1">
        <v>382650</v>
      </c>
      <c r="C2571" t="s">
        <v>4</v>
      </c>
      <c r="D2571" s="2">
        <v>2021.02</v>
      </c>
      <c r="E2571" t="str" cm="1">
        <f t="array" ref="E2571">IF(COUNT(FIND({"셀룰러","샐룰러","lte","Lte","LTE","Cellular","cellular"},G2571)),"lte","wifi")</f>
        <v>wifi</v>
      </c>
      <c r="F2571">
        <v>202102</v>
      </c>
      <c r="G2571" t="s">
        <v>5675</v>
      </c>
      <c r="H2571">
        <f t="shared" si="320"/>
        <v>5.9300000000000637</v>
      </c>
      <c r="I2571">
        <f t="shared" si="317"/>
        <v>600000</v>
      </c>
      <c r="J2571">
        <v>2015.09</v>
      </c>
      <c r="K2571" s="3">
        <f t="shared" si="318"/>
        <v>64</v>
      </c>
      <c r="M2571">
        <f t="shared" si="319"/>
        <v>480000</v>
      </c>
    </row>
    <row r="2572" spans="1:13" x14ac:dyDescent="0.45">
      <c r="A2572" t="s">
        <v>560</v>
      </c>
      <c r="B2572">
        <v>200000</v>
      </c>
      <c r="C2572" t="s">
        <v>4</v>
      </c>
      <c r="D2572" t="str">
        <f>LEFT(F2572,7)</f>
        <v>2020.11</v>
      </c>
      <c r="E2572" t="str" cm="1">
        <f t="array" ref="E2572">IF(COUNT(FIND({"셀룰러","샐룰러","lte","Lte","LTE","Cellular","cellular"},G2572)),"lte","wifi")</f>
        <v>wifi</v>
      </c>
      <c r="F2572" t="s">
        <v>673</v>
      </c>
      <c r="G2572" t="s">
        <v>1336</v>
      </c>
      <c r="H2572">
        <f t="shared" si="320"/>
        <v>5.0199999999999818</v>
      </c>
      <c r="I2572">
        <f t="shared" si="317"/>
        <v>600000</v>
      </c>
      <c r="J2572">
        <v>2015.09</v>
      </c>
      <c r="K2572" s="3">
        <f t="shared" si="318"/>
        <v>64</v>
      </c>
      <c r="M2572">
        <f t="shared" si="319"/>
        <v>480000</v>
      </c>
    </row>
    <row r="2573" spans="1:13" x14ac:dyDescent="0.45">
      <c r="A2573" t="s">
        <v>560</v>
      </c>
      <c r="B2573">
        <v>280000</v>
      </c>
      <c r="C2573" t="s">
        <v>4</v>
      </c>
      <c r="D2573" t="str">
        <f>LEFT(F2573,7)</f>
        <v>2021.01</v>
      </c>
      <c r="E2573" t="str" cm="1">
        <f t="array" ref="E2573">IF(COUNT(FIND({"셀룰러","샐룰러","lte","Lte","LTE","Cellular","cellular"},G2573)),"lte","wifi")</f>
        <v>wifi</v>
      </c>
      <c r="F2573" t="s">
        <v>117</v>
      </c>
      <c r="G2573" t="s">
        <v>1142</v>
      </c>
      <c r="H2573">
        <f t="shared" si="320"/>
        <v>5.9200000000000728</v>
      </c>
      <c r="I2573">
        <f t="shared" si="317"/>
        <v>600000</v>
      </c>
      <c r="J2573">
        <v>2015.09</v>
      </c>
      <c r="K2573" s="3">
        <f t="shared" si="318"/>
        <v>64</v>
      </c>
      <c r="M2573">
        <f t="shared" si="319"/>
        <v>480000</v>
      </c>
    </row>
    <row r="2574" spans="1:13" x14ac:dyDescent="0.45">
      <c r="A2574" t="s">
        <v>560</v>
      </c>
      <c r="B2574">
        <v>160000</v>
      </c>
      <c r="C2574" t="s">
        <v>7</v>
      </c>
      <c r="D2574" t="str">
        <f>LEFT(F2574,7)</f>
        <v>2021.01</v>
      </c>
      <c r="E2574" t="str" cm="1">
        <f t="array" ref="E2574">IF(COUNT(FIND({"셀룰러","샐룰러","lte","Lte","LTE","Cellular","cellular"},G2574)),"lte","wifi")</f>
        <v>wifi</v>
      </c>
      <c r="F2574" t="s">
        <v>110</v>
      </c>
      <c r="G2574" t="s">
        <v>1079</v>
      </c>
      <c r="H2574">
        <f t="shared" si="320"/>
        <v>5.9200000000000728</v>
      </c>
      <c r="I2574">
        <f t="shared" si="317"/>
        <v>600000</v>
      </c>
      <c r="J2574">
        <v>2015.09</v>
      </c>
      <c r="K2574" s="3">
        <f t="shared" si="318"/>
        <v>64</v>
      </c>
      <c r="M2574">
        <f t="shared" si="319"/>
        <v>480000</v>
      </c>
    </row>
    <row r="2575" spans="1:13" x14ac:dyDescent="0.45">
      <c r="A2575" t="s">
        <v>560</v>
      </c>
      <c r="B2575">
        <v>160000</v>
      </c>
      <c r="C2575" t="s">
        <v>7</v>
      </c>
      <c r="D2575" s="2">
        <v>2021.01</v>
      </c>
      <c r="E2575" t="str" cm="1">
        <f t="array" ref="E2575">IF(COUNT(FIND({"셀룰러","샐룰러","lte","Lte","LTE","Cellular","cellular"},G2575)),"lte","wifi")</f>
        <v>wifi</v>
      </c>
      <c r="F2575">
        <v>20210122</v>
      </c>
      <c r="G2575" t="s">
        <v>5463</v>
      </c>
      <c r="H2575">
        <f t="shared" si="320"/>
        <v>5.9200000000000728</v>
      </c>
      <c r="I2575">
        <f t="shared" si="317"/>
        <v>600000</v>
      </c>
      <c r="J2575">
        <v>2015.09</v>
      </c>
      <c r="K2575" s="3">
        <f t="shared" si="318"/>
        <v>64</v>
      </c>
      <c r="M2575">
        <f t="shared" si="319"/>
        <v>480000</v>
      </c>
    </row>
    <row r="2576" spans="1:13" x14ac:dyDescent="0.45">
      <c r="A2576" t="s">
        <v>560</v>
      </c>
      <c r="B2576">
        <v>180000</v>
      </c>
      <c r="C2576" t="s">
        <v>4</v>
      </c>
      <c r="D2576" t="str">
        <f t="shared" ref="D2576:D2582" si="321">LEFT(F2576,7)</f>
        <v>2020.11</v>
      </c>
      <c r="E2576" t="str" cm="1">
        <f t="array" ref="E2576">IF(COUNT(FIND({"셀룰러","샐룰러","lte","Lte","LTE","Cellular","cellular"},G2576)),"lte","wifi")</f>
        <v>wifi</v>
      </c>
      <c r="F2576" t="s">
        <v>189</v>
      </c>
      <c r="G2576" t="s">
        <v>1176</v>
      </c>
      <c r="H2576">
        <f t="shared" si="320"/>
        <v>5.0199999999999818</v>
      </c>
      <c r="I2576">
        <f t="shared" si="317"/>
        <v>480000</v>
      </c>
      <c r="J2576">
        <v>2015.09</v>
      </c>
      <c r="K2576" s="3">
        <f t="shared" si="318"/>
        <v>16</v>
      </c>
      <c r="M2576">
        <f t="shared" si="319"/>
        <v>480000</v>
      </c>
    </row>
    <row r="2577" spans="1:13" x14ac:dyDescent="0.45">
      <c r="A2577" t="s">
        <v>560</v>
      </c>
      <c r="B2577" s="1">
        <v>298000</v>
      </c>
      <c r="C2577" t="s">
        <v>4</v>
      </c>
      <c r="D2577" t="str">
        <f t="shared" si="321"/>
        <v>2021.01</v>
      </c>
      <c r="E2577" t="str" cm="1">
        <f t="array" ref="E2577">IF(COUNT(FIND({"셀룰러","샐룰러","lte","Lte","LTE","Cellular","cellular"},G2577)),"lte","wifi")</f>
        <v>lte</v>
      </c>
      <c r="F2577" t="s">
        <v>5283</v>
      </c>
      <c r="G2577" t="s">
        <v>5091</v>
      </c>
      <c r="H2577">
        <f t="shared" si="320"/>
        <v>5.9200000000000728</v>
      </c>
      <c r="I2577">
        <f t="shared" si="317"/>
        <v>760000</v>
      </c>
      <c r="J2577">
        <v>2015.09</v>
      </c>
      <c r="K2577" s="3">
        <f t="shared" si="318"/>
        <v>64</v>
      </c>
      <c r="M2577">
        <f t="shared" si="319"/>
        <v>640000</v>
      </c>
    </row>
    <row r="2578" spans="1:13" x14ac:dyDescent="0.45">
      <c r="A2578" t="s">
        <v>560</v>
      </c>
      <c r="B2578">
        <v>180000</v>
      </c>
      <c r="C2578" t="s">
        <v>7</v>
      </c>
      <c r="D2578" t="str">
        <f t="shared" si="321"/>
        <v>2020.12</v>
      </c>
      <c r="E2578" t="str" cm="1">
        <f t="array" ref="E2578">IF(COUNT(FIND({"셀룰러","샐룰러","lte","Lte","LTE","Cellular","cellular"},G2578)),"lte","wifi")</f>
        <v>wifi</v>
      </c>
      <c r="F2578" t="s">
        <v>146</v>
      </c>
      <c r="G2578" t="s">
        <v>1162</v>
      </c>
      <c r="H2578">
        <f t="shared" si="320"/>
        <v>5.0299999999999727</v>
      </c>
      <c r="I2578">
        <f t="shared" si="317"/>
        <v>480000</v>
      </c>
      <c r="J2578">
        <v>2015.09</v>
      </c>
      <c r="K2578" s="3">
        <f t="shared" si="318"/>
        <v>16</v>
      </c>
      <c r="M2578">
        <f t="shared" si="319"/>
        <v>480000</v>
      </c>
    </row>
    <row r="2579" spans="1:13" x14ac:dyDescent="0.45">
      <c r="A2579" t="s">
        <v>560</v>
      </c>
      <c r="B2579">
        <v>250000</v>
      </c>
      <c r="C2579" t="s">
        <v>4</v>
      </c>
      <c r="D2579" t="str">
        <f t="shared" si="321"/>
        <v>2021.01</v>
      </c>
      <c r="E2579" t="str" cm="1">
        <f t="array" ref="E2579">IF(COUNT(FIND({"셀룰러","샐룰러","lte","Lte","LTE","Cellular","cellular"},G2579)),"lte","wifi")</f>
        <v>wifi</v>
      </c>
      <c r="F2579" t="s">
        <v>418</v>
      </c>
      <c r="G2579" t="s">
        <v>1184</v>
      </c>
      <c r="H2579">
        <f t="shared" si="320"/>
        <v>5.9200000000000728</v>
      </c>
      <c r="I2579">
        <f t="shared" si="317"/>
        <v>600000</v>
      </c>
      <c r="J2579">
        <v>2015.09</v>
      </c>
      <c r="K2579" s="3">
        <f t="shared" si="318"/>
        <v>64</v>
      </c>
      <c r="M2579">
        <f t="shared" si="319"/>
        <v>480000</v>
      </c>
    </row>
    <row r="2580" spans="1:13" x14ac:dyDescent="0.45">
      <c r="A2580" t="s">
        <v>560</v>
      </c>
      <c r="B2580">
        <v>150000</v>
      </c>
      <c r="C2580" t="s">
        <v>7</v>
      </c>
      <c r="D2580" t="str">
        <f t="shared" si="321"/>
        <v>2021.01</v>
      </c>
      <c r="E2580" t="str" cm="1">
        <f t="array" ref="E2580">IF(COUNT(FIND({"셀룰러","샐룰러","lte","Lte","LTE","Cellular","cellular"},G2580)),"lte","wifi")</f>
        <v>wifi</v>
      </c>
      <c r="F2580" t="s">
        <v>342</v>
      </c>
      <c r="G2580" t="s">
        <v>1254</v>
      </c>
      <c r="H2580">
        <f t="shared" si="320"/>
        <v>5.9200000000000728</v>
      </c>
      <c r="I2580">
        <f t="shared" si="317"/>
        <v>600000</v>
      </c>
      <c r="J2580">
        <v>2015.09</v>
      </c>
      <c r="K2580" s="3">
        <f t="shared" si="318"/>
        <v>64</v>
      </c>
      <c r="M2580">
        <f t="shared" si="319"/>
        <v>480000</v>
      </c>
    </row>
    <row r="2581" spans="1:13" x14ac:dyDescent="0.45">
      <c r="A2581" t="s">
        <v>560</v>
      </c>
      <c r="B2581">
        <v>270000</v>
      </c>
      <c r="C2581" t="s">
        <v>7</v>
      </c>
      <c r="D2581" t="str">
        <f t="shared" si="321"/>
        <v>2020.12</v>
      </c>
      <c r="E2581" t="str" cm="1">
        <f t="array" ref="E2581">IF(COUNT(FIND({"셀룰러","샐룰러","lte","Lte","LTE","Cellular","cellular"},G2581)),"lte","wifi")</f>
        <v>wifi</v>
      </c>
      <c r="F2581" t="s">
        <v>171</v>
      </c>
      <c r="G2581" t="s">
        <v>1307</v>
      </c>
      <c r="H2581">
        <f t="shared" si="320"/>
        <v>5.0299999999999727</v>
      </c>
      <c r="I2581">
        <f t="shared" si="317"/>
        <v>600000</v>
      </c>
      <c r="J2581">
        <v>2015.09</v>
      </c>
      <c r="K2581" s="3">
        <f t="shared" si="318"/>
        <v>64</v>
      </c>
      <c r="M2581">
        <f t="shared" si="319"/>
        <v>480000</v>
      </c>
    </row>
    <row r="2582" spans="1:13" x14ac:dyDescent="0.45">
      <c r="A2582" t="s">
        <v>560</v>
      </c>
      <c r="B2582">
        <v>250000</v>
      </c>
      <c r="C2582" t="s">
        <v>7</v>
      </c>
      <c r="D2582" t="str">
        <f t="shared" si="321"/>
        <v>2020.12</v>
      </c>
      <c r="E2582" t="str" cm="1">
        <f t="array" ref="E2582">IF(COUNT(FIND({"셀룰러","샐룰러","lte","Lte","LTE","Cellular","cellular"},G2582)),"lte","wifi")</f>
        <v>wifi</v>
      </c>
      <c r="F2582" t="s">
        <v>128</v>
      </c>
      <c r="G2582" t="s">
        <v>1099</v>
      </c>
      <c r="H2582">
        <f t="shared" si="320"/>
        <v>5.0299999999999727</v>
      </c>
      <c r="I2582">
        <f t="shared" si="317"/>
        <v>720000</v>
      </c>
      <c r="J2582">
        <v>2015.09</v>
      </c>
      <c r="K2582" s="3">
        <f t="shared" si="318"/>
        <v>128</v>
      </c>
      <c r="M2582">
        <f t="shared" si="319"/>
        <v>480000</v>
      </c>
    </row>
    <row r="2583" spans="1:13" x14ac:dyDescent="0.45">
      <c r="A2583" t="s">
        <v>560</v>
      </c>
      <c r="B2583">
        <v>220000</v>
      </c>
      <c r="C2583" t="s">
        <v>4</v>
      </c>
      <c r="D2583" s="2">
        <v>2021.01</v>
      </c>
      <c r="E2583" t="str" cm="1">
        <f t="array" ref="E2583">IF(COUNT(FIND({"셀룰러","샐룰러","lte","Lte","LTE","Cellular","cellular"},G2583)),"lte","wifi")</f>
        <v>wifi</v>
      </c>
      <c r="F2583">
        <v>20210120</v>
      </c>
      <c r="G2583" t="s">
        <v>5428</v>
      </c>
      <c r="H2583">
        <f t="shared" si="320"/>
        <v>5.9200000000000728</v>
      </c>
      <c r="I2583">
        <f t="shared" si="317"/>
        <v>600000</v>
      </c>
      <c r="J2583">
        <v>2015.09</v>
      </c>
      <c r="K2583" s="3">
        <f t="shared" si="318"/>
        <v>64</v>
      </c>
      <c r="M2583">
        <f t="shared" si="319"/>
        <v>480000</v>
      </c>
    </row>
    <row r="2584" spans="1:13" x14ac:dyDescent="0.45">
      <c r="A2584" t="s">
        <v>560</v>
      </c>
      <c r="B2584">
        <v>200000</v>
      </c>
      <c r="C2584" t="s">
        <v>7</v>
      </c>
      <c r="D2584" s="2">
        <v>2021.03</v>
      </c>
      <c r="E2584" t="str" cm="1">
        <f t="array" ref="E2584">IF(COUNT(FIND({"셀룰러","샐룰러","lte","Lte","LTE","Cellular","cellular"},G2584)),"lte","wifi")</f>
        <v>wifi</v>
      </c>
      <c r="F2584">
        <v>20210301</v>
      </c>
      <c r="G2584" t="s">
        <v>5606</v>
      </c>
      <c r="H2584">
        <f t="shared" si="320"/>
        <v>5.9400000000000546</v>
      </c>
      <c r="I2584">
        <f t="shared" si="317"/>
        <v>600000</v>
      </c>
      <c r="J2584">
        <v>2015.09</v>
      </c>
      <c r="K2584" s="3">
        <f t="shared" si="318"/>
        <v>64</v>
      </c>
      <c r="M2584">
        <f t="shared" si="319"/>
        <v>480000</v>
      </c>
    </row>
    <row r="2585" spans="1:13" x14ac:dyDescent="0.45">
      <c r="A2585" t="s">
        <v>560</v>
      </c>
      <c r="B2585">
        <v>160000</v>
      </c>
      <c r="C2585" t="s">
        <v>7</v>
      </c>
      <c r="D2585" s="2">
        <v>2020.12</v>
      </c>
      <c r="E2585" t="str" cm="1">
        <f t="array" ref="E2585">IF(COUNT(FIND({"셀룰러","샐룰러","lte","Lte","LTE","Cellular","cellular"},G2585)),"lte","wifi")</f>
        <v>lte</v>
      </c>
      <c r="F2585">
        <v>20201216</v>
      </c>
      <c r="G2585" t="s">
        <v>5430</v>
      </c>
      <c r="H2585">
        <f t="shared" si="320"/>
        <v>5.0299999999999727</v>
      </c>
      <c r="I2585">
        <f t="shared" si="317"/>
        <v>880000</v>
      </c>
      <c r="J2585">
        <v>2015.09</v>
      </c>
      <c r="K2585" s="3">
        <f t="shared" si="318"/>
        <v>128</v>
      </c>
      <c r="M2585">
        <f t="shared" si="319"/>
        <v>640000</v>
      </c>
    </row>
    <row r="2586" spans="1:13" x14ac:dyDescent="0.45">
      <c r="A2586" t="s">
        <v>560</v>
      </c>
      <c r="B2586">
        <v>195000</v>
      </c>
      <c r="C2586" t="s">
        <v>7</v>
      </c>
      <c r="D2586" t="str">
        <f t="shared" ref="D2586:D2597" si="322">LEFT(F2586,7)</f>
        <v>2020.11</v>
      </c>
      <c r="E2586" t="str" cm="1">
        <f t="array" ref="E2586">IF(COUNT(FIND({"셀룰러","샐룰러","lte","Lte","LTE","Cellular","cellular"},G2586)),"lte","wifi")</f>
        <v>wifi</v>
      </c>
      <c r="F2586" t="s">
        <v>67</v>
      </c>
      <c r="G2586" t="s">
        <v>1341</v>
      </c>
      <c r="H2586">
        <f t="shared" si="320"/>
        <v>5.0199999999999818</v>
      </c>
      <c r="I2586">
        <f t="shared" si="317"/>
        <v>600000</v>
      </c>
      <c r="J2586">
        <v>2015.09</v>
      </c>
      <c r="K2586" s="3">
        <f t="shared" si="318"/>
        <v>64</v>
      </c>
      <c r="M2586">
        <f t="shared" si="319"/>
        <v>480000</v>
      </c>
    </row>
    <row r="2587" spans="1:13" x14ac:dyDescent="0.45">
      <c r="A2587" t="s">
        <v>560</v>
      </c>
      <c r="B2587" s="1">
        <v>349000</v>
      </c>
      <c r="C2587" t="s">
        <v>4</v>
      </c>
      <c r="D2587" t="str">
        <f t="shared" si="322"/>
        <v>2021.01</v>
      </c>
      <c r="E2587" t="str" cm="1">
        <f t="array" ref="E2587">IF(COUNT(FIND({"셀룰러","샐룰러","lte","Lte","LTE","Cellular","cellular"},G2587)),"lte","wifi")</f>
        <v>wifi</v>
      </c>
      <c r="F2587" t="s">
        <v>5283</v>
      </c>
      <c r="G2587" t="s">
        <v>5095</v>
      </c>
      <c r="H2587">
        <f t="shared" si="320"/>
        <v>5.9200000000000728</v>
      </c>
      <c r="I2587">
        <f t="shared" si="317"/>
        <v>480000</v>
      </c>
      <c r="J2587">
        <v>2015.09</v>
      </c>
      <c r="K2587" s="3">
        <f t="shared" si="318"/>
        <v>16</v>
      </c>
      <c r="M2587">
        <f t="shared" si="319"/>
        <v>480000</v>
      </c>
    </row>
    <row r="2588" spans="1:13" x14ac:dyDescent="0.45">
      <c r="A2588" t="s">
        <v>560</v>
      </c>
      <c r="B2588">
        <v>275000</v>
      </c>
      <c r="C2588" t="s">
        <v>7</v>
      </c>
      <c r="D2588" t="str">
        <f t="shared" si="322"/>
        <v>2021.01</v>
      </c>
      <c r="E2588" t="str" cm="1">
        <f t="array" ref="E2588">IF(COUNT(FIND({"셀룰러","샐룰러","lte","Lte","LTE","Cellular","cellular"},G2588)),"lte","wifi")</f>
        <v>wifi</v>
      </c>
      <c r="F2588" t="s">
        <v>339</v>
      </c>
      <c r="G2588" t="s">
        <v>560</v>
      </c>
      <c r="H2588">
        <f t="shared" si="320"/>
        <v>5.9200000000000728</v>
      </c>
      <c r="I2588">
        <f t="shared" si="317"/>
        <v>600000</v>
      </c>
      <c r="J2588">
        <v>2015.09</v>
      </c>
      <c r="K2588" s="3">
        <f t="shared" si="318"/>
        <v>64</v>
      </c>
      <c r="M2588">
        <f t="shared" si="319"/>
        <v>480000</v>
      </c>
    </row>
    <row r="2589" spans="1:13" x14ac:dyDescent="0.45">
      <c r="A2589" t="s">
        <v>560</v>
      </c>
      <c r="B2589">
        <v>200000</v>
      </c>
      <c r="C2589" t="s">
        <v>7</v>
      </c>
      <c r="D2589" t="str">
        <f t="shared" si="322"/>
        <v>2021.01</v>
      </c>
      <c r="E2589" t="str" cm="1">
        <f t="array" ref="E2589">IF(COUNT(FIND({"셀룰러","샐룰러","lte","Lte","LTE","Cellular","cellular"},G2589)),"lte","wifi")</f>
        <v>wifi</v>
      </c>
      <c r="F2589" t="s">
        <v>339</v>
      </c>
      <c r="G2589" t="s">
        <v>1247</v>
      </c>
      <c r="H2589">
        <f t="shared" si="320"/>
        <v>5.9200000000000728</v>
      </c>
      <c r="I2589">
        <f t="shared" si="317"/>
        <v>720000</v>
      </c>
      <c r="J2589">
        <v>2015.09</v>
      </c>
      <c r="K2589" s="3">
        <f t="shared" si="318"/>
        <v>128</v>
      </c>
      <c r="M2589">
        <f t="shared" si="319"/>
        <v>480000</v>
      </c>
    </row>
    <row r="2590" spans="1:13" x14ac:dyDescent="0.45">
      <c r="A2590" t="s">
        <v>560</v>
      </c>
      <c r="B2590">
        <v>250000</v>
      </c>
      <c r="C2590" t="s">
        <v>4</v>
      </c>
      <c r="D2590" t="str">
        <f t="shared" si="322"/>
        <v>2021.01</v>
      </c>
      <c r="E2590" t="str" cm="1">
        <f t="array" ref="E2590">IF(COUNT(FIND({"셀룰러","샐룰러","lte","Lte","LTE","Cellular","cellular"},G2590)),"lte","wifi")</f>
        <v>wifi</v>
      </c>
      <c r="F2590" t="s">
        <v>102</v>
      </c>
      <c r="G2590" t="s">
        <v>1230</v>
      </c>
      <c r="H2590">
        <f t="shared" si="320"/>
        <v>5.9200000000000728</v>
      </c>
      <c r="I2590">
        <f t="shared" si="317"/>
        <v>600000</v>
      </c>
      <c r="J2590">
        <v>2015.09</v>
      </c>
      <c r="K2590" s="3">
        <f t="shared" si="318"/>
        <v>64</v>
      </c>
      <c r="M2590">
        <f t="shared" si="319"/>
        <v>480000</v>
      </c>
    </row>
    <row r="2591" spans="1:13" x14ac:dyDescent="0.45">
      <c r="A2591" t="s">
        <v>560</v>
      </c>
      <c r="B2591">
        <v>180000</v>
      </c>
      <c r="C2591" t="s">
        <v>7</v>
      </c>
      <c r="D2591" t="str">
        <f t="shared" si="322"/>
        <v>2020.11</v>
      </c>
      <c r="E2591" t="str" cm="1">
        <f t="array" ref="E2591">IF(COUNT(FIND({"셀룰러","샐룰러","lte","Lte","LTE","Cellular","cellular"},G2591)),"lte","wifi")</f>
        <v>wifi</v>
      </c>
      <c r="F2591" t="s">
        <v>213</v>
      </c>
      <c r="G2591" t="s">
        <v>1194</v>
      </c>
      <c r="H2591">
        <f t="shared" si="320"/>
        <v>5.0199999999999818</v>
      </c>
      <c r="I2591">
        <f t="shared" si="317"/>
        <v>600000</v>
      </c>
      <c r="J2591">
        <v>2015.09</v>
      </c>
      <c r="K2591" s="3">
        <f t="shared" si="318"/>
        <v>64</v>
      </c>
      <c r="M2591">
        <f t="shared" si="319"/>
        <v>480000</v>
      </c>
    </row>
    <row r="2592" spans="1:13" x14ac:dyDescent="0.45">
      <c r="A2592" t="s">
        <v>560</v>
      </c>
      <c r="B2592">
        <v>270000</v>
      </c>
      <c r="C2592" t="s">
        <v>7</v>
      </c>
      <c r="D2592" t="str">
        <f t="shared" si="322"/>
        <v>2021.03</v>
      </c>
      <c r="E2592" t="str" cm="1">
        <f t="array" ref="E2592">IF(COUNT(FIND({"셀룰러","샐룰러","lte","Lte","LTE","Cellular","cellular"},G2592)),"lte","wifi")</f>
        <v>wifi</v>
      </c>
      <c r="F2592" t="s">
        <v>8</v>
      </c>
      <c r="G2592" t="s">
        <v>1117</v>
      </c>
      <c r="H2592">
        <f t="shared" si="320"/>
        <v>5.9400000000000546</v>
      </c>
      <c r="I2592">
        <f t="shared" si="317"/>
        <v>600000</v>
      </c>
      <c r="J2592">
        <v>2015.09</v>
      </c>
      <c r="K2592" s="3">
        <f t="shared" si="318"/>
        <v>64</v>
      </c>
      <c r="M2592">
        <f t="shared" si="319"/>
        <v>480000</v>
      </c>
    </row>
    <row r="2593" spans="1:13" x14ac:dyDescent="0.45">
      <c r="A2593" t="s">
        <v>560</v>
      </c>
      <c r="B2593">
        <v>200000</v>
      </c>
      <c r="C2593" t="s">
        <v>7</v>
      </c>
      <c r="D2593" t="str">
        <f t="shared" si="322"/>
        <v>2021.02</v>
      </c>
      <c r="E2593" t="str" cm="1">
        <f t="array" ref="E2593">IF(COUNT(FIND({"셀룰러","샐룰러","lte","Lte","LTE","Cellular","cellular"},G2593)),"lte","wifi")</f>
        <v>lte</v>
      </c>
      <c r="F2593" t="s">
        <v>49</v>
      </c>
      <c r="G2593" t="s">
        <v>1228</v>
      </c>
      <c r="H2593">
        <f t="shared" si="320"/>
        <v>5.9300000000000637</v>
      </c>
      <c r="I2593">
        <f t="shared" si="317"/>
        <v>640000</v>
      </c>
      <c r="J2593">
        <v>2015.09</v>
      </c>
      <c r="K2593" s="3">
        <f t="shared" si="318"/>
        <v>16</v>
      </c>
      <c r="M2593">
        <f t="shared" si="319"/>
        <v>640000</v>
      </c>
    </row>
    <row r="2594" spans="1:13" x14ac:dyDescent="0.45">
      <c r="A2594" t="s">
        <v>560</v>
      </c>
      <c r="B2594">
        <v>170000</v>
      </c>
      <c r="C2594" t="s">
        <v>4</v>
      </c>
      <c r="D2594" t="str">
        <f t="shared" si="322"/>
        <v>2021.03</v>
      </c>
      <c r="E2594" t="str" cm="1">
        <f t="array" ref="E2594">IF(COUNT(FIND({"셀룰러","샐룰러","lte","Lte","LTE","Cellular","cellular"},G2594)),"lte","wifi")</f>
        <v>wifi</v>
      </c>
      <c r="F2594" t="s">
        <v>10</v>
      </c>
      <c r="G2594" t="s">
        <v>1111</v>
      </c>
      <c r="H2594">
        <f t="shared" si="320"/>
        <v>5.9400000000000546</v>
      </c>
      <c r="I2594">
        <f t="shared" si="317"/>
        <v>720000</v>
      </c>
      <c r="J2594">
        <v>2015.09</v>
      </c>
      <c r="K2594" s="3">
        <f t="shared" si="318"/>
        <v>128</v>
      </c>
      <c r="M2594">
        <f t="shared" si="319"/>
        <v>480000</v>
      </c>
    </row>
    <row r="2595" spans="1:13" x14ac:dyDescent="0.45">
      <c r="A2595" t="s">
        <v>560</v>
      </c>
      <c r="B2595">
        <v>220000</v>
      </c>
      <c r="C2595" t="s">
        <v>4</v>
      </c>
      <c r="D2595" t="str">
        <f t="shared" si="322"/>
        <v>2020.12</v>
      </c>
      <c r="E2595" t="str" cm="1">
        <f t="array" ref="E2595">IF(COUNT(FIND({"셀룰러","샐룰러","lte","Lte","LTE","Cellular","cellular"},G2595)),"lte","wifi")</f>
        <v>wifi</v>
      </c>
      <c r="F2595" t="s">
        <v>152</v>
      </c>
      <c r="G2595" t="s">
        <v>1296</v>
      </c>
      <c r="H2595">
        <f t="shared" si="320"/>
        <v>5.0299999999999727</v>
      </c>
      <c r="I2595">
        <f t="shared" si="317"/>
        <v>600000</v>
      </c>
      <c r="J2595">
        <v>2015.09</v>
      </c>
      <c r="K2595" s="3">
        <f t="shared" si="318"/>
        <v>64</v>
      </c>
      <c r="M2595">
        <f t="shared" si="319"/>
        <v>480000</v>
      </c>
    </row>
    <row r="2596" spans="1:13" x14ac:dyDescent="0.45">
      <c r="A2596" t="s">
        <v>560</v>
      </c>
      <c r="B2596">
        <v>250000</v>
      </c>
      <c r="C2596" t="s">
        <v>4</v>
      </c>
      <c r="D2596" t="str">
        <f t="shared" si="322"/>
        <v>2021.01</v>
      </c>
      <c r="E2596" t="str" cm="1">
        <f t="array" ref="E2596">IF(COUNT(FIND({"셀룰러","샐룰러","lte","Lte","LTE","Cellular","cellular"},G2596)),"lte","wifi")</f>
        <v>wifi</v>
      </c>
      <c r="F2596" t="s">
        <v>92</v>
      </c>
      <c r="G2596" t="s">
        <v>1217</v>
      </c>
      <c r="H2596">
        <f t="shared" si="320"/>
        <v>5.9200000000000728</v>
      </c>
      <c r="I2596">
        <f t="shared" si="317"/>
        <v>720000</v>
      </c>
      <c r="J2596">
        <v>2015.09</v>
      </c>
      <c r="K2596" s="3">
        <f t="shared" si="318"/>
        <v>128</v>
      </c>
      <c r="M2596">
        <f t="shared" si="319"/>
        <v>480000</v>
      </c>
    </row>
    <row r="2597" spans="1:13" x14ac:dyDescent="0.45">
      <c r="A2597" t="s">
        <v>560</v>
      </c>
      <c r="B2597">
        <v>240000</v>
      </c>
      <c r="C2597" t="s">
        <v>7</v>
      </c>
      <c r="D2597" t="str">
        <f t="shared" si="322"/>
        <v>2020.12</v>
      </c>
      <c r="E2597" t="str" cm="1">
        <f t="array" ref="E2597">IF(COUNT(FIND({"셀룰러","샐룰러","lte","Lte","LTE","Cellular","cellular"},G2597)),"lte","wifi")</f>
        <v>lte</v>
      </c>
      <c r="F2597" t="s">
        <v>145</v>
      </c>
      <c r="G2597" t="s">
        <v>1155</v>
      </c>
      <c r="H2597">
        <f t="shared" si="320"/>
        <v>5.0299999999999727</v>
      </c>
      <c r="I2597">
        <f t="shared" si="317"/>
        <v>760000</v>
      </c>
      <c r="J2597">
        <v>2015.09</v>
      </c>
      <c r="K2597" s="3">
        <f t="shared" si="318"/>
        <v>64</v>
      </c>
      <c r="M2597">
        <f t="shared" si="319"/>
        <v>640000</v>
      </c>
    </row>
    <row r="2598" spans="1:13" x14ac:dyDescent="0.45">
      <c r="A2598" t="s">
        <v>560</v>
      </c>
      <c r="B2598">
        <v>300000</v>
      </c>
      <c r="C2598" t="s">
        <v>4</v>
      </c>
      <c r="D2598" s="2">
        <v>2021.03</v>
      </c>
      <c r="E2598" t="str" cm="1">
        <f t="array" ref="E2598">IF(COUNT(FIND({"셀룰러","샐룰러","lte","Lte","LTE","Cellular","cellular"},G2598)),"lte","wifi")</f>
        <v>wifi</v>
      </c>
      <c r="F2598">
        <v>20210309</v>
      </c>
      <c r="G2598" t="s">
        <v>5711</v>
      </c>
      <c r="H2598">
        <f t="shared" si="320"/>
        <v>5.9400000000000546</v>
      </c>
      <c r="I2598">
        <f t="shared" si="317"/>
        <v>720000</v>
      </c>
      <c r="J2598">
        <v>2015.09</v>
      </c>
      <c r="K2598" s="3">
        <f t="shared" si="318"/>
        <v>128</v>
      </c>
      <c r="M2598">
        <f t="shared" si="319"/>
        <v>480000</v>
      </c>
    </row>
    <row r="2599" spans="1:13" x14ac:dyDescent="0.45">
      <c r="A2599" t="s">
        <v>560</v>
      </c>
      <c r="B2599">
        <v>220000</v>
      </c>
      <c r="C2599" t="s">
        <v>7</v>
      </c>
      <c r="D2599" t="str">
        <f>LEFT(F2599,7)</f>
        <v>2021.03</v>
      </c>
      <c r="E2599" t="str" cm="1">
        <f t="array" ref="E2599">IF(COUNT(FIND({"셀룰러","샐룰러","lte","Lte","LTE","Cellular","cellular"},G2599)),"lte","wifi")</f>
        <v>wifi</v>
      </c>
      <c r="F2599" t="s">
        <v>18</v>
      </c>
      <c r="G2599" t="s">
        <v>1083</v>
      </c>
      <c r="H2599">
        <f t="shared" si="320"/>
        <v>5.9400000000000546</v>
      </c>
      <c r="I2599">
        <f t="shared" si="317"/>
        <v>600000</v>
      </c>
      <c r="J2599">
        <v>2015.09</v>
      </c>
      <c r="K2599" s="3">
        <f t="shared" si="318"/>
        <v>64</v>
      </c>
      <c r="M2599">
        <f t="shared" si="319"/>
        <v>480000</v>
      </c>
    </row>
    <row r="2600" spans="1:13" x14ac:dyDescent="0.45">
      <c r="A2600" t="s">
        <v>560</v>
      </c>
      <c r="B2600">
        <v>200000</v>
      </c>
      <c r="C2600" t="s">
        <v>4</v>
      </c>
      <c r="D2600" s="2">
        <v>2021.02</v>
      </c>
      <c r="E2600" t="str" cm="1">
        <f t="array" ref="E2600">IF(COUNT(FIND({"셀룰러","샐룰러","lte","Lte","LTE","Cellular","cellular"},G2600)),"lte","wifi")</f>
        <v>wifi</v>
      </c>
      <c r="F2600">
        <v>20210213</v>
      </c>
      <c r="G2600" t="s">
        <v>5493</v>
      </c>
      <c r="H2600">
        <f t="shared" si="320"/>
        <v>5.9300000000000637</v>
      </c>
      <c r="I2600">
        <f t="shared" si="317"/>
        <v>720000</v>
      </c>
      <c r="J2600">
        <v>2015.09</v>
      </c>
      <c r="K2600" s="3">
        <f t="shared" si="318"/>
        <v>128</v>
      </c>
      <c r="M2600">
        <f t="shared" si="319"/>
        <v>480000</v>
      </c>
    </row>
    <row r="2601" spans="1:13" x14ac:dyDescent="0.45">
      <c r="A2601" t="s">
        <v>560</v>
      </c>
      <c r="B2601">
        <v>280000</v>
      </c>
      <c r="C2601" t="s">
        <v>4</v>
      </c>
      <c r="D2601" t="str">
        <f t="shared" ref="D2601:D2619" si="323">LEFT(F2601,7)</f>
        <v>2020.12</v>
      </c>
      <c r="E2601" t="str" cm="1">
        <f t="array" ref="E2601">IF(COUNT(FIND({"셀룰러","샐룰러","lte","Lte","LTE","Cellular","cellular"},G2601)),"lte","wifi")</f>
        <v>wifi</v>
      </c>
      <c r="F2601" t="s">
        <v>121</v>
      </c>
      <c r="G2601" t="s">
        <v>1151</v>
      </c>
      <c r="H2601">
        <f t="shared" si="320"/>
        <v>5.0299999999999727</v>
      </c>
      <c r="I2601">
        <f t="shared" si="317"/>
        <v>720000</v>
      </c>
      <c r="J2601">
        <v>2015.09</v>
      </c>
      <c r="K2601" s="3">
        <f t="shared" si="318"/>
        <v>128</v>
      </c>
      <c r="M2601">
        <f t="shared" si="319"/>
        <v>480000</v>
      </c>
    </row>
    <row r="2602" spans="1:13" x14ac:dyDescent="0.45">
      <c r="A2602" t="s">
        <v>560</v>
      </c>
      <c r="B2602">
        <v>250000</v>
      </c>
      <c r="C2602" t="s">
        <v>4</v>
      </c>
      <c r="D2602" t="str">
        <f t="shared" si="323"/>
        <v>2021.02</v>
      </c>
      <c r="E2602" t="str" cm="1">
        <f t="array" ref="E2602">IF(COUNT(FIND({"셀룰러","샐룰러","lte","Lte","LTE","Cellular","cellular"},G2602)),"lte","wifi")</f>
        <v>lte</v>
      </c>
      <c r="F2602" t="s">
        <v>208</v>
      </c>
      <c r="G2602" t="s">
        <v>1118</v>
      </c>
      <c r="H2602">
        <f t="shared" si="320"/>
        <v>5.9300000000000637</v>
      </c>
      <c r="I2602">
        <f t="shared" si="317"/>
        <v>760000</v>
      </c>
      <c r="J2602">
        <v>2015.09</v>
      </c>
      <c r="K2602" s="3">
        <f t="shared" si="318"/>
        <v>64</v>
      </c>
      <c r="M2602">
        <f t="shared" si="319"/>
        <v>640000</v>
      </c>
    </row>
    <row r="2603" spans="1:13" x14ac:dyDescent="0.45">
      <c r="A2603" t="s">
        <v>560</v>
      </c>
      <c r="B2603">
        <v>220000</v>
      </c>
      <c r="C2603" t="s">
        <v>4</v>
      </c>
      <c r="D2603" t="str">
        <f t="shared" si="323"/>
        <v>2020.11</v>
      </c>
      <c r="E2603" t="str" cm="1">
        <f t="array" ref="E2603">IF(COUNT(FIND({"셀룰러","샐룰러","lte","Lte","LTE","Cellular","cellular"},G2603)),"lte","wifi")</f>
        <v>wifi</v>
      </c>
      <c r="F2603" t="s">
        <v>206</v>
      </c>
      <c r="G2603" t="s">
        <v>1187</v>
      </c>
      <c r="H2603">
        <f t="shared" si="320"/>
        <v>5.0199999999999818</v>
      </c>
      <c r="I2603">
        <f t="shared" si="317"/>
        <v>720000</v>
      </c>
      <c r="J2603">
        <v>2015.09</v>
      </c>
      <c r="K2603" s="3">
        <f t="shared" si="318"/>
        <v>128</v>
      </c>
      <c r="M2603">
        <f t="shared" si="319"/>
        <v>480000</v>
      </c>
    </row>
    <row r="2604" spans="1:13" x14ac:dyDescent="0.45">
      <c r="A2604" t="s">
        <v>560</v>
      </c>
      <c r="B2604">
        <v>240000</v>
      </c>
      <c r="C2604" t="s">
        <v>7</v>
      </c>
      <c r="D2604" t="str">
        <f t="shared" si="323"/>
        <v>2021.01</v>
      </c>
      <c r="E2604" t="str" cm="1">
        <f t="array" ref="E2604">IF(COUNT(FIND({"셀룰러","샐룰러","lte","Lte","LTE","Cellular","cellular"},G2604)),"lte","wifi")</f>
        <v>lte</v>
      </c>
      <c r="F2604" t="s">
        <v>347</v>
      </c>
      <c r="G2604" t="s">
        <v>1133</v>
      </c>
      <c r="H2604">
        <f t="shared" si="320"/>
        <v>5.9200000000000728</v>
      </c>
      <c r="I2604">
        <f t="shared" si="317"/>
        <v>640000</v>
      </c>
      <c r="J2604">
        <v>2015.09</v>
      </c>
      <c r="K2604" s="3">
        <f t="shared" si="318"/>
        <v>16</v>
      </c>
      <c r="M2604">
        <f t="shared" si="319"/>
        <v>640000</v>
      </c>
    </row>
    <row r="2605" spans="1:13" x14ac:dyDescent="0.45">
      <c r="A2605" t="s">
        <v>560</v>
      </c>
      <c r="B2605">
        <v>200000</v>
      </c>
      <c r="C2605" t="s">
        <v>4</v>
      </c>
      <c r="D2605" t="str">
        <f t="shared" si="323"/>
        <v>2020.12</v>
      </c>
      <c r="E2605" t="str" cm="1">
        <f t="array" ref="E2605">IF(COUNT(FIND({"셀룰러","샐룰러","lte","Lte","LTE","Cellular","cellular"},G2605)),"lte","wifi")</f>
        <v>wifi</v>
      </c>
      <c r="F2605" t="s">
        <v>173</v>
      </c>
      <c r="G2605" t="s">
        <v>1305</v>
      </c>
      <c r="H2605">
        <f t="shared" si="320"/>
        <v>5.0299999999999727</v>
      </c>
      <c r="I2605">
        <f t="shared" si="317"/>
        <v>720000</v>
      </c>
      <c r="J2605">
        <v>2015.09</v>
      </c>
      <c r="K2605" s="3">
        <f t="shared" si="318"/>
        <v>128</v>
      </c>
      <c r="M2605">
        <f t="shared" si="319"/>
        <v>480000</v>
      </c>
    </row>
    <row r="2606" spans="1:13" x14ac:dyDescent="0.45">
      <c r="A2606" t="s">
        <v>560</v>
      </c>
      <c r="B2606">
        <v>1111111</v>
      </c>
      <c r="C2606" t="s">
        <v>4</v>
      </c>
      <c r="D2606" t="str">
        <f t="shared" si="323"/>
        <v>2020.12</v>
      </c>
      <c r="E2606" t="str" cm="1">
        <f t="array" ref="E2606">IF(COUNT(FIND({"셀룰러","샐룰러","lte","Lte","LTE","Cellular","cellular"},G2606)),"lte","wifi")</f>
        <v>lte</v>
      </c>
      <c r="F2606" t="s">
        <v>499</v>
      </c>
      <c r="G2606" t="s">
        <v>1169</v>
      </c>
      <c r="H2606">
        <f t="shared" si="320"/>
        <v>5.0299999999999727</v>
      </c>
      <c r="I2606">
        <f t="shared" si="317"/>
        <v>880000</v>
      </c>
      <c r="J2606">
        <v>2015.09</v>
      </c>
      <c r="K2606" s="3">
        <f t="shared" si="318"/>
        <v>128</v>
      </c>
      <c r="M2606">
        <f t="shared" si="319"/>
        <v>640000</v>
      </c>
    </row>
    <row r="2607" spans="1:13" x14ac:dyDescent="0.45">
      <c r="A2607" t="s">
        <v>560</v>
      </c>
      <c r="B2607">
        <v>200000</v>
      </c>
      <c r="C2607" t="s">
        <v>7</v>
      </c>
      <c r="D2607" t="str">
        <f t="shared" si="323"/>
        <v>2021.03</v>
      </c>
      <c r="E2607" t="str" cm="1">
        <f t="array" ref="E2607">IF(COUNT(FIND({"셀룰러","샐룰러","lte","Lte","LTE","Cellular","cellular"},G2607)),"lte","wifi")</f>
        <v>wifi</v>
      </c>
      <c r="F2607" t="s">
        <v>13</v>
      </c>
      <c r="G2607" t="s">
        <v>1208</v>
      </c>
      <c r="H2607">
        <f t="shared" si="320"/>
        <v>5.9400000000000546</v>
      </c>
      <c r="I2607">
        <f t="shared" si="317"/>
        <v>600000</v>
      </c>
      <c r="J2607">
        <v>2015.09</v>
      </c>
      <c r="K2607" s="3">
        <f t="shared" si="318"/>
        <v>64</v>
      </c>
      <c r="M2607">
        <f t="shared" si="319"/>
        <v>480000</v>
      </c>
    </row>
    <row r="2608" spans="1:13" x14ac:dyDescent="0.45">
      <c r="A2608" t="s">
        <v>560</v>
      </c>
      <c r="B2608" s="1">
        <v>369500</v>
      </c>
      <c r="C2608" t="s">
        <v>4</v>
      </c>
      <c r="D2608" t="str">
        <f t="shared" si="323"/>
        <v>2020.06</v>
      </c>
      <c r="E2608" t="str" cm="1">
        <f t="array" ref="E2608">IF(COUNT(FIND({"셀룰러","샐룰러","lte","Lte","LTE","Cellular","cellular"},G2608)),"lte","wifi")</f>
        <v>lte</v>
      </c>
      <c r="F2608" t="s">
        <v>5302</v>
      </c>
      <c r="G2608" t="s">
        <v>5106</v>
      </c>
      <c r="H2608">
        <f t="shared" si="320"/>
        <v>4.9700000000000273</v>
      </c>
      <c r="I2608">
        <f t="shared" si="317"/>
        <v>760000</v>
      </c>
      <c r="J2608">
        <v>2015.09</v>
      </c>
      <c r="K2608" s="3">
        <f t="shared" si="318"/>
        <v>64</v>
      </c>
      <c r="M2608">
        <f t="shared" si="319"/>
        <v>640000</v>
      </c>
    </row>
    <row r="2609" spans="1:13" x14ac:dyDescent="0.45">
      <c r="A2609" t="s">
        <v>560</v>
      </c>
      <c r="B2609">
        <v>150000</v>
      </c>
      <c r="C2609" t="s">
        <v>7</v>
      </c>
      <c r="D2609" t="str">
        <f t="shared" si="323"/>
        <v>2020.12</v>
      </c>
      <c r="E2609" t="str" cm="1">
        <f t="array" ref="E2609">IF(COUNT(FIND({"셀룰러","샐룰러","lte","Lte","LTE","Cellular","cellular"},G2609)),"lte","wifi")</f>
        <v>wifi</v>
      </c>
      <c r="F2609" t="s">
        <v>128</v>
      </c>
      <c r="G2609" t="s">
        <v>1278</v>
      </c>
      <c r="H2609">
        <f t="shared" si="320"/>
        <v>5.0299999999999727</v>
      </c>
      <c r="I2609">
        <f t="shared" si="317"/>
        <v>480000</v>
      </c>
      <c r="J2609">
        <v>2015.09</v>
      </c>
      <c r="K2609" s="3">
        <f t="shared" si="318"/>
        <v>16</v>
      </c>
      <c r="M2609">
        <f t="shared" si="319"/>
        <v>480000</v>
      </c>
    </row>
    <row r="2610" spans="1:13" x14ac:dyDescent="0.45">
      <c r="A2610" t="s">
        <v>560</v>
      </c>
      <c r="B2610">
        <v>200000</v>
      </c>
      <c r="C2610" t="s">
        <v>4</v>
      </c>
      <c r="D2610" t="str">
        <f t="shared" si="323"/>
        <v>2020.12</v>
      </c>
      <c r="E2610" t="str" cm="1">
        <f t="array" ref="E2610">IF(COUNT(FIND({"셀룰러","샐룰러","lte","Lte","LTE","Cellular","cellular"},G2610)),"lte","wifi")</f>
        <v>wifi</v>
      </c>
      <c r="F2610" t="s">
        <v>160</v>
      </c>
      <c r="G2610" t="s">
        <v>1253</v>
      </c>
      <c r="H2610">
        <f t="shared" si="320"/>
        <v>5.0299999999999727</v>
      </c>
      <c r="I2610">
        <f t="shared" si="317"/>
        <v>720000</v>
      </c>
      <c r="J2610">
        <v>2015.09</v>
      </c>
      <c r="K2610" s="3">
        <f t="shared" si="318"/>
        <v>128</v>
      </c>
      <c r="M2610">
        <f t="shared" si="319"/>
        <v>480000</v>
      </c>
    </row>
    <row r="2611" spans="1:13" x14ac:dyDescent="0.45">
      <c r="A2611" t="s">
        <v>560</v>
      </c>
      <c r="B2611">
        <v>123456</v>
      </c>
      <c r="C2611" t="s">
        <v>4</v>
      </c>
      <c r="D2611" t="str">
        <f t="shared" si="323"/>
        <v>2021.01</v>
      </c>
      <c r="E2611" t="str" cm="1">
        <f t="array" ref="E2611">IF(COUNT(FIND({"셀룰러","샐룰러","lte","Lte","LTE","Cellular","cellular"},G2611)),"lte","wifi")</f>
        <v>wifi</v>
      </c>
      <c r="F2611" t="s">
        <v>108</v>
      </c>
      <c r="G2611" t="s">
        <v>1144</v>
      </c>
      <c r="H2611">
        <f t="shared" si="320"/>
        <v>5.9200000000000728</v>
      </c>
      <c r="I2611">
        <f t="shared" si="317"/>
        <v>720000</v>
      </c>
      <c r="J2611">
        <v>2015.09</v>
      </c>
      <c r="K2611" s="3">
        <f t="shared" si="318"/>
        <v>128</v>
      </c>
      <c r="M2611">
        <f t="shared" si="319"/>
        <v>480000</v>
      </c>
    </row>
    <row r="2612" spans="1:13" x14ac:dyDescent="0.45">
      <c r="A2612" t="s">
        <v>560</v>
      </c>
      <c r="B2612" s="1">
        <v>264320</v>
      </c>
      <c r="C2612" t="s">
        <v>4</v>
      </c>
      <c r="D2612" t="str">
        <f t="shared" si="323"/>
        <v>2021.02</v>
      </c>
      <c r="E2612" t="str" cm="1">
        <f t="array" ref="E2612">IF(COUNT(FIND({"셀룰러","샐룰러","lte","Lte","LTE","Cellular","cellular"},G2612)),"lte","wifi")</f>
        <v>wifi</v>
      </c>
      <c r="F2612" t="s">
        <v>5277</v>
      </c>
      <c r="G2612" t="s">
        <v>5094</v>
      </c>
      <c r="H2612">
        <f t="shared" si="320"/>
        <v>5.9300000000000637</v>
      </c>
      <c r="I2612">
        <f t="shared" si="317"/>
        <v>600000</v>
      </c>
      <c r="J2612">
        <v>2015.09</v>
      </c>
      <c r="K2612" s="3">
        <f t="shared" si="318"/>
        <v>64</v>
      </c>
      <c r="M2612">
        <f t="shared" si="319"/>
        <v>480000</v>
      </c>
    </row>
    <row r="2613" spans="1:13" x14ac:dyDescent="0.45">
      <c r="A2613" t="s">
        <v>560</v>
      </c>
      <c r="B2613">
        <v>200000</v>
      </c>
      <c r="C2613" t="s">
        <v>4</v>
      </c>
      <c r="D2613" t="str">
        <f t="shared" si="323"/>
        <v>2020.12</v>
      </c>
      <c r="E2613" t="str" cm="1">
        <f t="array" ref="E2613">IF(COUNT(FIND({"셀룰러","샐룰러","lte","Lte","LTE","Cellular","cellular"},G2613)),"lte","wifi")</f>
        <v>wifi</v>
      </c>
      <c r="F2613" t="s">
        <v>138</v>
      </c>
      <c r="G2613" t="s">
        <v>1291</v>
      </c>
      <c r="H2613">
        <f t="shared" si="320"/>
        <v>5.0299999999999727</v>
      </c>
      <c r="I2613">
        <f t="shared" si="317"/>
        <v>720000</v>
      </c>
      <c r="J2613">
        <v>2015.09</v>
      </c>
      <c r="K2613" s="3">
        <f t="shared" si="318"/>
        <v>128</v>
      </c>
      <c r="M2613">
        <f t="shared" si="319"/>
        <v>480000</v>
      </c>
    </row>
    <row r="2614" spans="1:13" x14ac:dyDescent="0.45">
      <c r="A2614" t="s">
        <v>560</v>
      </c>
      <c r="B2614">
        <v>250000</v>
      </c>
      <c r="C2614" t="s">
        <v>4</v>
      </c>
      <c r="D2614" t="str">
        <f t="shared" si="323"/>
        <v>2020.12</v>
      </c>
      <c r="E2614" t="str" cm="1">
        <f t="array" ref="E2614">IF(COUNT(FIND({"셀룰러","샐룰러","lte","Lte","LTE","Cellular","cellular"},G2614)),"lte","wifi")</f>
        <v>lte</v>
      </c>
      <c r="F2614" t="s">
        <v>175</v>
      </c>
      <c r="G2614" t="s">
        <v>1168</v>
      </c>
      <c r="H2614">
        <f t="shared" si="320"/>
        <v>5.0299999999999727</v>
      </c>
      <c r="I2614">
        <f t="shared" si="317"/>
        <v>760000</v>
      </c>
      <c r="J2614">
        <v>2015.09</v>
      </c>
      <c r="K2614" s="3">
        <f t="shared" si="318"/>
        <v>64</v>
      </c>
      <c r="M2614">
        <f t="shared" si="319"/>
        <v>640000</v>
      </c>
    </row>
    <row r="2615" spans="1:13" x14ac:dyDescent="0.45">
      <c r="A2615" t="s">
        <v>560</v>
      </c>
      <c r="B2615">
        <v>260000</v>
      </c>
      <c r="C2615" t="s">
        <v>4</v>
      </c>
      <c r="D2615" t="str">
        <f t="shared" si="323"/>
        <v>2021.02</v>
      </c>
      <c r="E2615" t="str" cm="1">
        <f t="array" ref="E2615">IF(COUNT(FIND({"셀룰러","샐룰러","lte","Lte","LTE","Cellular","cellular"},G2615)),"lte","wifi")</f>
        <v>wifi</v>
      </c>
      <c r="F2615" t="s">
        <v>208</v>
      </c>
      <c r="G2615" t="s">
        <v>1222</v>
      </c>
      <c r="H2615">
        <f t="shared" si="320"/>
        <v>5.9300000000000637</v>
      </c>
      <c r="I2615">
        <f t="shared" si="317"/>
        <v>720000</v>
      </c>
      <c r="J2615">
        <v>2015.09</v>
      </c>
      <c r="K2615" s="3">
        <f t="shared" si="318"/>
        <v>128</v>
      </c>
      <c r="M2615">
        <f t="shared" si="319"/>
        <v>480000</v>
      </c>
    </row>
    <row r="2616" spans="1:13" x14ac:dyDescent="0.45">
      <c r="A2616" t="s">
        <v>560</v>
      </c>
      <c r="B2616">
        <v>185000</v>
      </c>
      <c r="C2616" t="s">
        <v>7</v>
      </c>
      <c r="D2616" t="str">
        <f t="shared" si="323"/>
        <v>2021.03</v>
      </c>
      <c r="E2616" t="str" cm="1">
        <f t="array" ref="E2616">IF(COUNT(FIND({"셀룰러","샐룰러","lte","Lte","LTE","Cellular","cellular"},G2616)),"lte","wifi")</f>
        <v>wifi</v>
      </c>
      <c r="F2616" t="s">
        <v>10</v>
      </c>
      <c r="G2616" t="s">
        <v>1214</v>
      </c>
      <c r="H2616">
        <f t="shared" si="320"/>
        <v>5.9400000000000546</v>
      </c>
      <c r="I2616">
        <f t="shared" si="317"/>
        <v>720000</v>
      </c>
      <c r="J2616">
        <v>2015.09</v>
      </c>
      <c r="K2616" s="3">
        <f t="shared" si="318"/>
        <v>128</v>
      </c>
      <c r="M2616">
        <f t="shared" si="319"/>
        <v>480000</v>
      </c>
    </row>
    <row r="2617" spans="1:13" x14ac:dyDescent="0.45">
      <c r="A2617" t="s">
        <v>560</v>
      </c>
      <c r="B2617">
        <v>280000</v>
      </c>
      <c r="C2617" t="s">
        <v>7</v>
      </c>
      <c r="D2617" t="str">
        <f t="shared" si="323"/>
        <v>2021.02</v>
      </c>
      <c r="E2617" t="str" cm="1">
        <f t="array" ref="E2617">IF(COUNT(FIND({"셀룰러","샐룰러","lte","Lte","LTE","Cellular","cellular"},G2617)),"lte","wifi")</f>
        <v>lte</v>
      </c>
      <c r="F2617" t="s">
        <v>73</v>
      </c>
      <c r="G2617" t="s">
        <v>607</v>
      </c>
      <c r="H2617">
        <f t="shared" si="320"/>
        <v>5.9300000000000637</v>
      </c>
      <c r="I2617">
        <f t="shared" si="317"/>
        <v>760000</v>
      </c>
      <c r="J2617">
        <v>2015.09</v>
      </c>
      <c r="K2617" s="3">
        <f t="shared" si="318"/>
        <v>64</v>
      </c>
      <c r="M2617">
        <f t="shared" si="319"/>
        <v>640000</v>
      </c>
    </row>
    <row r="2618" spans="1:13" x14ac:dyDescent="0.45">
      <c r="A2618" t="s">
        <v>560</v>
      </c>
      <c r="B2618">
        <v>220000</v>
      </c>
      <c r="C2618" t="s">
        <v>4</v>
      </c>
      <c r="D2618" t="str">
        <f t="shared" si="323"/>
        <v>2021.03</v>
      </c>
      <c r="E2618" t="str" cm="1">
        <f t="array" ref="E2618">IF(COUNT(FIND({"셀룰러","샐룰러","lte","Lte","LTE","Cellular","cellular"},G2618)),"lte","wifi")</f>
        <v>wifi</v>
      </c>
      <c r="F2618" t="s">
        <v>17</v>
      </c>
      <c r="G2618" t="s">
        <v>1210</v>
      </c>
      <c r="H2618">
        <f t="shared" si="320"/>
        <v>5.9400000000000546</v>
      </c>
      <c r="I2618">
        <f t="shared" si="317"/>
        <v>720000</v>
      </c>
      <c r="J2618">
        <v>2015.09</v>
      </c>
      <c r="K2618" s="3">
        <f t="shared" si="318"/>
        <v>128</v>
      </c>
      <c r="M2618">
        <f t="shared" si="319"/>
        <v>480000</v>
      </c>
    </row>
    <row r="2619" spans="1:13" x14ac:dyDescent="0.45">
      <c r="A2619" t="s">
        <v>560</v>
      </c>
      <c r="B2619">
        <v>230000</v>
      </c>
      <c r="C2619" t="s">
        <v>4</v>
      </c>
      <c r="D2619" t="str">
        <f t="shared" si="323"/>
        <v>2021.01</v>
      </c>
      <c r="E2619" t="str" cm="1">
        <f t="array" ref="E2619">IF(COUNT(FIND({"셀룰러","샐룰러","lte","Lte","LTE","Cellular","cellular"},G2619)),"lte","wifi")</f>
        <v>wifi</v>
      </c>
      <c r="F2619" t="s">
        <v>339</v>
      </c>
      <c r="G2619" t="s">
        <v>1130</v>
      </c>
      <c r="H2619">
        <f t="shared" si="320"/>
        <v>5.9200000000000728</v>
      </c>
      <c r="I2619">
        <f t="shared" si="317"/>
        <v>720000</v>
      </c>
      <c r="J2619">
        <v>2015.09</v>
      </c>
      <c r="K2619" s="3">
        <f t="shared" si="318"/>
        <v>128</v>
      </c>
      <c r="M2619">
        <f t="shared" si="319"/>
        <v>480000</v>
      </c>
    </row>
    <row r="2620" spans="1:13" x14ac:dyDescent="0.45">
      <c r="A2620" t="s">
        <v>560</v>
      </c>
      <c r="B2620">
        <v>290000</v>
      </c>
      <c r="C2620" t="s">
        <v>7</v>
      </c>
      <c r="D2620" s="2">
        <v>2021.02</v>
      </c>
      <c r="E2620" t="str" cm="1">
        <f t="array" ref="E2620">IF(COUNT(FIND({"셀룰러","샐룰러","lte","Lte","LTE","Cellular","cellular"},G2620)),"lte","wifi")</f>
        <v>lte</v>
      </c>
      <c r="F2620">
        <v>20210216</v>
      </c>
      <c r="G2620" t="s">
        <v>5668</v>
      </c>
      <c r="H2620">
        <f t="shared" si="320"/>
        <v>5.9300000000000637</v>
      </c>
      <c r="I2620">
        <f t="shared" si="317"/>
        <v>760000</v>
      </c>
      <c r="J2620">
        <v>2015.09</v>
      </c>
      <c r="K2620" s="3">
        <f t="shared" si="318"/>
        <v>64</v>
      </c>
      <c r="M2620">
        <f t="shared" si="319"/>
        <v>640000</v>
      </c>
    </row>
    <row r="2621" spans="1:13" x14ac:dyDescent="0.45">
      <c r="A2621" t="s">
        <v>560</v>
      </c>
      <c r="B2621">
        <v>230000</v>
      </c>
      <c r="C2621" t="s">
        <v>7</v>
      </c>
      <c r="D2621" t="str">
        <f>LEFT(F2621,7)</f>
        <v>2020.11</v>
      </c>
      <c r="E2621" t="str" cm="1">
        <f t="array" ref="E2621">IF(COUNT(FIND({"셀룰러","샐룰러","lte","Lte","LTE","Cellular","cellular"},G2621)),"lte","wifi")</f>
        <v>wifi</v>
      </c>
      <c r="F2621" t="s">
        <v>183</v>
      </c>
      <c r="G2621" t="s">
        <v>711</v>
      </c>
      <c r="H2621">
        <f t="shared" si="320"/>
        <v>5.0199999999999818</v>
      </c>
      <c r="I2621">
        <f t="shared" si="317"/>
        <v>720000</v>
      </c>
      <c r="J2621">
        <v>2015.09</v>
      </c>
      <c r="K2621" s="3">
        <f t="shared" si="318"/>
        <v>128</v>
      </c>
      <c r="M2621">
        <f t="shared" si="319"/>
        <v>480000</v>
      </c>
    </row>
    <row r="2622" spans="1:13" x14ac:dyDescent="0.45">
      <c r="A2622" t="s">
        <v>560</v>
      </c>
      <c r="B2622">
        <v>190000</v>
      </c>
      <c r="C2622" t="s">
        <v>4</v>
      </c>
      <c r="D2622" t="str">
        <f>LEFT(F2622,7)</f>
        <v>2021.03</v>
      </c>
      <c r="E2622" t="str" cm="1">
        <f t="array" ref="E2622">IF(COUNT(FIND({"셀룰러","샐룰러","lte","Lte","LTE","Cellular","cellular"},G2622)),"lte","wifi")</f>
        <v>wifi</v>
      </c>
      <c r="F2622" t="s">
        <v>20</v>
      </c>
      <c r="G2622" t="s">
        <v>1110</v>
      </c>
      <c r="H2622">
        <f t="shared" si="320"/>
        <v>5.9400000000000546</v>
      </c>
      <c r="I2622">
        <f t="shared" si="317"/>
        <v>600000</v>
      </c>
      <c r="J2622">
        <v>2015.09</v>
      </c>
      <c r="K2622" s="3">
        <f t="shared" si="318"/>
        <v>64</v>
      </c>
      <c r="M2622">
        <f t="shared" si="319"/>
        <v>480000</v>
      </c>
    </row>
    <row r="2623" spans="1:13" x14ac:dyDescent="0.45">
      <c r="A2623" t="s">
        <v>560</v>
      </c>
      <c r="B2623">
        <v>190000</v>
      </c>
      <c r="C2623" t="s">
        <v>4</v>
      </c>
      <c r="D2623" t="str">
        <f>LEFT(F2623,7)</f>
        <v>2021.02</v>
      </c>
      <c r="E2623" t="str" cm="1">
        <f t="array" ref="E2623">IF(COUNT(FIND({"셀룰러","샐룰러","lte","Lte","LTE","Cellular","cellular"},G2623)),"lte","wifi")</f>
        <v>wifi</v>
      </c>
      <c r="F2623" t="s">
        <v>41</v>
      </c>
      <c r="G2623" t="s">
        <v>1121</v>
      </c>
      <c r="H2623">
        <f t="shared" si="320"/>
        <v>5.9300000000000637</v>
      </c>
      <c r="I2623">
        <f t="shared" si="317"/>
        <v>600000</v>
      </c>
      <c r="J2623">
        <v>2015.09</v>
      </c>
      <c r="K2623" s="3">
        <f t="shared" si="318"/>
        <v>64</v>
      </c>
      <c r="M2623">
        <f t="shared" si="319"/>
        <v>480000</v>
      </c>
    </row>
    <row r="2624" spans="1:13" x14ac:dyDescent="0.45">
      <c r="A2624" t="s">
        <v>560</v>
      </c>
      <c r="B2624">
        <v>100000</v>
      </c>
      <c r="C2624" t="s">
        <v>7</v>
      </c>
      <c r="D2624" s="2">
        <v>2020.12</v>
      </c>
      <c r="E2624" t="str" cm="1">
        <f t="array" ref="E2624">IF(COUNT(FIND({"셀룰러","샐룰러","lte","Lte","LTE","Cellular","cellular"},G2624)),"lte","wifi")</f>
        <v>wifi</v>
      </c>
      <c r="F2624">
        <v>20201212</v>
      </c>
      <c r="G2624" t="s">
        <v>5556</v>
      </c>
      <c r="H2624">
        <f t="shared" si="320"/>
        <v>5.0299999999999727</v>
      </c>
      <c r="I2624">
        <f t="shared" si="317"/>
        <v>600000</v>
      </c>
      <c r="J2624">
        <v>2015.09</v>
      </c>
      <c r="K2624" s="3">
        <f t="shared" si="318"/>
        <v>64</v>
      </c>
      <c r="M2624">
        <f t="shared" si="319"/>
        <v>480000</v>
      </c>
    </row>
    <row r="2625" spans="1:13" x14ac:dyDescent="0.45">
      <c r="A2625" t="s">
        <v>560</v>
      </c>
      <c r="B2625">
        <v>220000</v>
      </c>
      <c r="C2625" t="s">
        <v>4</v>
      </c>
      <c r="D2625" t="str">
        <f>LEFT(F2625,7)</f>
        <v>2020.12</v>
      </c>
      <c r="E2625" t="str" cm="1">
        <f t="array" ref="E2625">IF(COUNT(FIND({"셀룰러","샐룰러","lte","Lte","LTE","Cellular","cellular"},G2625)),"lte","wifi")</f>
        <v>wifi</v>
      </c>
      <c r="F2625" t="s">
        <v>142</v>
      </c>
      <c r="G2625" t="s">
        <v>1141</v>
      </c>
      <c r="H2625">
        <f t="shared" si="320"/>
        <v>5.0299999999999727</v>
      </c>
      <c r="I2625">
        <f t="shared" si="317"/>
        <v>600000</v>
      </c>
      <c r="J2625">
        <v>2015.09</v>
      </c>
      <c r="K2625" s="3">
        <f t="shared" si="318"/>
        <v>64</v>
      </c>
      <c r="M2625">
        <f t="shared" si="319"/>
        <v>480000</v>
      </c>
    </row>
    <row r="2626" spans="1:13" x14ac:dyDescent="0.45">
      <c r="A2626" t="s">
        <v>560</v>
      </c>
      <c r="B2626">
        <v>260000</v>
      </c>
      <c r="C2626" t="s">
        <v>4</v>
      </c>
      <c r="D2626" t="str">
        <f>LEFT(F2626,7)</f>
        <v>2021.01</v>
      </c>
      <c r="E2626" t="str" cm="1">
        <f t="array" ref="E2626">IF(COUNT(FIND({"셀룰러","샐룰러","lte","Lte","LTE","Cellular","cellular"},G2626)),"lte","wifi")</f>
        <v>wifi</v>
      </c>
      <c r="F2626" t="s">
        <v>114</v>
      </c>
      <c r="G2626" t="s">
        <v>1281</v>
      </c>
      <c r="H2626">
        <f t="shared" si="320"/>
        <v>5.9200000000000728</v>
      </c>
      <c r="I2626">
        <f t="shared" si="317"/>
        <v>720000</v>
      </c>
      <c r="J2626">
        <v>2015.09</v>
      </c>
      <c r="K2626" s="3">
        <f t="shared" si="318"/>
        <v>128</v>
      </c>
      <c r="M2626">
        <f t="shared" si="319"/>
        <v>480000</v>
      </c>
    </row>
    <row r="2627" spans="1:13" x14ac:dyDescent="0.45">
      <c r="A2627" t="s">
        <v>560</v>
      </c>
      <c r="B2627">
        <v>260000</v>
      </c>
      <c r="C2627" t="s">
        <v>7</v>
      </c>
      <c r="D2627" t="str">
        <f>LEFT(F2627,7)</f>
        <v>2020.11</v>
      </c>
      <c r="E2627" t="str" cm="1">
        <f t="array" ref="E2627">IF(COUNT(FIND({"셀룰러","샐룰러","lte","Lte","LTE","Cellular","cellular"},G2627)),"lte","wifi")</f>
        <v>wifi</v>
      </c>
      <c r="F2627" t="s">
        <v>207</v>
      </c>
      <c r="G2627" t="s">
        <v>1328</v>
      </c>
      <c r="H2627">
        <f t="shared" si="320"/>
        <v>5.0199999999999818</v>
      </c>
      <c r="I2627">
        <f t="shared" si="317"/>
        <v>720000</v>
      </c>
      <c r="J2627">
        <v>2015.09</v>
      </c>
      <c r="K2627" s="3">
        <f t="shared" si="318"/>
        <v>128</v>
      </c>
      <c r="M2627">
        <f t="shared" si="319"/>
        <v>480000</v>
      </c>
    </row>
    <row r="2628" spans="1:13" x14ac:dyDescent="0.45">
      <c r="A2628" t="s">
        <v>560</v>
      </c>
      <c r="B2628">
        <v>240000</v>
      </c>
      <c r="C2628" t="s">
        <v>4</v>
      </c>
      <c r="D2628" t="str">
        <f>LEFT(F2628,7)</f>
        <v>2020.12</v>
      </c>
      <c r="E2628" t="str" cm="1">
        <f t="array" ref="E2628">IF(COUNT(FIND({"셀룰러","샐룰러","lte","Lte","LTE","Cellular","cellular"},G2628)),"lte","wifi")</f>
        <v>wifi</v>
      </c>
      <c r="F2628" t="s">
        <v>169</v>
      </c>
      <c r="G2628" t="s">
        <v>1304</v>
      </c>
      <c r="H2628">
        <f t="shared" si="320"/>
        <v>5.0299999999999727</v>
      </c>
      <c r="I2628">
        <f t="shared" ref="I2628:I2691" si="324">IF(K2628=64,M2628+120000,IF(K2628=128,M2628+240000,IF(K2628=256,M2628+360000,M2628)))</f>
        <v>720000</v>
      </c>
      <c r="J2628">
        <v>2015.09</v>
      </c>
      <c r="K2628" s="3">
        <f t="shared" ref="K2628:K2691" si="325">IF(COUNT(FIND(128,G2628)),128,IF(COUNT(FIND(16,G2628)),16,64))</f>
        <v>128</v>
      </c>
      <c r="M2628">
        <f t="shared" ref="M2628:M2691" si="326">IF(E2628="wifi",480000,640000)</f>
        <v>480000</v>
      </c>
    </row>
    <row r="2629" spans="1:13" x14ac:dyDescent="0.45">
      <c r="A2629" t="s">
        <v>560</v>
      </c>
      <c r="B2629">
        <v>280000</v>
      </c>
      <c r="C2629" t="s">
        <v>4</v>
      </c>
      <c r="D2629" t="str">
        <f>LEFT(F2629,7)</f>
        <v>2020.12</v>
      </c>
      <c r="E2629" t="str" cm="1">
        <f t="array" ref="E2629">IF(COUNT(FIND({"셀룰러","샐룰러","lte","Lte","LTE","Cellular","cellular"},G2629)),"lte","wifi")</f>
        <v>wifi</v>
      </c>
      <c r="F2629" t="s">
        <v>145</v>
      </c>
      <c r="G2629" t="s">
        <v>1284</v>
      </c>
      <c r="H2629">
        <f t="shared" si="320"/>
        <v>5.0299999999999727</v>
      </c>
      <c r="I2629">
        <f t="shared" si="324"/>
        <v>720000</v>
      </c>
      <c r="J2629">
        <v>2015.09</v>
      </c>
      <c r="K2629" s="3">
        <f t="shared" si="325"/>
        <v>128</v>
      </c>
      <c r="M2629">
        <f t="shared" si="326"/>
        <v>480000</v>
      </c>
    </row>
    <row r="2630" spans="1:13" x14ac:dyDescent="0.45">
      <c r="A2630" t="s">
        <v>560</v>
      </c>
      <c r="B2630">
        <v>180000</v>
      </c>
      <c r="C2630" t="s">
        <v>7</v>
      </c>
      <c r="D2630" s="2">
        <v>2020.11</v>
      </c>
      <c r="E2630" t="str" cm="1">
        <f t="array" ref="E2630">IF(COUNT(FIND({"셀룰러","샐룰러","lte","Lte","LTE","Cellular","cellular"},G2630)),"lte","wifi")</f>
        <v>wifi</v>
      </c>
      <c r="F2630">
        <v>20201112</v>
      </c>
      <c r="G2630" t="s">
        <v>5435</v>
      </c>
      <c r="H2630">
        <f t="shared" si="320"/>
        <v>5.0199999999999818</v>
      </c>
      <c r="I2630">
        <f t="shared" si="324"/>
        <v>480000</v>
      </c>
      <c r="J2630">
        <v>2015.09</v>
      </c>
      <c r="K2630" s="3">
        <f t="shared" si="325"/>
        <v>16</v>
      </c>
      <c r="M2630">
        <f t="shared" si="326"/>
        <v>480000</v>
      </c>
    </row>
    <row r="2631" spans="1:13" x14ac:dyDescent="0.45">
      <c r="A2631" t="s">
        <v>560</v>
      </c>
      <c r="B2631">
        <v>220000</v>
      </c>
      <c r="C2631" t="s">
        <v>4</v>
      </c>
      <c r="D2631" t="str">
        <f t="shared" ref="D2631:D2642" si="327">LEFT(F2631,7)</f>
        <v>2021.02</v>
      </c>
      <c r="E2631" t="str" cm="1">
        <f t="array" ref="E2631">IF(COUNT(FIND({"셀룰러","샐룰러","lte","Lte","LTE","Cellular","cellular"},G2631)),"lte","wifi")</f>
        <v>wifi</v>
      </c>
      <c r="F2631" t="s">
        <v>52</v>
      </c>
      <c r="G2631" t="s">
        <v>560</v>
      </c>
      <c r="H2631">
        <f t="shared" ref="H2631:H2694" si="328">D2631-J2631</f>
        <v>5.9300000000000637</v>
      </c>
      <c r="I2631">
        <f t="shared" si="324"/>
        <v>600000</v>
      </c>
      <c r="J2631">
        <v>2015.09</v>
      </c>
      <c r="K2631" s="3">
        <f t="shared" si="325"/>
        <v>64</v>
      </c>
      <c r="M2631">
        <f t="shared" si="326"/>
        <v>480000</v>
      </c>
    </row>
    <row r="2632" spans="1:13" x14ac:dyDescent="0.45">
      <c r="A2632" t="s">
        <v>560</v>
      </c>
      <c r="B2632">
        <v>240000</v>
      </c>
      <c r="C2632" t="s">
        <v>7</v>
      </c>
      <c r="D2632" t="str">
        <f t="shared" si="327"/>
        <v>2021.01</v>
      </c>
      <c r="E2632" t="str" cm="1">
        <f t="array" ref="E2632">IF(COUNT(FIND({"셀룰러","샐룰러","lte","Lte","LTE","Cellular","cellular"},G2632)),"lte","wifi")</f>
        <v>wifi</v>
      </c>
      <c r="F2632" t="s">
        <v>92</v>
      </c>
      <c r="G2632" t="s">
        <v>1262</v>
      </c>
      <c r="H2632">
        <f t="shared" si="328"/>
        <v>5.9200000000000728</v>
      </c>
      <c r="I2632">
        <f t="shared" si="324"/>
        <v>720000</v>
      </c>
      <c r="J2632">
        <v>2015.09</v>
      </c>
      <c r="K2632" s="3">
        <f t="shared" si="325"/>
        <v>128</v>
      </c>
      <c r="M2632">
        <f t="shared" si="326"/>
        <v>480000</v>
      </c>
    </row>
    <row r="2633" spans="1:13" x14ac:dyDescent="0.45">
      <c r="A2633" t="s">
        <v>560</v>
      </c>
      <c r="B2633">
        <v>80000</v>
      </c>
      <c r="C2633" t="s">
        <v>7</v>
      </c>
      <c r="D2633" t="str">
        <f t="shared" si="327"/>
        <v>2021.01</v>
      </c>
      <c r="E2633" t="str" cm="1">
        <f t="array" ref="E2633">IF(COUNT(FIND({"셀룰러","샐룰러","lte","Lte","LTE","Cellular","cellular"},G2633)),"lte","wifi")</f>
        <v>wifi</v>
      </c>
      <c r="F2633" t="s">
        <v>96</v>
      </c>
      <c r="G2633" t="s">
        <v>1220</v>
      </c>
      <c r="H2633">
        <f t="shared" si="328"/>
        <v>5.9200000000000728</v>
      </c>
      <c r="I2633">
        <f t="shared" si="324"/>
        <v>600000</v>
      </c>
      <c r="J2633">
        <v>2015.09</v>
      </c>
      <c r="K2633" s="3">
        <f t="shared" si="325"/>
        <v>64</v>
      </c>
      <c r="M2633">
        <f t="shared" si="326"/>
        <v>480000</v>
      </c>
    </row>
    <row r="2634" spans="1:13" x14ac:dyDescent="0.45">
      <c r="A2634" t="s">
        <v>560</v>
      </c>
      <c r="B2634">
        <v>200000</v>
      </c>
      <c r="C2634" t="s">
        <v>7</v>
      </c>
      <c r="D2634" t="str">
        <f t="shared" si="327"/>
        <v>2021.02</v>
      </c>
      <c r="E2634" t="str" cm="1">
        <f t="array" ref="E2634">IF(COUNT(FIND({"셀룰러","샐룰러","lte","Lte","LTE","Cellular","cellular"},G2634)),"lte","wifi")</f>
        <v>wifi</v>
      </c>
      <c r="F2634" t="s">
        <v>257</v>
      </c>
      <c r="G2634" t="s">
        <v>1123</v>
      </c>
      <c r="H2634">
        <f t="shared" si="328"/>
        <v>5.9300000000000637</v>
      </c>
      <c r="I2634">
        <f t="shared" si="324"/>
        <v>720000</v>
      </c>
      <c r="J2634">
        <v>2015.09</v>
      </c>
      <c r="K2634" s="3">
        <f t="shared" si="325"/>
        <v>128</v>
      </c>
      <c r="M2634">
        <f t="shared" si="326"/>
        <v>480000</v>
      </c>
    </row>
    <row r="2635" spans="1:13" x14ac:dyDescent="0.45">
      <c r="A2635" t="s">
        <v>560</v>
      </c>
      <c r="B2635">
        <v>200000</v>
      </c>
      <c r="C2635" t="s">
        <v>7</v>
      </c>
      <c r="D2635" t="str">
        <f t="shared" si="327"/>
        <v>2021.01</v>
      </c>
      <c r="E2635" t="str" cm="1">
        <f t="array" ref="E2635">IF(COUNT(FIND({"셀룰러","샐룰러","lte","Lte","LTE","Cellular","cellular"},G2635)),"lte","wifi")</f>
        <v>wifi</v>
      </c>
      <c r="F2635" t="s">
        <v>92</v>
      </c>
      <c r="G2635" t="s">
        <v>1135</v>
      </c>
      <c r="H2635">
        <f t="shared" si="328"/>
        <v>5.9200000000000728</v>
      </c>
      <c r="I2635">
        <f t="shared" si="324"/>
        <v>600000</v>
      </c>
      <c r="J2635">
        <v>2015.09</v>
      </c>
      <c r="K2635" s="3">
        <f t="shared" si="325"/>
        <v>64</v>
      </c>
      <c r="M2635">
        <f t="shared" si="326"/>
        <v>480000</v>
      </c>
    </row>
    <row r="2636" spans="1:13" x14ac:dyDescent="0.45">
      <c r="A2636" t="s">
        <v>560</v>
      </c>
      <c r="B2636">
        <v>200000</v>
      </c>
      <c r="C2636" t="s">
        <v>4</v>
      </c>
      <c r="D2636" t="str">
        <f t="shared" si="327"/>
        <v>2021.02</v>
      </c>
      <c r="E2636" t="str" cm="1">
        <f t="array" ref="E2636">IF(COUNT(FIND({"셀룰러","샐룰러","lte","Lte","LTE","Cellular","cellular"},G2636)),"lte","wifi")</f>
        <v>wifi</v>
      </c>
      <c r="F2636" t="s">
        <v>48</v>
      </c>
      <c r="G2636" t="s">
        <v>1085</v>
      </c>
      <c r="H2636">
        <f t="shared" si="328"/>
        <v>5.9300000000000637</v>
      </c>
      <c r="I2636">
        <f t="shared" si="324"/>
        <v>600000</v>
      </c>
      <c r="J2636">
        <v>2015.09</v>
      </c>
      <c r="K2636" s="3">
        <f t="shared" si="325"/>
        <v>64</v>
      </c>
      <c r="M2636">
        <f t="shared" si="326"/>
        <v>480000</v>
      </c>
    </row>
    <row r="2637" spans="1:13" x14ac:dyDescent="0.45">
      <c r="A2637" t="s">
        <v>560</v>
      </c>
      <c r="B2637">
        <v>200000</v>
      </c>
      <c r="C2637" t="s">
        <v>7</v>
      </c>
      <c r="D2637" t="str">
        <f t="shared" si="327"/>
        <v>2020.11</v>
      </c>
      <c r="E2637" t="str" cm="1">
        <f t="array" ref="E2637">IF(COUNT(FIND({"셀룰러","샐룰러","lte","Lte","LTE","Cellular","cellular"},G2637)),"lte","wifi")</f>
        <v>wifi</v>
      </c>
      <c r="F2637" t="s">
        <v>201</v>
      </c>
      <c r="G2637" t="s">
        <v>1079</v>
      </c>
      <c r="H2637">
        <f t="shared" si="328"/>
        <v>5.0199999999999818</v>
      </c>
      <c r="I2637">
        <f t="shared" si="324"/>
        <v>600000</v>
      </c>
      <c r="J2637">
        <v>2015.09</v>
      </c>
      <c r="K2637" s="3">
        <f t="shared" si="325"/>
        <v>64</v>
      </c>
      <c r="M2637">
        <f t="shared" si="326"/>
        <v>480000</v>
      </c>
    </row>
    <row r="2638" spans="1:13" x14ac:dyDescent="0.45">
      <c r="A2638" t="s">
        <v>560</v>
      </c>
      <c r="B2638">
        <v>110000</v>
      </c>
      <c r="C2638" t="s">
        <v>7</v>
      </c>
      <c r="D2638" t="str">
        <f t="shared" si="327"/>
        <v>2021.01</v>
      </c>
      <c r="E2638" t="str" cm="1">
        <f t="array" ref="E2638">IF(COUNT(FIND({"셀룰러","샐룰러","lte","Lte","LTE","Cellular","cellular"},G2638)),"lte","wifi")</f>
        <v>wifi</v>
      </c>
      <c r="F2638" t="s">
        <v>108</v>
      </c>
      <c r="G2638" t="s">
        <v>1272</v>
      </c>
      <c r="H2638">
        <f t="shared" si="328"/>
        <v>5.9200000000000728</v>
      </c>
      <c r="I2638">
        <f t="shared" si="324"/>
        <v>720000</v>
      </c>
      <c r="J2638">
        <v>2015.09</v>
      </c>
      <c r="K2638" s="3">
        <f t="shared" si="325"/>
        <v>128</v>
      </c>
      <c r="M2638">
        <f t="shared" si="326"/>
        <v>480000</v>
      </c>
    </row>
    <row r="2639" spans="1:13" x14ac:dyDescent="0.45">
      <c r="A2639" t="s">
        <v>560</v>
      </c>
      <c r="B2639">
        <v>243000</v>
      </c>
      <c r="C2639" t="s">
        <v>7</v>
      </c>
      <c r="D2639" t="str">
        <f t="shared" si="327"/>
        <v>2021.02</v>
      </c>
      <c r="E2639" t="str" cm="1">
        <f t="array" ref="E2639">IF(COUNT(FIND({"셀룰러","샐룰러","lte","Lte","LTE","Cellular","cellular"},G2639)),"lte","wifi")</f>
        <v>wifi</v>
      </c>
      <c r="F2639" t="s">
        <v>208</v>
      </c>
      <c r="G2639" t="s">
        <v>1119</v>
      </c>
      <c r="H2639">
        <f t="shared" si="328"/>
        <v>5.9300000000000637</v>
      </c>
      <c r="I2639">
        <f t="shared" si="324"/>
        <v>600000</v>
      </c>
      <c r="J2639">
        <v>2015.09</v>
      </c>
      <c r="K2639" s="3">
        <f t="shared" si="325"/>
        <v>64</v>
      </c>
      <c r="M2639">
        <f t="shared" si="326"/>
        <v>480000</v>
      </c>
    </row>
    <row r="2640" spans="1:13" x14ac:dyDescent="0.45">
      <c r="A2640" t="s">
        <v>560</v>
      </c>
      <c r="B2640">
        <v>270000</v>
      </c>
      <c r="C2640" t="s">
        <v>4</v>
      </c>
      <c r="D2640" t="str">
        <f t="shared" si="327"/>
        <v>2020.11</v>
      </c>
      <c r="E2640" t="str" cm="1">
        <f t="array" ref="E2640">IF(COUNT(FIND({"셀룰러","샐룰러","lte","Lte","LTE","Cellular","cellular"},G2640)),"lte","wifi")</f>
        <v>lte</v>
      </c>
      <c r="F2640" t="s">
        <v>185</v>
      </c>
      <c r="G2640" t="s">
        <v>1325</v>
      </c>
      <c r="H2640">
        <f t="shared" si="328"/>
        <v>5.0199999999999818</v>
      </c>
      <c r="I2640">
        <f t="shared" si="324"/>
        <v>760000</v>
      </c>
      <c r="J2640">
        <v>2015.09</v>
      </c>
      <c r="K2640" s="3">
        <f t="shared" si="325"/>
        <v>64</v>
      </c>
      <c r="M2640">
        <f t="shared" si="326"/>
        <v>640000</v>
      </c>
    </row>
    <row r="2641" spans="1:13" x14ac:dyDescent="0.45">
      <c r="A2641" t="s">
        <v>560</v>
      </c>
      <c r="B2641">
        <v>250000</v>
      </c>
      <c r="C2641" t="s">
        <v>7</v>
      </c>
      <c r="D2641" t="str">
        <f t="shared" si="327"/>
        <v>2021.02</v>
      </c>
      <c r="E2641" t="str" cm="1">
        <f t="array" ref="E2641">IF(COUNT(FIND({"셀룰러","샐룰러","lte","Lte","LTE","Cellular","cellular"},G2641)),"lte","wifi")</f>
        <v>wifi</v>
      </c>
      <c r="F2641" t="s">
        <v>47</v>
      </c>
      <c r="G2641" t="s">
        <v>1227</v>
      </c>
      <c r="H2641">
        <f t="shared" si="328"/>
        <v>5.9300000000000637</v>
      </c>
      <c r="I2641">
        <f t="shared" si="324"/>
        <v>600000</v>
      </c>
      <c r="J2641">
        <v>2015.09</v>
      </c>
      <c r="K2641" s="3">
        <f t="shared" si="325"/>
        <v>64</v>
      </c>
      <c r="M2641">
        <f t="shared" si="326"/>
        <v>480000</v>
      </c>
    </row>
    <row r="2642" spans="1:13" x14ac:dyDescent="0.45">
      <c r="A2642" t="s">
        <v>560</v>
      </c>
      <c r="B2642">
        <v>120000</v>
      </c>
      <c r="C2642" t="s">
        <v>7</v>
      </c>
      <c r="D2642" t="str">
        <f t="shared" si="327"/>
        <v>2020.12</v>
      </c>
      <c r="E2642" t="str" cm="1">
        <f t="array" ref="E2642">IF(COUNT(FIND({"셀룰러","샐룰러","lte","Lte","LTE","Cellular","cellular"},G2642)),"lte","wifi")</f>
        <v>wifi</v>
      </c>
      <c r="F2642" t="s">
        <v>173</v>
      </c>
      <c r="G2642" t="s">
        <v>1313</v>
      </c>
      <c r="H2642">
        <f t="shared" si="328"/>
        <v>5.0299999999999727</v>
      </c>
      <c r="I2642">
        <f t="shared" si="324"/>
        <v>600000</v>
      </c>
      <c r="J2642">
        <v>2015.09</v>
      </c>
      <c r="K2642" s="3">
        <f t="shared" si="325"/>
        <v>64</v>
      </c>
      <c r="M2642">
        <f t="shared" si="326"/>
        <v>480000</v>
      </c>
    </row>
    <row r="2643" spans="1:13" x14ac:dyDescent="0.45">
      <c r="A2643" t="s">
        <v>560</v>
      </c>
      <c r="B2643">
        <v>180000</v>
      </c>
      <c r="C2643" t="s">
        <v>4</v>
      </c>
      <c r="D2643" s="2">
        <v>2021.03</v>
      </c>
      <c r="E2643" t="str" cm="1">
        <f t="array" ref="E2643">IF(COUNT(FIND({"셀룰러","샐룰러","lte","Lte","LTE","Cellular","cellular"},G2643)),"lte","wifi")</f>
        <v>wifi</v>
      </c>
      <c r="F2643">
        <v>20210301</v>
      </c>
      <c r="G2643" t="s">
        <v>5411</v>
      </c>
      <c r="H2643">
        <f t="shared" si="328"/>
        <v>5.9400000000000546</v>
      </c>
      <c r="I2643">
        <f t="shared" si="324"/>
        <v>480000</v>
      </c>
      <c r="J2643">
        <v>2015.09</v>
      </c>
      <c r="K2643" s="3">
        <f t="shared" si="325"/>
        <v>16</v>
      </c>
      <c r="M2643">
        <f t="shared" si="326"/>
        <v>480000</v>
      </c>
    </row>
    <row r="2644" spans="1:13" x14ac:dyDescent="0.45">
      <c r="A2644" t="s">
        <v>560</v>
      </c>
      <c r="B2644">
        <v>60000</v>
      </c>
      <c r="C2644" t="s">
        <v>7</v>
      </c>
      <c r="D2644" t="str">
        <f>LEFT(F2644,7)</f>
        <v>2020.11</v>
      </c>
      <c r="E2644" t="str" cm="1">
        <f t="array" ref="E2644">IF(COUNT(FIND({"셀룰러","샐룰러","lte","Lte","LTE","Cellular","cellular"},G2644)),"lte","wifi")</f>
        <v>wifi</v>
      </c>
      <c r="F2644" t="s">
        <v>195</v>
      </c>
      <c r="G2644" t="s">
        <v>1333</v>
      </c>
      <c r="H2644">
        <f t="shared" si="328"/>
        <v>5.0199999999999818</v>
      </c>
      <c r="I2644">
        <f t="shared" si="324"/>
        <v>600000</v>
      </c>
      <c r="J2644">
        <v>2015.09</v>
      </c>
      <c r="K2644" s="3">
        <f t="shared" si="325"/>
        <v>64</v>
      </c>
      <c r="M2644">
        <f t="shared" si="326"/>
        <v>480000</v>
      </c>
    </row>
    <row r="2645" spans="1:13" x14ac:dyDescent="0.45">
      <c r="A2645" t="s">
        <v>560</v>
      </c>
      <c r="B2645">
        <v>160000</v>
      </c>
      <c r="C2645" t="s">
        <v>7</v>
      </c>
      <c r="D2645" t="str">
        <f>LEFT(F2645,7)</f>
        <v>2020.10</v>
      </c>
      <c r="E2645" t="str" cm="1">
        <f t="array" ref="E2645">IF(COUNT(FIND({"셀룰러","샐룰러","lte","Lte","LTE","Cellular","cellular"},G2645)),"lte","wifi")</f>
        <v>wifi</v>
      </c>
      <c r="F2645" t="s">
        <v>629</v>
      </c>
      <c r="G2645" t="s">
        <v>628</v>
      </c>
      <c r="H2645">
        <f t="shared" si="328"/>
        <v>5.0099999999999909</v>
      </c>
      <c r="I2645">
        <f t="shared" si="324"/>
        <v>600000</v>
      </c>
      <c r="J2645">
        <v>2015.09</v>
      </c>
      <c r="K2645" s="3">
        <f t="shared" si="325"/>
        <v>64</v>
      </c>
      <c r="M2645">
        <f t="shared" si="326"/>
        <v>480000</v>
      </c>
    </row>
    <row r="2646" spans="1:13" x14ac:dyDescent="0.45">
      <c r="A2646" t="s">
        <v>560</v>
      </c>
      <c r="B2646">
        <v>225200</v>
      </c>
      <c r="C2646" t="s">
        <v>7</v>
      </c>
      <c r="D2646" t="str">
        <f>LEFT(F2646,7)</f>
        <v>2020.11</v>
      </c>
      <c r="E2646" t="str" cm="1">
        <f t="array" ref="E2646">IF(COUNT(FIND({"셀룰러","샐룰러","lte","Lte","LTE","Cellular","cellular"},G2646)),"lte","wifi")</f>
        <v>wifi</v>
      </c>
      <c r="F2646" t="s">
        <v>181</v>
      </c>
      <c r="G2646" t="s">
        <v>1108</v>
      </c>
      <c r="H2646">
        <f t="shared" si="328"/>
        <v>5.0199999999999818</v>
      </c>
      <c r="I2646">
        <f t="shared" si="324"/>
        <v>720000</v>
      </c>
      <c r="J2646">
        <v>2015.09</v>
      </c>
      <c r="K2646" s="3">
        <f t="shared" si="325"/>
        <v>128</v>
      </c>
      <c r="M2646">
        <f t="shared" si="326"/>
        <v>480000</v>
      </c>
    </row>
    <row r="2647" spans="1:13" x14ac:dyDescent="0.45">
      <c r="A2647" t="s">
        <v>560</v>
      </c>
      <c r="B2647">
        <v>310000</v>
      </c>
      <c r="C2647" t="s">
        <v>4</v>
      </c>
      <c r="D2647" t="str">
        <f>LEFT(F2647,7)</f>
        <v>2021.02</v>
      </c>
      <c r="E2647" t="str" cm="1">
        <f t="array" ref="E2647">IF(COUNT(FIND({"셀룰러","샐룰러","lte","Lte","LTE","Cellular","cellular"},G2647)),"lte","wifi")</f>
        <v>lte</v>
      </c>
      <c r="F2647" t="s">
        <v>30</v>
      </c>
      <c r="G2647" t="s">
        <v>1116</v>
      </c>
      <c r="H2647">
        <f t="shared" si="328"/>
        <v>5.9300000000000637</v>
      </c>
      <c r="I2647">
        <f t="shared" si="324"/>
        <v>880000</v>
      </c>
      <c r="J2647">
        <v>2015.09</v>
      </c>
      <c r="K2647" s="3">
        <f t="shared" si="325"/>
        <v>128</v>
      </c>
      <c r="M2647">
        <f t="shared" si="326"/>
        <v>640000</v>
      </c>
    </row>
    <row r="2648" spans="1:13" x14ac:dyDescent="0.45">
      <c r="A2648" t="s">
        <v>560</v>
      </c>
      <c r="B2648">
        <v>320000</v>
      </c>
      <c r="C2648" t="s">
        <v>4</v>
      </c>
      <c r="D2648" s="2">
        <v>2020.09</v>
      </c>
      <c r="E2648" t="str" cm="1">
        <f t="array" ref="E2648">IF(COUNT(FIND({"셀룰러","샐룰러","lte","Lte","LTE","Cellular","cellular"},G2648)),"lte","wifi")</f>
        <v>wifi</v>
      </c>
      <c r="F2648">
        <v>20200916</v>
      </c>
      <c r="G2648" t="s">
        <v>1137</v>
      </c>
      <c r="H2648">
        <f t="shared" si="328"/>
        <v>5</v>
      </c>
      <c r="I2648">
        <f t="shared" si="324"/>
        <v>720000</v>
      </c>
      <c r="J2648">
        <v>2015.09</v>
      </c>
      <c r="K2648" s="3">
        <f t="shared" si="325"/>
        <v>128</v>
      </c>
      <c r="M2648">
        <f t="shared" si="326"/>
        <v>480000</v>
      </c>
    </row>
    <row r="2649" spans="1:13" x14ac:dyDescent="0.45">
      <c r="A2649" t="s">
        <v>560</v>
      </c>
      <c r="B2649">
        <v>195000</v>
      </c>
      <c r="C2649" t="s">
        <v>7</v>
      </c>
      <c r="D2649" t="str">
        <f t="shared" ref="D2649:D2658" si="329">LEFT(F2649,7)</f>
        <v>2020.11</v>
      </c>
      <c r="E2649" t="str" cm="1">
        <f t="array" ref="E2649">IF(COUNT(FIND({"셀룰러","샐룰러","lte","Lte","LTE","Cellular","cellular"},G2649)),"lte","wifi")</f>
        <v>wifi</v>
      </c>
      <c r="F2649" t="s">
        <v>183</v>
      </c>
      <c r="G2649" t="s">
        <v>560</v>
      </c>
      <c r="H2649">
        <f t="shared" si="328"/>
        <v>5.0199999999999818</v>
      </c>
      <c r="I2649">
        <f t="shared" si="324"/>
        <v>600000</v>
      </c>
      <c r="J2649">
        <v>2015.09</v>
      </c>
      <c r="K2649" s="3">
        <f t="shared" si="325"/>
        <v>64</v>
      </c>
      <c r="M2649">
        <f t="shared" si="326"/>
        <v>480000</v>
      </c>
    </row>
    <row r="2650" spans="1:13" x14ac:dyDescent="0.45">
      <c r="A2650" t="s">
        <v>560</v>
      </c>
      <c r="B2650">
        <v>250000</v>
      </c>
      <c r="C2650" t="s">
        <v>4</v>
      </c>
      <c r="D2650" t="str">
        <f t="shared" si="329"/>
        <v>2020.12</v>
      </c>
      <c r="E2650" t="str" cm="1">
        <f t="array" ref="E2650">IF(COUNT(FIND({"셀룰러","샐룰러","lte","Lte","LTE","Cellular","cellular"},G2650)),"lte","wifi")</f>
        <v>lte</v>
      </c>
      <c r="F2650" t="s">
        <v>161</v>
      </c>
      <c r="G2650" t="s">
        <v>625</v>
      </c>
      <c r="H2650">
        <f t="shared" si="328"/>
        <v>5.0299999999999727</v>
      </c>
      <c r="I2650">
        <f t="shared" si="324"/>
        <v>760000</v>
      </c>
      <c r="J2650">
        <v>2015.09</v>
      </c>
      <c r="K2650" s="3">
        <f t="shared" si="325"/>
        <v>64</v>
      </c>
      <c r="M2650">
        <f t="shared" si="326"/>
        <v>640000</v>
      </c>
    </row>
    <row r="2651" spans="1:13" x14ac:dyDescent="0.45">
      <c r="A2651" t="s">
        <v>560</v>
      </c>
      <c r="B2651">
        <v>200000</v>
      </c>
      <c r="C2651" t="s">
        <v>7</v>
      </c>
      <c r="D2651" t="str">
        <f t="shared" si="329"/>
        <v>2020.11</v>
      </c>
      <c r="E2651" t="str" cm="1">
        <f t="array" ref="E2651">IF(COUNT(FIND({"셀룰러","샐룰러","lte","Lte","LTE","Cellular","cellular"},G2651)),"lte","wifi")</f>
        <v>wifi</v>
      </c>
      <c r="F2651" t="s">
        <v>516</v>
      </c>
      <c r="G2651" t="s">
        <v>1181</v>
      </c>
      <c r="H2651">
        <f t="shared" si="328"/>
        <v>5.0199999999999818</v>
      </c>
      <c r="I2651">
        <f t="shared" si="324"/>
        <v>600000</v>
      </c>
      <c r="J2651">
        <v>2015.09</v>
      </c>
      <c r="K2651" s="3">
        <f t="shared" si="325"/>
        <v>64</v>
      </c>
      <c r="M2651">
        <f t="shared" si="326"/>
        <v>480000</v>
      </c>
    </row>
    <row r="2652" spans="1:13" x14ac:dyDescent="0.45">
      <c r="A2652" t="s">
        <v>560</v>
      </c>
      <c r="B2652">
        <v>300000</v>
      </c>
      <c r="C2652" t="s">
        <v>7</v>
      </c>
      <c r="D2652" t="str">
        <f t="shared" si="329"/>
        <v>2020.11</v>
      </c>
      <c r="E2652" t="str" cm="1">
        <f t="array" ref="E2652">IF(COUNT(FIND({"셀룰러","샐룰러","lte","Lte","LTE","Cellular","cellular"},G2652)),"lte","wifi")</f>
        <v>lte</v>
      </c>
      <c r="F2652" t="s">
        <v>67</v>
      </c>
      <c r="G2652" t="s">
        <v>1332</v>
      </c>
      <c r="H2652">
        <f t="shared" si="328"/>
        <v>5.0199999999999818</v>
      </c>
      <c r="I2652">
        <f t="shared" si="324"/>
        <v>760000</v>
      </c>
      <c r="J2652">
        <v>2015.09</v>
      </c>
      <c r="K2652" s="3">
        <f t="shared" si="325"/>
        <v>64</v>
      </c>
      <c r="M2652">
        <f t="shared" si="326"/>
        <v>640000</v>
      </c>
    </row>
    <row r="2653" spans="1:13" x14ac:dyDescent="0.45">
      <c r="A2653" t="s">
        <v>560</v>
      </c>
      <c r="B2653">
        <v>170000</v>
      </c>
      <c r="C2653" t="s">
        <v>7</v>
      </c>
      <c r="D2653" t="str">
        <f t="shared" si="329"/>
        <v>2020.11</v>
      </c>
      <c r="E2653" t="str" cm="1">
        <f t="array" ref="E2653">IF(COUNT(FIND({"셀룰러","샐룰러","lte","Lte","LTE","Cellular","cellular"},G2653)),"lte","wifi")</f>
        <v>wifi</v>
      </c>
      <c r="F2653" t="s">
        <v>189</v>
      </c>
      <c r="G2653" t="s">
        <v>1078</v>
      </c>
      <c r="H2653">
        <f t="shared" si="328"/>
        <v>5.0199999999999818</v>
      </c>
      <c r="I2653">
        <f t="shared" si="324"/>
        <v>600000</v>
      </c>
      <c r="J2653">
        <v>2015.09</v>
      </c>
      <c r="K2653" s="3">
        <f t="shared" si="325"/>
        <v>64</v>
      </c>
      <c r="M2653">
        <f t="shared" si="326"/>
        <v>480000</v>
      </c>
    </row>
    <row r="2654" spans="1:13" x14ac:dyDescent="0.45">
      <c r="A2654" t="s">
        <v>560</v>
      </c>
      <c r="B2654">
        <v>280000</v>
      </c>
      <c r="C2654" t="s">
        <v>4</v>
      </c>
      <c r="D2654" t="str">
        <f t="shared" si="329"/>
        <v>2020.11</v>
      </c>
      <c r="E2654" t="str" cm="1">
        <f t="array" ref="E2654">IF(COUNT(FIND({"셀룰러","샐룰러","lte","Lte","LTE","Cellular","cellular"},G2654)),"lte","wifi")</f>
        <v>wifi</v>
      </c>
      <c r="F2654" t="s">
        <v>597</v>
      </c>
      <c r="G2654" t="s">
        <v>1190</v>
      </c>
      <c r="H2654">
        <f t="shared" si="328"/>
        <v>5.0199999999999818</v>
      </c>
      <c r="I2654">
        <f t="shared" si="324"/>
        <v>720000</v>
      </c>
      <c r="J2654">
        <v>2015.09</v>
      </c>
      <c r="K2654" s="3">
        <f t="shared" si="325"/>
        <v>128</v>
      </c>
      <c r="M2654">
        <f t="shared" si="326"/>
        <v>480000</v>
      </c>
    </row>
    <row r="2655" spans="1:13" x14ac:dyDescent="0.45">
      <c r="A2655" t="s">
        <v>560</v>
      </c>
      <c r="B2655">
        <v>273000</v>
      </c>
      <c r="C2655" t="s">
        <v>7</v>
      </c>
      <c r="D2655" t="str">
        <f t="shared" si="329"/>
        <v>2020.12</v>
      </c>
      <c r="E2655" t="str" cm="1">
        <f t="array" ref="E2655">IF(COUNT(FIND({"셀룰러","샐룰러","lte","Lte","LTE","Cellular","cellular"},G2655)),"lte","wifi")</f>
        <v>lte</v>
      </c>
      <c r="F2655" t="s">
        <v>148</v>
      </c>
      <c r="G2655" t="s">
        <v>1256</v>
      </c>
      <c r="H2655">
        <f t="shared" si="328"/>
        <v>5.0299999999999727</v>
      </c>
      <c r="I2655">
        <f t="shared" si="324"/>
        <v>880000</v>
      </c>
      <c r="J2655">
        <v>2015.09</v>
      </c>
      <c r="K2655" s="3">
        <f t="shared" si="325"/>
        <v>128</v>
      </c>
      <c r="M2655">
        <f t="shared" si="326"/>
        <v>640000</v>
      </c>
    </row>
    <row r="2656" spans="1:13" x14ac:dyDescent="0.45">
      <c r="A2656" t="s">
        <v>560</v>
      </c>
      <c r="B2656">
        <v>260000</v>
      </c>
      <c r="C2656" t="s">
        <v>7</v>
      </c>
      <c r="D2656" t="str">
        <f t="shared" si="329"/>
        <v>2021.03</v>
      </c>
      <c r="E2656" t="str" cm="1">
        <f t="array" ref="E2656">IF(COUNT(FIND({"셀룰러","샐룰러","lte","Lte","LTE","Cellular","cellular"},G2656)),"lte","wifi")</f>
        <v>wifi</v>
      </c>
      <c r="F2656" t="s">
        <v>18</v>
      </c>
      <c r="G2656" t="s">
        <v>588</v>
      </c>
      <c r="H2656">
        <f t="shared" si="328"/>
        <v>5.9400000000000546</v>
      </c>
      <c r="I2656">
        <f t="shared" si="324"/>
        <v>600000</v>
      </c>
      <c r="J2656">
        <v>2015.09</v>
      </c>
      <c r="K2656" s="3">
        <f t="shared" si="325"/>
        <v>64</v>
      </c>
      <c r="M2656">
        <f t="shared" si="326"/>
        <v>480000</v>
      </c>
    </row>
    <row r="2657" spans="1:13" x14ac:dyDescent="0.45">
      <c r="A2657" t="s">
        <v>560</v>
      </c>
      <c r="B2657">
        <v>250000</v>
      </c>
      <c r="C2657" t="s">
        <v>4</v>
      </c>
      <c r="D2657" t="str">
        <f t="shared" si="329"/>
        <v>2021.03</v>
      </c>
      <c r="E2657" t="str" cm="1">
        <f t="array" ref="E2657">IF(COUNT(FIND({"셀룰러","샐룰러","lte","Lte","LTE","Cellular","cellular"},G2657)),"lte","wifi")</f>
        <v>wifi</v>
      </c>
      <c r="F2657" t="s">
        <v>20</v>
      </c>
      <c r="G2657" t="s">
        <v>1212</v>
      </c>
      <c r="H2657">
        <f t="shared" si="328"/>
        <v>5.9400000000000546</v>
      </c>
      <c r="I2657">
        <f t="shared" si="324"/>
        <v>720000</v>
      </c>
      <c r="J2657">
        <v>2015.09</v>
      </c>
      <c r="K2657" s="3">
        <f t="shared" si="325"/>
        <v>128</v>
      </c>
      <c r="M2657">
        <f t="shared" si="326"/>
        <v>480000</v>
      </c>
    </row>
    <row r="2658" spans="1:13" x14ac:dyDescent="0.45">
      <c r="A2658" t="s">
        <v>560</v>
      </c>
      <c r="B2658">
        <v>170000</v>
      </c>
      <c r="C2658" t="s">
        <v>7</v>
      </c>
      <c r="D2658" t="str">
        <f t="shared" si="329"/>
        <v>2020.11</v>
      </c>
      <c r="E2658" t="str" cm="1">
        <f t="array" ref="E2658">IF(COUNT(FIND({"셀룰러","샐룰러","lte","Lte","LTE","Cellular","cellular"},G2658)),"lte","wifi")</f>
        <v>wifi</v>
      </c>
      <c r="F2658" t="s">
        <v>599</v>
      </c>
      <c r="G2658" t="s">
        <v>1340</v>
      </c>
      <c r="H2658">
        <f t="shared" si="328"/>
        <v>5.0199999999999818</v>
      </c>
      <c r="I2658">
        <f t="shared" si="324"/>
        <v>720000</v>
      </c>
      <c r="J2658">
        <v>2015.09</v>
      </c>
      <c r="K2658" s="3">
        <f t="shared" si="325"/>
        <v>128</v>
      </c>
      <c r="M2658">
        <f t="shared" si="326"/>
        <v>480000</v>
      </c>
    </row>
    <row r="2659" spans="1:13" x14ac:dyDescent="0.45">
      <c r="A2659" t="s">
        <v>560</v>
      </c>
      <c r="B2659">
        <v>200000</v>
      </c>
      <c r="C2659" t="s">
        <v>7</v>
      </c>
      <c r="D2659" s="2">
        <v>2020.12</v>
      </c>
      <c r="E2659" t="str" cm="1">
        <f t="array" ref="E2659">IF(COUNT(FIND({"셀룰러","샐룰러","lte","Lte","LTE","Cellular","cellular"},G2659)),"lte","wifi")</f>
        <v>wifi</v>
      </c>
      <c r="F2659">
        <v>20201201</v>
      </c>
      <c r="G2659" t="s">
        <v>5406</v>
      </c>
      <c r="H2659">
        <f t="shared" si="328"/>
        <v>5.0299999999999727</v>
      </c>
      <c r="I2659">
        <f t="shared" si="324"/>
        <v>600000</v>
      </c>
      <c r="J2659">
        <v>2015.09</v>
      </c>
      <c r="K2659" s="3">
        <f t="shared" si="325"/>
        <v>64</v>
      </c>
      <c r="M2659">
        <f t="shared" si="326"/>
        <v>480000</v>
      </c>
    </row>
    <row r="2660" spans="1:13" x14ac:dyDescent="0.45">
      <c r="A2660" t="s">
        <v>560</v>
      </c>
      <c r="B2660" s="1">
        <v>274000</v>
      </c>
      <c r="C2660" t="s">
        <v>4</v>
      </c>
      <c r="D2660" t="str">
        <f t="shared" ref="D2660:D2683" si="330">LEFT(F2660,7)</f>
        <v>2021.03</v>
      </c>
      <c r="E2660" t="str" cm="1">
        <f t="array" ref="E2660">IF(COUNT(FIND({"셀룰러","샐룰러","lte","Lte","LTE","Cellular","cellular"},G2660)),"lte","wifi")</f>
        <v>wifi</v>
      </c>
      <c r="F2660" t="s">
        <v>5279</v>
      </c>
      <c r="G2660" t="s">
        <v>5051</v>
      </c>
      <c r="H2660">
        <f t="shared" si="328"/>
        <v>5.9400000000000546</v>
      </c>
      <c r="I2660">
        <f t="shared" si="324"/>
        <v>720000</v>
      </c>
      <c r="J2660">
        <v>2015.09</v>
      </c>
      <c r="K2660" s="3">
        <f t="shared" si="325"/>
        <v>128</v>
      </c>
      <c r="M2660">
        <f t="shared" si="326"/>
        <v>480000</v>
      </c>
    </row>
    <row r="2661" spans="1:13" x14ac:dyDescent="0.45">
      <c r="A2661" t="s">
        <v>560</v>
      </c>
      <c r="B2661">
        <v>220000</v>
      </c>
      <c r="C2661" t="s">
        <v>7</v>
      </c>
      <c r="D2661" t="str">
        <f t="shared" si="330"/>
        <v>2020.11</v>
      </c>
      <c r="E2661" t="str" cm="1">
        <f t="array" ref="E2661">IF(COUNT(FIND({"셀룰러","샐룰러","lte","Lte","LTE","Cellular","cellular"},G2661)),"lte","wifi")</f>
        <v>wifi</v>
      </c>
      <c r="F2661" t="s">
        <v>516</v>
      </c>
      <c r="G2661" t="s">
        <v>1318</v>
      </c>
      <c r="H2661">
        <f t="shared" si="328"/>
        <v>5.0199999999999818</v>
      </c>
      <c r="I2661">
        <f t="shared" si="324"/>
        <v>720000</v>
      </c>
      <c r="J2661">
        <v>2015.09</v>
      </c>
      <c r="K2661" s="3">
        <f t="shared" si="325"/>
        <v>128</v>
      </c>
      <c r="M2661">
        <f t="shared" si="326"/>
        <v>480000</v>
      </c>
    </row>
    <row r="2662" spans="1:13" x14ac:dyDescent="0.45">
      <c r="A2662" t="s">
        <v>560</v>
      </c>
      <c r="B2662">
        <v>270000</v>
      </c>
      <c r="C2662" t="s">
        <v>4</v>
      </c>
      <c r="D2662" t="str">
        <f t="shared" si="330"/>
        <v>2020.12</v>
      </c>
      <c r="E2662" t="str" cm="1">
        <f t="array" ref="E2662">IF(COUNT(FIND({"셀룰러","샐룰러","lte","Lte","LTE","Cellular","cellular"},G2662)),"lte","wifi")</f>
        <v>lte</v>
      </c>
      <c r="F2662" t="s">
        <v>146</v>
      </c>
      <c r="G2662" t="s">
        <v>1293</v>
      </c>
      <c r="H2662">
        <f t="shared" si="328"/>
        <v>5.0299999999999727</v>
      </c>
      <c r="I2662">
        <f t="shared" si="324"/>
        <v>880000</v>
      </c>
      <c r="J2662">
        <v>2015.09</v>
      </c>
      <c r="K2662" s="3">
        <f t="shared" si="325"/>
        <v>128</v>
      </c>
      <c r="M2662">
        <f t="shared" si="326"/>
        <v>640000</v>
      </c>
    </row>
    <row r="2663" spans="1:13" x14ac:dyDescent="0.45">
      <c r="A2663" t="s">
        <v>560</v>
      </c>
      <c r="B2663">
        <v>250000</v>
      </c>
      <c r="C2663" t="s">
        <v>7</v>
      </c>
      <c r="D2663" t="str">
        <f t="shared" si="330"/>
        <v>2020.11</v>
      </c>
      <c r="E2663" t="str" cm="1">
        <f t="array" ref="E2663">IF(COUNT(FIND({"셀룰러","샐룰러","lte","Lte","LTE","Cellular","cellular"},G2663)),"lte","wifi")</f>
        <v>wifi</v>
      </c>
      <c r="F2663" t="s">
        <v>206</v>
      </c>
      <c r="G2663" t="s">
        <v>1324</v>
      </c>
      <c r="H2663">
        <f t="shared" si="328"/>
        <v>5.0199999999999818</v>
      </c>
      <c r="I2663">
        <f t="shared" si="324"/>
        <v>720000</v>
      </c>
      <c r="J2663">
        <v>2015.09</v>
      </c>
      <c r="K2663" s="3">
        <f t="shared" si="325"/>
        <v>128</v>
      </c>
      <c r="M2663">
        <f t="shared" si="326"/>
        <v>480000</v>
      </c>
    </row>
    <row r="2664" spans="1:13" x14ac:dyDescent="0.45">
      <c r="A2664" t="s">
        <v>560</v>
      </c>
      <c r="B2664">
        <v>200000</v>
      </c>
      <c r="C2664" t="s">
        <v>4</v>
      </c>
      <c r="D2664" t="str">
        <f t="shared" si="330"/>
        <v>2020.12</v>
      </c>
      <c r="E2664" t="str" cm="1">
        <f t="array" ref="E2664">IF(COUNT(FIND({"셀룰러","샐룰러","lte","Lte","LTE","Cellular","cellular"},G2664)),"lte","wifi")</f>
        <v>wifi</v>
      </c>
      <c r="F2664" t="s">
        <v>152</v>
      </c>
      <c r="G2664" t="s">
        <v>1295</v>
      </c>
      <c r="H2664">
        <f t="shared" si="328"/>
        <v>5.0299999999999727</v>
      </c>
      <c r="I2664">
        <f t="shared" si="324"/>
        <v>600000</v>
      </c>
      <c r="J2664">
        <v>2015.09</v>
      </c>
      <c r="K2664" s="3">
        <f t="shared" si="325"/>
        <v>64</v>
      </c>
      <c r="M2664">
        <f t="shared" si="326"/>
        <v>480000</v>
      </c>
    </row>
    <row r="2665" spans="1:13" x14ac:dyDescent="0.45">
      <c r="A2665" t="s">
        <v>560</v>
      </c>
      <c r="B2665">
        <v>300000</v>
      </c>
      <c r="C2665" t="s">
        <v>4</v>
      </c>
      <c r="D2665" t="str">
        <f t="shared" si="330"/>
        <v>2020.12</v>
      </c>
      <c r="E2665" t="str" cm="1">
        <f t="array" ref="E2665">IF(COUNT(FIND({"셀룰러","샐룰러","lte","Lte","LTE","Cellular","cellular"},G2665)),"lte","wifi")</f>
        <v>wifi</v>
      </c>
      <c r="F2665" t="s">
        <v>480</v>
      </c>
      <c r="G2665" t="s">
        <v>1156</v>
      </c>
      <c r="H2665">
        <f t="shared" si="328"/>
        <v>5.0299999999999727</v>
      </c>
      <c r="I2665">
        <f t="shared" si="324"/>
        <v>720000</v>
      </c>
      <c r="J2665">
        <v>2015.09</v>
      </c>
      <c r="K2665" s="3">
        <f t="shared" si="325"/>
        <v>128</v>
      </c>
      <c r="M2665">
        <f t="shared" si="326"/>
        <v>480000</v>
      </c>
    </row>
    <row r="2666" spans="1:13" x14ac:dyDescent="0.45">
      <c r="A2666" t="s">
        <v>560</v>
      </c>
      <c r="B2666">
        <v>250000</v>
      </c>
      <c r="C2666" t="s">
        <v>7</v>
      </c>
      <c r="D2666" t="str">
        <f t="shared" si="330"/>
        <v>2020.12</v>
      </c>
      <c r="E2666" t="str" cm="1">
        <f t="array" ref="E2666">IF(COUNT(FIND({"셀룰러","샐룰러","lte","Lte","LTE","Cellular","cellular"},G2666)),"lte","wifi")</f>
        <v>wifi</v>
      </c>
      <c r="F2666" t="s">
        <v>155</v>
      </c>
      <c r="G2666" t="s">
        <v>1161</v>
      </c>
      <c r="H2666">
        <f t="shared" si="328"/>
        <v>5.0299999999999727</v>
      </c>
      <c r="I2666">
        <f t="shared" si="324"/>
        <v>720000</v>
      </c>
      <c r="J2666">
        <v>2015.09</v>
      </c>
      <c r="K2666" s="3">
        <f t="shared" si="325"/>
        <v>128</v>
      </c>
      <c r="M2666">
        <f t="shared" si="326"/>
        <v>480000</v>
      </c>
    </row>
    <row r="2667" spans="1:13" x14ac:dyDescent="0.45">
      <c r="A2667" t="s">
        <v>560</v>
      </c>
      <c r="B2667">
        <v>210000</v>
      </c>
      <c r="C2667" t="s">
        <v>4</v>
      </c>
      <c r="D2667" t="str">
        <f t="shared" si="330"/>
        <v>2021.02</v>
      </c>
      <c r="E2667" t="str" cm="1">
        <f t="array" ref="E2667">IF(COUNT(FIND({"셀룰러","샐룰러","lte","Lte","LTE","Cellular","cellular"},G2667)),"lte","wifi")</f>
        <v>wifi</v>
      </c>
      <c r="F2667" t="s">
        <v>302</v>
      </c>
      <c r="G2667" t="s">
        <v>1244</v>
      </c>
      <c r="H2667">
        <f t="shared" si="328"/>
        <v>5.9300000000000637</v>
      </c>
      <c r="I2667">
        <f t="shared" si="324"/>
        <v>480000</v>
      </c>
      <c r="J2667">
        <v>2015.09</v>
      </c>
      <c r="K2667" s="3">
        <f t="shared" si="325"/>
        <v>16</v>
      </c>
      <c r="M2667">
        <f t="shared" si="326"/>
        <v>480000</v>
      </c>
    </row>
    <row r="2668" spans="1:13" x14ac:dyDescent="0.45">
      <c r="A2668" t="s">
        <v>560</v>
      </c>
      <c r="B2668">
        <v>205000</v>
      </c>
      <c r="C2668" t="s">
        <v>7</v>
      </c>
      <c r="D2668" t="str">
        <f t="shared" si="330"/>
        <v>2021.01</v>
      </c>
      <c r="E2668" t="str" cm="1">
        <f t="array" ref="E2668">IF(COUNT(FIND({"셀룰러","샐룰러","lte","Lte","LTE","Cellular","cellular"},G2668)),"lte","wifi")</f>
        <v>wifi</v>
      </c>
      <c r="F2668" t="s">
        <v>108</v>
      </c>
      <c r="G2668" t="s">
        <v>1098</v>
      </c>
      <c r="H2668">
        <f t="shared" si="328"/>
        <v>5.9200000000000728</v>
      </c>
      <c r="I2668">
        <f t="shared" si="324"/>
        <v>480000</v>
      </c>
      <c r="J2668">
        <v>2015.09</v>
      </c>
      <c r="K2668" s="3">
        <f t="shared" si="325"/>
        <v>16</v>
      </c>
      <c r="M2668">
        <f t="shared" si="326"/>
        <v>480000</v>
      </c>
    </row>
    <row r="2669" spans="1:13" x14ac:dyDescent="0.45">
      <c r="A2669" t="s">
        <v>560</v>
      </c>
      <c r="B2669">
        <v>150000</v>
      </c>
      <c r="C2669" t="s">
        <v>7</v>
      </c>
      <c r="D2669" t="str">
        <f t="shared" si="330"/>
        <v>2021.03</v>
      </c>
      <c r="E2669" t="str" cm="1">
        <f t="array" ref="E2669">IF(COUNT(FIND({"셀룰러","샐룰러","lte","Lte","LTE","Cellular","cellular"},G2669)),"lte","wifi")</f>
        <v>lte</v>
      </c>
      <c r="F2669" t="s">
        <v>17</v>
      </c>
      <c r="G2669" t="s">
        <v>1113</v>
      </c>
      <c r="H2669">
        <f t="shared" si="328"/>
        <v>5.9400000000000546</v>
      </c>
      <c r="I2669">
        <f t="shared" si="324"/>
        <v>880000</v>
      </c>
      <c r="J2669">
        <v>2015.09</v>
      </c>
      <c r="K2669" s="3">
        <f t="shared" si="325"/>
        <v>128</v>
      </c>
      <c r="M2669">
        <f t="shared" si="326"/>
        <v>640000</v>
      </c>
    </row>
    <row r="2670" spans="1:13" x14ac:dyDescent="0.45">
      <c r="A2670" t="s">
        <v>560</v>
      </c>
      <c r="B2670">
        <v>240000</v>
      </c>
      <c r="C2670" t="s">
        <v>4</v>
      </c>
      <c r="D2670" t="str">
        <f t="shared" si="330"/>
        <v>2020.11</v>
      </c>
      <c r="E2670" t="str" cm="1">
        <f t="array" ref="E2670">IF(COUNT(FIND({"셀룰러","샐룰러","lte","Lte","LTE","Cellular","cellular"},G2670)),"lte","wifi")</f>
        <v>lte</v>
      </c>
      <c r="F2670" t="s">
        <v>195</v>
      </c>
      <c r="G2670" t="s">
        <v>1183</v>
      </c>
      <c r="H2670">
        <f t="shared" si="328"/>
        <v>5.0199999999999818</v>
      </c>
      <c r="I2670">
        <f t="shared" si="324"/>
        <v>760000</v>
      </c>
      <c r="J2670">
        <v>2015.09</v>
      </c>
      <c r="K2670" s="3">
        <f t="shared" si="325"/>
        <v>64</v>
      </c>
      <c r="M2670">
        <f t="shared" si="326"/>
        <v>640000</v>
      </c>
    </row>
    <row r="2671" spans="1:13" x14ac:dyDescent="0.45">
      <c r="A2671" t="s">
        <v>560</v>
      </c>
      <c r="B2671">
        <v>130000</v>
      </c>
      <c r="C2671" t="s">
        <v>7</v>
      </c>
      <c r="D2671" t="str">
        <f t="shared" si="330"/>
        <v>2020.12</v>
      </c>
      <c r="E2671" t="str" cm="1">
        <f t="array" ref="E2671">IF(COUNT(FIND({"셀룰러","샐룰러","lte","Lte","LTE","Cellular","cellular"},G2671)),"lte","wifi")</f>
        <v>lte</v>
      </c>
      <c r="F2671" t="s">
        <v>134</v>
      </c>
      <c r="G2671" t="s">
        <v>1145</v>
      </c>
      <c r="H2671">
        <f t="shared" si="328"/>
        <v>5.0299999999999727</v>
      </c>
      <c r="I2671">
        <f t="shared" si="324"/>
        <v>640000</v>
      </c>
      <c r="J2671">
        <v>2015.09</v>
      </c>
      <c r="K2671" s="3">
        <f t="shared" si="325"/>
        <v>16</v>
      </c>
      <c r="M2671">
        <f t="shared" si="326"/>
        <v>640000</v>
      </c>
    </row>
    <row r="2672" spans="1:13" x14ac:dyDescent="0.45">
      <c r="A2672" t="s">
        <v>560</v>
      </c>
      <c r="B2672">
        <v>170000</v>
      </c>
      <c r="C2672" t="s">
        <v>4</v>
      </c>
      <c r="D2672" t="str">
        <f t="shared" si="330"/>
        <v>2020.12</v>
      </c>
      <c r="E2672" t="str" cm="1">
        <f t="array" ref="E2672">IF(COUNT(FIND({"셀룰러","샐룰러","lte","Lte","LTE","Cellular","cellular"},G2672)),"lte","wifi")</f>
        <v>wifi</v>
      </c>
      <c r="F2672" t="s">
        <v>142</v>
      </c>
      <c r="G2672" t="s">
        <v>1150</v>
      </c>
      <c r="H2672">
        <f t="shared" si="328"/>
        <v>5.0299999999999727</v>
      </c>
      <c r="I2672">
        <f t="shared" si="324"/>
        <v>600000</v>
      </c>
      <c r="J2672">
        <v>2015.09</v>
      </c>
      <c r="K2672" s="3">
        <f t="shared" si="325"/>
        <v>64</v>
      </c>
      <c r="M2672">
        <f t="shared" si="326"/>
        <v>480000</v>
      </c>
    </row>
    <row r="2673" spans="1:13" x14ac:dyDescent="0.45">
      <c r="A2673" t="s">
        <v>560</v>
      </c>
      <c r="B2673">
        <v>210000</v>
      </c>
      <c r="C2673" t="s">
        <v>7</v>
      </c>
      <c r="D2673" t="str">
        <f t="shared" si="330"/>
        <v>2020.11</v>
      </c>
      <c r="E2673" t="str" cm="1">
        <f t="array" ref="E2673">IF(COUNT(FIND({"셀룰러","샐룰러","lte","Lte","LTE","Cellular","cellular"},G2673)),"lte","wifi")</f>
        <v>wifi</v>
      </c>
      <c r="F2673" t="s">
        <v>206</v>
      </c>
      <c r="G2673" t="s">
        <v>1186</v>
      </c>
      <c r="H2673">
        <f t="shared" si="328"/>
        <v>5.0199999999999818</v>
      </c>
      <c r="I2673">
        <f t="shared" si="324"/>
        <v>480000</v>
      </c>
      <c r="J2673">
        <v>2015.09</v>
      </c>
      <c r="K2673" s="3">
        <f t="shared" si="325"/>
        <v>16</v>
      </c>
      <c r="M2673">
        <f t="shared" si="326"/>
        <v>480000</v>
      </c>
    </row>
    <row r="2674" spans="1:13" x14ac:dyDescent="0.45">
      <c r="A2674" t="s">
        <v>560</v>
      </c>
      <c r="B2674">
        <v>150000</v>
      </c>
      <c r="C2674" t="s">
        <v>7</v>
      </c>
      <c r="D2674" t="str">
        <f t="shared" si="330"/>
        <v>2020.12</v>
      </c>
      <c r="E2674" t="str" cm="1">
        <f t="array" ref="E2674">IF(COUNT(FIND({"셀룰러","샐룰러","lte","Lte","LTE","Cellular","cellular"},G2674)),"lte","wifi")</f>
        <v>wifi</v>
      </c>
      <c r="F2674" t="s">
        <v>153</v>
      </c>
      <c r="G2674" t="s">
        <v>1309</v>
      </c>
      <c r="H2674">
        <f t="shared" si="328"/>
        <v>5.0299999999999727</v>
      </c>
      <c r="I2674">
        <f t="shared" si="324"/>
        <v>600000</v>
      </c>
      <c r="J2674">
        <v>2015.09</v>
      </c>
      <c r="K2674" s="3">
        <f t="shared" si="325"/>
        <v>64</v>
      </c>
      <c r="M2674">
        <f t="shared" si="326"/>
        <v>480000</v>
      </c>
    </row>
    <row r="2675" spans="1:13" x14ac:dyDescent="0.45">
      <c r="A2675" t="s">
        <v>560</v>
      </c>
      <c r="B2675">
        <v>190000</v>
      </c>
      <c r="C2675" t="s">
        <v>7</v>
      </c>
      <c r="D2675" t="str">
        <f t="shared" si="330"/>
        <v>2020.11</v>
      </c>
      <c r="E2675" t="str" cm="1">
        <f t="array" ref="E2675">IF(COUNT(FIND({"셀룰러","샐룰러","lte","Lte","LTE","Cellular","cellular"},G2675)),"lte","wifi")</f>
        <v>lte</v>
      </c>
      <c r="F2675" t="s">
        <v>195</v>
      </c>
      <c r="G2675" t="s">
        <v>1320</v>
      </c>
      <c r="H2675">
        <f t="shared" si="328"/>
        <v>5.0199999999999818</v>
      </c>
      <c r="I2675">
        <f t="shared" si="324"/>
        <v>760000</v>
      </c>
      <c r="J2675">
        <v>2015.09</v>
      </c>
      <c r="K2675" s="3">
        <f t="shared" si="325"/>
        <v>64</v>
      </c>
      <c r="M2675">
        <f t="shared" si="326"/>
        <v>640000</v>
      </c>
    </row>
    <row r="2676" spans="1:13" x14ac:dyDescent="0.45">
      <c r="A2676" t="s">
        <v>560</v>
      </c>
      <c r="B2676">
        <v>185000</v>
      </c>
      <c r="C2676" t="s">
        <v>7</v>
      </c>
      <c r="D2676" t="str">
        <f t="shared" si="330"/>
        <v>2021.03</v>
      </c>
      <c r="E2676" t="str" cm="1">
        <f t="array" ref="E2676">IF(COUNT(FIND({"셀룰러","샐룰러","lte","Lte","LTE","Cellular","cellular"},G2676)),"lte","wifi")</f>
        <v>wifi</v>
      </c>
      <c r="F2676" t="s">
        <v>13</v>
      </c>
      <c r="G2676" t="s">
        <v>1082</v>
      </c>
      <c r="H2676">
        <f t="shared" si="328"/>
        <v>5.9400000000000546</v>
      </c>
      <c r="I2676">
        <f t="shared" si="324"/>
        <v>600000</v>
      </c>
      <c r="J2676">
        <v>2015.09</v>
      </c>
      <c r="K2676" s="3">
        <f t="shared" si="325"/>
        <v>64</v>
      </c>
      <c r="M2676">
        <f t="shared" si="326"/>
        <v>480000</v>
      </c>
    </row>
    <row r="2677" spans="1:13" x14ac:dyDescent="0.45">
      <c r="A2677" t="s">
        <v>560</v>
      </c>
      <c r="B2677">
        <v>260000</v>
      </c>
      <c r="C2677" t="s">
        <v>7</v>
      </c>
      <c r="D2677" t="str">
        <f t="shared" si="330"/>
        <v>2021.02</v>
      </c>
      <c r="E2677" t="str" cm="1">
        <f t="array" ref="E2677">IF(COUNT(FIND({"셀룰러","샐룰러","lte","Lte","LTE","Cellular","cellular"},G2677)),"lte","wifi")</f>
        <v>wifi</v>
      </c>
      <c r="F2677" t="s">
        <v>71</v>
      </c>
      <c r="G2677" t="s">
        <v>1204</v>
      </c>
      <c r="H2677">
        <f t="shared" si="328"/>
        <v>5.9300000000000637</v>
      </c>
      <c r="I2677">
        <f t="shared" si="324"/>
        <v>720000</v>
      </c>
      <c r="J2677">
        <v>2015.09</v>
      </c>
      <c r="K2677" s="3">
        <f t="shared" si="325"/>
        <v>128</v>
      </c>
      <c r="M2677">
        <f t="shared" si="326"/>
        <v>480000</v>
      </c>
    </row>
    <row r="2678" spans="1:13" x14ac:dyDescent="0.45">
      <c r="A2678" t="s">
        <v>560</v>
      </c>
      <c r="B2678">
        <v>250000</v>
      </c>
      <c r="C2678" t="s">
        <v>7</v>
      </c>
      <c r="D2678" t="str">
        <f t="shared" si="330"/>
        <v>2020.11</v>
      </c>
      <c r="E2678" t="str" cm="1">
        <f t="array" ref="E2678">IF(COUNT(FIND({"셀룰러","샐룰러","lte","Lte","LTE","Cellular","cellular"},G2678)),"lte","wifi")</f>
        <v>wifi</v>
      </c>
      <c r="F2678" t="s">
        <v>516</v>
      </c>
      <c r="G2678" t="s">
        <v>1172</v>
      </c>
      <c r="H2678">
        <f t="shared" si="328"/>
        <v>5.0199999999999818</v>
      </c>
      <c r="I2678">
        <f t="shared" si="324"/>
        <v>720000</v>
      </c>
      <c r="J2678">
        <v>2015.09</v>
      </c>
      <c r="K2678" s="3">
        <f t="shared" si="325"/>
        <v>128</v>
      </c>
      <c r="M2678">
        <f t="shared" si="326"/>
        <v>480000</v>
      </c>
    </row>
    <row r="2679" spans="1:13" x14ac:dyDescent="0.45">
      <c r="A2679" t="s">
        <v>560</v>
      </c>
      <c r="B2679">
        <v>180000</v>
      </c>
      <c r="C2679" t="s">
        <v>4</v>
      </c>
      <c r="D2679" t="str">
        <f t="shared" si="330"/>
        <v>2020.11</v>
      </c>
      <c r="E2679" t="str" cm="1">
        <f t="array" ref="E2679">IF(COUNT(FIND({"셀룰러","샐룰러","lte","Lte","LTE","Cellular","cellular"},G2679)),"lte","wifi")</f>
        <v>wifi</v>
      </c>
      <c r="F2679" t="s">
        <v>168</v>
      </c>
      <c r="G2679" t="s">
        <v>1182</v>
      </c>
      <c r="H2679">
        <f t="shared" si="328"/>
        <v>5.0199999999999818</v>
      </c>
      <c r="I2679">
        <f t="shared" si="324"/>
        <v>480000</v>
      </c>
      <c r="J2679">
        <v>2015.09</v>
      </c>
      <c r="K2679" s="3">
        <f t="shared" si="325"/>
        <v>16</v>
      </c>
      <c r="M2679">
        <f t="shared" si="326"/>
        <v>480000</v>
      </c>
    </row>
    <row r="2680" spans="1:13" x14ac:dyDescent="0.45">
      <c r="A2680" t="s">
        <v>560</v>
      </c>
      <c r="B2680">
        <v>100000</v>
      </c>
      <c r="C2680" t="s">
        <v>7</v>
      </c>
      <c r="D2680" t="str">
        <f t="shared" si="330"/>
        <v>2021.03</v>
      </c>
      <c r="E2680" t="str" cm="1">
        <f t="array" ref="E2680">IF(COUNT(FIND({"셀룰러","샐룰러","lte","Lte","LTE","Cellular","cellular"},G2680)),"lte","wifi")</f>
        <v>wifi</v>
      </c>
      <c r="F2680" t="s">
        <v>17</v>
      </c>
      <c r="G2680" t="s">
        <v>1040</v>
      </c>
      <c r="H2680">
        <f t="shared" si="328"/>
        <v>5.9400000000000546</v>
      </c>
      <c r="I2680">
        <f t="shared" si="324"/>
        <v>600000</v>
      </c>
      <c r="J2680">
        <v>2015.09</v>
      </c>
      <c r="K2680" s="3">
        <f t="shared" si="325"/>
        <v>64</v>
      </c>
      <c r="M2680">
        <f t="shared" si="326"/>
        <v>480000</v>
      </c>
    </row>
    <row r="2681" spans="1:13" x14ac:dyDescent="0.45">
      <c r="A2681" t="s">
        <v>560</v>
      </c>
      <c r="B2681">
        <v>235000</v>
      </c>
      <c r="C2681" t="s">
        <v>7</v>
      </c>
      <c r="D2681" t="str">
        <f t="shared" si="330"/>
        <v>2020.12</v>
      </c>
      <c r="E2681" t="str" cm="1">
        <f t="array" ref="E2681">IF(COUNT(FIND({"셀룰러","샐룰러","lte","Lte","LTE","Cellular","cellular"},G2681)),"lte","wifi")</f>
        <v>wifi</v>
      </c>
      <c r="F2681" t="s">
        <v>169</v>
      </c>
      <c r="G2681" t="s">
        <v>1177</v>
      </c>
      <c r="H2681">
        <f t="shared" si="328"/>
        <v>5.0299999999999727</v>
      </c>
      <c r="I2681">
        <f t="shared" si="324"/>
        <v>720000</v>
      </c>
      <c r="J2681">
        <v>2015.09</v>
      </c>
      <c r="K2681" s="3">
        <f t="shared" si="325"/>
        <v>128</v>
      </c>
      <c r="M2681">
        <f t="shared" si="326"/>
        <v>480000</v>
      </c>
    </row>
    <row r="2682" spans="1:13" x14ac:dyDescent="0.45">
      <c r="A2682" t="s">
        <v>560</v>
      </c>
      <c r="B2682" s="1">
        <v>389000</v>
      </c>
      <c r="C2682" t="s">
        <v>4</v>
      </c>
      <c r="D2682" t="str">
        <f t="shared" si="330"/>
        <v>2017.12</v>
      </c>
      <c r="E2682" t="str" cm="1">
        <f t="array" ref="E2682">IF(COUNT(FIND({"셀룰러","샐룰러","lte","Lte","LTE","Cellular","cellular"},G2682)),"lte","wifi")</f>
        <v>wifi</v>
      </c>
      <c r="F2682" t="s">
        <v>5300</v>
      </c>
      <c r="G2682" t="s">
        <v>5101</v>
      </c>
      <c r="H2682">
        <f t="shared" si="328"/>
        <v>2.0299999999999727</v>
      </c>
      <c r="I2682">
        <f t="shared" si="324"/>
        <v>480000</v>
      </c>
      <c r="J2682">
        <v>2015.09</v>
      </c>
      <c r="K2682" s="3">
        <f t="shared" si="325"/>
        <v>16</v>
      </c>
      <c r="M2682">
        <f t="shared" si="326"/>
        <v>480000</v>
      </c>
    </row>
    <row r="2683" spans="1:13" x14ac:dyDescent="0.45">
      <c r="A2683" t="s">
        <v>560</v>
      </c>
      <c r="B2683">
        <v>220000</v>
      </c>
      <c r="C2683" t="s">
        <v>7</v>
      </c>
      <c r="D2683" t="str">
        <f t="shared" si="330"/>
        <v>2021.02</v>
      </c>
      <c r="E2683" t="str" cm="1">
        <f t="array" ref="E2683">IF(COUNT(FIND({"셀룰러","샐룰러","lte","Lte","LTE","Cellular","cellular"},G2683)),"lte","wifi")</f>
        <v>lte</v>
      </c>
      <c r="F2683" t="s">
        <v>66</v>
      </c>
      <c r="G2683" t="s">
        <v>1233</v>
      </c>
      <c r="H2683">
        <f t="shared" si="328"/>
        <v>5.9300000000000637</v>
      </c>
      <c r="I2683">
        <f t="shared" si="324"/>
        <v>760000</v>
      </c>
      <c r="J2683">
        <v>2015.09</v>
      </c>
      <c r="K2683" s="3">
        <f t="shared" si="325"/>
        <v>64</v>
      </c>
      <c r="M2683">
        <f t="shared" si="326"/>
        <v>640000</v>
      </c>
    </row>
    <row r="2684" spans="1:13" x14ac:dyDescent="0.45">
      <c r="A2684" t="s">
        <v>560</v>
      </c>
      <c r="B2684">
        <v>260000</v>
      </c>
      <c r="C2684" t="s">
        <v>7</v>
      </c>
      <c r="D2684" s="2">
        <v>2020.11</v>
      </c>
      <c r="E2684" t="str" cm="1">
        <f t="array" ref="E2684">IF(COUNT(FIND({"셀룰러","샐룰러","lte","Lte","LTE","Cellular","cellular"},G2684)),"lte","wifi")</f>
        <v>lte</v>
      </c>
      <c r="F2684">
        <v>20201124</v>
      </c>
      <c r="G2684" t="s">
        <v>5433</v>
      </c>
      <c r="H2684">
        <f t="shared" si="328"/>
        <v>5.0199999999999818</v>
      </c>
      <c r="I2684">
        <f t="shared" si="324"/>
        <v>760000</v>
      </c>
      <c r="J2684">
        <v>2015.09</v>
      </c>
      <c r="K2684" s="3">
        <f t="shared" si="325"/>
        <v>64</v>
      </c>
      <c r="M2684">
        <f t="shared" si="326"/>
        <v>640000</v>
      </c>
    </row>
    <row r="2685" spans="1:13" x14ac:dyDescent="0.45">
      <c r="A2685" t="s">
        <v>560</v>
      </c>
      <c r="B2685">
        <v>250000</v>
      </c>
      <c r="C2685" t="s">
        <v>4</v>
      </c>
      <c r="D2685" t="str">
        <f>LEFT(F2685,7)</f>
        <v>2021.01</v>
      </c>
      <c r="E2685" t="str" cm="1">
        <f t="array" ref="E2685">IF(COUNT(FIND({"셀룰러","샐룰러","lte","Lte","LTE","Cellular","cellular"},G2685)),"lte","wifi")</f>
        <v>wifi</v>
      </c>
      <c r="F2685" t="s">
        <v>95</v>
      </c>
      <c r="G2685" t="s">
        <v>5089</v>
      </c>
      <c r="H2685">
        <f t="shared" si="328"/>
        <v>5.9200000000000728</v>
      </c>
      <c r="I2685">
        <f t="shared" si="324"/>
        <v>720000</v>
      </c>
      <c r="J2685">
        <v>2015.09</v>
      </c>
      <c r="K2685" s="3">
        <f t="shared" si="325"/>
        <v>128</v>
      </c>
      <c r="M2685">
        <f t="shared" si="326"/>
        <v>480000</v>
      </c>
    </row>
    <row r="2686" spans="1:13" x14ac:dyDescent="0.45">
      <c r="A2686" t="s">
        <v>560</v>
      </c>
      <c r="B2686">
        <v>280000</v>
      </c>
      <c r="C2686" t="s">
        <v>4</v>
      </c>
      <c r="D2686" t="str">
        <f>LEFT(F2686,7)</f>
        <v>2021.01</v>
      </c>
      <c r="E2686" t="str" cm="1">
        <f t="array" ref="E2686">IF(COUNT(FIND({"셀룰러","샐룰러","lte","Lte","LTE","Cellular","cellular"},G2686)),"lte","wifi")</f>
        <v>wifi</v>
      </c>
      <c r="F2686" t="s">
        <v>81</v>
      </c>
      <c r="G2686" t="s">
        <v>1032</v>
      </c>
      <c r="H2686">
        <f t="shared" si="328"/>
        <v>5.9200000000000728</v>
      </c>
      <c r="I2686">
        <f t="shared" si="324"/>
        <v>720000</v>
      </c>
      <c r="J2686">
        <v>2015.09</v>
      </c>
      <c r="K2686" s="3">
        <f t="shared" si="325"/>
        <v>128</v>
      </c>
      <c r="M2686">
        <f t="shared" si="326"/>
        <v>480000</v>
      </c>
    </row>
    <row r="2687" spans="1:13" x14ac:dyDescent="0.45">
      <c r="A2687" t="s">
        <v>560</v>
      </c>
      <c r="B2687">
        <v>220000</v>
      </c>
      <c r="C2687" t="s">
        <v>7</v>
      </c>
      <c r="D2687" t="str">
        <f>LEFT(F2687,7)</f>
        <v>2020.11</v>
      </c>
      <c r="E2687" t="str" cm="1">
        <f t="array" ref="E2687">IF(COUNT(FIND({"셀룰러","샐룰러","lte","Lte","LTE","Cellular","cellular"},G2687)),"lte","wifi")</f>
        <v>wifi</v>
      </c>
      <c r="F2687" t="s">
        <v>195</v>
      </c>
      <c r="G2687" t="s">
        <v>1112</v>
      </c>
      <c r="H2687">
        <f t="shared" si="328"/>
        <v>5.0199999999999818</v>
      </c>
      <c r="I2687">
        <f t="shared" si="324"/>
        <v>600000</v>
      </c>
      <c r="J2687">
        <v>2015.09</v>
      </c>
      <c r="K2687" s="3">
        <f t="shared" si="325"/>
        <v>64</v>
      </c>
      <c r="M2687">
        <f t="shared" si="326"/>
        <v>480000</v>
      </c>
    </row>
    <row r="2688" spans="1:13" x14ac:dyDescent="0.45">
      <c r="A2688" t="s">
        <v>560</v>
      </c>
      <c r="B2688" s="1">
        <v>285000</v>
      </c>
      <c r="C2688" t="s">
        <v>4</v>
      </c>
      <c r="D2688" t="str">
        <f>LEFT(F2688,7)</f>
        <v>2018.04</v>
      </c>
      <c r="E2688" t="str" cm="1">
        <f t="array" ref="E2688">IF(COUNT(FIND({"셀룰러","샐룰러","lte","Lte","LTE","Cellular","cellular"},G2688)),"lte","wifi")</f>
        <v>wifi</v>
      </c>
      <c r="F2688" t="s">
        <v>5288</v>
      </c>
      <c r="G2688" t="s">
        <v>5097</v>
      </c>
      <c r="H2688">
        <f t="shared" si="328"/>
        <v>2.9500000000000455</v>
      </c>
      <c r="I2688">
        <f t="shared" si="324"/>
        <v>480000</v>
      </c>
      <c r="J2688">
        <v>2015.09</v>
      </c>
      <c r="K2688" s="3">
        <f t="shared" si="325"/>
        <v>16</v>
      </c>
      <c r="M2688">
        <f t="shared" si="326"/>
        <v>480000</v>
      </c>
    </row>
    <row r="2689" spans="1:13" x14ac:dyDescent="0.45">
      <c r="A2689" t="s">
        <v>560</v>
      </c>
      <c r="B2689">
        <v>135000</v>
      </c>
      <c r="C2689" t="s">
        <v>7</v>
      </c>
      <c r="D2689" s="2">
        <v>2020.12</v>
      </c>
      <c r="E2689" t="str" cm="1">
        <f t="array" ref="E2689">IF(COUNT(FIND({"셀룰러","샐룰러","lte","Lte","LTE","Cellular","cellular"},G2689)),"lte","wifi")</f>
        <v>wifi</v>
      </c>
      <c r="F2689">
        <v>20201221</v>
      </c>
      <c r="G2689" t="s">
        <v>5551</v>
      </c>
      <c r="H2689">
        <f t="shared" si="328"/>
        <v>5.0299999999999727</v>
      </c>
      <c r="I2689">
        <f t="shared" si="324"/>
        <v>600000</v>
      </c>
      <c r="J2689">
        <v>2015.09</v>
      </c>
      <c r="K2689" s="3">
        <f t="shared" si="325"/>
        <v>64</v>
      </c>
      <c r="M2689">
        <f t="shared" si="326"/>
        <v>480000</v>
      </c>
    </row>
    <row r="2690" spans="1:13" x14ac:dyDescent="0.45">
      <c r="A2690" t="s">
        <v>560</v>
      </c>
      <c r="B2690">
        <v>260000</v>
      </c>
      <c r="C2690" t="s">
        <v>7</v>
      </c>
      <c r="D2690" t="str">
        <f t="shared" ref="D2690:D2722" si="331">LEFT(F2690,7)</f>
        <v>2021.02</v>
      </c>
      <c r="E2690" t="str" cm="1">
        <f t="array" ref="E2690">IF(COUNT(FIND({"셀룰러","샐룰러","lte","Lte","LTE","Cellular","cellular"},G2690)),"lte","wifi")</f>
        <v>wifi</v>
      </c>
      <c r="F2690" t="s">
        <v>69</v>
      </c>
      <c r="G2690" t="s">
        <v>1088</v>
      </c>
      <c r="H2690">
        <f t="shared" si="328"/>
        <v>5.9300000000000637</v>
      </c>
      <c r="I2690">
        <f t="shared" si="324"/>
        <v>720000</v>
      </c>
      <c r="J2690">
        <v>2015.09</v>
      </c>
      <c r="K2690" s="3">
        <f t="shared" si="325"/>
        <v>128</v>
      </c>
      <c r="M2690">
        <f t="shared" si="326"/>
        <v>480000</v>
      </c>
    </row>
    <row r="2691" spans="1:13" x14ac:dyDescent="0.45">
      <c r="A2691" t="s">
        <v>560</v>
      </c>
      <c r="B2691">
        <v>275000</v>
      </c>
      <c r="C2691" t="s">
        <v>4</v>
      </c>
      <c r="D2691" t="str">
        <f t="shared" si="331"/>
        <v>2020.11</v>
      </c>
      <c r="E2691" t="str" cm="1">
        <f t="array" ref="E2691">IF(COUNT(FIND({"셀룰러","샐룰러","lte","Lte","LTE","Cellular","cellular"},G2691)),"lte","wifi")</f>
        <v>wifi</v>
      </c>
      <c r="F2691" t="s">
        <v>516</v>
      </c>
      <c r="G2691" t="s">
        <v>1308</v>
      </c>
      <c r="H2691">
        <f t="shared" si="328"/>
        <v>5.0199999999999818</v>
      </c>
      <c r="I2691">
        <f t="shared" si="324"/>
        <v>720000</v>
      </c>
      <c r="J2691">
        <v>2015.09</v>
      </c>
      <c r="K2691" s="3">
        <f t="shared" si="325"/>
        <v>128</v>
      </c>
      <c r="M2691">
        <f t="shared" si="326"/>
        <v>480000</v>
      </c>
    </row>
    <row r="2692" spans="1:13" x14ac:dyDescent="0.45">
      <c r="A2692" t="s">
        <v>560</v>
      </c>
      <c r="B2692">
        <v>180000</v>
      </c>
      <c r="C2692" t="s">
        <v>7</v>
      </c>
      <c r="D2692" t="str">
        <f t="shared" si="331"/>
        <v>2020.12</v>
      </c>
      <c r="E2692" t="str" cm="1">
        <f t="array" ref="E2692">IF(COUNT(FIND({"셀룰러","샐룰러","lte","Lte","LTE","Cellular","cellular"},G2692)),"lte","wifi")</f>
        <v>wifi</v>
      </c>
      <c r="F2692" t="s">
        <v>156</v>
      </c>
      <c r="G2692" t="s">
        <v>1164</v>
      </c>
      <c r="H2692">
        <f t="shared" si="328"/>
        <v>5.0299999999999727</v>
      </c>
      <c r="I2692">
        <f t="shared" ref="I2692:I2701" si="332">IF(K2692=64,M2692+120000,IF(K2692=128,M2692+240000,IF(K2692=256,M2692+360000,M2692)))</f>
        <v>480000</v>
      </c>
      <c r="J2692">
        <v>2015.09</v>
      </c>
      <c r="K2692" s="3">
        <f t="shared" ref="K2692:K2701" si="333">IF(COUNT(FIND(128,G2692)),128,IF(COUNT(FIND(16,G2692)),16,64))</f>
        <v>16</v>
      </c>
      <c r="M2692">
        <f t="shared" ref="M2692:M2700" si="334">IF(E2692="wifi",480000,640000)</f>
        <v>480000</v>
      </c>
    </row>
    <row r="2693" spans="1:13" x14ac:dyDescent="0.45">
      <c r="A2693" t="s">
        <v>560</v>
      </c>
      <c r="B2693">
        <v>180000</v>
      </c>
      <c r="C2693" t="s">
        <v>4</v>
      </c>
      <c r="D2693" t="str">
        <f t="shared" si="331"/>
        <v>2020.12</v>
      </c>
      <c r="E2693" t="str" cm="1">
        <f t="array" ref="E2693">IF(COUNT(FIND({"셀룰러","샐룰러","lte","Lte","LTE","Cellular","cellular"},G2693)),"lte","wifi")</f>
        <v>wifi</v>
      </c>
      <c r="F2693" t="s">
        <v>153</v>
      </c>
      <c r="G2693" t="s">
        <v>1174</v>
      </c>
      <c r="H2693">
        <f t="shared" si="328"/>
        <v>5.0299999999999727</v>
      </c>
      <c r="I2693">
        <f t="shared" si="332"/>
        <v>480000</v>
      </c>
      <c r="J2693">
        <v>2015.09</v>
      </c>
      <c r="K2693" s="3">
        <f t="shared" si="333"/>
        <v>16</v>
      </c>
      <c r="M2693">
        <f t="shared" si="334"/>
        <v>480000</v>
      </c>
    </row>
    <row r="2694" spans="1:13" x14ac:dyDescent="0.45">
      <c r="A2694" t="s">
        <v>560</v>
      </c>
      <c r="B2694">
        <v>320000</v>
      </c>
      <c r="C2694" t="s">
        <v>7</v>
      </c>
      <c r="D2694" t="str">
        <f t="shared" si="331"/>
        <v>2020.12</v>
      </c>
      <c r="E2694" t="str" cm="1">
        <f t="array" ref="E2694">IF(COUNT(FIND({"셀룰러","샐룰러","lte","Lte","LTE","Cellular","cellular"},G2694)),"lte","wifi")</f>
        <v>lte</v>
      </c>
      <c r="F2694" t="s">
        <v>132</v>
      </c>
      <c r="G2694" t="s">
        <v>1288</v>
      </c>
      <c r="H2694">
        <f t="shared" si="328"/>
        <v>5.0299999999999727</v>
      </c>
      <c r="I2694">
        <f>IF(K2694=64,M2694+120000,IF(K2694=128,M2694+240000,IF(K2694=256,M2694+360000,M2694)))</f>
        <v>880000</v>
      </c>
      <c r="J2694">
        <v>2015.09</v>
      </c>
      <c r="K2694" s="3">
        <f t="shared" si="333"/>
        <v>128</v>
      </c>
      <c r="M2694">
        <f t="shared" si="334"/>
        <v>640000</v>
      </c>
    </row>
    <row r="2695" spans="1:13" x14ac:dyDescent="0.45">
      <c r="A2695" t="s">
        <v>560</v>
      </c>
      <c r="B2695">
        <v>220000</v>
      </c>
      <c r="C2695" t="s">
        <v>7</v>
      </c>
      <c r="D2695" t="str">
        <f t="shared" si="331"/>
        <v>2021.02</v>
      </c>
      <c r="E2695" t="str" cm="1">
        <f t="array" ref="E2695">IF(COUNT(FIND({"셀룰러","샐룰러","lte","Lte","LTE","Cellular","cellular"},G2695)),"lte","wifi")</f>
        <v>wifi</v>
      </c>
      <c r="F2695" t="s">
        <v>54</v>
      </c>
      <c r="G2695" t="s">
        <v>1237</v>
      </c>
      <c r="H2695">
        <f t="shared" ref="H2695:H2758" si="335">D2695-J2695</f>
        <v>5.9300000000000637</v>
      </c>
      <c r="I2695">
        <f t="shared" si="332"/>
        <v>720000</v>
      </c>
      <c r="J2695">
        <v>2015.09</v>
      </c>
      <c r="K2695" s="3">
        <f t="shared" si="333"/>
        <v>128</v>
      </c>
      <c r="M2695">
        <f t="shared" si="334"/>
        <v>480000</v>
      </c>
    </row>
    <row r="2696" spans="1:13" x14ac:dyDescent="0.45">
      <c r="A2696" t="s">
        <v>560</v>
      </c>
      <c r="B2696">
        <v>120000</v>
      </c>
      <c r="C2696" t="s">
        <v>7</v>
      </c>
      <c r="D2696" t="str">
        <f t="shared" si="331"/>
        <v>2020.11</v>
      </c>
      <c r="E2696" t="str" cm="1">
        <f t="array" ref="E2696">IF(COUNT(FIND({"셀룰러","샐룰러","lte","Lte","LTE","Cellular","cellular"},G2696)),"lte","wifi")</f>
        <v>wifi</v>
      </c>
      <c r="F2696" t="s">
        <v>181</v>
      </c>
      <c r="G2696" t="s">
        <v>1323</v>
      </c>
      <c r="H2696">
        <f t="shared" si="335"/>
        <v>5.0199999999999818</v>
      </c>
      <c r="I2696">
        <f t="shared" si="332"/>
        <v>480000</v>
      </c>
      <c r="J2696">
        <v>2015.09</v>
      </c>
      <c r="K2696" s="3">
        <f t="shared" si="333"/>
        <v>16</v>
      </c>
      <c r="M2696">
        <f t="shared" si="334"/>
        <v>480000</v>
      </c>
    </row>
    <row r="2697" spans="1:13" x14ac:dyDescent="0.45">
      <c r="A2697" t="s">
        <v>560</v>
      </c>
      <c r="B2697">
        <v>100000</v>
      </c>
      <c r="C2697" t="s">
        <v>7</v>
      </c>
      <c r="D2697" t="str">
        <f t="shared" si="331"/>
        <v>2021.01</v>
      </c>
      <c r="E2697" t="str" cm="1">
        <f t="array" ref="E2697">IF(COUNT(FIND({"셀룰러","샐룰러","lte","Lte","LTE","Cellular","cellular"},G2697)),"lte","wifi")</f>
        <v>lte</v>
      </c>
      <c r="F2697" t="s">
        <v>367</v>
      </c>
      <c r="G2697" t="s">
        <v>1225</v>
      </c>
      <c r="H2697">
        <f t="shared" si="335"/>
        <v>5.9200000000000728</v>
      </c>
      <c r="I2697">
        <f t="shared" si="332"/>
        <v>760000</v>
      </c>
      <c r="J2697">
        <v>2015.09</v>
      </c>
      <c r="K2697" s="3">
        <f t="shared" si="333"/>
        <v>64</v>
      </c>
      <c r="M2697">
        <f t="shared" si="334"/>
        <v>640000</v>
      </c>
    </row>
    <row r="2698" spans="1:13" x14ac:dyDescent="0.45">
      <c r="A2698" t="s">
        <v>560</v>
      </c>
      <c r="B2698">
        <v>180000</v>
      </c>
      <c r="C2698" t="s">
        <v>4</v>
      </c>
      <c r="D2698" t="str">
        <f t="shared" si="331"/>
        <v>2021.03</v>
      </c>
      <c r="E2698" t="str" cm="1">
        <f t="array" ref="E2698">IF(COUNT(FIND({"셀룰러","샐룰러","lte","Lte","LTE","Cellular","cellular"},G2698)),"lte","wifi")</f>
        <v>wifi</v>
      </c>
      <c r="F2698" t="s">
        <v>20</v>
      </c>
      <c r="G2698" t="s">
        <v>1218</v>
      </c>
      <c r="H2698">
        <f t="shared" si="335"/>
        <v>5.9400000000000546</v>
      </c>
      <c r="I2698">
        <f t="shared" si="332"/>
        <v>600000</v>
      </c>
      <c r="J2698">
        <v>2015.09</v>
      </c>
      <c r="K2698" s="3">
        <f t="shared" si="333"/>
        <v>64</v>
      </c>
      <c r="M2698">
        <f t="shared" si="334"/>
        <v>480000</v>
      </c>
    </row>
    <row r="2699" spans="1:13" x14ac:dyDescent="0.45">
      <c r="A2699" t="s">
        <v>560</v>
      </c>
      <c r="B2699">
        <v>230000</v>
      </c>
      <c r="C2699" t="s">
        <v>7</v>
      </c>
      <c r="D2699" t="str">
        <f t="shared" si="331"/>
        <v>2020.11</v>
      </c>
      <c r="E2699" t="str" cm="1">
        <f t="array" ref="E2699">IF(COUNT(FIND({"셀룰러","샐룰러","lte","Lte","LTE","Cellular","cellular"},G2699)),"lte","wifi")</f>
        <v>lte</v>
      </c>
      <c r="F2699" t="s">
        <v>220</v>
      </c>
      <c r="G2699" t="s">
        <v>1191</v>
      </c>
      <c r="H2699">
        <f t="shared" si="335"/>
        <v>5.0199999999999818</v>
      </c>
      <c r="I2699">
        <f t="shared" si="332"/>
        <v>880000</v>
      </c>
      <c r="J2699">
        <v>2015.09</v>
      </c>
      <c r="K2699" s="3">
        <f t="shared" si="333"/>
        <v>128</v>
      </c>
      <c r="M2699">
        <f t="shared" si="334"/>
        <v>640000</v>
      </c>
    </row>
    <row r="2700" spans="1:13" x14ac:dyDescent="0.45">
      <c r="A2700" t="s">
        <v>560</v>
      </c>
      <c r="B2700">
        <v>200000</v>
      </c>
      <c r="C2700" t="s">
        <v>7</v>
      </c>
      <c r="D2700" t="str">
        <f t="shared" si="331"/>
        <v>2020.12</v>
      </c>
      <c r="E2700" t="str" cm="1">
        <f t="array" ref="E2700">IF(COUNT(FIND({"셀룰러","샐룰러","lte","Lte","LTE","Cellular","cellular"},G2700)),"lte","wifi")</f>
        <v>lte</v>
      </c>
      <c r="F2700" t="s">
        <v>173</v>
      </c>
      <c r="G2700" t="s">
        <v>1178</v>
      </c>
      <c r="H2700">
        <f t="shared" si="335"/>
        <v>5.0299999999999727</v>
      </c>
      <c r="I2700">
        <f t="shared" si="332"/>
        <v>760000</v>
      </c>
      <c r="J2700">
        <v>2015.09</v>
      </c>
      <c r="K2700" s="3">
        <f t="shared" si="333"/>
        <v>64</v>
      </c>
      <c r="M2700">
        <f t="shared" si="334"/>
        <v>640000</v>
      </c>
    </row>
    <row r="2701" spans="1:13" x14ac:dyDescent="0.45">
      <c r="A2701" t="s">
        <v>560</v>
      </c>
      <c r="B2701" s="1">
        <v>321000</v>
      </c>
      <c r="C2701" t="s">
        <v>4</v>
      </c>
      <c r="D2701" t="str">
        <f t="shared" si="331"/>
        <v>2018.04</v>
      </c>
      <c r="E2701" t="str" cm="1">
        <f t="array" ref="E2701">IF(COUNT(FIND({"셀룰러","샐룰러","lte","Lte","LTE","Cellular","cellular"},G2701)),"lte","wifi")</f>
        <v>wifi</v>
      </c>
      <c r="F2701" t="s">
        <v>5288</v>
      </c>
      <c r="G2701" t="s">
        <v>5098</v>
      </c>
      <c r="H2701">
        <f t="shared" si="335"/>
        <v>2.9500000000000455</v>
      </c>
      <c r="I2701">
        <f t="shared" si="332"/>
        <v>600000</v>
      </c>
      <c r="J2701">
        <v>2015.09</v>
      </c>
      <c r="K2701" s="3">
        <f t="shared" si="333"/>
        <v>64</v>
      </c>
      <c r="M2701">
        <f>IF(E2701="wifi",480000,640000)</f>
        <v>480000</v>
      </c>
    </row>
    <row r="2702" spans="1:13" x14ac:dyDescent="0.45">
      <c r="A2702" t="s">
        <v>5778</v>
      </c>
      <c r="B2702">
        <v>60000</v>
      </c>
      <c r="C2702" t="s">
        <v>7</v>
      </c>
      <c r="D2702" t="str">
        <f t="shared" si="331"/>
        <v>2021.03</v>
      </c>
      <c r="E2702" t="str" cm="1">
        <f t="array" ref="E2702">IF(COUNT(FIND({"셀룰러","샐룰러","lte","Lte","LTE","Cellular","cellular"},G2702)),"lte","wifi")</f>
        <v>wifi</v>
      </c>
      <c r="F2702" t="s">
        <v>13</v>
      </c>
      <c r="G2702" t="s">
        <v>1380</v>
      </c>
      <c r="H2702">
        <f t="shared" si="335"/>
        <v>7.9300000000000637</v>
      </c>
      <c r="I2702">
        <f>IF(K2702=32,M2702+120000,IF(K2702=64,M2702+240000,IF(K2702=128,M2702+360000,M2702)))</f>
        <v>620000</v>
      </c>
      <c r="J2702">
        <v>2013.1</v>
      </c>
      <c r="K2702">
        <f>IF(COUNT(FIND(32,G2702)),32,IF(COUNT(FIND(128,G2702)),128,IF(COUNT(FIND(16,G2702)),16,64)))</f>
        <v>16</v>
      </c>
      <c r="M2702">
        <f>IF(E2702="wifi",620000,770000)</f>
        <v>620000</v>
      </c>
    </row>
    <row r="2703" spans="1:13" x14ac:dyDescent="0.45">
      <c r="A2703" t="s">
        <v>5778</v>
      </c>
      <c r="B2703">
        <v>90000</v>
      </c>
      <c r="C2703" t="s">
        <v>7</v>
      </c>
      <c r="D2703" t="str">
        <f t="shared" si="331"/>
        <v>2021.03</v>
      </c>
      <c r="E2703" t="str" cm="1">
        <f t="array" ref="E2703">IF(COUNT(FIND({"셀룰러","샐룰러","lte","Lte","LTE","Cellular","cellular"},G2703)),"lte","wifi")</f>
        <v>wifi</v>
      </c>
      <c r="F2703" t="s">
        <v>190</v>
      </c>
      <c r="G2703" t="s">
        <v>1351</v>
      </c>
      <c r="H2703">
        <f t="shared" si="335"/>
        <v>7.9300000000000637</v>
      </c>
      <c r="I2703">
        <f t="shared" ref="I2703:I2766" si="336">IF(K2703=32,M2703+120000,IF(K2703=64,M2703+240000,IF(K2703=128,M2703+360000,M2703)))</f>
        <v>620000</v>
      </c>
      <c r="J2703">
        <v>2013.1</v>
      </c>
      <c r="K2703">
        <f t="shared" ref="K2703:K2766" si="337">IF(COUNT(FIND(32,G2703)),32,IF(COUNT(FIND(128,G2703)),128,IF(COUNT(FIND(16,G2703)),16,64)))</f>
        <v>16</v>
      </c>
      <c r="M2703">
        <f t="shared" ref="M2703:M2766" si="338">IF(E2703="wifi",620000,770000)</f>
        <v>620000</v>
      </c>
    </row>
    <row r="2704" spans="1:13" x14ac:dyDescent="0.45">
      <c r="A2704" t="s">
        <v>5778</v>
      </c>
      <c r="B2704">
        <v>100000</v>
      </c>
      <c r="C2704" t="s">
        <v>7</v>
      </c>
      <c r="D2704" t="str">
        <f t="shared" si="331"/>
        <v>2021.02</v>
      </c>
      <c r="E2704" t="str" cm="1">
        <f t="array" ref="E2704">IF(COUNT(FIND({"셀룰러","샐룰러","lte","Lte","LTE","Cellular","cellular"},G2704)),"lte","wifi")</f>
        <v>wifi</v>
      </c>
      <c r="F2704" t="s">
        <v>30</v>
      </c>
      <c r="G2704" t="s">
        <v>1516</v>
      </c>
      <c r="H2704">
        <f t="shared" si="335"/>
        <v>7.9200000000000728</v>
      </c>
      <c r="I2704">
        <f t="shared" si="336"/>
        <v>860000</v>
      </c>
      <c r="J2704">
        <v>2013.1</v>
      </c>
      <c r="K2704">
        <f t="shared" si="337"/>
        <v>64</v>
      </c>
      <c r="M2704">
        <f t="shared" si="338"/>
        <v>620000</v>
      </c>
    </row>
    <row r="2705" spans="1:13" x14ac:dyDescent="0.45">
      <c r="A2705" t="s">
        <v>5778</v>
      </c>
      <c r="B2705">
        <v>80000</v>
      </c>
      <c r="C2705" t="s">
        <v>7</v>
      </c>
      <c r="D2705" t="str">
        <f t="shared" si="331"/>
        <v>2020.12</v>
      </c>
      <c r="E2705" t="str" cm="1">
        <f t="array" ref="E2705">IF(COUNT(FIND({"셀룰러","샐룰러","lte","Lte","LTE","Cellular","cellular"},G2705)),"lte","wifi")</f>
        <v>wifi</v>
      </c>
      <c r="F2705" t="s">
        <v>128</v>
      </c>
      <c r="G2705" t="s">
        <v>1557</v>
      </c>
      <c r="H2705">
        <f t="shared" si="335"/>
        <v>7.0199999999999818</v>
      </c>
      <c r="I2705">
        <f t="shared" si="336"/>
        <v>860000</v>
      </c>
      <c r="J2705">
        <v>2013.1</v>
      </c>
      <c r="K2705">
        <f t="shared" si="337"/>
        <v>64</v>
      </c>
      <c r="M2705">
        <f t="shared" si="338"/>
        <v>620000</v>
      </c>
    </row>
    <row r="2706" spans="1:13" x14ac:dyDescent="0.45">
      <c r="A2706" t="s">
        <v>5778</v>
      </c>
      <c r="B2706">
        <v>130000</v>
      </c>
      <c r="C2706" t="s">
        <v>7</v>
      </c>
      <c r="D2706" t="str">
        <f t="shared" si="331"/>
        <v>2020.12</v>
      </c>
      <c r="E2706" t="str" cm="1">
        <f t="array" ref="E2706">IF(COUNT(FIND({"셀룰러","샐룰러","lte","Lte","LTE","Cellular","cellular"},G2706)),"lte","wifi")</f>
        <v>wifi</v>
      </c>
      <c r="F2706" t="s">
        <v>499</v>
      </c>
      <c r="G2706" t="s">
        <v>1543</v>
      </c>
      <c r="H2706">
        <f t="shared" si="335"/>
        <v>7.0199999999999818</v>
      </c>
      <c r="I2706">
        <f t="shared" si="336"/>
        <v>740000</v>
      </c>
      <c r="J2706">
        <v>2013.1</v>
      </c>
      <c r="K2706">
        <f t="shared" si="337"/>
        <v>32</v>
      </c>
      <c r="M2706">
        <f t="shared" si="338"/>
        <v>620000</v>
      </c>
    </row>
    <row r="2707" spans="1:13" x14ac:dyDescent="0.45">
      <c r="A2707" t="s">
        <v>5778</v>
      </c>
      <c r="B2707">
        <v>120000</v>
      </c>
      <c r="C2707" t="s">
        <v>4</v>
      </c>
      <c r="D2707" t="str">
        <f t="shared" si="331"/>
        <v>2020.11</v>
      </c>
      <c r="E2707" t="str" cm="1">
        <f t="array" ref="E2707">IF(COUNT(FIND({"셀룰러","샐룰러","lte","Lte","LTE","Cellular","cellular"},G2707)),"lte","wifi")</f>
        <v>wifi</v>
      </c>
      <c r="F2707" t="s">
        <v>189</v>
      </c>
      <c r="G2707" t="s">
        <v>1520</v>
      </c>
      <c r="H2707">
        <f t="shared" si="335"/>
        <v>7.0099999999999909</v>
      </c>
      <c r="I2707">
        <f t="shared" si="336"/>
        <v>860000</v>
      </c>
      <c r="J2707">
        <v>2013.1</v>
      </c>
      <c r="K2707">
        <f t="shared" si="337"/>
        <v>64</v>
      </c>
      <c r="M2707">
        <f t="shared" si="338"/>
        <v>620000</v>
      </c>
    </row>
    <row r="2708" spans="1:13" x14ac:dyDescent="0.45">
      <c r="A2708" t="s">
        <v>5778</v>
      </c>
      <c r="B2708">
        <v>133000</v>
      </c>
      <c r="C2708" t="s">
        <v>7</v>
      </c>
      <c r="D2708" t="str">
        <f t="shared" si="331"/>
        <v>2020.11</v>
      </c>
      <c r="E2708" t="str" cm="1">
        <f t="array" ref="E2708">IF(COUNT(FIND({"셀룰러","샐룰러","lte","Lte","LTE","Cellular","cellular"},G2708)),"lte","wifi")</f>
        <v>wifi</v>
      </c>
      <c r="F2708" t="s">
        <v>32</v>
      </c>
      <c r="G2708" t="s">
        <v>1370</v>
      </c>
      <c r="H2708">
        <f t="shared" si="335"/>
        <v>7.0099999999999909</v>
      </c>
      <c r="I2708">
        <f t="shared" si="336"/>
        <v>620000</v>
      </c>
      <c r="J2708">
        <v>2013.1</v>
      </c>
      <c r="K2708">
        <f t="shared" si="337"/>
        <v>16</v>
      </c>
      <c r="M2708">
        <f t="shared" si="338"/>
        <v>620000</v>
      </c>
    </row>
    <row r="2709" spans="1:13" x14ac:dyDescent="0.45">
      <c r="A2709" t="s">
        <v>5778</v>
      </c>
      <c r="B2709">
        <v>200000</v>
      </c>
      <c r="C2709" t="s">
        <v>7</v>
      </c>
      <c r="D2709" t="str">
        <f t="shared" si="331"/>
        <v>2021.01</v>
      </c>
      <c r="E2709" t="str" cm="1">
        <f t="array" ref="E2709">IF(COUNT(FIND({"셀룰러","샐룰러","lte","Lte","LTE","Cellular","cellular"},G2709)),"lte","wifi")</f>
        <v>wifi</v>
      </c>
      <c r="F2709" t="s">
        <v>351</v>
      </c>
      <c r="G2709" t="s">
        <v>1585</v>
      </c>
      <c r="H2709">
        <f t="shared" si="335"/>
        <v>7.9100000000000819</v>
      </c>
      <c r="I2709">
        <f t="shared" si="336"/>
        <v>980000</v>
      </c>
      <c r="J2709">
        <v>2013.1</v>
      </c>
      <c r="K2709">
        <f t="shared" si="337"/>
        <v>128</v>
      </c>
      <c r="M2709">
        <f t="shared" si="338"/>
        <v>620000</v>
      </c>
    </row>
    <row r="2710" spans="1:13" x14ac:dyDescent="0.45">
      <c r="A2710" t="s">
        <v>5778</v>
      </c>
      <c r="B2710">
        <v>160000</v>
      </c>
      <c r="C2710" t="s">
        <v>7</v>
      </c>
      <c r="D2710" t="str">
        <f t="shared" si="331"/>
        <v>2020.12</v>
      </c>
      <c r="E2710" t="str" cm="1">
        <f t="array" ref="E2710">IF(COUNT(FIND({"셀룰러","샐룰러","lte","Lte","LTE","Cellular","cellular"},G2710)),"lte","wifi")</f>
        <v>wifi</v>
      </c>
      <c r="F2710" t="s">
        <v>134</v>
      </c>
      <c r="G2710" t="s">
        <v>1424</v>
      </c>
      <c r="H2710">
        <f t="shared" si="335"/>
        <v>7.0199999999999818</v>
      </c>
      <c r="I2710">
        <f t="shared" si="336"/>
        <v>860000</v>
      </c>
      <c r="J2710">
        <v>2013.1</v>
      </c>
      <c r="K2710">
        <f t="shared" si="337"/>
        <v>64</v>
      </c>
      <c r="M2710">
        <f t="shared" si="338"/>
        <v>620000</v>
      </c>
    </row>
    <row r="2711" spans="1:13" x14ac:dyDescent="0.45">
      <c r="A2711" t="s">
        <v>5778</v>
      </c>
      <c r="B2711">
        <v>130000</v>
      </c>
      <c r="C2711" t="s">
        <v>4</v>
      </c>
      <c r="D2711" t="str">
        <f t="shared" si="331"/>
        <v>2021.02</v>
      </c>
      <c r="E2711" t="str" cm="1">
        <f t="array" ref="E2711">IF(COUNT(FIND({"셀룰러","샐룰러","lte","Lte","LTE","Cellular","cellular"},G2711)),"lte","wifi")</f>
        <v>lte</v>
      </c>
      <c r="F2711" t="s">
        <v>257</v>
      </c>
      <c r="G2711" t="s">
        <v>1519</v>
      </c>
      <c r="H2711">
        <f t="shared" si="335"/>
        <v>7.9200000000000728</v>
      </c>
      <c r="I2711">
        <f t="shared" si="336"/>
        <v>1010000</v>
      </c>
      <c r="J2711">
        <v>2013.1</v>
      </c>
      <c r="K2711">
        <f t="shared" si="337"/>
        <v>64</v>
      </c>
      <c r="M2711">
        <f t="shared" si="338"/>
        <v>770000</v>
      </c>
    </row>
    <row r="2712" spans="1:13" x14ac:dyDescent="0.45">
      <c r="A2712" t="s">
        <v>5778</v>
      </c>
      <c r="B2712">
        <v>50000</v>
      </c>
      <c r="C2712" t="s">
        <v>7</v>
      </c>
      <c r="D2712" t="str">
        <f t="shared" si="331"/>
        <v>2021.01</v>
      </c>
      <c r="E2712" t="str" cm="1">
        <f t="array" ref="E2712">IF(COUNT(FIND({"셀룰러","샐룰러","lte","Lte","LTE","Cellular","cellular"},G2712)),"lte","wifi")</f>
        <v>wifi</v>
      </c>
      <c r="F2712" t="s">
        <v>418</v>
      </c>
      <c r="G2712" t="s">
        <v>1607</v>
      </c>
      <c r="H2712">
        <f t="shared" si="335"/>
        <v>7.9100000000000819</v>
      </c>
      <c r="I2712">
        <f t="shared" si="336"/>
        <v>860000</v>
      </c>
      <c r="J2712">
        <v>2013.1</v>
      </c>
      <c r="K2712">
        <f t="shared" si="337"/>
        <v>64</v>
      </c>
      <c r="M2712">
        <f t="shared" si="338"/>
        <v>620000</v>
      </c>
    </row>
    <row r="2713" spans="1:13" x14ac:dyDescent="0.45">
      <c r="A2713" t="s">
        <v>5778</v>
      </c>
      <c r="B2713">
        <v>75000</v>
      </c>
      <c r="C2713" t="s">
        <v>7</v>
      </c>
      <c r="D2713" t="str">
        <f t="shared" si="331"/>
        <v>2020.12</v>
      </c>
      <c r="E2713" t="str" cm="1">
        <f t="array" ref="E2713">IF(COUNT(FIND({"셀룰러","샐룰러","lte","Lte","LTE","Cellular","cellular"},G2713)),"lte","wifi")</f>
        <v>wifi</v>
      </c>
      <c r="F2713" t="s">
        <v>132</v>
      </c>
      <c r="G2713" t="s">
        <v>1558</v>
      </c>
      <c r="H2713">
        <f t="shared" si="335"/>
        <v>7.0199999999999818</v>
      </c>
      <c r="I2713">
        <f t="shared" si="336"/>
        <v>860000</v>
      </c>
      <c r="J2713">
        <v>2013.1</v>
      </c>
      <c r="K2713">
        <f t="shared" si="337"/>
        <v>64</v>
      </c>
      <c r="M2713">
        <f t="shared" si="338"/>
        <v>620000</v>
      </c>
    </row>
    <row r="2714" spans="1:13" x14ac:dyDescent="0.45">
      <c r="A2714" t="s">
        <v>5778</v>
      </c>
      <c r="B2714" s="1">
        <v>149000</v>
      </c>
      <c r="C2714" t="s">
        <v>4</v>
      </c>
      <c r="D2714" t="str">
        <f t="shared" si="331"/>
        <v>2021.02</v>
      </c>
      <c r="E2714" t="str" cm="1">
        <f t="array" ref="E2714">IF(COUNT(FIND({"셀룰러","샐룰러","lte","Lte","LTE","Cellular","cellular"},G2714)),"lte","wifi")</f>
        <v>wifi</v>
      </c>
      <c r="F2714" t="s">
        <v>5277</v>
      </c>
      <c r="G2714" t="s">
        <v>5119</v>
      </c>
      <c r="H2714">
        <f t="shared" si="335"/>
        <v>7.9200000000000728</v>
      </c>
      <c r="I2714">
        <f t="shared" si="336"/>
        <v>620000</v>
      </c>
      <c r="J2714">
        <v>2013.1</v>
      </c>
      <c r="K2714">
        <f t="shared" si="337"/>
        <v>16</v>
      </c>
      <c r="M2714">
        <f t="shared" si="338"/>
        <v>620000</v>
      </c>
    </row>
    <row r="2715" spans="1:13" x14ac:dyDescent="0.45">
      <c r="A2715" t="s">
        <v>5778</v>
      </c>
      <c r="B2715">
        <v>50000</v>
      </c>
      <c r="C2715" t="s">
        <v>7</v>
      </c>
      <c r="D2715" t="str">
        <f t="shared" si="331"/>
        <v>2021.02</v>
      </c>
      <c r="E2715" t="str" cm="1">
        <f t="array" ref="E2715">IF(COUNT(FIND({"셀룰러","샐룰러","lte","Lte","LTE","Cellular","cellular"},G2715)),"lte","wifi")</f>
        <v>lte</v>
      </c>
      <c r="F2715" t="s">
        <v>47</v>
      </c>
      <c r="G2715" t="s">
        <v>1524</v>
      </c>
      <c r="H2715">
        <f t="shared" si="335"/>
        <v>7.9200000000000728</v>
      </c>
      <c r="I2715">
        <f t="shared" si="336"/>
        <v>770000</v>
      </c>
      <c r="J2715">
        <v>2013.1</v>
      </c>
      <c r="K2715">
        <f t="shared" si="337"/>
        <v>16</v>
      </c>
      <c r="M2715">
        <f t="shared" si="338"/>
        <v>770000</v>
      </c>
    </row>
    <row r="2716" spans="1:13" x14ac:dyDescent="0.45">
      <c r="A2716" t="s">
        <v>5778</v>
      </c>
      <c r="B2716">
        <v>850000</v>
      </c>
      <c r="C2716" t="s">
        <v>43</v>
      </c>
      <c r="D2716" t="str">
        <f t="shared" si="331"/>
        <v>2021.02</v>
      </c>
      <c r="E2716" t="str" cm="1">
        <f t="array" ref="E2716">IF(COUNT(FIND({"셀룰러","샐룰러","lte","Lte","LTE","Cellular","cellular"},G2716)),"lte","wifi")</f>
        <v>lte</v>
      </c>
      <c r="F2716" t="s">
        <v>49</v>
      </c>
      <c r="G2716" t="s">
        <v>1397</v>
      </c>
      <c r="H2716">
        <f t="shared" si="335"/>
        <v>7.9200000000000728</v>
      </c>
      <c r="I2716">
        <f t="shared" si="336"/>
        <v>1010000</v>
      </c>
      <c r="J2716">
        <v>2013.1</v>
      </c>
      <c r="K2716">
        <f t="shared" si="337"/>
        <v>64</v>
      </c>
      <c r="M2716">
        <f t="shared" si="338"/>
        <v>770000</v>
      </c>
    </row>
    <row r="2717" spans="1:13" x14ac:dyDescent="0.45">
      <c r="A2717" t="s">
        <v>5778</v>
      </c>
      <c r="B2717" s="1">
        <v>179000</v>
      </c>
      <c r="C2717" t="s">
        <v>4</v>
      </c>
      <c r="D2717" t="str">
        <f t="shared" si="331"/>
        <v>2021.02</v>
      </c>
      <c r="E2717" t="str" cm="1">
        <f t="array" ref="E2717">IF(COUNT(FIND({"셀룰러","샐룰러","lte","Lte","LTE","Cellular","cellular"},G2717)),"lte","wifi")</f>
        <v>wifi</v>
      </c>
      <c r="F2717" t="s">
        <v>5277</v>
      </c>
      <c r="G2717" t="s">
        <v>5119</v>
      </c>
      <c r="H2717">
        <f t="shared" si="335"/>
        <v>7.9200000000000728</v>
      </c>
      <c r="I2717">
        <f t="shared" si="336"/>
        <v>620000</v>
      </c>
      <c r="J2717">
        <v>2013.1</v>
      </c>
      <c r="K2717">
        <f t="shared" si="337"/>
        <v>16</v>
      </c>
      <c r="M2717">
        <f t="shared" si="338"/>
        <v>620000</v>
      </c>
    </row>
    <row r="2718" spans="1:13" x14ac:dyDescent="0.45">
      <c r="A2718" t="s">
        <v>5778</v>
      </c>
      <c r="B2718">
        <v>160000</v>
      </c>
      <c r="C2718" t="s">
        <v>7</v>
      </c>
      <c r="D2718" t="str">
        <f t="shared" si="331"/>
        <v>2020.11</v>
      </c>
      <c r="E2718" t="str" cm="1">
        <f t="array" ref="E2718">IF(COUNT(FIND({"셀룰러","샐룰러","lte","Lte","LTE","Cellular","cellular"},G2718)),"lte","wifi")</f>
        <v>wifi</v>
      </c>
      <c r="F2718" t="s">
        <v>181</v>
      </c>
      <c r="G2718" t="s">
        <v>1575</v>
      </c>
      <c r="H2718">
        <f t="shared" si="335"/>
        <v>7.0099999999999909</v>
      </c>
      <c r="I2718">
        <f t="shared" si="336"/>
        <v>860000</v>
      </c>
      <c r="J2718">
        <v>2013.1</v>
      </c>
      <c r="K2718">
        <f t="shared" si="337"/>
        <v>64</v>
      </c>
      <c r="M2718">
        <f t="shared" si="338"/>
        <v>620000</v>
      </c>
    </row>
    <row r="2719" spans="1:13" x14ac:dyDescent="0.45">
      <c r="A2719" t="s">
        <v>5778</v>
      </c>
      <c r="B2719">
        <v>110000</v>
      </c>
      <c r="C2719" t="s">
        <v>7</v>
      </c>
      <c r="D2719" t="str">
        <f t="shared" si="331"/>
        <v>2020.12</v>
      </c>
      <c r="E2719" t="str" cm="1">
        <f t="array" ref="E2719">IF(COUNT(FIND({"셀룰러","샐룰러","lte","Lte","LTE","Cellular","cellular"},G2719)),"lte","wifi")</f>
        <v>wifi</v>
      </c>
      <c r="F2719" t="s">
        <v>165</v>
      </c>
      <c r="G2719" t="s">
        <v>1538</v>
      </c>
      <c r="H2719">
        <f t="shared" si="335"/>
        <v>7.0199999999999818</v>
      </c>
      <c r="I2719">
        <f t="shared" si="336"/>
        <v>860000</v>
      </c>
      <c r="J2719">
        <v>2013.1</v>
      </c>
      <c r="K2719">
        <f t="shared" si="337"/>
        <v>64</v>
      </c>
      <c r="M2719">
        <f t="shared" si="338"/>
        <v>620000</v>
      </c>
    </row>
    <row r="2720" spans="1:13" x14ac:dyDescent="0.45">
      <c r="A2720" t="s">
        <v>5778</v>
      </c>
      <c r="B2720" s="1">
        <v>178900</v>
      </c>
      <c r="C2720" t="s">
        <v>4</v>
      </c>
      <c r="D2720" t="str">
        <f t="shared" si="331"/>
        <v>2018.12</v>
      </c>
      <c r="E2720" t="str" cm="1">
        <f t="array" ref="E2720">IF(COUNT(FIND({"셀룰러","샐룰러","lte","Lte","LTE","Cellular","cellular"},G2720)),"lte","wifi")</f>
        <v>wifi</v>
      </c>
      <c r="F2720" t="s">
        <v>5282</v>
      </c>
      <c r="G2720" t="s">
        <v>5122</v>
      </c>
      <c r="H2720">
        <f t="shared" si="335"/>
        <v>5.0199999999999818</v>
      </c>
      <c r="I2720">
        <f t="shared" si="336"/>
        <v>740000</v>
      </c>
      <c r="J2720">
        <v>2013.1</v>
      </c>
      <c r="K2720">
        <f t="shared" si="337"/>
        <v>32</v>
      </c>
      <c r="M2720">
        <f t="shared" si="338"/>
        <v>620000</v>
      </c>
    </row>
    <row r="2721" spans="1:13" x14ac:dyDescent="0.45">
      <c r="A2721" t="s">
        <v>5778</v>
      </c>
      <c r="B2721">
        <v>120000</v>
      </c>
      <c r="C2721" t="s">
        <v>7</v>
      </c>
      <c r="D2721" t="str">
        <f t="shared" si="331"/>
        <v>2021.02</v>
      </c>
      <c r="E2721" t="str" cm="1">
        <f t="array" ref="E2721">IF(COUNT(FIND({"셀룰러","샐룰러","lte","Lte","LTE","Cellular","cellular"},G2721)),"lte","wifi")</f>
        <v>wifi</v>
      </c>
      <c r="F2721" t="s">
        <v>25</v>
      </c>
      <c r="G2721" t="s">
        <v>1353</v>
      </c>
      <c r="H2721">
        <f t="shared" si="335"/>
        <v>7.9200000000000728</v>
      </c>
      <c r="I2721">
        <f t="shared" si="336"/>
        <v>740000</v>
      </c>
      <c r="J2721">
        <v>2013.1</v>
      </c>
      <c r="K2721">
        <f t="shared" si="337"/>
        <v>32</v>
      </c>
      <c r="M2721">
        <f t="shared" si="338"/>
        <v>620000</v>
      </c>
    </row>
    <row r="2722" spans="1:13" x14ac:dyDescent="0.45">
      <c r="A2722" t="s">
        <v>5778</v>
      </c>
      <c r="B2722">
        <v>110000</v>
      </c>
      <c r="C2722" t="s">
        <v>7</v>
      </c>
      <c r="D2722" t="str">
        <f t="shared" si="331"/>
        <v>2020.12</v>
      </c>
      <c r="E2722" t="str" cm="1">
        <f t="array" ref="E2722">IF(COUNT(FIND({"셀룰러","샐룰러","lte","Lte","LTE","Cellular","cellular"},G2722)),"lte","wifi")</f>
        <v>wifi</v>
      </c>
      <c r="F2722" t="s">
        <v>499</v>
      </c>
      <c r="G2722" t="s">
        <v>1365</v>
      </c>
      <c r="H2722">
        <f t="shared" si="335"/>
        <v>7.0199999999999818</v>
      </c>
      <c r="I2722">
        <f t="shared" si="336"/>
        <v>740000</v>
      </c>
      <c r="J2722">
        <v>2013.1</v>
      </c>
      <c r="K2722">
        <f t="shared" si="337"/>
        <v>32</v>
      </c>
      <c r="M2722">
        <f t="shared" si="338"/>
        <v>620000</v>
      </c>
    </row>
    <row r="2723" spans="1:13" x14ac:dyDescent="0.45">
      <c r="A2723" t="s">
        <v>5778</v>
      </c>
      <c r="B2723">
        <v>140000</v>
      </c>
      <c r="C2723" t="s">
        <v>7</v>
      </c>
      <c r="D2723" s="2">
        <v>2020.12</v>
      </c>
      <c r="E2723" t="str" cm="1">
        <f t="array" ref="E2723">IF(COUNT(FIND({"셀룰러","샐룰러","lte","Lte","LTE","Cellular","cellular"},G2723)),"lte","wifi")</f>
        <v>wifi</v>
      </c>
      <c r="F2723">
        <v>20201215</v>
      </c>
      <c r="G2723" t="s">
        <v>5416</v>
      </c>
      <c r="H2723">
        <f t="shared" si="335"/>
        <v>7.0199999999999818</v>
      </c>
      <c r="I2723">
        <f t="shared" si="336"/>
        <v>860000</v>
      </c>
      <c r="J2723">
        <v>2013.1</v>
      </c>
      <c r="K2723">
        <f t="shared" si="337"/>
        <v>64</v>
      </c>
      <c r="M2723">
        <f t="shared" si="338"/>
        <v>620000</v>
      </c>
    </row>
    <row r="2724" spans="1:13" x14ac:dyDescent="0.45">
      <c r="A2724" t="s">
        <v>5778</v>
      </c>
      <c r="B2724">
        <v>100000</v>
      </c>
      <c r="C2724" t="s">
        <v>7</v>
      </c>
      <c r="D2724" t="str">
        <f t="shared" ref="D2724:D2729" si="339">LEFT(F2724,7)</f>
        <v>2020.12</v>
      </c>
      <c r="E2724" t="str" cm="1">
        <f t="array" ref="E2724">IF(COUNT(FIND({"셀룰러","샐룰러","lte","Lte","LTE","Cellular","cellular"},G2724)),"lte","wifi")</f>
        <v>wifi</v>
      </c>
      <c r="F2724" t="s">
        <v>150</v>
      </c>
      <c r="G2724" t="s">
        <v>1564</v>
      </c>
      <c r="H2724">
        <f t="shared" si="335"/>
        <v>7.0199999999999818</v>
      </c>
      <c r="I2724">
        <f t="shared" si="336"/>
        <v>620000</v>
      </c>
      <c r="J2724">
        <v>2013.1</v>
      </c>
      <c r="K2724">
        <f t="shared" si="337"/>
        <v>16</v>
      </c>
      <c r="M2724">
        <f t="shared" si="338"/>
        <v>620000</v>
      </c>
    </row>
    <row r="2725" spans="1:13" x14ac:dyDescent="0.45">
      <c r="A2725" t="s">
        <v>5778</v>
      </c>
      <c r="B2725">
        <v>40000</v>
      </c>
      <c r="C2725" t="s">
        <v>7</v>
      </c>
      <c r="D2725" t="str">
        <f t="shared" si="339"/>
        <v>2020.11</v>
      </c>
      <c r="E2725" t="str" cm="1">
        <f t="array" ref="E2725">IF(COUNT(FIND({"셀룰러","샐룰러","lte","Lte","LTE","Cellular","cellular"},G2725)),"lte","wifi")</f>
        <v>wifi</v>
      </c>
      <c r="F2725" t="s">
        <v>193</v>
      </c>
      <c r="G2725" t="s">
        <v>1455</v>
      </c>
      <c r="H2725">
        <f t="shared" si="335"/>
        <v>7.0099999999999909</v>
      </c>
      <c r="I2725">
        <f t="shared" si="336"/>
        <v>620000</v>
      </c>
      <c r="J2725">
        <v>2013.1</v>
      </c>
      <c r="K2725">
        <f t="shared" si="337"/>
        <v>16</v>
      </c>
      <c r="M2725">
        <f t="shared" si="338"/>
        <v>620000</v>
      </c>
    </row>
    <row r="2726" spans="1:13" x14ac:dyDescent="0.45">
      <c r="A2726" t="s">
        <v>5778</v>
      </c>
      <c r="B2726">
        <v>100000</v>
      </c>
      <c r="C2726" t="s">
        <v>7</v>
      </c>
      <c r="D2726" t="str">
        <f t="shared" si="339"/>
        <v>2021.01</v>
      </c>
      <c r="E2726" t="str" cm="1">
        <f t="array" ref="E2726">IF(COUNT(FIND({"셀룰러","샐룰러","lte","Lte","LTE","Cellular","cellular"},G2726)),"lte","wifi")</f>
        <v>lte</v>
      </c>
      <c r="F2726" t="s">
        <v>95</v>
      </c>
      <c r="G2726" t="s">
        <v>1362</v>
      </c>
      <c r="H2726">
        <f t="shared" si="335"/>
        <v>7.9100000000000819</v>
      </c>
      <c r="I2726">
        <f t="shared" si="336"/>
        <v>890000</v>
      </c>
      <c r="J2726">
        <v>2013.1</v>
      </c>
      <c r="K2726">
        <f t="shared" si="337"/>
        <v>32</v>
      </c>
      <c r="M2726">
        <f t="shared" si="338"/>
        <v>770000</v>
      </c>
    </row>
    <row r="2727" spans="1:13" x14ac:dyDescent="0.45">
      <c r="A2727" t="s">
        <v>5778</v>
      </c>
      <c r="B2727">
        <v>120000</v>
      </c>
      <c r="C2727" t="s">
        <v>7</v>
      </c>
      <c r="D2727" t="str">
        <f t="shared" si="339"/>
        <v>2020.12</v>
      </c>
      <c r="E2727" t="str" cm="1">
        <f t="array" ref="E2727">IF(COUNT(FIND({"셀룰러","샐룰러","lte","Lte","LTE","Cellular","cellular"},G2727)),"lte","wifi")</f>
        <v>wifi</v>
      </c>
      <c r="F2727" t="s">
        <v>499</v>
      </c>
      <c r="G2727" t="s">
        <v>1366</v>
      </c>
      <c r="H2727">
        <f t="shared" si="335"/>
        <v>7.0199999999999818</v>
      </c>
      <c r="I2727">
        <f t="shared" si="336"/>
        <v>740000</v>
      </c>
      <c r="J2727">
        <v>2013.1</v>
      </c>
      <c r="K2727">
        <f t="shared" si="337"/>
        <v>32</v>
      </c>
      <c r="M2727">
        <f t="shared" si="338"/>
        <v>620000</v>
      </c>
    </row>
    <row r="2728" spans="1:13" x14ac:dyDescent="0.45">
      <c r="A2728" t="s">
        <v>5778</v>
      </c>
      <c r="B2728">
        <v>170000</v>
      </c>
      <c r="C2728" t="s">
        <v>7</v>
      </c>
      <c r="D2728" t="str">
        <f t="shared" si="339"/>
        <v>2020.12</v>
      </c>
      <c r="E2728" t="str" cm="1">
        <f t="array" ref="E2728">IF(COUNT(FIND({"셀룰러","샐룰러","lte","Lte","LTE","Cellular","cellular"},G2728)),"lte","wifi")</f>
        <v>lte</v>
      </c>
      <c r="F2728" t="s">
        <v>143</v>
      </c>
      <c r="G2728" t="s">
        <v>1485</v>
      </c>
      <c r="H2728">
        <f t="shared" si="335"/>
        <v>7.0199999999999818</v>
      </c>
      <c r="I2728">
        <f t="shared" si="336"/>
        <v>770000</v>
      </c>
      <c r="J2728">
        <v>2013.1</v>
      </c>
      <c r="K2728">
        <f t="shared" si="337"/>
        <v>16</v>
      </c>
      <c r="M2728">
        <f t="shared" si="338"/>
        <v>770000</v>
      </c>
    </row>
    <row r="2729" spans="1:13" x14ac:dyDescent="0.45">
      <c r="A2729" t="s">
        <v>5778</v>
      </c>
      <c r="B2729">
        <v>130000</v>
      </c>
      <c r="C2729" t="s">
        <v>4</v>
      </c>
      <c r="D2729" t="str">
        <f t="shared" si="339"/>
        <v>2020.11</v>
      </c>
      <c r="E2729" t="str" cm="1">
        <f t="array" ref="E2729">IF(COUNT(FIND({"셀룰러","샐룰러","lte","Lte","LTE","Cellular","cellular"},G2729)),"lte","wifi")</f>
        <v>wifi</v>
      </c>
      <c r="F2729" t="s">
        <v>216</v>
      </c>
      <c r="G2729" t="s">
        <v>1561</v>
      </c>
      <c r="H2729">
        <f t="shared" si="335"/>
        <v>7.0099999999999909</v>
      </c>
      <c r="I2729">
        <f t="shared" si="336"/>
        <v>620000</v>
      </c>
      <c r="J2729">
        <v>2013.1</v>
      </c>
      <c r="K2729">
        <f t="shared" si="337"/>
        <v>16</v>
      </c>
      <c r="M2729">
        <f t="shared" si="338"/>
        <v>620000</v>
      </c>
    </row>
    <row r="2730" spans="1:13" x14ac:dyDescent="0.45">
      <c r="A2730" t="s">
        <v>5778</v>
      </c>
      <c r="B2730" s="1">
        <v>149000</v>
      </c>
      <c r="C2730" t="s">
        <v>4</v>
      </c>
      <c r="D2730" s="2">
        <v>2021.02</v>
      </c>
      <c r="E2730" t="str" cm="1">
        <f t="array" ref="E2730">IF(COUNT(FIND({"셀룰러","샐룰러","lte","Lte","LTE","Cellular","cellular"},G2730)),"lte","wifi")</f>
        <v>wifi</v>
      </c>
      <c r="F2730">
        <v>202102</v>
      </c>
      <c r="G2730" t="s">
        <v>5119</v>
      </c>
      <c r="H2730">
        <f t="shared" si="335"/>
        <v>7.9200000000000728</v>
      </c>
      <c r="I2730">
        <f t="shared" si="336"/>
        <v>620000</v>
      </c>
      <c r="J2730">
        <v>2013.1</v>
      </c>
      <c r="K2730">
        <f t="shared" si="337"/>
        <v>16</v>
      </c>
      <c r="M2730">
        <f t="shared" si="338"/>
        <v>620000</v>
      </c>
    </row>
    <row r="2731" spans="1:13" x14ac:dyDescent="0.45">
      <c r="A2731" t="s">
        <v>5778</v>
      </c>
      <c r="B2731" s="1">
        <v>190000</v>
      </c>
      <c r="C2731" t="s">
        <v>4</v>
      </c>
      <c r="D2731" t="str">
        <f>LEFT(F2731,7)</f>
        <v>2019.02</v>
      </c>
      <c r="E2731" t="str" cm="1">
        <f t="array" ref="E2731">IF(COUNT(FIND({"셀룰러","샐룰러","lte","Lte","LTE","Cellular","cellular"},G2731)),"lte","wifi")</f>
        <v>wifi</v>
      </c>
      <c r="F2731" t="s">
        <v>5286</v>
      </c>
      <c r="G2731" t="s">
        <v>5114</v>
      </c>
      <c r="H2731">
        <f t="shared" si="335"/>
        <v>5.9200000000000728</v>
      </c>
      <c r="I2731">
        <f t="shared" si="336"/>
        <v>740000</v>
      </c>
      <c r="J2731">
        <v>2013.1</v>
      </c>
      <c r="K2731">
        <f t="shared" si="337"/>
        <v>32</v>
      </c>
      <c r="M2731">
        <f t="shared" si="338"/>
        <v>620000</v>
      </c>
    </row>
    <row r="2732" spans="1:13" x14ac:dyDescent="0.45">
      <c r="A2732" t="s">
        <v>5778</v>
      </c>
      <c r="B2732">
        <v>100000</v>
      </c>
      <c r="C2732" t="s">
        <v>7</v>
      </c>
      <c r="D2732" s="2">
        <v>2021.03</v>
      </c>
      <c r="E2732" t="str" cm="1">
        <f t="array" ref="E2732">IF(COUNT(FIND({"셀룰러","샐룰러","lte","Lte","LTE","Cellular","cellular"},G2732)),"lte","wifi")</f>
        <v>wifi</v>
      </c>
      <c r="F2732">
        <v>20210309</v>
      </c>
      <c r="G2732" t="s">
        <v>5446</v>
      </c>
      <c r="H2732">
        <f t="shared" si="335"/>
        <v>7.9300000000000637</v>
      </c>
      <c r="I2732">
        <f t="shared" si="336"/>
        <v>740000</v>
      </c>
      <c r="J2732">
        <v>2013.1</v>
      </c>
      <c r="K2732">
        <f t="shared" si="337"/>
        <v>32</v>
      </c>
      <c r="M2732">
        <f t="shared" si="338"/>
        <v>620000</v>
      </c>
    </row>
    <row r="2733" spans="1:13" x14ac:dyDescent="0.45">
      <c r="A2733" t="s">
        <v>5778</v>
      </c>
      <c r="B2733">
        <v>690000</v>
      </c>
      <c r="C2733" t="s">
        <v>43</v>
      </c>
      <c r="D2733" t="str">
        <f t="shared" ref="D2733:D2745" si="340">LEFT(F2733,7)</f>
        <v>2021.01</v>
      </c>
      <c r="E2733" t="str" cm="1">
        <f t="array" ref="E2733">IF(COUNT(FIND({"셀룰러","샐룰러","lte","Lte","LTE","Cellular","cellular"},G2733)),"lte","wifi")</f>
        <v>wifi</v>
      </c>
      <c r="F2733" t="s">
        <v>95</v>
      </c>
      <c r="G2733" t="s">
        <v>1414</v>
      </c>
      <c r="H2733">
        <f t="shared" si="335"/>
        <v>7.9100000000000819</v>
      </c>
      <c r="I2733">
        <f t="shared" si="336"/>
        <v>860000</v>
      </c>
      <c r="J2733">
        <v>2013.1</v>
      </c>
      <c r="K2733">
        <f t="shared" si="337"/>
        <v>64</v>
      </c>
      <c r="M2733">
        <f t="shared" si="338"/>
        <v>620000</v>
      </c>
    </row>
    <row r="2734" spans="1:13" x14ac:dyDescent="0.45">
      <c r="A2734" t="s">
        <v>5778</v>
      </c>
      <c r="B2734">
        <v>80000</v>
      </c>
      <c r="C2734" t="s">
        <v>7</v>
      </c>
      <c r="D2734" t="str">
        <f t="shared" si="340"/>
        <v>2020.12</v>
      </c>
      <c r="E2734" t="str" cm="1">
        <f t="array" ref="E2734">IF(COUNT(FIND({"셀룰러","샐룰러","lte","Lte","LTE","Cellular","cellular"},G2734)),"lte","wifi")</f>
        <v>wifi</v>
      </c>
      <c r="F2734" t="s">
        <v>138</v>
      </c>
      <c r="G2734" t="s">
        <v>1566</v>
      </c>
      <c r="H2734">
        <f t="shared" si="335"/>
        <v>7.0199999999999818</v>
      </c>
      <c r="I2734">
        <f t="shared" si="336"/>
        <v>620000</v>
      </c>
      <c r="J2734">
        <v>2013.1</v>
      </c>
      <c r="K2734">
        <f t="shared" si="337"/>
        <v>16</v>
      </c>
      <c r="M2734">
        <f t="shared" si="338"/>
        <v>620000</v>
      </c>
    </row>
    <row r="2735" spans="1:13" x14ac:dyDescent="0.45">
      <c r="A2735" t="s">
        <v>5778</v>
      </c>
      <c r="B2735">
        <v>130000</v>
      </c>
      <c r="C2735" t="s">
        <v>7</v>
      </c>
      <c r="D2735" t="str">
        <f t="shared" si="340"/>
        <v>2020.12</v>
      </c>
      <c r="E2735" t="str" cm="1">
        <f t="array" ref="E2735">IF(COUNT(FIND({"셀룰러","샐룰러","lte","Lte","LTE","Cellular","cellular"},G2735)),"lte","wifi")</f>
        <v>lte</v>
      </c>
      <c r="F2735" t="s">
        <v>146</v>
      </c>
      <c r="G2735" t="s">
        <v>1488</v>
      </c>
      <c r="H2735">
        <f t="shared" si="335"/>
        <v>7.0199999999999818</v>
      </c>
      <c r="I2735">
        <f t="shared" si="336"/>
        <v>1130000</v>
      </c>
      <c r="J2735">
        <v>2013.1</v>
      </c>
      <c r="K2735">
        <f t="shared" si="337"/>
        <v>128</v>
      </c>
      <c r="M2735">
        <f t="shared" si="338"/>
        <v>770000</v>
      </c>
    </row>
    <row r="2736" spans="1:13" x14ac:dyDescent="0.45">
      <c r="A2736" t="s">
        <v>5778</v>
      </c>
      <c r="B2736" s="1">
        <v>250470</v>
      </c>
      <c r="C2736" t="s">
        <v>4</v>
      </c>
      <c r="D2736" t="str">
        <f t="shared" si="340"/>
        <v>2021.03</v>
      </c>
      <c r="E2736" t="str" cm="1">
        <f t="array" ref="E2736">IF(COUNT(FIND({"셀룰러","샐룰러","lte","Lte","LTE","Cellular","cellular"},G2736)),"lte","wifi")</f>
        <v>lte</v>
      </c>
      <c r="F2736" t="s">
        <v>5279</v>
      </c>
      <c r="G2736" t="s">
        <v>5137</v>
      </c>
      <c r="H2736">
        <f t="shared" si="335"/>
        <v>7.9300000000000637</v>
      </c>
      <c r="I2736">
        <f t="shared" si="336"/>
        <v>770000</v>
      </c>
      <c r="J2736">
        <v>2013.1</v>
      </c>
      <c r="K2736">
        <f t="shared" si="337"/>
        <v>16</v>
      </c>
      <c r="M2736">
        <f t="shared" si="338"/>
        <v>770000</v>
      </c>
    </row>
    <row r="2737" spans="1:13" x14ac:dyDescent="0.45">
      <c r="A2737" t="s">
        <v>5778</v>
      </c>
      <c r="B2737">
        <v>700000</v>
      </c>
      <c r="C2737" t="s">
        <v>43</v>
      </c>
      <c r="D2737" t="str">
        <f t="shared" si="340"/>
        <v>2021.01</v>
      </c>
      <c r="E2737" t="str" cm="1">
        <f t="array" ref="E2737">IF(COUNT(FIND({"셀룰러","샐룰러","lte","Lte","LTE","Cellular","cellular"},G2737)),"lte","wifi")</f>
        <v>wifi</v>
      </c>
      <c r="F2737" t="s">
        <v>97</v>
      </c>
      <c r="G2737" t="s">
        <v>1409</v>
      </c>
      <c r="H2737">
        <f t="shared" si="335"/>
        <v>7.9100000000000819</v>
      </c>
      <c r="I2737">
        <f t="shared" si="336"/>
        <v>860000</v>
      </c>
      <c r="J2737">
        <v>2013.1</v>
      </c>
      <c r="K2737">
        <f t="shared" si="337"/>
        <v>64</v>
      </c>
      <c r="M2737">
        <f t="shared" si="338"/>
        <v>620000</v>
      </c>
    </row>
    <row r="2738" spans="1:13" x14ac:dyDescent="0.45">
      <c r="A2738" t="s">
        <v>5778</v>
      </c>
      <c r="B2738">
        <v>150000</v>
      </c>
      <c r="C2738" t="s">
        <v>7</v>
      </c>
      <c r="D2738" t="str">
        <f t="shared" si="340"/>
        <v>2021.02</v>
      </c>
      <c r="E2738" t="str" cm="1">
        <f t="array" ref="E2738">IF(COUNT(FIND({"셀룰러","샐룰러","lte","Lte","LTE","Cellular","cellular"},G2738)),"lte","wifi")</f>
        <v>lte</v>
      </c>
      <c r="F2738" t="s">
        <v>208</v>
      </c>
      <c r="G2738" t="s">
        <v>1352</v>
      </c>
      <c r="H2738">
        <f t="shared" si="335"/>
        <v>7.9200000000000728</v>
      </c>
      <c r="I2738">
        <f t="shared" si="336"/>
        <v>1010000</v>
      </c>
      <c r="J2738">
        <v>2013.1</v>
      </c>
      <c r="K2738">
        <f t="shared" si="337"/>
        <v>64</v>
      </c>
      <c r="M2738">
        <f t="shared" si="338"/>
        <v>770000</v>
      </c>
    </row>
    <row r="2739" spans="1:13" x14ac:dyDescent="0.45">
      <c r="A2739" t="s">
        <v>5778</v>
      </c>
      <c r="B2739">
        <v>120000</v>
      </c>
      <c r="C2739" t="s">
        <v>7</v>
      </c>
      <c r="D2739" t="str">
        <f t="shared" si="340"/>
        <v>2021.02</v>
      </c>
      <c r="E2739" t="str" cm="1">
        <f t="array" ref="E2739">IF(COUNT(FIND({"셀룰러","샐룰러","lte","Lte","LTE","Cellular","cellular"},G2739)),"lte","wifi")</f>
        <v>wifi</v>
      </c>
      <c r="F2739" t="s">
        <v>54</v>
      </c>
      <c r="G2739" t="s">
        <v>1355</v>
      </c>
      <c r="H2739">
        <f t="shared" si="335"/>
        <v>7.9200000000000728</v>
      </c>
      <c r="I2739">
        <f t="shared" si="336"/>
        <v>620000</v>
      </c>
      <c r="J2739">
        <v>2013.1</v>
      </c>
      <c r="K2739">
        <f t="shared" si="337"/>
        <v>16</v>
      </c>
      <c r="M2739">
        <f t="shared" si="338"/>
        <v>620000</v>
      </c>
    </row>
    <row r="2740" spans="1:13" x14ac:dyDescent="0.45">
      <c r="A2740" t="s">
        <v>5778</v>
      </c>
      <c r="B2740">
        <v>110000</v>
      </c>
      <c r="C2740" t="s">
        <v>7</v>
      </c>
      <c r="D2740" t="str">
        <f t="shared" si="340"/>
        <v>2021.02</v>
      </c>
      <c r="E2740" t="str" cm="1">
        <f t="array" ref="E2740">IF(COUNT(FIND({"셀룰러","샐룰러","lte","Lte","LTE","Cellular","cellular"},G2740)),"lte","wifi")</f>
        <v>wifi</v>
      </c>
      <c r="F2740" t="s">
        <v>52</v>
      </c>
      <c r="G2740" t="s">
        <v>1522</v>
      </c>
      <c r="H2740">
        <f t="shared" si="335"/>
        <v>7.9200000000000728</v>
      </c>
      <c r="I2740">
        <f t="shared" si="336"/>
        <v>620000</v>
      </c>
      <c r="J2740">
        <v>2013.1</v>
      </c>
      <c r="K2740">
        <f t="shared" si="337"/>
        <v>16</v>
      </c>
      <c r="M2740">
        <f t="shared" si="338"/>
        <v>620000</v>
      </c>
    </row>
    <row r="2741" spans="1:13" x14ac:dyDescent="0.45">
      <c r="A2741" t="s">
        <v>5778</v>
      </c>
      <c r="B2741">
        <v>120000</v>
      </c>
      <c r="C2741" t="s">
        <v>7</v>
      </c>
      <c r="D2741" t="str">
        <f t="shared" si="340"/>
        <v>2021.01</v>
      </c>
      <c r="E2741" t="str" cm="1">
        <f t="array" ref="E2741">IF(COUNT(FIND({"셀룰러","샐룰러","lte","Lte","LTE","Cellular","cellular"},G2741)),"lte","wifi")</f>
        <v>lte</v>
      </c>
      <c r="F2741" t="s">
        <v>367</v>
      </c>
      <c r="G2741" t="s">
        <v>1546</v>
      </c>
      <c r="H2741">
        <f t="shared" si="335"/>
        <v>7.9100000000000819</v>
      </c>
      <c r="I2741">
        <f t="shared" si="336"/>
        <v>890000</v>
      </c>
      <c r="J2741">
        <v>2013.1</v>
      </c>
      <c r="K2741">
        <f t="shared" si="337"/>
        <v>32</v>
      </c>
      <c r="M2741">
        <f t="shared" si="338"/>
        <v>770000</v>
      </c>
    </row>
    <row r="2742" spans="1:13" x14ac:dyDescent="0.45">
      <c r="A2742" t="s">
        <v>5778</v>
      </c>
      <c r="B2742">
        <v>120000</v>
      </c>
      <c r="C2742" t="s">
        <v>4</v>
      </c>
      <c r="D2742" t="str">
        <f t="shared" si="340"/>
        <v>2021.01</v>
      </c>
      <c r="E2742" t="str" cm="1">
        <f t="array" ref="E2742">IF(COUNT(FIND({"셀룰러","샐룰러","lte","Lte","LTE","Cellular","cellular"},G2742)),"lte","wifi")</f>
        <v>wifi</v>
      </c>
      <c r="F2742" t="s">
        <v>97</v>
      </c>
      <c r="G2742" t="s">
        <v>1547</v>
      </c>
      <c r="H2742">
        <f t="shared" si="335"/>
        <v>7.9100000000000819</v>
      </c>
      <c r="I2742">
        <f t="shared" si="336"/>
        <v>860000</v>
      </c>
      <c r="J2742">
        <v>2013.1</v>
      </c>
      <c r="K2742">
        <f t="shared" si="337"/>
        <v>64</v>
      </c>
      <c r="M2742">
        <f t="shared" si="338"/>
        <v>620000</v>
      </c>
    </row>
    <row r="2743" spans="1:13" x14ac:dyDescent="0.45">
      <c r="A2743" t="s">
        <v>5778</v>
      </c>
      <c r="B2743">
        <v>50000</v>
      </c>
      <c r="C2743" t="s">
        <v>7</v>
      </c>
      <c r="D2743" t="str">
        <f t="shared" si="340"/>
        <v>2020.11</v>
      </c>
      <c r="E2743" t="str" cm="1">
        <f t="array" ref="E2743">IF(COUNT(FIND({"셀룰러","샐룰러","lte","Lte","LTE","Cellular","cellular"},G2743)),"lte","wifi")</f>
        <v>wifi</v>
      </c>
      <c r="F2743" t="s">
        <v>67</v>
      </c>
      <c r="G2743" t="s">
        <v>1583</v>
      </c>
      <c r="H2743">
        <f t="shared" si="335"/>
        <v>7.0099999999999909</v>
      </c>
      <c r="I2743">
        <f t="shared" si="336"/>
        <v>740000</v>
      </c>
      <c r="J2743">
        <v>2013.1</v>
      </c>
      <c r="K2743">
        <f t="shared" si="337"/>
        <v>32</v>
      </c>
      <c r="M2743">
        <f t="shared" si="338"/>
        <v>620000</v>
      </c>
    </row>
    <row r="2744" spans="1:13" x14ac:dyDescent="0.45">
      <c r="A2744" t="s">
        <v>5778</v>
      </c>
      <c r="B2744">
        <v>100000</v>
      </c>
      <c r="C2744" t="s">
        <v>7</v>
      </c>
      <c r="D2744" t="str">
        <f t="shared" si="340"/>
        <v>2021.01</v>
      </c>
      <c r="E2744" t="str" cm="1">
        <f t="array" ref="E2744">IF(COUNT(FIND({"셀룰러","샐룰러","lte","Lte","LTE","Cellular","cellular"},G2744)),"lte","wifi")</f>
        <v>wifi</v>
      </c>
      <c r="F2744" t="s">
        <v>81</v>
      </c>
      <c r="G2744" t="s">
        <v>1398</v>
      </c>
      <c r="H2744">
        <f t="shared" si="335"/>
        <v>7.9100000000000819</v>
      </c>
      <c r="I2744">
        <f t="shared" si="336"/>
        <v>740000</v>
      </c>
      <c r="J2744">
        <v>2013.1</v>
      </c>
      <c r="K2744">
        <f t="shared" si="337"/>
        <v>32</v>
      </c>
      <c r="M2744">
        <f t="shared" si="338"/>
        <v>620000</v>
      </c>
    </row>
    <row r="2745" spans="1:13" x14ac:dyDescent="0.45">
      <c r="A2745" t="s">
        <v>5778</v>
      </c>
      <c r="B2745">
        <v>150000</v>
      </c>
      <c r="C2745" t="s">
        <v>7</v>
      </c>
      <c r="D2745" t="str">
        <f t="shared" si="340"/>
        <v>2020.11</v>
      </c>
      <c r="E2745" t="str" cm="1">
        <f t="array" ref="E2745">IF(COUNT(FIND({"셀룰러","샐룰러","lte","Lte","LTE","Cellular","cellular"},G2745)),"lte","wifi")</f>
        <v>wifi</v>
      </c>
      <c r="F2745" t="s">
        <v>604</v>
      </c>
      <c r="G2745" t="s">
        <v>1450</v>
      </c>
      <c r="H2745">
        <f t="shared" si="335"/>
        <v>7.0099999999999909</v>
      </c>
      <c r="I2745">
        <f t="shared" si="336"/>
        <v>620000</v>
      </c>
      <c r="J2745">
        <v>2013.1</v>
      </c>
      <c r="K2745">
        <f t="shared" si="337"/>
        <v>16</v>
      </c>
      <c r="M2745">
        <f t="shared" si="338"/>
        <v>620000</v>
      </c>
    </row>
    <row r="2746" spans="1:13" x14ac:dyDescent="0.45">
      <c r="A2746" t="s">
        <v>5778</v>
      </c>
      <c r="B2746">
        <v>89000</v>
      </c>
      <c r="C2746" t="s">
        <v>7</v>
      </c>
      <c r="D2746" s="2">
        <v>2020.12</v>
      </c>
      <c r="E2746" t="str" cm="1">
        <f t="array" ref="E2746">IF(COUNT(FIND({"셀룰러","샐룰러","lte","Lte","LTE","Cellular","cellular"},G2746)),"lte","wifi")</f>
        <v>wifi</v>
      </c>
      <c r="F2746">
        <v>20201202</v>
      </c>
      <c r="G2746" t="s">
        <v>5739</v>
      </c>
      <c r="H2746">
        <f t="shared" si="335"/>
        <v>7.0199999999999818</v>
      </c>
      <c r="I2746">
        <f t="shared" si="336"/>
        <v>740000</v>
      </c>
      <c r="J2746">
        <v>2013.1</v>
      </c>
      <c r="K2746">
        <f t="shared" si="337"/>
        <v>32</v>
      </c>
      <c r="M2746">
        <f t="shared" si="338"/>
        <v>620000</v>
      </c>
    </row>
    <row r="2747" spans="1:13" x14ac:dyDescent="0.45">
      <c r="A2747" t="s">
        <v>5778</v>
      </c>
      <c r="B2747">
        <v>210000</v>
      </c>
      <c r="C2747" t="s">
        <v>4</v>
      </c>
      <c r="D2747" t="str">
        <f>LEFT(F2747,7)</f>
        <v>2020.11</v>
      </c>
      <c r="E2747" t="str" cm="1">
        <f t="array" ref="E2747">IF(COUNT(FIND({"셀룰러","샐룰러","lte","Lte","LTE","Cellular","cellular"},G2747)),"lte","wifi")</f>
        <v>wifi</v>
      </c>
      <c r="F2747" t="s">
        <v>207</v>
      </c>
      <c r="G2747" t="s">
        <v>1523</v>
      </c>
      <c r="H2747">
        <f t="shared" si="335"/>
        <v>7.0099999999999909</v>
      </c>
      <c r="I2747">
        <f t="shared" si="336"/>
        <v>980000</v>
      </c>
      <c r="J2747">
        <v>2013.1</v>
      </c>
      <c r="K2747">
        <f t="shared" si="337"/>
        <v>128</v>
      </c>
      <c r="M2747">
        <f t="shared" si="338"/>
        <v>620000</v>
      </c>
    </row>
    <row r="2748" spans="1:13" x14ac:dyDescent="0.45">
      <c r="A2748" t="s">
        <v>5778</v>
      </c>
      <c r="B2748">
        <v>140000</v>
      </c>
      <c r="C2748" t="s">
        <v>4</v>
      </c>
      <c r="D2748" t="str">
        <f>LEFT(F2748,7)</f>
        <v>2020.12</v>
      </c>
      <c r="E2748" t="str" cm="1">
        <f t="array" ref="E2748">IF(COUNT(FIND({"셀룰러","샐룰러","lte","Lte","LTE","Cellular","cellular"},G2748)),"lte","wifi")</f>
        <v>wifi</v>
      </c>
      <c r="F2748" t="s">
        <v>128</v>
      </c>
      <c r="G2748" t="s">
        <v>1363</v>
      </c>
      <c r="H2748">
        <f t="shared" si="335"/>
        <v>7.0199999999999818</v>
      </c>
      <c r="I2748">
        <f t="shared" si="336"/>
        <v>740000</v>
      </c>
      <c r="J2748">
        <v>2013.1</v>
      </c>
      <c r="K2748">
        <f t="shared" si="337"/>
        <v>32</v>
      </c>
      <c r="M2748">
        <f t="shared" si="338"/>
        <v>620000</v>
      </c>
    </row>
    <row r="2749" spans="1:13" x14ac:dyDescent="0.45">
      <c r="A2749" t="s">
        <v>5778</v>
      </c>
      <c r="B2749">
        <v>120000</v>
      </c>
      <c r="C2749" t="s">
        <v>7</v>
      </c>
      <c r="D2749" t="str">
        <f>LEFT(F2749,7)</f>
        <v>2021.01</v>
      </c>
      <c r="E2749" t="str" cm="1">
        <f t="array" ref="E2749">IF(COUNT(FIND({"셀룰러","샐룰러","lte","Lte","LTE","Cellular","cellular"},G2749)),"lte","wifi")</f>
        <v>lte</v>
      </c>
      <c r="F2749" t="s">
        <v>102</v>
      </c>
      <c r="G2749" t="s">
        <v>1362</v>
      </c>
      <c r="H2749">
        <f t="shared" si="335"/>
        <v>7.9100000000000819</v>
      </c>
      <c r="I2749">
        <f t="shared" si="336"/>
        <v>890000</v>
      </c>
      <c r="J2749">
        <v>2013.1</v>
      </c>
      <c r="K2749">
        <f t="shared" si="337"/>
        <v>32</v>
      </c>
      <c r="M2749">
        <f t="shared" si="338"/>
        <v>770000</v>
      </c>
    </row>
    <row r="2750" spans="1:13" x14ac:dyDescent="0.45">
      <c r="A2750" t="s">
        <v>5778</v>
      </c>
      <c r="B2750">
        <v>280000</v>
      </c>
      <c r="C2750" t="s">
        <v>4</v>
      </c>
      <c r="D2750" s="2">
        <v>2020.11</v>
      </c>
      <c r="E2750" t="str" cm="1">
        <f t="array" ref="E2750">IF(COUNT(FIND({"셀룰러","샐룰러","lte","Lte","LTE","Cellular","cellular"},G2750)),"lte","wifi")</f>
        <v>lte</v>
      </c>
      <c r="F2750">
        <v>20201106</v>
      </c>
      <c r="G2750" t="s">
        <v>5721</v>
      </c>
      <c r="H2750">
        <f t="shared" si="335"/>
        <v>7.0099999999999909</v>
      </c>
      <c r="I2750">
        <f t="shared" si="336"/>
        <v>1130000</v>
      </c>
      <c r="J2750">
        <v>2013.1</v>
      </c>
      <c r="K2750">
        <f t="shared" si="337"/>
        <v>128</v>
      </c>
      <c r="M2750">
        <f t="shared" si="338"/>
        <v>770000</v>
      </c>
    </row>
    <row r="2751" spans="1:13" x14ac:dyDescent="0.45">
      <c r="A2751" t="s">
        <v>5778</v>
      </c>
      <c r="B2751">
        <v>590000</v>
      </c>
      <c r="C2751" t="s">
        <v>4</v>
      </c>
      <c r="D2751" s="2">
        <v>2021.01</v>
      </c>
      <c r="E2751" t="str" cm="1">
        <f t="array" ref="E2751">IF(COUNT(FIND({"셀룰러","샐룰러","lte","Lte","LTE","Cellular","cellular"},G2751)),"lte","wifi")</f>
        <v>lte</v>
      </c>
      <c r="F2751">
        <v>20210102</v>
      </c>
      <c r="G2751" t="s">
        <v>5770</v>
      </c>
      <c r="H2751">
        <f t="shared" si="335"/>
        <v>7.9100000000000819</v>
      </c>
      <c r="I2751">
        <f t="shared" si="336"/>
        <v>1010000</v>
      </c>
      <c r="J2751">
        <v>2013.1</v>
      </c>
      <c r="K2751">
        <f t="shared" si="337"/>
        <v>64</v>
      </c>
      <c r="M2751">
        <f t="shared" si="338"/>
        <v>770000</v>
      </c>
    </row>
    <row r="2752" spans="1:13" x14ac:dyDescent="0.45">
      <c r="A2752" t="s">
        <v>5778</v>
      </c>
      <c r="B2752">
        <v>100000</v>
      </c>
      <c r="C2752" t="s">
        <v>7</v>
      </c>
      <c r="D2752" t="str">
        <f>LEFT(F2752,7)</f>
        <v>2020.12</v>
      </c>
      <c r="E2752" t="str" cm="1">
        <f t="array" ref="E2752">IF(COUNT(FIND({"셀룰러","샐룰러","lte","Lte","LTE","Cellular","cellular"},G2752)),"lte","wifi")</f>
        <v>wifi</v>
      </c>
      <c r="F2752" t="s">
        <v>150</v>
      </c>
      <c r="G2752" t="s">
        <v>1426</v>
      </c>
      <c r="H2752">
        <f t="shared" si="335"/>
        <v>7.0199999999999818</v>
      </c>
      <c r="I2752">
        <f t="shared" si="336"/>
        <v>740000</v>
      </c>
      <c r="J2752">
        <v>2013.1</v>
      </c>
      <c r="K2752">
        <f t="shared" si="337"/>
        <v>32</v>
      </c>
      <c r="M2752">
        <f t="shared" si="338"/>
        <v>620000</v>
      </c>
    </row>
    <row r="2753" spans="1:13" x14ac:dyDescent="0.45">
      <c r="A2753" t="s">
        <v>5778</v>
      </c>
      <c r="B2753">
        <v>500000</v>
      </c>
      <c r="C2753" t="s">
        <v>7</v>
      </c>
      <c r="D2753" t="str">
        <f>LEFT(F2753,7)</f>
        <v>2020.12</v>
      </c>
      <c r="E2753" t="str" cm="1">
        <f t="array" ref="E2753">IF(COUNT(FIND({"셀룰러","샐룰러","lte","Lte","LTE","Cellular","cellular"},G2753)),"lte","wifi")</f>
        <v>wifi</v>
      </c>
      <c r="F2753" t="s">
        <v>153</v>
      </c>
      <c r="G2753" t="s">
        <v>1505</v>
      </c>
      <c r="H2753">
        <f t="shared" si="335"/>
        <v>7.0199999999999818</v>
      </c>
      <c r="I2753">
        <f t="shared" si="336"/>
        <v>860000</v>
      </c>
      <c r="J2753">
        <v>2013.1</v>
      </c>
      <c r="K2753">
        <f t="shared" si="337"/>
        <v>64</v>
      </c>
      <c r="M2753">
        <f t="shared" si="338"/>
        <v>620000</v>
      </c>
    </row>
    <row r="2754" spans="1:13" x14ac:dyDescent="0.45">
      <c r="A2754" t="s">
        <v>5778</v>
      </c>
      <c r="B2754">
        <v>160000</v>
      </c>
      <c r="C2754" t="s">
        <v>7</v>
      </c>
      <c r="D2754" s="2">
        <v>2020.11</v>
      </c>
      <c r="E2754" t="str" cm="1">
        <f t="array" ref="E2754">IF(COUNT(FIND({"셀룰러","샐룰러","lte","Lte","LTE","Cellular","cellular"},G2754)),"lte","wifi")</f>
        <v>wifi</v>
      </c>
      <c r="F2754">
        <v>20201122</v>
      </c>
      <c r="G2754" t="s">
        <v>5725</v>
      </c>
      <c r="H2754">
        <f t="shared" si="335"/>
        <v>7.0099999999999909</v>
      </c>
      <c r="I2754">
        <f t="shared" si="336"/>
        <v>620000</v>
      </c>
      <c r="J2754">
        <v>2013.1</v>
      </c>
      <c r="K2754">
        <f t="shared" si="337"/>
        <v>16</v>
      </c>
      <c r="M2754">
        <f t="shared" si="338"/>
        <v>620000</v>
      </c>
    </row>
    <row r="2755" spans="1:13" x14ac:dyDescent="0.45">
      <c r="A2755" t="s">
        <v>5778</v>
      </c>
      <c r="B2755">
        <v>140000</v>
      </c>
      <c r="C2755" t="s">
        <v>7</v>
      </c>
      <c r="D2755" t="str">
        <f>LEFT(F2755,7)</f>
        <v>2021.01</v>
      </c>
      <c r="E2755" t="str" cm="1">
        <f t="array" ref="E2755">IF(COUNT(FIND({"셀룰러","샐룰러","lte","Lte","LTE","Cellular","cellular"},G2755)),"lte","wifi")</f>
        <v>wifi</v>
      </c>
      <c r="F2755" t="s">
        <v>110</v>
      </c>
      <c r="G2755" t="s">
        <v>1542</v>
      </c>
      <c r="H2755">
        <f t="shared" si="335"/>
        <v>7.9100000000000819</v>
      </c>
      <c r="I2755">
        <f t="shared" si="336"/>
        <v>740000</v>
      </c>
      <c r="J2755">
        <v>2013.1</v>
      </c>
      <c r="K2755">
        <f t="shared" si="337"/>
        <v>32</v>
      </c>
      <c r="M2755">
        <f t="shared" si="338"/>
        <v>620000</v>
      </c>
    </row>
    <row r="2756" spans="1:13" x14ac:dyDescent="0.45">
      <c r="A2756" t="s">
        <v>5778</v>
      </c>
      <c r="B2756" s="1">
        <v>199000</v>
      </c>
      <c r="C2756" t="s">
        <v>4</v>
      </c>
      <c r="D2756" s="2">
        <v>2020.06</v>
      </c>
      <c r="E2756" t="str" cm="1">
        <f t="array" ref="E2756">IF(COUNT(FIND({"셀룰러","샐룰러","lte","Lte","LTE","Cellular","cellular"},G2756)),"lte","wifi")</f>
        <v>wifi</v>
      </c>
      <c r="F2756">
        <v>202006</v>
      </c>
      <c r="G2756" t="s">
        <v>5759</v>
      </c>
      <c r="H2756">
        <f t="shared" si="335"/>
        <v>6.9600000000000364</v>
      </c>
      <c r="I2756">
        <f t="shared" si="336"/>
        <v>620000</v>
      </c>
      <c r="J2756">
        <v>2013.1</v>
      </c>
      <c r="K2756">
        <f t="shared" si="337"/>
        <v>16</v>
      </c>
      <c r="M2756">
        <f t="shared" si="338"/>
        <v>620000</v>
      </c>
    </row>
    <row r="2757" spans="1:13" x14ac:dyDescent="0.45">
      <c r="A2757" t="s">
        <v>5778</v>
      </c>
      <c r="B2757">
        <v>85000</v>
      </c>
      <c r="C2757" t="s">
        <v>7</v>
      </c>
      <c r="D2757" t="str">
        <f>LEFT(F2757,7)</f>
        <v>2021.02</v>
      </c>
      <c r="E2757" t="str" cm="1">
        <f t="array" ref="E2757">IF(COUNT(FIND({"셀룰러","샐룰러","lte","Lte","LTE","Cellular","cellular"},G2757)),"lte","wifi")</f>
        <v>wifi</v>
      </c>
      <c r="F2757" t="s">
        <v>64</v>
      </c>
      <c r="G2757" t="s">
        <v>1354</v>
      </c>
      <c r="H2757">
        <f t="shared" si="335"/>
        <v>7.9200000000000728</v>
      </c>
      <c r="I2757">
        <f t="shared" si="336"/>
        <v>620000</v>
      </c>
      <c r="J2757">
        <v>2013.1</v>
      </c>
      <c r="K2757">
        <f t="shared" si="337"/>
        <v>16</v>
      </c>
      <c r="M2757">
        <f t="shared" si="338"/>
        <v>620000</v>
      </c>
    </row>
    <row r="2758" spans="1:13" x14ac:dyDescent="0.45">
      <c r="A2758" t="s">
        <v>5778</v>
      </c>
      <c r="B2758">
        <v>140000</v>
      </c>
      <c r="C2758" t="s">
        <v>4</v>
      </c>
      <c r="D2758" s="2">
        <v>2020.11</v>
      </c>
      <c r="E2758" t="str" cm="1">
        <f t="array" ref="E2758">IF(COUNT(FIND({"셀룰러","샐룰러","lte","Lte","LTE","Cellular","cellular"},G2758)),"lte","wifi")</f>
        <v>wifi</v>
      </c>
      <c r="F2758">
        <v>20201119</v>
      </c>
      <c r="G2758" t="s">
        <v>5453</v>
      </c>
      <c r="H2758">
        <f t="shared" si="335"/>
        <v>7.0099999999999909</v>
      </c>
      <c r="I2758">
        <f t="shared" si="336"/>
        <v>740000</v>
      </c>
      <c r="J2758">
        <v>2013.1</v>
      </c>
      <c r="K2758">
        <f t="shared" si="337"/>
        <v>32</v>
      </c>
      <c r="M2758">
        <f t="shared" si="338"/>
        <v>620000</v>
      </c>
    </row>
    <row r="2759" spans="1:13" x14ac:dyDescent="0.45">
      <c r="A2759" t="s">
        <v>5778</v>
      </c>
      <c r="B2759">
        <v>140000</v>
      </c>
      <c r="C2759" t="s">
        <v>7</v>
      </c>
      <c r="D2759" s="2">
        <v>2021.01</v>
      </c>
      <c r="E2759" t="str" cm="1">
        <f t="array" ref="E2759">IF(COUNT(FIND({"셀룰러","샐룰러","lte","Lte","LTE","Cellular","cellular"},G2759)),"lte","wifi")</f>
        <v>lte</v>
      </c>
      <c r="F2759">
        <v>20210110</v>
      </c>
      <c r="G2759" t="s">
        <v>5498</v>
      </c>
      <c r="H2759">
        <f t="shared" ref="H2759:H2822" si="341">D2759-J2759</f>
        <v>7.9100000000000819</v>
      </c>
      <c r="I2759">
        <f t="shared" si="336"/>
        <v>1010000</v>
      </c>
      <c r="J2759">
        <v>2013.1</v>
      </c>
      <c r="K2759">
        <f t="shared" si="337"/>
        <v>64</v>
      </c>
      <c r="M2759">
        <f t="shared" si="338"/>
        <v>770000</v>
      </c>
    </row>
    <row r="2760" spans="1:13" x14ac:dyDescent="0.45">
      <c r="A2760" t="s">
        <v>5778</v>
      </c>
      <c r="B2760">
        <v>45000</v>
      </c>
      <c r="C2760" t="s">
        <v>7</v>
      </c>
      <c r="D2760" s="2">
        <v>2021.02</v>
      </c>
      <c r="E2760" t="str" cm="1">
        <f t="array" ref="E2760">IF(COUNT(FIND({"셀룰러","샐룰러","lte","Lte","LTE","Cellular","cellular"},G2760)),"lte","wifi")</f>
        <v>wifi</v>
      </c>
      <c r="F2760">
        <v>20210213</v>
      </c>
      <c r="G2760" t="s">
        <v>5536</v>
      </c>
      <c r="H2760">
        <f t="shared" si="341"/>
        <v>7.9200000000000728</v>
      </c>
      <c r="I2760">
        <f t="shared" si="336"/>
        <v>860000</v>
      </c>
      <c r="J2760">
        <v>2013.1</v>
      </c>
      <c r="K2760">
        <f t="shared" si="337"/>
        <v>64</v>
      </c>
      <c r="M2760">
        <f t="shared" si="338"/>
        <v>620000</v>
      </c>
    </row>
    <row r="2761" spans="1:13" x14ac:dyDescent="0.45">
      <c r="A2761" t="s">
        <v>5778</v>
      </c>
      <c r="B2761">
        <v>123456</v>
      </c>
      <c r="C2761" t="s">
        <v>7</v>
      </c>
      <c r="D2761" t="str">
        <f t="shared" ref="D2761:D2793" si="342">LEFT(F2761,7)</f>
        <v>2021.03</v>
      </c>
      <c r="E2761" t="str" cm="1">
        <f t="array" ref="E2761">IF(COUNT(FIND({"셀룰러","샐룰러","lte","Lte","LTE","Cellular","cellular"},G2761)),"lte","wifi")</f>
        <v>wifi</v>
      </c>
      <c r="F2761" t="s">
        <v>15</v>
      </c>
      <c r="G2761" t="s">
        <v>1507</v>
      </c>
      <c r="H2761">
        <f t="shared" si="341"/>
        <v>7.9300000000000637</v>
      </c>
      <c r="I2761">
        <f t="shared" si="336"/>
        <v>740000</v>
      </c>
      <c r="J2761">
        <v>2013.1</v>
      </c>
      <c r="K2761">
        <f t="shared" si="337"/>
        <v>32</v>
      </c>
      <c r="M2761">
        <f t="shared" si="338"/>
        <v>620000</v>
      </c>
    </row>
    <row r="2762" spans="1:13" x14ac:dyDescent="0.45">
      <c r="A2762" t="s">
        <v>5778</v>
      </c>
      <c r="B2762">
        <v>100000</v>
      </c>
      <c r="C2762" t="s">
        <v>7</v>
      </c>
      <c r="D2762" t="str">
        <f t="shared" si="342"/>
        <v>2021.03</v>
      </c>
      <c r="E2762" t="str" cm="1">
        <f t="array" ref="E2762">IF(COUNT(FIND({"셀룰러","샐룰러","lte","Lte","LTE","Cellular","cellular"},G2762)),"lte","wifi")</f>
        <v>wifi</v>
      </c>
      <c r="F2762" t="s">
        <v>17</v>
      </c>
      <c r="G2762" t="s">
        <v>1508</v>
      </c>
      <c r="H2762">
        <f t="shared" si="341"/>
        <v>7.9300000000000637</v>
      </c>
      <c r="I2762">
        <f t="shared" si="336"/>
        <v>740000</v>
      </c>
      <c r="J2762">
        <v>2013.1</v>
      </c>
      <c r="K2762">
        <f t="shared" si="337"/>
        <v>32</v>
      </c>
      <c r="M2762">
        <f t="shared" si="338"/>
        <v>620000</v>
      </c>
    </row>
    <row r="2763" spans="1:13" x14ac:dyDescent="0.45">
      <c r="A2763" t="s">
        <v>5778</v>
      </c>
      <c r="B2763">
        <v>150000</v>
      </c>
      <c r="C2763" t="s">
        <v>4</v>
      </c>
      <c r="D2763" t="str">
        <f t="shared" si="342"/>
        <v>2020.10</v>
      </c>
      <c r="E2763" t="str" cm="1">
        <f t="array" ref="E2763">IF(COUNT(FIND({"셀룰러","샐룰러","lte","Lte","LTE","Cellular","cellular"},G2763)),"lte","wifi")</f>
        <v>wifi</v>
      </c>
      <c r="F2763" t="s">
        <v>611</v>
      </c>
      <c r="G2763" t="s">
        <v>1383</v>
      </c>
      <c r="H2763">
        <f t="shared" si="341"/>
        <v>7</v>
      </c>
      <c r="I2763">
        <f t="shared" si="336"/>
        <v>740000</v>
      </c>
      <c r="J2763">
        <v>2013.1</v>
      </c>
      <c r="K2763">
        <f t="shared" si="337"/>
        <v>32</v>
      </c>
      <c r="M2763">
        <f t="shared" si="338"/>
        <v>620000</v>
      </c>
    </row>
    <row r="2764" spans="1:13" x14ac:dyDescent="0.45">
      <c r="A2764" t="s">
        <v>5778</v>
      </c>
      <c r="B2764">
        <v>150000</v>
      </c>
      <c r="C2764" t="s">
        <v>7</v>
      </c>
      <c r="D2764" t="str">
        <f t="shared" si="342"/>
        <v>2020.11</v>
      </c>
      <c r="E2764" t="str" cm="1">
        <f t="array" ref="E2764">IF(COUNT(FIND({"셀룰러","샐룰러","lte","Lte","LTE","Cellular","cellular"},G2764)),"lte","wifi")</f>
        <v>lte</v>
      </c>
      <c r="F2764" t="s">
        <v>195</v>
      </c>
      <c r="G2764" t="s">
        <v>708</v>
      </c>
      <c r="H2764">
        <f t="shared" si="341"/>
        <v>7.0099999999999909</v>
      </c>
      <c r="I2764">
        <f t="shared" si="336"/>
        <v>1130000</v>
      </c>
      <c r="J2764">
        <v>2013.1</v>
      </c>
      <c r="K2764">
        <f t="shared" si="337"/>
        <v>128</v>
      </c>
      <c r="M2764">
        <f t="shared" si="338"/>
        <v>770000</v>
      </c>
    </row>
    <row r="2765" spans="1:13" x14ac:dyDescent="0.45">
      <c r="A2765" t="s">
        <v>5778</v>
      </c>
      <c r="B2765">
        <v>90000</v>
      </c>
      <c r="C2765" t="s">
        <v>7</v>
      </c>
      <c r="D2765" t="str">
        <f t="shared" si="342"/>
        <v>2021.03</v>
      </c>
      <c r="E2765" t="str" cm="1">
        <f t="array" ref="E2765">IF(COUNT(FIND({"셀룰러","샐룰러","lte","Lte","LTE","Cellular","cellular"},G2765)),"lte","wifi")</f>
        <v>wifi</v>
      </c>
      <c r="F2765" t="s">
        <v>22</v>
      </c>
      <c r="G2765" t="s">
        <v>1378</v>
      </c>
      <c r="H2765">
        <f t="shared" si="341"/>
        <v>7.9300000000000637</v>
      </c>
      <c r="I2765">
        <f t="shared" si="336"/>
        <v>980000</v>
      </c>
      <c r="J2765">
        <v>2013.1</v>
      </c>
      <c r="K2765">
        <f t="shared" si="337"/>
        <v>128</v>
      </c>
      <c r="M2765">
        <f t="shared" si="338"/>
        <v>620000</v>
      </c>
    </row>
    <row r="2766" spans="1:13" x14ac:dyDescent="0.45">
      <c r="A2766" t="s">
        <v>5778</v>
      </c>
      <c r="B2766">
        <v>103000</v>
      </c>
      <c r="C2766" t="s">
        <v>4</v>
      </c>
      <c r="D2766" t="str">
        <f t="shared" si="342"/>
        <v>2020.11</v>
      </c>
      <c r="E2766" t="str" cm="1">
        <f t="array" ref="E2766">IF(COUNT(FIND({"셀룰러","샐룰러","lte","Lte","LTE","Cellular","cellular"},G2766)),"lte","wifi")</f>
        <v>wifi</v>
      </c>
      <c r="F2766" t="s">
        <v>32</v>
      </c>
      <c r="G2766" t="s">
        <v>1544</v>
      </c>
      <c r="H2766">
        <f t="shared" si="341"/>
        <v>7.0099999999999909</v>
      </c>
      <c r="I2766">
        <f t="shared" si="336"/>
        <v>620000</v>
      </c>
      <c r="J2766">
        <v>2013.1</v>
      </c>
      <c r="K2766">
        <f t="shared" si="337"/>
        <v>16</v>
      </c>
      <c r="M2766">
        <f t="shared" si="338"/>
        <v>620000</v>
      </c>
    </row>
    <row r="2767" spans="1:13" x14ac:dyDescent="0.45">
      <c r="A2767" t="s">
        <v>5778</v>
      </c>
      <c r="B2767">
        <v>120000</v>
      </c>
      <c r="C2767" t="s">
        <v>7</v>
      </c>
      <c r="D2767" t="str">
        <f t="shared" si="342"/>
        <v>2021.03</v>
      </c>
      <c r="E2767" t="str" cm="1">
        <f t="array" ref="E2767">IF(COUNT(FIND({"셀룰러","샐룰러","lte","Lte","LTE","Cellular","cellular"},G2767)),"lte","wifi")</f>
        <v>wifi</v>
      </c>
      <c r="F2767" t="s">
        <v>197</v>
      </c>
      <c r="G2767" t="s">
        <v>1510</v>
      </c>
      <c r="H2767">
        <f t="shared" si="341"/>
        <v>7.9300000000000637</v>
      </c>
      <c r="I2767">
        <f t="shared" ref="I2767:I2830" si="343">IF(K2767=32,M2767+120000,IF(K2767=64,M2767+240000,IF(K2767=128,M2767+360000,M2767)))</f>
        <v>740000</v>
      </c>
      <c r="J2767">
        <v>2013.1</v>
      </c>
      <c r="K2767">
        <f t="shared" ref="K2767:K2830" si="344">IF(COUNT(FIND(32,G2767)),32,IF(COUNT(FIND(128,G2767)),128,IF(COUNT(FIND(16,G2767)),16,64)))</f>
        <v>32</v>
      </c>
      <c r="M2767">
        <f t="shared" ref="M2767:M2830" si="345">IF(E2767="wifi",620000,770000)</f>
        <v>620000</v>
      </c>
    </row>
    <row r="2768" spans="1:13" x14ac:dyDescent="0.45">
      <c r="A2768" t="s">
        <v>5778</v>
      </c>
      <c r="B2768">
        <v>150000</v>
      </c>
      <c r="C2768" t="s">
        <v>7</v>
      </c>
      <c r="D2768" t="str">
        <f t="shared" si="342"/>
        <v>2020.11</v>
      </c>
      <c r="E2768" t="str" cm="1">
        <f t="array" ref="E2768">IF(COUNT(FIND({"셀룰러","샐룰러","lte","Lte","LTE","Cellular","cellular"},G2768)),"lte","wifi")</f>
        <v>lte</v>
      </c>
      <c r="F2768" t="s">
        <v>181</v>
      </c>
      <c r="G2768" t="s">
        <v>705</v>
      </c>
      <c r="H2768">
        <f t="shared" si="341"/>
        <v>7.0099999999999909</v>
      </c>
      <c r="I2768">
        <f t="shared" si="343"/>
        <v>1130000</v>
      </c>
      <c r="J2768">
        <v>2013.1</v>
      </c>
      <c r="K2768">
        <f t="shared" si="344"/>
        <v>128</v>
      </c>
      <c r="M2768">
        <f t="shared" si="345"/>
        <v>770000</v>
      </c>
    </row>
    <row r="2769" spans="1:13" x14ac:dyDescent="0.45">
      <c r="A2769" t="s">
        <v>5778</v>
      </c>
      <c r="B2769" s="1">
        <v>183300</v>
      </c>
      <c r="C2769" t="s">
        <v>4</v>
      </c>
      <c r="D2769" t="str">
        <f t="shared" si="342"/>
        <v>2020.12</v>
      </c>
      <c r="E2769" t="str" cm="1">
        <f t="array" ref="E2769">IF(COUNT(FIND({"셀룰러","샐룰러","lte","Lte","LTE","Cellular","cellular"},G2769)),"lte","wifi")</f>
        <v>wifi</v>
      </c>
      <c r="F2769" t="s">
        <v>5281</v>
      </c>
      <c r="G2769" t="s">
        <v>5133</v>
      </c>
      <c r="H2769">
        <f t="shared" si="341"/>
        <v>7.0199999999999818</v>
      </c>
      <c r="I2769">
        <f t="shared" si="343"/>
        <v>740000</v>
      </c>
      <c r="J2769">
        <v>2013.1</v>
      </c>
      <c r="K2769">
        <f t="shared" si="344"/>
        <v>32</v>
      </c>
      <c r="M2769">
        <f t="shared" si="345"/>
        <v>620000</v>
      </c>
    </row>
    <row r="2770" spans="1:13" x14ac:dyDescent="0.45">
      <c r="A2770" t="s">
        <v>5778</v>
      </c>
      <c r="B2770">
        <v>40000</v>
      </c>
      <c r="C2770" t="s">
        <v>7</v>
      </c>
      <c r="D2770" t="str">
        <f t="shared" si="342"/>
        <v>2021.02</v>
      </c>
      <c r="E2770" t="str" cm="1">
        <f t="array" ref="E2770">IF(COUNT(FIND({"셀룰러","샐룰러","lte","Lte","LTE","Cellular","cellular"},G2770)),"lte","wifi")</f>
        <v>wifi</v>
      </c>
      <c r="F2770" t="s">
        <v>299</v>
      </c>
      <c r="G2770" t="s">
        <v>1525</v>
      </c>
      <c r="H2770">
        <f t="shared" si="341"/>
        <v>7.9200000000000728</v>
      </c>
      <c r="I2770">
        <f t="shared" si="343"/>
        <v>620000</v>
      </c>
      <c r="J2770">
        <v>2013.1</v>
      </c>
      <c r="K2770">
        <f t="shared" si="344"/>
        <v>16</v>
      </c>
      <c r="M2770">
        <f t="shared" si="345"/>
        <v>620000</v>
      </c>
    </row>
    <row r="2771" spans="1:13" x14ac:dyDescent="0.45">
      <c r="A2771" t="s">
        <v>5778</v>
      </c>
      <c r="B2771">
        <v>130000</v>
      </c>
      <c r="C2771" t="s">
        <v>7</v>
      </c>
      <c r="D2771" t="str">
        <f t="shared" si="342"/>
        <v>2021.01</v>
      </c>
      <c r="E2771" t="str" cm="1">
        <f t="array" ref="E2771">IF(COUNT(FIND({"셀룰러","샐룰러","lte","Lte","LTE","Cellular","cellular"},G2771)),"lte","wifi")</f>
        <v>wifi</v>
      </c>
      <c r="F2771" t="s">
        <v>107</v>
      </c>
      <c r="G2771" t="s">
        <v>1552</v>
      </c>
      <c r="H2771">
        <f t="shared" si="341"/>
        <v>7.9100000000000819</v>
      </c>
      <c r="I2771">
        <f t="shared" si="343"/>
        <v>740000</v>
      </c>
      <c r="J2771">
        <v>2013.1</v>
      </c>
      <c r="K2771">
        <f t="shared" si="344"/>
        <v>32</v>
      </c>
      <c r="M2771">
        <f t="shared" si="345"/>
        <v>620000</v>
      </c>
    </row>
    <row r="2772" spans="1:13" x14ac:dyDescent="0.45">
      <c r="A2772" t="s">
        <v>5778</v>
      </c>
      <c r="B2772">
        <v>80000</v>
      </c>
      <c r="C2772" t="s">
        <v>7</v>
      </c>
      <c r="D2772" t="str">
        <f t="shared" si="342"/>
        <v>2021.02</v>
      </c>
      <c r="E2772" t="str" cm="1">
        <f t="array" ref="E2772">IF(COUNT(FIND({"셀룰러","샐룰러","lte","Lte","LTE","Cellular","cellular"},G2772)),"lte","wifi")</f>
        <v>wifi</v>
      </c>
      <c r="F2772" t="s">
        <v>44</v>
      </c>
      <c r="G2772" t="s">
        <v>1509</v>
      </c>
      <c r="H2772">
        <f t="shared" si="341"/>
        <v>7.9200000000000728</v>
      </c>
      <c r="I2772">
        <f t="shared" si="343"/>
        <v>620000</v>
      </c>
      <c r="J2772">
        <v>2013.1</v>
      </c>
      <c r="K2772">
        <f t="shared" si="344"/>
        <v>16</v>
      </c>
      <c r="M2772">
        <f t="shared" si="345"/>
        <v>620000</v>
      </c>
    </row>
    <row r="2773" spans="1:13" x14ac:dyDescent="0.45">
      <c r="A2773" t="s">
        <v>5778</v>
      </c>
      <c r="B2773">
        <v>60000</v>
      </c>
      <c r="C2773" t="s">
        <v>7</v>
      </c>
      <c r="D2773" t="str">
        <f t="shared" si="342"/>
        <v>2021.01</v>
      </c>
      <c r="E2773" t="str" cm="1">
        <f t="array" ref="E2773">IF(COUNT(FIND({"셀룰러","샐룰러","lte","Lte","LTE","Cellular","cellular"},G2773)),"lte","wifi")</f>
        <v>wifi</v>
      </c>
      <c r="F2773" t="s">
        <v>108</v>
      </c>
      <c r="G2773" t="s">
        <v>1427</v>
      </c>
      <c r="H2773">
        <f t="shared" si="341"/>
        <v>7.9100000000000819</v>
      </c>
      <c r="I2773">
        <f t="shared" si="343"/>
        <v>860000</v>
      </c>
      <c r="J2773">
        <v>2013.1</v>
      </c>
      <c r="K2773">
        <f t="shared" si="344"/>
        <v>64</v>
      </c>
      <c r="M2773">
        <f t="shared" si="345"/>
        <v>620000</v>
      </c>
    </row>
    <row r="2774" spans="1:13" x14ac:dyDescent="0.45">
      <c r="A2774" t="s">
        <v>5778</v>
      </c>
      <c r="B2774">
        <v>93000</v>
      </c>
      <c r="C2774" t="s">
        <v>7</v>
      </c>
      <c r="D2774" t="str">
        <f t="shared" si="342"/>
        <v>2021.01</v>
      </c>
      <c r="E2774" t="str" cm="1">
        <f t="array" ref="E2774">IF(COUNT(FIND({"셀룰러","샐룰러","lte","Lte","LTE","Cellular","cellular"},G2774)),"lte","wifi")</f>
        <v>wifi</v>
      </c>
      <c r="F2774" t="s">
        <v>418</v>
      </c>
      <c r="G2774" t="s">
        <v>1416</v>
      </c>
      <c r="H2774">
        <f t="shared" si="341"/>
        <v>7.9100000000000819</v>
      </c>
      <c r="I2774">
        <f t="shared" si="343"/>
        <v>620000</v>
      </c>
      <c r="J2774">
        <v>2013.1</v>
      </c>
      <c r="K2774">
        <f t="shared" si="344"/>
        <v>16</v>
      </c>
      <c r="M2774">
        <f t="shared" si="345"/>
        <v>620000</v>
      </c>
    </row>
    <row r="2775" spans="1:13" x14ac:dyDescent="0.45">
      <c r="A2775" t="s">
        <v>5778</v>
      </c>
      <c r="B2775">
        <v>270000</v>
      </c>
      <c r="C2775" t="s">
        <v>4</v>
      </c>
      <c r="D2775" t="str">
        <f t="shared" si="342"/>
        <v>2021.01</v>
      </c>
      <c r="E2775" t="str" cm="1">
        <f t="array" ref="E2775">IF(COUNT(FIND({"셀룰러","샐룰러","lte","Lte","LTE","Cellular","cellular"},G2775)),"lte","wifi")</f>
        <v>wifi</v>
      </c>
      <c r="F2775" t="s">
        <v>418</v>
      </c>
      <c r="G2775" t="s">
        <v>1482</v>
      </c>
      <c r="H2775">
        <f t="shared" si="341"/>
        <v>7.9100000000000819</v>
      </c>
      <c r="I2775">
        <f t="shared" si="343"/>
        <v>980000</v>
      </c>
      <c r="J2775">
        <v>2013.1</v>
      </c>
      <c r="K2775">
        <f t="shared" si="344"/>
        <v>128</v>
      </c>
      <c r="M2775">
        <f t="shared" si="345"/>
        <v>620000</v>
      </c>
    </row>
    <row r="2776" spans="1:13" x14ac:dyDescent="0.45">
      <c r="A2776" t="s">
        <v>5778</v>
      </c>
      <c r="B2776">
        <v>100000</v>
      </c>
      <c r="C2776" t="s">
        <v>7</v>
      </c>
      <c r="D2776" t="str">
        <f t="shared" si="342"/>
        <v>2020.11</v>
      </c>
      <c r="E2776" t="str" cm="1">
        <f t="array" ref="E2776">IF(COUNT(FIND({"셀룰러","샐룰러","lte","Lte","LTE","Cellular","cellular"},G2776)),"lte","wifi")</f>
        <v>wifi</v>
      </c>
      <c r="F2776" t="s">
        <v>234</v>
      </c>
      <c r="G2776" t="s">
        <v>1459</v>
      </c>
      <c r="H2776">
        <f t="shared" si="341"/>
        <v>7.0099999999999909</v>
      </c>
      <c r="I2776">
        <f t="shared" si="343"/>
        <v>620000</v>
      </c>
      <c r="J2776">
        <v>2013.1</v>
      </c>
      <c r="K2776">
        <f t="shared" si="344"/>
        <v>16</v>
      </c>
      <c r="M2776">
        <f t="shared" si="345"/>
        <v>620000</v>
      </c>
    </row>
    <row r="2777" spans="1:13" x14ac:dyDescent="0.45">
      <c r="A2777" t="s">
        <v>5778</v>
      </c>
      <c r="B2777" s="1">
        <v>190000</v>
      </c>
      <c r="C2777" t="s">
        <v>4</v>
      </c>
      <c r="D2777" t="str">
        <f t="shared" si="342"/>
        <v>2021.01</v>
      </c>
      <c r="E2777" t="str" cm="1">
        <f t="array" ref="E2777">IF(COUNT(FIND({"셀룰러","샐룰러","lte","Lte","LTE","Cellular","cellular"},G2777)),"lte","wifi")</f>
        <v>wifi</v>
      </c>
      <c r="F2777" t="s">
        <v>5283</v>
      </c>
      <c r="G2777" t="s">
        <v>5121</v>
      </c>
      <c r="H2777">
        <f t="shared" si="341"/>
        <v>7.9100000000000819</v>
      </c>
      <c r="I2777">
        <f t="shared" si="343"/>
        <v>740000</v>
      </c>
      <c r="J2777">
        <v>2013.1</v>
      </c>
      <c r="K2777">
        <f t="shared" si="344"/>
        <v>32</v>
      </c>
      <c r="M2777">
        <f t="shared" si="345"/>
        <v>620000</v>
      </c>
    </row>
    <row r="2778" spans="1:13" x14ac:dyDescent="0.45">
      <c r="A2778" t="s">
        <v>5778</v>
      </c>
      <c r="B2778">
        <v>120000</v>
      </c>
      <c r="C2778" t="s">
        <v>7</v>
      </c>
      <c r="D2778" t="str">
        <f t="shared" si="342"/>
        <v>2020.12</v>
      </c>
      <c r="E2778" t="str" cm="1">
        <f t="array" ref="E2778">IF(COUNT(FIND({"셀룰러","샐룰러","lte","Lte","LTE","Cellular","cellular"},G2778)),"lte","wifi")</f>
        <v>wifi</v>
      </c>
      <c r="F2778" t="s">
        <v>499</v>
      </c>
      <c r="G2778" t="s">
        <v>1568</v>
      </c>
      <c r="H2778">
        <f t="shared" si="341"/>
        <v>7.0199999999999818</v>
      </c>
      <c r="I2778">
        <f t="shared" si="343"/>
        <v>620000</v>
      </c>
      <c r="J2778">
        <v>2013.1</v>
      </c>
      <c r="K2778">
        <f t="shared" si="344"/>
        <v>16</v>
      </c>
      <c r="M2778">
        <f t="shared" si="345"/>
        <v>620000</v>
      </c>
    </row>
    <row r="2779" spans="1:13" x14ac:dyDescent="0.45">
      <c r="A2779" t="s">
        <v>5778</v>
      </c>
      <c r="B2779">
        <v>120000</v>
      </c>
      <c r="C2779" t="s">
        <v>7</v>
      </c>
      <c r="D2779" t="str">
        <f t="shared" si="342"/>
        <v>2020.12</v>
      </c>
      <c r="E2779" t="str" cm="1">
        <f t="array" ref="E2779">IF(COUNT(FIND({"셀룰러","샐룰러","lte","Lte","LTE","Cellular","cellular"},G2779)),"lte","wifi")</f>
        <v>lte</v>
      </c>
      <c r="F2779" t="s">
        <v>152</v>
      </c>
      <c r="G2779" t="s">
        <v>1425</v>
      </c>
      <c r="H2779">
        <f t="shared" si="341"/>
        <v>7.0199999999999818</v>
      </c>
      <c r="I2779">
        <f t="shared" si="343"/>
        <v>770000</v>
      </c>
      <c r="J2779">
        <v>2013.1</v>
      </c>
      <c r="K2779">
        <f t="shared" si="344"/>
        <v>16</v>
      </c>
      <c r="M2779">
        <f t="shared" si="345"/>
        <v>770000</v>
      </c>
    </row>
    <row r="2780" spans="1:13" x14ac:dyDescent="0.45">
      <c r="A2780" t="s">
        <v>5778</v>
      </c>
      <c r="B2780">
        <v>150000</v>
      </c>
      <c r="C2780" t="s">
        <v>7</v>
      </c>
      <c r="D2780" t="str">
        <f t="shared" si="342"/>
        <v>2020.11</v>
      </c>
      <c r="E2780" t="str" cm="1">
        <f t="array" ref="E2780">IF(COUNT(FIND({"셀룰러","샐룰러","lte","Lte","LTE","Cellular","cellular"},G2780)),"lte","wifi")</f>
        <v>wifi</v>
      </c>
      <c r="F2780" t="s">
        <v>199</v>
      </c>
      <c r="G2780" t="s">
        <v>1388</v>
      </c>
      <c r="H2780">
        <f t="shared" si="341"/>
        <v>7.0099999999999909</v>
      </c>
      <c r="I2780">
        <f t="shared" si="343"/>
        <v>620000</v>
      </c>
      <c r="J2780">
        <v>2013.1</v>
      </c>
      <c r="K2780">
        <f t="shared" si="344"/>
        <v>16</v>
      </c>
      <c r="M2780">
        <f t="shared" si="345"/>
        <v>620000</v>
      </c>
    </row>
    <row r="2781" spans="1:13" x14ac:dyDescent="0.45">
      <c r="A2781" t="s">
        <v>5778</v>
      </c>
      <c r="B2781">
        <v>150000</v>
      </c>
      <c r="C2781" t="s">
        <v>7</v>
      </c>
      <c r="D2781" t="str">
        <f t="shared" si="342"/>
        <v>2021.03</v>
      </c>
      <c r="E2781" t="str" cm="1">
        <f t="array" ref="E2781">IF(COUNT(FIND({"셀룰러","샐룰러","lte","Lte","LTE","Cellular","cellular"},G2781)),"lte","wifi")</f>
        <v>lte</v>
      </c>
      <c r="F2781" t="s">
        <v>22</v>
      </c>
      <c r="G2781" t="s">
        <v>1386</v>
      </c>
      <c r="H2781">
        <f t="shared" si="341"/>
        <v>7.9300000000000637</v>
      </c>
      <c r="I2781">
        <f t="shared" si="343"/>
        <v>890000</v>
      </c>
      <c r="J2781">
        <v>2013.1</v>
      </c>
      <c r="K2781">
        <f t="shared" si="344"/>
        <v>32</v>
      </c>
      <c r="M2781">
        <f t="shared" si="345"/>
        <v>770000</v>
      </c>
    </row>
    <row r="2782" spans="1:13" x14ac:dyDescent="0.45">
      <c r="A2782" t="s">
        <v>5778</v>
      </c>
      <c r="B2782">
        <v>180000</v>
      </c>
      <c r="C2782" t="s">
        <v>4</v>
      </c>
      <c r="D2782" t="str">
        <f t="shared" si="342"/>
        <v>2020.11</v>
      </c>
      <c r="E2782" t="str" cm="1">
        <f t="array" ref="E2782">IF(COUNT(FIND({"셀룰러","샐룰러","lte","Lte","LTE","Cellular","cellular"},G2782)),"lte","wifi")</f>
        <v>lte</v>
      </c>
      <c r="F2782" t="s">
        <v>67</v>
      </c>
      <c r="G2782" t="s">
        <v>1379</v>
      </c>
      <c r="H2782">
        <f t="shared" si="341"/>
        <v>7.0099999999999909</v>
      </c>
      <c r="I2782">
        <f t="shared" si="343"/>
        <v>1010000</v>
      </c>
      <c r="J2782">
        <v>2013.1</v>
      </c>
      <c r="K2782">
        <f t="shared" si="344"/>
        <v>64</v>
      </c>
      <c r="M2782">
        <f t="shared" si="345"/>
        <v>770000</v>
      </c>
    </row>
    <row r="2783" spans="1:13" x14ac:dyDescent="0.45">
      <c r="A2783" t="s">
        <v>5778</v>
      </c>
      <c r="B2783">
        <v>600000</v>
      </c>
      <c r="C2783" t="s">
        <v>4</v>
      </c>
      <c r="D2783" t="str">
        <f t="shared" si="342"/>
        <v>2021.01</v>
      </c>
      <c r="E2783" t="str" cm="1">
        <f t="array" ref="E2783">IF(COUNT(FIND({"셀룰러","샐룰러","lte","Lte","LTE","Cellular","cellular"},G2783)),"lte","wifi")</f>
        <v>wifi</v>
      </c>
      <c r="F2783" t="s">
        <v>351</v>
      </c>
      <c r="G2783" t="s">
        <v>1593</v>
      </c>
      <c r="H2783">
        <f t="shared" si="341"/>
        <v>7.9100000000000819</v>
      </c>
      <c r="I2783">
        <f t="shared" si="343"/>
        <v>860000</v>
      </c>
      <c r="J2783">
        <v>2013.1</v>
      </c>
      <c r="K2783">
        <f t="shared" si="344"/>
        <v>64</v>
      </c>
      <c r="M2783">
        <f t="shared" si="345"/>
        <v>620000</v>
      </c>
    </row>
    <row r="2784" spans="1:13" x14ac:dyDescent="0.45">
      <c r="A2784" t="s">
        <v>5778</v>
      </c>
      <c r="B2784">
        <v>400000</v>
      </c>
      <c r="C2784" t="s">
        <v>7</v>
      </c>
      <c r="D2784" t="str">
        <f t="shared" si="342"/>
        <v>2021.02</v>
      </c>
      <c r="E2784" t="str" cm="1">
        <f t="array" ref="E2784">IF(COUNT(FIND({"셀룰러","샐룰러","lte","Lte","LTE","Cellular","cellular"},G2784)),"lte","wifi")</f>
        <v>wifi</v>
      </c>
      <c r="F2784" t="s">
        <v>105</v>
      </c>
      <c r="G2784" t="s">
        <v>1608</v>
      </c>
      <c r="H2784">
        <f t="shared" si="341"/>
        <v>7.9200000000000728</v>
      </c>
      <c r="I2784">
        <f t="shared" si="343"/>
        <v>860000</v>
      </c>
      <c r="J2784">
        <v>2013.1</v>
      </c>
      <c r="K2784">
        <f t="shared" si="344"/>
        <v>64</v>
      </c>
      <c r="M2784">
        <f t="shared" si="345"/>
        <v>620000</v>
      </c>
    </row>
    <row r="2785" spans="1:13" x14ac:dyDescent="0.45">
      <c r="A2785" t="s">
        <v>5778</v>
      </c>
      <c r="B2785">
        <v>180000</v>
      </c>
      <c r="C2785" t="s">
        <v>4</v>
      </c>
      <c r="D2785" t="str">
        <f t="shared" si="342"/>
        <v>2020.10</v>
      </c>
      <c r="E2785" t="str" cm="1">
        <f t="array" ref="E2785">IF(COUNT(FIND({"셀룰러","샐룰러","lte","Lte","LTE","Cellular","cellular"},G2785)),"lte","wifi")</f>
        <v>lte</v>
      </c>
      <c r="F2785" t="s">
        <v>1471</v>
      </c>
      <c r="G2785" t="s">
        <v>1470</v>
      </c>
      <c r="H2785">
        <f t="shared" si="341"/>
        <v>7</v>
      </c>
      <c r="I2785">
        <f t="shared" si="343"/>
        <v>1010000</v>
      </c>
      <c r="J2785">
        <v>2013.1</v>
      </c>
      <c r="K2785">
        <f t="shared" si="344"/>
        <v>64</v>
      </c>
      <c r="M2785">
        <f t="shared" si="345"/>
        <v>770000</v>
      </c>
    </row>
    <row r="2786" spans="1:13" x14ac:dyDescent="0.45">
      <c r="A2786" t="s">
        <v>5778</v>
      </c>
      <c r="B2786">
        <v>140000</v>
      </c>
      <c r="C2786" t="s">
        <v>4</v>
      </c>
      <c r="D2786" t="str">
        <f t="shared" si="342"/>
        <v>2020.12</v>
      </c>
      <c r="E2786" t="str" cm="1">
        <f t="array" ref="E2786">IF(COUNT(FIND({"셀룰러","샐룰러","lte","Lte","LTE","Cellular","cellular"},G2786)),"lte","wifi")</f>
        <v>lte</v>
      </c>
      <c r="F2786" t="s">
        <v>118</v>
      </c>
      <c r="G2786" t="s">
        <v>1421</v>
      </c>
      <c r="H2786">
        <f t="shared" si="341"/>
        <v>7.0199999999999818</v>
      </c>
      <c r="I2786">
        <f t="shared" si="343"/>
        <v>1010000</v>
      </c>
      <c r="J2786">
        <v>2013.1</v>
      </c>
      <c r="K2786">
        <f t="shared" si="344"/>
        <v>64</v>
      </c>
      <c r="M2786">
        <f t="shared" si="345"/>
        <v>770000</v>
      </c>
    </row>
    <row r="2787" spans="1:13" x14ac:dyDescent="0.45">
      <c r="A2787" t="s">
        <v>5778</v>
      </c>
      <c r="B2787">
        <v>140000</v>
      </c>
      <c r="C2787" t="s">
        <v>4</v>
      </c>
      <c r="D2787" t="str">
        <f t="shared" si="342"/>
        <v>2021.02</v>
      </c>
      <c r="E2787" t="str" cm="1">
        <f t="array" ref="E2787">IF(COUNT(FIND({"셀룰러","샐룰러","lte","Lte","LTE","Cellular","cellular"},G2787)),"lte","wifi")</f>
        <v>wifi</v>
      </c>
      <c r="F2787" t="s">
        <v>49</v>
      </c>
      <c r="G2787" t="s">
        <v>1393</v>
      </c>
      <c r="H2787">
        <f t="shared" si="341"/>
        <v>7.9200000000000728</v>
      </c>
      <c r="I2787">
        <f t="shared" si="343"/>
        <v>860000</v>
      </c>
      <c r="J2787">
        <v>2013.1</v>
      </c>
      <c r="K2787">
        <f t="shared" si="344"/>
        <v>64</v>
      </c>
      <c r="M2787">
        <f t="shared" si="345"/>
        <v>620000</v>
      </c>
    </row>
    <row r="2788" spans="1:13" x14ac:dyDescent="0.45">
      <c r="A2788" t="s">
        <v>5778</v>
      </c>
      <c r="B2788">
        <v>150000</v>
      </c>
      <c r="C2788" t="s">
        <v>4</v>
      </c>
      <c r="D2788" t="str">
        <f t="shared" si="342"/>
        <v>2021.02</v>
      </c>
      <c r="E2788" t="str" cm="1">
        <f t="array" ref="E2788">IF(COUNT(FIND({"셀룰러","샐룰러","lte","Lte","LTE","Cellular","cellular"},G2788)),"lte","wifi")</f>
        <v>lte</v>
      </c>
      <c r="F2788" t="s">
        <v>41</v>
      </c>
      <c r="G2788" t="s">
        <v>1357</v>
      </c>
      <c r="H2788">
        <f t="shared" si="341"/>
        <v>7.9200000000000728</v>
      </c>
      <c r="I2788">
        <f t="shared" si="343"/>
        <v>1010000</v>
      </c>
      <c r="J2788">
        <v>2013.1</v>
      </c>
      <c r="K2788">
        <f t="shared" si="344"/>
        <v>64</v>
      </c>
      <c r="M2788">
        <f t="shared" si="345"/>
        <v>770000</v>
      </c>
    </row>
    <row r="2789" spans="1:13" x14ac:dyDescent="0.45">
      <c r="A2789" t="s">
        <v>5778</v>
      </c>
      <c r="B2789" s="1">
        <v>279000</v>
      </c>
      <c r="C2789" t="s">
        <v>4</v>
      </c>
      <c r="D2789" t="str">
        <f t="shared" si="342"/>
        <v>2021.01</v>
      </c>
      <c r="E2789" t="str" cm="1">
        <f t="array" ref="E2789">IF(COUNT(FIND({"셀룰러","샐룰러","lte","Lte","LTE","Cellular","cellular"},G2789)),"lte","wifi")</f>
        <v>wifi</v>
      </c>
      <c r="F2789" t="s">
        <v>5283</v>
      </c>
      <c r="G2789" t="s">
        <v>5123</v>
      </c>
      <c r="H2789">
        <f t="shared" si="341"/>
        <v>7.9100000000000819</v>
      </c>
      <c r="I2789">
        <f t="shared" si="343"/>
        <v>740000</v>
      </c>
      <c r="J2789">
        <v>2013.1</v>
      </c>
      <c r="K2789">
        <f t="shared" si="344"/>
        <v>32</v>
      </c>
      <c r="M2789">
        <f t="shared" si="345"/>
        <v>620000</v>
      </c>
    </row>
    <row r="2790" spans="1:13" x14ac:dyDescent="0.45">
      <c r="A2790" t="s">
        <v>5778</v>
      </c>
      <c r="B2790">
        <v>150000</v>
      </c>
      <c r="C2790" t="s">
        <v>7</v>
      </c>
      <c r="D2790" t="str">
        <f t="shared" si="342"/>
        <v>2020.12</v>
      </c>
      <c r="E2790" t="str" cm="1">
        <f t="array" ref="E2790">IF(COUNT(FIND({"셀룰러","샐룰러","lte","Lte","LTE","Cellular","cellular"},G2790)),"lte","wifi")</f>
        <v>wifi</v>
      </c>
      <c r="F2790" t="s">
        <v>460</v>
      </c>
      <c r="G2790" t="s">
        <v>1570</v>
      </c>
      <c r="H2790">
        <f t="shared" si="341"/>
        <v>7.0199999999999818</v>
      </c>
      <c r="I2790">
        <f t="shared" si="343"/>
        <v>860000</v>
      </c>
      <c r="J2790">
        <v>2013.1</v>
      </c>
      <c r="K2790">
        <f t="shared" si="344"/>
        <v>64</v>
      </c>
      <c r="M2790">
        <f t="shared" si="345"/>
        <v>620000</v>
      </c>
    </row>
    <row r="2791" spans="1:13" x14ac:dyDescent="0.45">
      <c r="A2791" t="s">
        <v>5778</v>
      </c>
      <c r="B2791">
        <v>120000</v>
      </c>
      <c r="C2791" t="s">
        <v>7</v>
      </c>
      <c r="D2791" t="str">
        <f t="shared" si="342"/>
        <v>2020.11</v>
      </c>
      <c r="E2791" t="str" cm="1">
        <f t="array" ref="E2791">IF(COUNT(FIND({"셀룰러","샐룰러","lte","Lte","LTE","Cellular","cellular"},G2791)),"lte","wifi")</f>
        <v>lte</v>
      </c>
      <c r="F2791" t="s">
        <v>234</v>
      </c>
      <c r="G2791" t="s">
        <v>1572</v>
      </c>
      <c r="H2791">
        <f t="shared" si="341"/>
        <v>7.0099999999999909</v>
      </c>
      <c r="I2791">
        <f t="shared" si="343"/>
        <v>890000</v>
      </c>
      <c r="J2791">
        <v>2013.1</v>
      </c>
      <c r="K2791">
        <f t="shared" si="344"/>
        <v>32</v>
      </c>
      <c r="M2791">
        <f t="shared" si="345"/>
        <v>770000</v>
      </c>
    </row>
    <row r="2792" spans="1:13" x14ac:dyDescent="0.45">
      <c r="A2792" t="s">
        <v>5778</v>
      </c>
      <c r="B2792">
        <v>150000</v>
      </c>
      <c r="C2792" t="s">
        <v>7</v>
      </c>
      <c r="D2792" t="str">
        <f t="shared" si="342"/>
        <v>2020.12</v>
      </c>
      <c r="E2792" t="str" cm="1">
        <f t="array" ref="E2792">IF(COUNT(FIND({"셀룰러","샐룰러","lte","Lte","LTE","Cellular","cellular"},G2792)),"lte","wifi")</f>
        <v>lte</v>
      </c>
      <c r="F2792" t="s">
        <v>121</v>
      </c>
      <c r="G2792" t="s">
        <v>1560</v>
      </c>
      <c r="H2792">
        <f t="shared" si="341"/>
        <v>7.0199999999999818</v>
      </c>
      <c r="I2792">
        <f t="shared" si="343"/>
        <v>1010000</v>
      </c>
      <c r="J2792">
        <v>2013.1</v>
      </c>
      <c r="K2792">
        <f t="shared" si="344"/>
        <v>64</v>
      </c>
      <c r="M2792">
        <f t="shared" si="345"/>
        <v>770000</v>
      </c>
    </row>
    <row r="2793" spans="1:13" x14ac:dyDescent="0.45">
      <c r="A2793" t="s">
        <v>5778</v>
      </c>
      <c r="B2793" s="1">
        <v>324000</v>
      </c>
      <c r="C2793" t="s">
        <v>4</v>
      </c>
      <c r="D2793" t="str">
        <f t="shared" si="342"/>
        <v>2020.01</v>
      </c>
      <c r="E2793" t="str" cm="1">
        <f t="array" ref="E2793">IF(COUNT(FIND({"셀룰러","샐룰러","lte","Lte","LTE","Cellular","cellular"},G2793)),"lte","wifi")</f>
        <v>wifi</v>
      </c>
      <c r="F2793" t="s">
        <v>5278</v>
      </c>
      <c r="G2793" t="s">
        <v>5111</v>
      </c>
      <c r="H2793">
        <f t="shared" si="341"/>
        <v>6.9100000000000819</v>
      </c>
      <c r="I2793">
        <f t="shared" si="343"/>
        <v>740000</v>
      </c>
      <c r="J2793">
        <v>2013.1</v>
      </c>
      <c r="K2793">
        <f t="shared" si="344"/>
        <v>32</v>
      </c>
      <c r="M2793">
        <f t="shared" si="345"/>
        <v>620000</v>
      </c>
    </row>
    <row r="2794" spans="1:13" x14ac:dyDescent="0.45">
      <c r="A2794" t="s">
        <v>5778</v>
      </c>
      <c r="B2794">
        <v>140000</v>
      </c>
      <c r="C2794" t="s">
        <v>7</v>
      </c>
      <c r="D2794" s="2">
        <v>2021.03</v>
      </c>
      <c r="E2794" t="str" cm="1">
        <f t="array" ref="E2794">IF(COUNT(FIND({"셀룰러","샐룰러","lte","Lte","LTE","Cellular","cellular"},G2794)),"lte","wifi")</f>
        <v>lte</v>
      </c>
      <c r="F2794">
        <v>20210309</v>
      </c>
      <c r="G2794" t="s">
        <v>5639</v>
      </c>
      <c r="H2794">
        <f t="shared" si="341"/>
        <v>7.9300000000000637</v>
      </c>
      <c r="I2794">
        <f t="shared" si="343"/>
        <v>1010000</v>
      </c>
      <c r="J2794">
        <v>2013.1</v>
      </c>
      <c r="K2794">
        <f t="shared" si="344"/>
        <v>64</v>
      </c>
      <c r="M2794">
        <f t="shared" si="345"/>
        <v>770000</v>
      </c>
    </row>
    <row r="2795" spans="1:13" x14ac:dyDescent="0.45">
      <c r="A2795" t="s">
        <v>5778</v>
      </c>
      <c r="B2795">
        <v>60000</v>
      </c>
      <c r="C2795" t="s">
        <v>7</v>
      </c>
      <c r="D2795" s="2">
        <v>2021.02</v>
      </c>
      <c r="E2795" t="str" cm="1">
        <f t="array" ref="E2795">IF(COUNT(FIND({"셀룰러","샐룰러","lte","Lte","LTE","Cellular","cellular"},G2795)),"lte","wifi")</f>
        <v>wifi</v>
      </c>
      <c r="F2795">
        <v>20210205</v>
      </c>
      <c r="G2795" t="s">
        <v>5427</v>
      </c>
      <c r="H2795">
        <f t="shared" si="341"/>
        <v>7.9200000000000728</v>
      </c>
      <c r="I2795">
        <f t="shared" si="343"/>
        <v>860000</v>
      </c>
      <c r="J2795">
        <v>2013.1</v>
      </c>
      <c r="K2795">
        <f t="shared" si="344"/>
        <v>64</v>
      </c>
      <c r="M2795">
        <f t="shared" si="345"/>
        <v>620000</v>
      </c>
    </row>
    <row r="2796" spans="1:13" x14ac:dyDescent="0.45">
      <c r="A2796" t="s">
        <v>5778</v>
      </c>
      <c r="B2796" s="1">
        <v>349000</v>
      </c>
      <c r="C2796" t="s">
        <v>4</v>
      </c>
      <c r="D2796" t="str">
        <f t="shared" ref="D2796:D2803" si="346">LEFT(F2796,7)</f>
        <v>2021.01</v>
      </c>
      <c r="E2796" t="str" cm="1">
        <f t="array" ref="E2796">IF(COUNT(FIND({"셀룰러","샐룰러","lte","Lte","LTE","Cellular","cellular"},G2796)),"lte","wifi")</f>
        <v>lte</v>
      </c>
      <c r="F2796" t="s">
        <v>5283</v>
      </c>
      <c r="G2796" t="s">
        <v>5124</v>
      </c>
      <c r="H2796">
        <f t="shared" si="341"/>
        <v>7.9100000000000819</v>
      </c>
      <c r="I2796">
        <f t="shared" si="343"/>
        <v>1130000</v>
      </c>
      <c r="J2796">
        <v>2013.1</v>
      </c>
      <c r="K2796">
        <f t="shared" si="344"/>
        <v>128</v>
      </c>
      <c r="M2796">
        <f t="shared" si="345"/>
        <v>770000</v>
      </c>
    </row>
    <row r="2797" spans="1:13" x14ac:dyDescent="0.45">
      <c r="A2797" t="s">
        <v>5778</v>
      </c>
      <c r="B2797">
        <v>100000</v>
      </c>
      <c r="C2797" t="s">
        <v>4</v>
      </c>
      <c r="D2797" t="str">
        <f t="shared" si="346"/>
        <v>2020.12</v>
      </c>
      <c r="E2797" t="str" cm="1">
        <f t="array" ref="E2797">IF(COUNT(FIND({"셀룰러","샐룰러","lte","Lte","LTE","Cellular","cellular"},G2797)),"lte","wifi")</f>
        <v>wifi</v>
      </c>
      <c r="F2797" t="s">
        <v>121</v>
      </c>
      <c r="G2797" t="s">
        <v>1556</v>
      </c>
      <c r="H2797">
        <f t="shared" si="341"/>
        <v>7.0199999999999818</v>
      </c>
      <c r="I2797">
        <f t="shared" si="343"/>
        <v>860000</v>
      </c>
      <c r="J2797">
        <v>2013.1</v>
      </c>
      <c r="K2797">
        <f t="shared" si="344"/>
        <v>64</v>
      </c>
      <c r="M2797">
        <f t="shared" si="345"/>
        <v>620000</v>
      </c>
    </row>
    <row r="2798" spans="1:13" x14ac:dyDescent="0.45">
      <c r="A2798" t="s">
        <v>5778</v>
      </c>
      <c r="B2798">
        <v>160000</v>
      </c>
      <c r="C2798" t="s">
        <v>7</v>
      </c>
      <c r="D2798" t="str">
        <f t="shared" si="346"/>
        <v>2021.01</v>
      </c>
      <c r="E2798" t="str" cm="1">
        <f t="array" ref="E2798">IF(COUNT(FIND({"셀룰러","샐룰러","lte","Lte","LTE","Cellular","cellular"},G2798)),"lte","wifi")</f>
        <v>lte</v>
      </c>
      <c r="F2798" t="s">
        <v>100</v>
      </c>
      <c r="G2798" t="s">
        <v>1413</v>
      </c>
      <c r="H2798">
        <f t="shared" si="341"/>
        <v>7.9100000000000819</v>
      </c>
      <c r="I2798">
        <f t="shared" si="343"/>
        <v>1130000</v>
      </c>
      <c r="J2798">
        <v>2013.1</v>
      </c>
      <c r="K2798">
        <f t="shared" si="344"/>
        <v>128</v>
      </c>
      <c r="M2798">
        <f t="shared" si="345"/>
        <v>770000</v>
      </c>
    </row>
    <row r="2799" spans="1:13" x14ac:dyDescent="0.45">
      <c r="A2799" t="s">
        <v>5778</v>
      </c>
      <c r="B2799">
        <v>50000</v>
      </c>
      <c r="C2799" t="s">
        <v>7</v>
      </c>
      <c r="D2799" t="str">
        <f t="shared" si="346"/>
        <v>2021.03</v>
      </c>
      <c r="E2799" t="str" cm="1">
        <f t="array" ref="E2799">IF(COUNT(FIND({"셀룰러","샐룰러","lte","Lte","LTE","Cellular","cellular"},G2799)),"lte","wifi")</f>
        <v>wifi</v>
      </c>
      <c r="F2799" t="s">
        <v>18</v>
      </c>
      <c r="G2799" t="s">
        <v>1517</v>
      </c>
      <c r="H2799">
        <f t="shared" si="341"/>
        <v>7.9300000000000637</v>
      </c>
      <c r="I2799">
        <f t="shared" si="343"/>
        <v>620000</v>
      </c>
      <c r="J2799">
        <v>2013.1</v>
      </c>
      <c r="K2799">
        <f t="shared" si="344"/>
        <v>16</v>
      </c>
      <c r="M2799">
        <f t="shared" si="345"/>
        <v>620000</v>
      </c>
    </row>
    <row r="2800" spans="1:13" x14ac:dyDescent="0.45">
      <c r="A2800" t="s">
        <v>5778</v>
      </c>
      <c r="B2800">
        <v>730000</v>
      </c>
      <c r="C2800" t="s">
        <v>4</v>
      </c>
      <c r="D2800" t="str">
        <f t="shared" si="346"/>
        <v>2021.02</v>
      </c>
      <c r="E2800" t="str" cm="1">
        <f t="array" ref="E2800">IF(COUNT(FIND({"셀룰러","샐룰러","lte","Lte","LTE","Cellular","cellular"},G2800)),"lte","wifi")</f>
        <v>wifi</v>
      </c>
      <c r="F2800" t="s">
        <v>61</v>
      </c>
      <c r="G2800" t="s">
        <v>1406</v>
      </c>
      <c r="H2800">
        <f t="shared" si="341"/>
        <v>7.9200000000000728</v>
      </c>
      <c r="I2800">
        <f t="shared" si="343"/>
        <v>860000</v>
      </c>
      <c r="J2800">
        <v>2013.1</v>
      </c>
      <c r="K2800">
        <f t="shared" si="344"/>
        <v>64</v>
      </c>
      <c r="M2800">
        <f t="shared" si="345"/>
        <v>620000</v>
      </c>
    </row>
    <row r="2801" spans="1:13" x14ac:dyDescent="0.45">
      <c r="A2801" t="s">
        <v>5778</v>
      </c>
      <c r="B2801" s="1">
        <v>184000</v>
      </c>
      <c r="C2801" t="s">
        <v>4</v>
      </c>
      <c r="D2801" t="str">
        <f t="shared" si="346"/>
        <v>2018.04</v>
      </c>
      <c r="E2801" t="str" cm="1">
        <f t="array" ref="E2801">IF(COUNT(FIND({"셀룰러","샐룰러","lte","Lte","LTE","Cellular","cellular"},G2801)),"lte","wifi")</f>
        <v>wifi</v>
      </c>
      <c r="F2801" t="s">
        <v>5288</v>
      </c>
      <c r="G2801" t="s">
        <v>5131</v>
      </c>
      <c r="H2801">
        <f t="shared" si="341"/>
        <v>4.9400000000000546</v>
      </c>
      <c r="I2801">
        <f t="shared" si="343"/>
        <v>620000</v>
      </c>
      <c r="J2801">
        <v>2013.1</v>
      </c>
      <c r="K2801">
        <f t="shared" si="344"/>
        <v>16</v>
      </c>
      <c r="M2801">
        <f t="shared" si="345"/>
        <v>620000</v>
      </c>
    </row>
    <row r="2802" spans="1:13" x14ac:dyDescent="0.45">
      <c r="A2802" t="s">
        <v>5778</v>
      </c>
      <c r="B2802" s="1">
        <v>363470</v>
      </c>
      <c r="C2802" t="s">
        <v>4</v>
      </c>
      <c r="D2802" t="str">
        <f t="shared" si="346"/>
        <v>2021.01</v>
      </c>
      <c r="E2802" t="str" cm="1">
        <f t="array" ref="E2802">IF(COUNT(FIND({"셀룰러","샐룰러","lte","Lte","LTE","Cellular","cellular"},G2802)),"lte","wifi")</f>
        <v>lte</v>
      </c>
      <c r="F2802" t="s">
        <v>5283</v>
      </c>
      <c r="G2802" t="s">
        <v>5124</v>
      </c>
      <c r="H2802">
        <f t="shared" si="341"/>
        <v>7.9100000000000819</v>
      </c>
      <c r="I2802">
        <f t="shared" si="343"/>
        <v>1130000</v>
      </c>
      <c r="J2802">
        <v>2013.1</v>
      </c>
      <c r="K2802">
        <f t="shared" si="344"/>
        <v>128</v>
      </c>
      <c r="M2802">
        <f t="shared" si="345"/>
        <v>770000</v>
      </c>
    </row>
    <row r="2803" spans="1:13" x14ac:dyDescent="0.45">
      <c r="A2803" t="s">
        <v>5778</v>
      </c>
      <c r="B2803">
        <v>150000</v>
      </c>
      <c r="C2803" t="s">
        <v>4</v>
      </c>
      <c r="D2803" t="str">
        <f t="shared" si="346"/>
        <v>2020.12</v>
      </c>
      <c r="E2803" t="str" cm="1">
        <f t="array" ref="E2803">IF(COUNT(FIND({"셀룰러","샐룰러","lte","Lte","LTE","Cellular","cellular"},G2803)),"lte","wifi")</f>
        <v>wifi</v>
      </c>
      <c r="F2803" t="s">
        <v>148</v>
      </c>
      <c r="G2803" t="s">
        <v>1439</v>
      </c>
      <c r="H2803">
        <f t="shared" si="341"/>
        <v>7.0199999999999818</v>
      </c>
      <c r="I2803">
        <f t="shared" si="343"/>
        <v>740000</v>
      </c>
      <c r="J2803">
        <v>2013.1</v>
      </c>
      <c r="K2803">
        <f t="shared" si="344"/>
        <v>32</v>
      </c>
      <c r="M2803">
        <f t="shared" si="345"/>
        <v>620000</v>
      </c>
    </row>
    <row r="2804" spans="1:13" x14ac:dyDescent="0.45">
      <c r="A2804" t="s">
        <v>5778</v>
      </c>
      <c r="B2804">
        <v>120000</v>
      </c>
      <c r="C2804" t="s">
        <v>7</v>
      </c>
      <c r="D2804" s="2">
        <v>2021.02</v>
      </c>
      <c r="E2804" t="str" cm="1">
        <f t="array" ref="E2804">IF(COUNT(FIND({"셀룰러","샐룰러","lte","Lte","LTE","Cellular","cellular"},G2804)),"lte","wifi")</f>
        <v>lte</v>
      </c>
      <c r="F2804">
        <v>20210214</v>
      </c>
      <c r="G2804" t="s">
        <v>5431</v>
      </c>
      <c r="H2804">
        <f t="shared" si="341"/>
        <v>7.9200000000000728</v>
      </c>
      <c r="I2804">
        <f t="shared" si="343"/>
        <v>770000</v>
      </c>
      <c r="J2804">
        <v>2013.1</v>
      </c>
      <c r="K2804">
        <f t="shared" si="344"/>
        <v>16</v>
      </c>
      <c r="M2804">
        <f t="shared" si="345"/>
        <v>770000</v>
      </c>
    </row>
    <row r="2805" spans="1:13" x14ac:dyDescent="0.45">
      <c r="A2805" t="s">
        <v>5778</v>
      </c>
      <c r="B2805">
        <v>110000</v>
      </c>
      <c r="C2805" t="s">
        <v>7</v>
      </c>
      <c r="D2805" t="str">
        <f>LEFT(F2805,7)</f>
        <v>2020.12</v>
      </c>
      <c r="E2805" t="str" cm="1">
        <f t="array" ref="E2805">IF(COUNT(FIND({"셀룰러","샐룰러","lte","Lte","LTE","Cellular","cellular"},G2805)),"lte","wifi")</f>
        <v>wifi</v>
      </c>
      <c r="F2805" t="s">
        <v>138</v>
      </c>
      <c r="G2805" t="s">
        <v>1551</v>
      </c>
      <c r="H2805">
        <f t="shared" si="341"/>
        <v>7.0199999999999818</v>
      </c>
      <c r="I2805">
        <f t="shared" si="343"/>
        <v>740000</v>
      </c>
      <c r="J2805">
        <v>2013.1</v>
      </c>
      <c r="K2805">
        <f t="shared" si="344"/>
        <v>32</v>
      </c>
      <c r="M2805">
        <f t="shared" si="345"/>
        <v>620000</v>
      </c>
    </row>
    <row r="2806" spans="1:13" x14ac:dyDescent="0.45">
      <c r="A2806" t="s">
        <v>5778</v>
      </c>
      <c r="B2806" s="1">
        <v>279000</v>
      </c>
      <c r="C2806" t="s">
        <v>4</v>
      </c>
      <c r="D2806" t="str">
        <f>LEFT(F2806,7)</f>
        <v>2021.01</v>
      </c>
      <c r="E2806" t="str" cm="1">
        <f t="array" ref="E2806">IF(COUNT(FIND({"셀룰러","샐룰러","lte","Lte","LTE","Cellular","cellular"},G2806)),"lte","wifi")</f>
        <v>wifi</v>
      </c>
      <c r="F2806" t="s">
        <v>5283</v>
      </c>
      <c r="G2806" t="s">
        <v>5123</v>
      </c>
      <c r="H2806">
        <f t="shared" si="341"/>
        <v>7.9100000000000819</v>
      </c>
      <c r="I2806">
        <f t="shared" si="343"/>
        <v>740000</v>
      </c>
      <c r="J2806">
        <v>2013.1</v>
      </c>
      <c r="K2806">
        <f t="shared" si="344"/>
        <v>32</v>
      </c>
      <c r="M2806">
        <f t="shared" si="345"/>
        <v>620000</v>
      </c>
    </row>
    <row r="2807" spans="1:13" x14ac:dyDescent="0.45">
      <c r="A2807" t="s">
        <v>5778</v>
      </c>
      <c r="B2807" s="1">
        <v>188000</v>
      </c>
      <c r="C2807" t="s">
        <v>4</v>
      </c>
      <c r="D2807" s="2">
        <v>2020.08</v>
      </c>
      <c r="E2807" t="str" cm="1">
        <f t="array" ref="E2807">IF(COUNT(FIND({"셀룰러","샐룰러","lte","Lte","LTE","Cellular","cellular"},G2807)),"lte","wifi")</f>
        <v>lte</v>
      </c>
      <c r="F2807">
        <v>202008</v>
      </c>
      <c r="G2807" t="s">
        <v>5611</v>
      </c>
      <c r="H2807">
        <f t="shared" si="341"/>
        <v>6.9800000000000182</v>
      </c>
      <c r="I2807">
        <f t="shared" si="343"/>
        <v>770000</v>
      </c>
      <c r="J2807">
        <v>2013.1</v>
      </c>
      <c r="K2807">
        <f t="shared" si="344"/>
        <v>16</v>
      </c>
      <c r="M2807">
        <f t="shared" si="345"/>
        <v>770000</v>
      </c>
    </row>
    <row r="2808" spans="1:13" x14ac:dyDescent="0.45">
      <c r="A2808" t="s">
        <v>5778</v>
      </c>
      <c r="B2808" s="1">
        <v>349000</v>
      </c>
      <c r="C2808" t="s">
        <v>4</v>
      </c>
      <c r="D2808" t="str">
        <f>LEFT(F2808,7)</f>
        <v>2021.01</v>
      </c>
      <c r="E2808" t="str" cm="1">
        <f t="array" ref="E2808">IF(COUNT(FIND({"셀룰러","샐룰러","lte","Lte","LTE","Cellular","cellular"},G2808)),"lte","wifi")</f>
        <v>lte</v>
      </c>
      <c r="F2808" t="s">
        <v>5283</v>
      </c>
      <c r="G2808" t="s">
        <v>5124</v>
      </c>
      <c r="H2808">
        <f t="shared" si="341"/>
        <v>7.9100000000000819</v>
      </c>
      <c r="I2808">
        <f t="shared" si="343"/>
        <v>1130000</v>
      </c>
      <c r="J2808">
        <v>2013.1</v>
      </c>
      <c r="K2808">
        <f t="shared" si="344"/>
        <v>128</v>
      </c>
      <c r="M2808">
        <f t="shared" si="345"/>
        <v>770000</v>
      </c>
    </row>
    <row r="2809" spans="1:13" x14ac:dyDescent="0.45">
      <c r="A2809" t="s">
        <v>5778</v>
      </c>
      <c r="B2809" s="1">
        <v>183300</v>
      </c>
      <c r="C2809" t="s">
        <v>4</v>
      </c>
      <c r="D2809" t="str">
        <f>LEFT(F2809,7)</f>
        <v>2020.11</v>
      </c>
      <c r="E2809" t="str" cm="1">
        <f t="array" ref="E2809">IF(COUNT(FIND({"셀룰러","샐룰러","lte","Lte","LTE","Cellular","cellular"},G2809)),"lte","wifi")</f>
        <v>wifi</v>
      </c>
      <c r="F2809" t="s">
        <v>5285</v>
      </c>
      <c r="G2809" t="s">
        <v>5143</v>
      </c>
      <c r="H2809">
        <f t="shared" si="341"/>
        <v>7.0099999999999909</v>
      </c>
      <c r="I2809">
        <f t="shared" si="343"/>
        <v>740000</v>
      </c>
      <c r="J2809">
        <v>2013.1</v>
      </c>
      <c r="K2809">
        <f t="shared" si="344"/>
        <v>32</v>
      </c>
      <c r="M2809">
        <f t="shared" si="345"/>
        <v>620000</v>
      </c>
    </row>
    <row r="2810" spans="1:13" x14ac:dyDescent="0.45">
      <c r="A2810" t="s">
        <v>5778</v>
      </c>
      <c r="B2810">
        <v>610000</v>
      </c>
      <c r="C2810" t="s">
        <v>4</v>
      </c>
      <c r="D2810" s="2">
        <v>2021.03</v>
      </c>
      <c r="E2810" t="str" cm="1">
        <f t="array" ref="E2810">IF(COUNT(FIND({"셀룰러","샐룰러","lte","Lte","LTE","Cellular","cellular"},G2810)),"lte","wifi")</f>
        <v>wifi</v>
      </c>
      <c r="F2810">
        <v>20210302</v>
      </c>
      <c r="G2810" t="s">
        <v>5597</v>
      </c>
      <c r="H2810">
        <f t="shared" si="341"/>
        <v>7.9300000000000637</v>
      </c>
      <c r="I2810">
        <f t="shared" si="343"/>
        <v>860000</v>
      </c>
      <c r="J2810">
        <v>2013.1</v>
      </c>
      <c r="K2810">
        <f t="shared" si="344"/>
        <v>64</v>
      </c>
      <c r="M2810">
        <f t="shared" si="345"/>
        <v>620000</v>
      </c>
    </row>
    <row r="2811" spans="1:13" x14ac:dyDescent="0.45">
      <c r="A2811" t="s">
        <v>5778</v>
      </c>
      <c r="B2811" s="1">
        <v>185000</v>
      </c>
      <c r="C2811" t="s">
        <v>4</v>
      </c>
      <c r="D2811" t="str">
        <f>LEFT(F2811,7)</f>
        <v>2021.02</v>
      </c>
      <c r="E2811" t="str" cm="1">
        <f t="array" ref="E2811">IF(COUNT(FIND({"셀룰러","샐룰러","lte","Lte","LTE","Cellular","cellular"},G2811)),"lte","wifi")</f>
        <v>lte</v>
      </c>
      <c r="F2811" t="s">
        <v>5277</v>
      </c>
      <c r="G2811" t="s">
        <v>5113</v>
      </c>
      <c r="H2811">
        <f t="shared" si="341"/>
        <v>7.9200000000000728</v>
      </c>
      <c r="I2811">
        <f t="shared" si="343"/>
        <v>770000</v>
      </c>
      <c r="J2811">
        <v>2013.1</v>
      </c>
      <c r="K2811">
        <f t="shared" si="344"/>
        <v>16</v>
      </c>
      <c r="M2811">
        <f t="shared" si="345"/>
        <v>770000</v>
      </c>
    </row>
    <row r="2812" spans="1:13" x14ac:dyDescent="0.45">
      <c r="A2812" t="s">
        <v>5778</v>
      </c>
      <c r="B2812">
        <v>130000</v>
      </c>
      <c r="C2812" t="s">
        <v>7</v>
      </c>
      <c r="D2812" s="2">
        <v>2020.11</v>
      </c>
      <c r="E2812" t="str" cm="1">
        <f t="array" ref="E2812">IF(COUNT(FIND({"셀룰러","샐룰러","lte","Lte","LTE","Cellular","cellular"},G2812)),"lte","wifi")</f>
        <v>lte</v>
      </c>
      <c r="F2812">
        <v>20201116</v>
      </c>
      <c r="G2812" t="s">
        <v>5576</v>
      </c>
      <c r="H2812">
        <f t="shared" si="341"/>
        <v>7.0099999999999909</v>
      </c>
      <c r="I2812">
        <f t="shared" si="343"/>
        <v>890000</v>
      </c>
      <c r="J2812">
        <v>2013.1</v>
      </c>
      <c r="K2812">
        <f t="shared" si="344"/>
        <v>32</v>
      </c>
      <c r="M2812">
        <f t="shared" si="345"/>
        <v>770000</v>
      </c>
    </row>
    <row r="2813" spans="1:13" x14ac:dyDescent="0.45">
      <c r="A2813" t="s">
        <v>5778</v>
      </c>
      <c r="B2813">
        <v>160000</v>
      </c>
      <c r="C2813" t="s">
        <v>7</v>
      </c>
      <c r="D2813" t="str">
        <f t="shared" ref="D2813:D2824" si="347">LEFT(F2813,7)</f>
        <v>2020.11</v>
      </c>
      <c r="E2813" t="str" cm="1">
        <f t="array" ref="E2813">IF(COUNT(FIND({"셀룰러","샐룰러","lte","Lte","LTE","Cellular","cellular"},G2813)),"lte","wifi")</f>
        <v>lte</v>
      </c>
      <c r="F2813" t="s">
        <v>204</v>
      </c>
      <c r="G2813" t="s">
        <v>710</v>
      </c>
      <c r="H2813">
        <f t="shared" si="341"/>
        <v>7.0099999999999909</v>
      </c>
      <c r="I2813">
        <f t="shared" si="343"/>
        <v>1130000</v>
      </c>
      <c r="J2813">
        <v>2013.1</v>
      </c>
      <c r="K2813">
        <f t="shared" si="344"/>
        <v>128</v>
      </c>
      <c r="M2813">
        <f t="shared" si="345"/>
        <v>770000</v>
      </c>
    </row>
    <row r="2814" spans="1:13" x14ac:dyDescent="0.45">
      <c r="A2814" t="s">
        <v>5778</v>
      </c>
      <c r="B2814" s="1">
        <v>334700</v>
      </c>
      <c r="C2814" t="s">
        <v>4</v>
      </c>
      <c r="D2814" t="str">
        <f t="shared" si="347"/>
        <v>2021.01</v>
      </c>
      <c r="E2814" t="str" cm="1">
        <f t="array" ref="E2814">IF(COUNT(FIND({"셀룰러","샐룰러","lte","Lte","LTE","Cellular","cellular"},G2814)),"lte","wifi")</f>
        <v>lte</v>
      </c>
      <c r="F2814" t="s">
        <v>5283</v>
      </c>
      <c r="G2814" t="s">
        <v>5128</v>
      </c>
      <c r="H2814">
        <f t="shared" si="341"/>
        <v>7.9100000000000819</v>
      </c>
      <c r="I2814">
        <f t="shared" si="343"/>
        <v>1130000</v>
      </c>
      <c r="J2814">
        <v>2013.1</v>
      </c>
      <c r="K2814">
        <f t="shared" si="344"/>
        <v>128</v>
      </c>
      <c r="M2814">
        <f t="shared" si="345"/>
        <v>770000</v>
      </c>
    </row>
    <row r="2815" spans="1:13" x14ac:dyDescent="0.45">
      <c r="A2815" t="s">
        <v>5778</v>
      </c>
      <c r="B2815" s="1">
        <v>447000</v>
      </c>
      <c r="C2815" t="s">
        <v>4</v>
      </c>
      <c r="D2815" t="str">
        <f t="shared" si="347"/>
        <v>2021.02</v>
      </c>
      <c r="E2815" t="str" cm="1">
        <f t="array" ref="E2815">IF(COUNT(FIND({"셀룰러","샐룰러","lte","Lte","LTE","Cellular","cellular"},G2815)),"lte","wifi")</f>
        <v>lte</v>
      </c>
      <c r="F2815" t="s">
        <v>5277</v>
      </c>
      <c r="G2815" t="s">
        <v>5132</v>
      </c>
      <c r="H2815">
        <f t="shared" si="341"/>
        <v>7.9200000000000728</v>
      </c>
      <c r="I2815">
        <f t="shared" si="343"/>
        <v>1010000</v>
      </c>
      <c r="J2815">
        <v>2013.1</v>
      </c>
      <c r="K2815">
        <f t="shared" si="344"/>
        <v>64</v>
      </c>
      <c r="M2815">
        <f t="shared" si="345"/>
        <v>770000</v>
      </c>
    </row>
    <row r="2816" spans="1:13" x14ac:dyDescent="0.45">
      <c r="A2816" t="s">
        <v>5778</v>
      </c>
      <c r="B2816">
        <v>150000</v>
      </c>
      <c r="C2816" t="s">
        <v>4</v>
      </c>
      <c r="D2816" t="str">
        <f t="shared" si="347"/>
        <v>2020.11</v>
      </c>
      <c r="E2816" t="str" cm="1">
        <f t="array" ref="E2816">IF(COUNT(FIND({"셀룰러","샐룰러","lte","Lte","LTE","Cellular","cellular"},G2816)),"lte","wifi")</f>
        <v>wifi</v>
      </c>
      <c r="F2816" t="s">
        <v>216</v>
      </c>
      <c r="G2816" t="s">
        <v>1453</v>
      </c>
      <c r="H2816">
        <f t="shared" si="341"/>
        <v>7.0099999999999909</v>
      </c>
      <c r="I2816">
        <f t="shared" si="343"/>
        <v>740000</v>
      </c>
      <c r="J2816">
        <v>2013.1</v>
      </c>
      <c r="K2816">
        <f t="shared" si="344"/>
        <v>32</v>
      </c>
      <c r="M2816">
        <f t="shared" si="345"/>
        <v>620000</v>
      </c>
    </row>
    <row r="2817" spans="1:13" x14ac:dyDescent="0.45">
      <c r="A2817" t="s">
        <v>5778</v>
      </c>
      <c r="B2817">
        <v>100000</v>
      </c>
      <c r="C2817" t="s">
        <v>4</v>
      </c>
      <c r="D2817" t="str">
        <f t="shared" si="347"/>
        <v>2021.03</v>
      </c>
      <c r="E2817" t="str" cm="1">
        <f t="array" ref="E2817">IF(COUNT(FIND({"셀룰러","샐룰러","lte","Lte","LTE","Cellular","cellular"},G2817)),"lte","wifi")</f>
        <v>wifi</v>
      </c>
      <c r="F2817" t="s">
        <v>18</v>
      </c>
      <c r="G2817" t="s">
        <v>1389</v>
      </c>
      <c r="H2817">
        <f t="shared" si="341"/>
        <v>7.9300000000000637</v>
      </c>
      <c r="I2817">
        <f t="shared" si="343"/>
        <v>620000</v>
      </c>
      <c r="J2817">
        <v>2013.1</v>
      </c>
      <c r="K2817">
        <f t="shared" si="344"/>
        <v>16</v>
      </c>
      <c r="M2817">
        <f t="shared" si="345"/>
        <v>620000</v>
      </c>
    </row>
    <row r="2818" spans="1:13" x14ac:dyDescent="0.45">
      <c r="A2818" t="s">
        <v>5778</v>
      </c>
      <c r="B2818">
        <v>120000</v>
      </c>
      <c r="C2818" t="s">
        <v>7</v>
      </c>
      <c r="D2818" t="str">
        <f t="shared" si="347"/>
        <v>2020.11</v>
      </c>
      <c r="E2818" t="str" cm="1">
        <f t="array" ref="E2818">IF(COUNT(FIND({"셀룰러","샐룰러","lte","Lte","LTE","Cellular","cellular"},G2818)),"lte","wifi")</f>
        <v>wifi</v>
      </c>
      <c r="F2818" t="s">
        <v>285</v>
      </c>
      <c r="G2818" t="s">
        <v>1548</v>
      </c>
      <c r="H2818">
        <f t="shared" si="341"/>
        <v>7.0099999999999909</v>
      </c>
      <c r="I2818">
        <f t="shared" si="343"/>
        <v>620000</v>
      </c>
      <c r="J2818">
        <v>2013.1</v>
      </c>
      <c r="K2818">
        <f t="shared" si="344"/>
        <v>16</v>
      </c>
      <c r="M2818">
        <f t="shared" si="345"/>
        <v>620000</v>
      </c>
    </row>
    <row r="2819" spans="1:13" x14ac:dyDescent="0.45">
      <c r="A2819" t="s">
        <v>5778</v>
      </c>
      <c r="B2819">
        <v>170000</v>
      </c>
      <c r="C2819" t="s">
        <v>4</v>
      </c>
      <c r="D2819" t="str">
        <f t="shared" si="347"/>
        <v>2020.11</v>
      </c>
      <c r="E2819" t="str" cm="1">
        <f t="array" ref="E2819">IF(COUNT(FIND({"셀룰러","샐룰러","lte","Lte","LTE","Cellular","cellular"},G2819)),"lte","wifi")</f>
        <v>wifi</v>
      </c>
      <c r="F2819" t="s">
        <v>185</v>
      </c>
      <c r="G2819" t="s">
        <v>1443</v>
      </c>
      <c r="H2819">
        <f t="shared" si="341"/>
        <v>7.0099999999999909</v>
      </c>
      <c r="I2819">
        <f t="shared" si="343"/>
        <v>860000</v>
      </c>
      <c r="J2819">
        <v>2013.1</v>
      </c>
      <c r="K2819">
        <f t="shared" si="344"/>
        <v>64</v>
      </c>
      <c r="M2819">
        <f t="shared" si="345"/>
        <v>620000</v>
      </c>
    </row>
    <row r="2820" spans="1:13" x14ac:dyDescent="0.45">
      <c r="A2820" t="s">
        <v>5778</v>
      </c>
      <c r="B2820">
        <v>110000</v>
      </c>
      <c r="C2820" t="s">
        <v>4</v>
      </c>
      <c r="D2820" t="str">
        <f t="shared" si="347"/>
        <v>2021.01</v>
      </c>
      <c r="E2820" t="str" cm="1">
        <f t="array" ref="E2820">IF(COUNT(FIND({"셀룰러","샐룰러","lte","Lte","LTE","Cellular","cellular"},G2820)),"lte","wifi")</f>
        <v>lte</v>
      </c>
      <c r="F2820" t="s">
        <v>127</v>
      </c>
      <c r="G2820" t="s">
        <v>1514</v>
      </c>
      <c r="H2820">
        <f t="shared" si="341"/>
        <v>7.9100000000000819</v>
      </c>
      <c r="I2820">
        <f t="shared" si="343"/>
        <v>770000</v>
      </c>
      <c r="J2820">
        <v>2013.1</v>
      </c>
      <c r="K2820">
        <f t="shared" si="344"/>
        <v>16</v>
      </c>
      <c r="M2820">
        <f t="shared" si="345"/>
        <v>770000</v>
      </c>
    </row>
    <row r="2821" spans="1:13" x14ac:dyDescent="0.45">
      <c r="A2821" t="s">
        <v>5778</v>
      </c>
      <c r="B2821">
        <v>100000</v>
      </c>
      <c r="C2821" t="s">
        <v>4</v>
      </c>
      <c r="D2821" t="str">
        <f t="shared" si="347"/>
        <v>2020.12</v>
      </c>
      <c r="E2821" t="str" cm="1">
        <f t="array" ref="E2821">IF(COUNT(FIND({"셀룰러","샐룰러","lte","Lte","LTE","Cellular","cellular"},G2821)),"lte","wifi")</f>
        <v>wifi</v>
      </c>
      <c r="F2821" t="s">
        <v>145</v>
      </c>
      <c r="G2821" t="s">
        <v>1555</v>
      </c>
      <c r="H2821">
        <f t="shared" si="341"/>
        <v>7.0199999999999818</v>
      </c>
      <c r="I2821">
        <f t="shared" si="343"/>
        <v>620000</v>
      </c>
      <c r="J2821">
        <v>2013.1</v>
      </c>
      <c r="K2821">
        <f t="shared" si="344"/>
        <v>16</v>
      </c>
      <c r="M2821">
        <f t="shared" si="345"/>
        <v>620000</v>
      </c>
    </row>
    <row r="2822" spans="1:13" x14ac:dyDescent="0.45">
      <c r="A2822" t="s">
        <v>5778</v>
      </c>
      <c r="B2822">
        <v>180000</v>
      </c>
      <c r="C2822" t="s">
        <v>4</v>
      </c>
      <c r="D2822" t="str">
        <f t="shared" si="347"/>
        <v>2020.12</v>
      </c>
      <c r="E2822" t="str" cm="1">
        <f t="array" ref="E2822">IF(COUNT(FIND({"셀룰러","샐룰러","lte","Lte","LTE","Cellular","cellular"},G2822)),"lte","wifi")</f>
        <v>lte</v>
      </c>
      <c r="F2822" t="s">
        <v>159</v>
      </c>
      <c r="G2822" t="s">
        <v>1580</v>
      </c>
      <c r="H2822">
        <f t="shared" si="341"/>
        <v>7.0199999999999818</v>
      </c>
      <c r="I2822">
        <f t="shared" si="343"/>
        <v>1130000</v>
      </c>
      <c r="J2822">
        <v>2013.1</v>
      </c>
      <c r="K2822">
        <f t="shared" si="344"/>
        <v>128</v>
      </c>
      <c r="M2822">
        <f t="shared" si="345"/>
        <v>770000</v>
      </c>
    </row>
    <row r="2823" spans="1:13" x14ac:dyDescent="0.45">
      <c r="A2823" t="s">
        <v>5778</v>
      </c>
      <c r="B2823">
        <v>110000</v>
      </c>
      <c r="C2823" t="s">
        <v>7</v>
      </c>
      <c r="D2823" t="str">
        <f t="shared" si="347"/>
        <v>2021.02</v>
      </c>
      <c r="E2823" t="str" cm="1">
        <f t="array" ref="E2823">IF(COUNT(FIND({"셀룰러","샐룰러","lte","Lte","LTE","Cellular","cellular"},G2823)),"lte","wifi")</f>
        <v>wifi</v>
      </c>
      <c r="F2823" t="s">
        <v>29</v>
      </c>
      <c r="G2823" t="s">
        <v>1385</v>
      </c>
      <c r="H2823">
        <f t="shared" ref="H2823:H2886" si="348">D2823-J2823</f>
        <v>7.9200000000000728</v>
      </c>
      <c r="I2823">
        <f t="shared" si="343"/>
        <v>980000</v>
      </c>
      <c r="J2823">
        <v>2013.1</v>
      </c>
      <c r="K2823">
        <f t="shared" si="344"/>
        <v>128</v>
      </c>
      <c r="M2823">
        <f t="shared" si="345"/>
        <v>620000</v>
      </c>
    </row>
    <row r="2824" spans="1:13" x14ac:dyDescent="0.45">
      <c r="A2824" t="s">
        <v>5778</v>
      </c>
      <c r="B2824" s="1">
        <v>179000</v>
      </c>
      <c r="C2824" t="s">
        <v>4</v>
      </c>
      <c r="D2824" t="str">
        <f t="shared" si="347"/>
        <v>2020.08</v>
      </c>
      <c r="E2824" t="str" cm="1">
        <f t="array" ref="E2824">IF(COUNT(FIND({"셀룰러","샐룰러","lte","Lte","LTE","Cellular","cellular"},G2824)),"lte","wifi")</f>
        <v>wifi</v>
      </c>
      <c r="F2824" t="s">
        <v>5304</v>
      </c>
      <c r="G2824" t="s">
        <v>5120</v>
      </c>
      <c r="H2824">
        <f t="shared" si="348"/>
        <v>6.9800000000000182</v>
      </c>
      <c r="I2824">
        <f t="shared" si="343"/>
        <v>620000</v>
      </c>
      <c r="J2824">
        <v>2013.1</v>
      </c>
      <c r="K2824">
        <f t="shared" si="344"/>
        <v>16</v>
      </c>
      <c r="M2824">
        <f t="shared" si="345"/>
        <v>620000</v>
      </c>
    </row>
    <row r="2825" spans="1:13" x14ac:dyDescent="0.45">
      <c r="A2825" t="s">
        <v>5778</v>
      </c>
      <c r="B2825">
        <v>100000</v>
      </c>
      <c r="C2825" t="s">
        <v>7</v>
      </c>
      <c r="D2825" s="2">
        <v>2020.12</v>
      </c>
      <c r="E2825" t="str" cm="1">
        <f t="array" ref="E2825">IF(COUNT(FIND({"셀룰러","샐룰러","lte","Lte","LTE","Cellular","cellular"},G2825)),"lte","wifi")</f>
        <v>wifi</v>
      </c>
      <c r="F2825">
        <v>20201228</v>
      </c>
      <c r="G2825" t="s">
        <v>5648</v>
      </c>
      <c r="H2825">
        <f t="shared" si="348"/>
        <v>7.0199999999999818</v>
      </c>
      <c r="I2825">
        <f t="shared" si="343"/>
        <v>980000</v>
      </c>
      <c r="J2825">
        <v>2013.1</v>
      </c>
      <c r="K2825">
        <f t="shared" si="344"/>
        <v>128</v>
      </c>
      <c r="M2825">
        <f t="shared" si="345"/>
        <v>620000</v>
      </c>
    </row>
    <row r="2826" spans="1:13" x14ac:dyDescent="0.45">
      <c r="A2826" t="s">
        <v>5778</v>
      </c>
      <c r="B2826">
        <v>140000</v>
      </c>
      <c r="C2826" t="s">
        <v>7</v>
      </c>
      <c r="D2826" t="str">
        <f t="shared" ref="D2826:D2847" si="349">LEFT(F2826,7)</f>
        <v>2021.01</v>
      </c>
      <c r="E2826" t="str" cm="1">
        <f t="array" ref="E2826">IF(COUNT(FIND({"셀룰러","샐룰러","lte","Lte","LTE","Cellular","cellular"},G2826)),"lte","wifi")</f>
        <v>lte</v>
      </c>
      <c r="F2826" t="s">
        <v>108</v>
      </c>
      <c r="G2826" t="s">
        <v>1567</v>
      </c>
      <c r="H2826">
        <f t="shared" si="348"/>
        <v>7.9100000000000819</v>
      </c>
      <c r="I2826">
        <f t="shared" si="343"/>
        <v>1010000</v>
      </c>
      <c r="J2826">
        <v>2013.1</v>
      </c>
      <c r="K2826">
        <f t="shared" si="344"/>
        <v>64</v>
      </c>
      <c r="M2826">
        <f t="shared" si="345"/>
        <v>770000</v>
      </c>
    </row>
    <row r="2827" spans="1:13" x14ac:dyDescent="0.45">
      <c r="A2827" t="s">
        <v>5778</v>
      </c>
      <c r="B2827">
        <v>90000</v>
      </c>
      <c r="C2827" t="s">
        <v>4</v>
      </c>
      <c r="D2827" t="str">
        <f t="shared" si="349"/>
        <v>2021.03</v>
      </c>
      <c r="E2827" t="str" cm="1">
        <f t="array" ref="E2827">IF(COUNT(FIND({"셀룰러","샐룰러","lte","Lte","LTE","Cellular","cellular"},G2827)),"lte","wifi")</f>
        <v>wifi</v>
      </c>
      <c r="F2827" t="s">
        <v>13</v>
      </c>
      <c r="G2827" t="s">
        <v>1506</v>
      </c>
      <c r="H2827">
        <f t="shared" si="348"/>
        <v>7.9300000000000637</v>
      </c>
      <c r="I2827">
        <f t="shared" si="343"/>
        <v>860000</v>
      </c>
      <c r="J2827">
        <v>2013.1</v>
      </c>
      <c r="K2827">
        <f t="shared" si="344"/>
        <v>64</v>
      </c>
      <c r="M2827">
        <f t="shared" si="345"/>
        <v>620000</v>
      </c>
    </row>
    <row r="2828" spans="1:13" x14ac:dyDescent="0.45">
      <c r="A2828" t="s">
        <v>5778</v>
      </c>
      <c r="B2828" s="1">
        <v>199000</v>
      </c>
      <c r="C2828" t="s">
        <v>4</v>
      </c>
      <c r="D2828" t="str">
        <f t="shared" si="349"/>
        <v>2021.01</v>
      </c>
      <c r="E2828" t="str" cm="1">
        <f t="array" ref="E2828">IF(COUNT(FIND({"셀룰러","샐룰러","lte","Lte","LTE","Cellular","cellular"},G2828)),"lte","wifi")</f>
        <v>lte</v>
      </c>
      <c r="F2828" t="s">
        <v>5283</v>
      </c>
      <c r="G2828" t="s">
        <v>5127</v>
      </c>
      <c r="H2828">
        <f t="shared" si="348"/>
        <v>7.9100000000000819</v>
      </c>
      <c r="I2828">
        <f t="shared" si="343"/>
        <v>1010000</v>
      </c>
      <c r="J2828">
        <v>2013.1</v>
      </c>
      <c r="K2828">
        <f t="shared" si="344"/>
        <v>64</v>
      </c>
      <c r="M2828">
        <f t="shared" si="345"/>
        <v>770000</v>
      </c>
    </row>
    <row r="2829" spans="1:13" x14ac:dyDescent="0.45">
      <c r="A2829" t="s">
        <v>5778</v>
      </c>
      <c r="B2829">
        <v>130000</v>
      </c>
      <c r="C2829" t="s">
        <v>4</v>
      </c>
      <c r="D2829" t="str">
        <f t="shared" si="349"/>
        <v>2021.01</v>
      </c>
      <c r="E2829" t="str" cm="1">
        <f t="array" ref="E2829">IF(COUNT(FIND({"셀룰러","샐룰러","lte","Lte","LTE","Cellular","cellular"},G2829)),"lte","wifi")</f>
        <v>wifi</v>
      </c>
      <c r="F2829" t="s">
        <v>313</v>
      </c>
      <c r="G2829" t="s">
        <v>1359</v>
      </c>
      <c r="H2829">
        <f t="shared" si="348"/>
        <v>7.9100000000000819</v>
      </c>
      <c r="I2829">
        <f t="shared" si="343"/>
        <v>740000</v>
      </c>
      <c r="J2829">
        <v>2013.1</v>
      </c>
      <c r="K2829">
        <f t="shared" si="344"/>
        <v>32</v>
      </c>
      <c r="M2829">
        <f t="shared" si="345"/>
        <v>620000</v>
      </c>
    </row>
    <row r="2830" spans="1:13" x14ac:dyDescent="0.45">
      <c r="A2830" t="s">
        <v>5778</v>
      </c>
      <c r="B2830">
        <v>100000</v>
      </c>
      <c r="C2830" t="s">
        <v>7</v>
      </c>
      <c r="D2830" t="str">
        <f t="shared" si="349"/>
        <v>2020.11</v>
      </c>
      <c r="E2830" t="str" cm="1">
        <f t="array" ref="E2830">IF(COUNT(FIND({"셀룰러","샐룰러","lte","Lte","LTE","Cellular","cellular"},G2830)),"lte","wifi")</f>
        <v>wifi</v>
      </c>
      <c r="F2830" t="s">
        <v>234</v>
      </c>
      <c r="G2830" t="s">
        <v>1537</v>
      </c>
      <c r="H2830">
        <f t="shared" si="348"/>
        <v>7.0099999999999909</v>
      </c>
      <c r="I2830">
        <f t="shared" si="343"/>
        <v>860000</v>
      </c>
      <c r="J2830">
        <v>2013.1</v>
      </c>
      <c r="K2830">
        <f t="shared" si="344"/>
        <v>64</v>
      </c>
      <c r="M2830">
        <f t="shared" si="345"/>
        <v>620000</v>
      </c>
    </row>
    <row r="2831" spans="1:13" x14ac:dyDescent="0.45">
      <c r="A2831" t="s">
        <v>5778</v>
      </c>
      <c r="B2831">
        <v>100000</v>
      </c>
      <c r="C2831" t="s">
        <v>7</v>
      </c>
      <c r="D2831" t="str">
        <f t="shared" si="349"/>
        <v>2020.11</v>
      </c>
      <c r="E2831" t="str" cm="1">
        <f t="array" ref="E2831">IF(COUNT(FIND({"셀룰러","샐룰러","lte","Lte","LTE","Cellular","cellular"},G2831)),"lte","wifi")</f>
        <v>wifi</v>
      </c>
      <c r="F2831" t="s">
        <v>189</v>
      </c>
      <c r="G2831" t="s">
        <v>1440</v>
      </c>
      <c r="H2831">
        <f t="shared" si="348"/>
        <v>7.0099999999999909</v>
      </c>
      <c r="I2831">
        <f t="shared" ref="I2831:I2894" si="350">IF(K2831=32,M2831+120000,IF(K2831=64,M2831+240000,IF(K2831=128,M2831+360000,M2831)))</f>
        <v>620000</v>
      </c>
      <c r="J2831">
        <v>2013.1</v>
      </c>
      <c r="K2831">
        <f t="shared" ref="K2831:K2894" si="351">IF(COUNT(FIND(32,G2831)),32,IF(COUNT(FIND(128,G2831)),128,IF(COUNT(FIND(16,G2831)),16,64)))</f>
        <v>16</v>
      </c>
      <c r="M2831">
        <f t="shared" ref="M2831:M2894" si="352">IF(E2831="wifi",620000,770000)</f>
        <v>620000</v>
      </c>
    </row>
    <row r="2832" spans="1:13" x14ac:dyDescent="0.45">
      <c r="A2832" t="s">
        <v>5778</v>
      </c>
      <c r="B2832">
        <v>220000</v>
      </c>
      <c r="C2832" t="s">
        <v>4</v>
      </c>
      <c r="D2832" t="str">
        <f t="shared" si="349"/>
        <v>2020.11</v>
      </c>
      <c r="E2832" t="str" cm="1">
        <f t="array" ref="E2832">IF(COUNT(FIND({"셀룰러","샐룰러","lte","Lte","LTE","Cellular","cellular"},G2832)),"lte","wifi")</f>
        <v>wifi</v>
      </c>
      <c r="F2832" t="s">
        <v>599</v>
      </c>
      <c r="G2832" t="s">
        <v>1582</v>
      </c>
      <c r="H2832">
        <f t="shared" si="348"/>
        <v>7.0099999999999909</v>
      </c>
      <c r="I2832">
        <f t="shared" si="350"/>
        <v>860000</v>
      </c>
      <c r="J2832">
        <v>2013.1</v>
      </c>
      <c r="K2832">
        <f t="shared" si="351"/>
        <v>64</v>
      </c>
      <c r="M2832">
        <f t="shared" si="352"/>
        <v>620000</v>
      </c>
    </row>
    <row r="2833" spans="1:13" x14ac:dyDescent="0.45">
      <c r="A2833" t="s">
        <v>5778</v>
      </c>
      <c r="B2833">
        <v>120000</v>
      </c>
      <c r="C2833" t="s">
        <v>7</v>
      </c>
      <c r="D2833" t="str">
        <f t="shared" si="349"/>
        <v>2020.12</v>
      </c>
      <c r="E2833" t="str" cm="1">
        <f t="array" ref="E2833">IF(COUNT(FIND({"셀룰러","샐룰러","lte","Lte","LTE","Cellular","cellular"},G2833)),"lte","wifi")</f>
        <v>wifi</v>
      </c>
      <c r="F2833" t="s">
        <v>161</v>
      </c>
      <c r="G2833" t="s">
        <v>1576</v>
      </c>
      <c r="H2833">
        <f t="shared" si="348"/>
        <v>7.0199999999999818</v>
      </c>
      <c r="I2833">
        <f t="shared" si="350"/>
        <v>620000</v>
      </c>
      <c r="J2833">
        <v>2013.1</v>
      </c>
      <c r="K2833">
        <f t="shared" si="351"/>
        <v>16</v>
      </c>
      <c r="M2833">
        <f t="shared" si="352"/>
        <v>620000</v>
      </c>
    </row>
    <row r="2834" spans="1:13" x14ac:dyDescent="0.45">
      <c r="A2834" t="s">
        <v>5778</v>
      </c>
      <c r="B2834">
        <v>140000</v>
      </c>
      <c r="C2834" t="s">
        <v>4</v>
      </c>
      <c r="D2834" t="str">
        <f t="shared" si="349"/>
        <v>2021.02</v>
      </c>
      <c r="E2834" t="str" cm="1">
        <f t="array" ref="E2834">IF(COUNT(FIND({"셀룰러","샐룰러","lte","Lte","LTE","Cellular","cellular"},G2834)),"lte","wifi")</f>
        <v>lte</v>
      </c>
      <c r="F2834" t="s">
        <v>257</v>
      </c>
      <c r="G2834" t="s">
        <v>1390</v>
      </c>
      <c r="H2834">
        <f t="shared" si="348"/>
        <v>7.9200000000000728</v>
      </c>
      <c r="I2834">
        <f t="shared" si="350"/>
        <v>1010000</v>
      </c>
      <c r="J2834">
        <v>2013.1</v>
      </c>
      <c r="K2834">
        <f t="shared" si="351"/>
        <v>64</v>
      </c>
      <c r="M2834">
        <f t="shared" si="352"/>
        <v>770000</v>
      </c>
    </row>
    <row r="2835" spans="1:13" x14ac:dyDescent="0.45">
      <c r="A2835" t="s">
        <v>5778</v>
      </c>
      <c r="B2835">
        <v>150000</v>
      </c>
      <c r="C2835" t="s">
        <v>4</v>
      </c>
      <c r="D2835" t="str">
        <f t="shared" si="349"/>
        <v>2020.12</v>
      </c>
      <c r="E2835" t="str" cm="1">
        <f t="array" ref="E2835">IF(COUNT(FIND({"셀룰러","샐룰러","lte","Lte","LTE","Cellular","cellular"},G2835)),"lte","wifi")</f>
        <v>lte</v>
      </c>
      <c r="F2835" t="s">
        <v>143</v>
      </c>
      <c r="G2835" t="s">
        <v>1553</v>
      </c>
      <c r="H2835">
        <f t="shared" si="348"/>
        <v>7.0199999999999818</v>
      </c>
      <c r="I2835">
        <f t="shared" si="350"/>
        <v>1130000</v>
      </c>
      <c r="J2835">
        <v>2013.1</v>
      </c>
      <c r="K2835">
        <f t="shared" si="351"/>
        <v>128</v>
      </c>
      <c r="M2835">
        <f t="shared" si="352"/>
        <v>770000</v>
      </c>
    </row>
    <row r="2836" spans="1:13" x14ac:dyDescent="0.45">
      <c r="A2836" t="s">
        <v>5778</v>
      </c>
      <c r="B2836">
        <v>120000</v>
      </c>
      <c r="C2836" t="s">
        <v>7</v>
      </c>
      <c r="D2836" t="str">
        <f t="shared" si="349"/>
        <v>2020.11</v>
      </c>
      <c r="E2836" t="str" cm="1">
        <f t="array" ref="E2836">IF(COUNT(FIND({"셀룰러","샐룰러","lte","Lte","LTE","Cellular","cellular"},G2836)),"lte","wifi")</f>
        <v>wifi</v>
      </c>
      <c r="F2836" t="s">
        <v>673</v>
      </c>
      <c r="G2836" t="s">
        <v>1548</v>
      </c>
      <c r="H2836">
        <f t="shared" si="348"/>
        <v>7.0099999999999909</v>
      </c>
      <c r="I2836">
        <f t="shared" si="350"/>
        <v>620000</v>
      </c>
      <c r="J2836">
        <v>2013.1</v>
      </c>
      <c r="K2836">
        <f t="shared" si="351"/>
        <v>16</v>
      </c>
      <c r="M2836">
        <f t="shared" si="352"/>
        <v>620000</v>
      </c>
    </row>
    <row r="2837" spans="1:13" x14ac:dyDescent="0.45">
      <c r="A2837" t="s">
        <v>5778</v>
      </c>
      <c r="B2837">
        <v>120000</v>
      </c>
      <c r="C2837" t="s">
        <v>7</v>
      </c>
      <c r="D2837" t="str">
        <f t="shared" si="349"/>
        <v>2020.12</v>
      </c>
      <c r="E2837" t="str" cm="1">
        <f t="array" ref="E2837">IF(COUNT(FIND({"셀룰러","샐룰러","lte","Lte","LTE","Cellular","cellular"},G2837)),"lte","wifi")</f>
        <v>wifi</v>
      </c>
      <c r="F2837" t="s">
        <v>460</v>
      </c>
      <c r="G2837" t="s">
        <v>1531</v>
      </c>
      <c r="H2837">
        <f t="shared" si="348"/>
        <v>7.0199999999999818</v>
      </c>
      <c r="I2837">
        <f t="shared" si="350"/>
        <v>740000</v>
      </c>
      <c r="J2837">
        <v>2013.1</v>
      </c>
      <c r="K2837">
        <f t="shared" si="351"/>
        <v>32</v>
      </c>
      <c r="M2837">
        <f t="shared" si="352"/>
        <v>620000</v>
      </c>
    </row>
    <row r="2838" spans="1:13" x14ac:dyDescent="0.45">
      <c r="A2838" t="s">
        <v>5778</v>
      </c>
      <c r="B2838">
        <v>100000</v>
      </c>
      <c r="C2838" t="s">
        <v>7</v>
      </c>
      <c r="D2838" t="str">
        <f t="shared" si="349"/>
        <v>2021.02</v>
      </c>
      <c r="E2838" t="str" cm="1">
        <f t="array" ref="E2838">IF(COUNT(FIND({"셀룰러","샐룰러","lte","Lte","LTE","Cellular","cellular"},G2838)),"lte","wifi")</f>
        <v>wifi</v>
      </c>
      <c r="F2838" t="s">
        <v>302</v>
      </c>
      <c r="G2838" t="s">
        <v>1400</v>
      </c>
      <c r="H2838">
        <f t="shared" si="348"/>
        <v>7.9200000000000728</v>
      </c>
      <c r="I2838">
        <f t="shared" si="350"/>
        <v>620000</v>
      </c>
      <c r="J2838">
        <v>2013.1</v>
      </c>
      <c r="K2838">
        <f t="shared" si="351"/>
        <v>16</v>
      </c>
      <c r="M2838">
        <f t="shared" si="352"/>
        <v>620000</v>
      </c>
    </row>
    <row r="2839" spans="1:13" x14ac:dyDescent="0.45">
      <c r="A2839" t="s">
        <v>5778</v>
      </c>
      <c r="B2839">
        <v>110000</v>
      </c>
      <c r="C2839" t="s">
        <v>7</v>
      </c>
      <c r="D2839" t="str">
        <f t="shared" si="349"/>
        <v>2021.01</v>
      </c>
      <c r="E2839" t="str" cm="1">
        <f t="array" ref="E2839">IF(COUNT(FIND({"셀룰러","샐룰러","lte","Lte","LTE","Cellular","cellular"},G2839)),"lte","wifi")</f>
        <v>wifi</v>
      </c>
      <c r="F2839" t="s">
        <v>346</v>
      </c>
      <c r="G2839" t="s">
        <v>1405</v>
      </c>
      <c r="H2839">
        <f t="shared" si="348"/>
        <v>7.9100000000000819</v>
      </c>
      <c r="I2839">
        <f t="shared" si="350"/>
        <v>740000</v>
      </c>
      <c r="J2839">
        <v>2013.1</v>
      </c>
      <c r="K2839">
        <f t="shared" si="351"/>
        <v>32</v>
      </c>
      <c r="M2839">
        <f t="shared" si="352"/>
        <v>620000</v>
      </c>
    </row>
    <row r="2840" spans="1:13" x14ac:dyDescent="0.45">
      <c r="A2840" t="s">
        <v>5778</v>
      </c>
      <c r="B2840" s="1">
        <v>205000</v>
      </c>
      <c r="C2840" t="s">
        <v>4</v>
      </c>
      <c r="D2840" t="str">
        <f t="shared" si="349"/>
        <v>2020.11</v>
      </c>
      <c r="E2840" t="str" cm="1">
        <f t="array" ref="E2840">IF(COUNT(FIND({"셀룰러","샐룰러","lte","Lte","LTE","Cellular","cellular"},G2840)),"lte","wifi")</f>
        <v>wifi</v>
      </c>
      <c r="F2840" t="s">
        <v>5285</v>
      </c>
      <c r="G2840" t="s">
        <v>5125</v>
      </c>
      <c r="H2840">
        <f t="shared" si="348"/>
        <v>7.0099999999999909</v>
      </c>
      <c r="I2840">
        <f t="shared" si="350"/>
        <v>620000</v>
      </c>
      <c r="J2840">
        <v>2013.1</v>
      </c>
      <c r="K2840">
        <f t="shared" si="351"/>
        <v>16</v>
      </c>
      <c r="M2840">
        <f t="shared" si="352"/>
        <v>620000</v>
      </c>
    </row>
    <row r="2841" spans="1:13" x14ac:dyDescent="0.45">
      <c r="A2841" t="s">
        <v>5778</v>
      </c>
      <c r="B2841">
        <v>111111</v>
      </c>
      <c r="C2841" t="s">
        <v>7</v>
      </c>
      <c r="D2841" t="str">
        <f t="shared" si="349"/>
        <v>2020.12</v>
      </c>
      <c r="E2841" t="str" cm="1">
        <f t="array" ref="E2841">IF(COUNT(FIND({"셀룰러","샐룰러","lte","Lte","LTE","Cellular","cellular"},G2841)),"lte","wifi")</f>
        <v>lte</v>
      </c>
      <c r="F2841" t="s">
        <v>173</v>
      </c>
      <c r="G2841" t="s">
        <v>1437</v>
      </c>
      <c r="H2841">
        <f t="shared" si="348"/>
        <v>7.0199999999999818</v>
      </c>
      <c r="I2841">
        <f t="shared" si="350"/>
        <v>770000</v>
      </c>
      <c r="J2841">
        <v>2013.1</v>
      </c>
      <c r="K2841">
        <f t="shared" si="351"/>
        <v>16</v>
      </c>
      <c r="M2841">
        <f t="shared" si="352"/>
        <v>770000</v>
      </c>
    </row>
    <row r="2842" spans="1:13" x14ac:dyDescent="0.45">
      <c r="A2842" t="s">
        <v>5778</v>
      </c>
      <c r="B2842">
        <v>180000</v>
      </c>
      <c r="C2842" t="s">
        <v>7</v>
      </c>
      <c r="D2842" t="str">
        <f t="shared" si="349"/>
        <v>2021.01</v>
      </c>
      <c r="E2842" t="str" cm="1">
        <f t="array" ref="E2842">IF(COUNT(FIND({"셀룰러","샐룰러","lte","Lte","LTE","Cellular","cellular"},G2842)),"lte","wifi")</f>
        <v>wifi</v>
      </c>
      <c r="F2842" t="s">
        <v>339</v>
      </c>
      <c r="G2842" t="s">
        <v>1407</v>
      </c>
      <c r="H2842">
        <f t="shared" si="348"/>
        <v>7.9100000000000819</v>
      </c>
      <c r="I2842">
        <f t="shared" si="350"/>
        <v>740000</v>
      </c>
      <c r="J2842">
        <v>2013.1</v>
      </c>
      <c r="K2842">
        <f t="shared" si="351"/>
        <v>32</v>
      </c>
      <c r="M2842">
        <f t="shared" si="352"/>
        <v>620000</v>
      </c>
    </row>
    <row r="2843" spans="1:13" x14ac:dyDescent="0.45">
      <c r="A2843" t="s">
        <v>5778</v>
      </c>
      <c r="B2843">
        <v>50000</v>
      </c>
      <c r="C2843" t="s">
        <v>7</v>
      </c>
      <c r="D2843" t="str">
        <f t="shared" si="349"/>
        <v>2020.12</v>
      </c>
      <c r="E2843" t="str" cm="1">
        <f t="array" ref="E2843">IF(COUNT(FIND({"셀룰러","샐룰러","lte","Lte","LTE","Cellular","cellular"},G2843)),"lte","wifi")</f>
        <v>wifi</v>
      </c>
      <c r="F2843" t="s">
        <v>460</v>
      </c>
      <c r="G2843" t="s">
        <v>1530</v>
      </c>
      <c r="H2843">
        <f t="shared" si="348"/>
        <v>7.0199999999999818</v>
      </c>
      <c r="I2843">
        <f t="shared" si="350"/>
        <v>860000</v>
      </c>
      <c r="J2843">
        <v>2013.1</v>
      </c>
      <c r="K2843">
        <f t="shared" si="351"/>
        <v>64</v>
      </c>
      <c r="M2843">
        <f t="shared" si="352"/>
        <v>620000</v>
      </c>
    </row>
    <row r="2844" spans="1:13" x14ac:dyDescent="0.45">
      <c r="A2844" t="s">
        <v>5778</v>
      </c>
      <c r="B2844">
        <v>490000</v>
      </c>
      <c r="C2844" t="s">
        <v>4</v>
      </c>
      <c r="D2844" t="str">
        <f t="shared" si="349"/>
        <v>2020.12</v>
      </c>
      <c r="E2844" t="str" cm="1">
        <f t="array" ref="E2844">IF(COUNT(FIND({"셀룰러","샐룰러","lte","Lte","LTE","Cellular","cellular"},G2844)),"lte","wifi")</f>
        <v>wifi</v>
      </c>
      <c r="F2844" t="s">
        <v>171</v>
      </c>
      <c r="G2844" t="s">
        <v>1600</v>
      </c>
      <c r="H2844">
        <f t="shared" si="348"/>
        <v>7.0199999999999818</v>
      </c>
      <c r="I2844">
        <f t="shared" si="350"/>
        <v>860000</v>
      </c>
      <c r="J2844">
        <v>2013.1</v>
      </c>
      <c r="K2844">
        <f t="shared" si="351"/>
        <v>64</v>
      </c>
      <c r="M2844">
        <f t="shared" si="352"/>
        <v>620000</v>
      </c>
    </row>
    <row r="2845" spans="1:13" x14ac:dyDescent="0.45">
      <c r="A2845" t="s">
        <v>5778</v>
      </c>
      <c r="B2845" s="1">
        <v>199000</v>
      </c>
      <c r="C2845" t="s">
        <v>4</v>
      </c>
      <c r="D2845" t="str">
        <f t="shared" si="349"/>
        <v>2021.02</v>
      </c>
      <c r="E2845" t="str" cm="1">
        <f t="array" ref="E2845">IF(COUNT(FIND({"셀룰러","샐룰러","lte","Lte","LTE","Cellular","cellular"},G2845)),"lte","wifi")</f>
        <v>lte</v>
      </c>
      <c r="F2845" t="s">
        <v>5277</v>
      </c>
      <c r="G2845" t="s">
        <v>5118</v>
      </c>
      <c r="H2845">
        <f t="shared" si="348"/>
        <v>7.9200000000000728</v>
      </c>
      <c r="I2845">
        <f t="shared" si="350"/>
        <v>890000</v>
      </c>
      <c r="J2845">
        <v>2013.1</v>
      </c>
      <c r="K2845">
        <f t="shared" si="351"/>
        <v>32</v>
      </c>
      <c r="M2845">
        <f t="shared" si="352"/>
        <v>770000</v>
      </c>
    </row>
    <row r="2846" spans="1:13" x14ac:dyDescent="0.45">
      <c r="A2846" t="s">
        <v>5778</v>
      </c>
      <c r="B2846">
        <v>145000</v>
      </c>
      <c r="C2846" t="s">
        <v>7</v>
      </c>
      <c r="D2846" t="str">
        <f t="shared" si="349"/>
        <v>2020.11</v>
      </c>
      <c r="E2846" t="str" cm="1">
        <f t="array" ref="E2846">IF(COUNT(FIND({"셀룰러","샐룰러","lte","Lte","LTE","Cellular","cellular"},G2846)),"lte","wifi")</f>
        <v>wifi</v>
      </c>
      <c r="F2846" t="s">
        <v>599</v>
      </c>
      <c r="G2846" t="s">
        <v>1466</v>
      </c>
      <c r="H2846">
        <f t="shared" si="348"/>
        <v>7.0099999999999909</v>
      </c>
      <c r="I2846">
        <f t="shared" si="350"/>
        <v>740000</v>
      </c>
      <c r="J2846">
        <v>2013.1</v>
      </c>
      <c r="K2846">
        <f t="shared" si="351"/>
        <v>32</v>
      </c>
      <c r="M2846">
        <f t="shared" si="352"/>
        <v>620000</v>
      </c>
    </row>
    <row r="2847" spans="1:13" x14ac:dyDescent="0.45">
      <c r="A2847" t="s">
        <v>5778</v>
      </c>
      <c r="B2847">
        <v>133000</v>
      </c>
      <c r="C2847" t="s">
        <v>7</v>
      </c>
      <c r="D2847" t="str">
        <f t="shared" si="349"/>
        <v>2020.09</v>
      </c>
      <c r="E2847" t="str" cm="1">
        <f t="array" ref="E2847">IF(COUNT(FIND({"셀룰러","샐룰러","lte","Lte","LTE","Cellular","cellular"},G2847)),"lte","wifi")</f>
        <v>wifi</v>
      </c>
      <c r="F2847" t="s">
        <v>660</v>
      </c>
      <c r="G2847" t="s">
        <v>1394</v>
      </c>
      <c r="H2847">
        <f t="shared" si="348"/>
        <v>6.9900000000000091</v>
      </c>
      <c r="I2847">
        <f t="shared" si="350"/>
        <v>740000</v>
      </c>
      <c r="J2847">
        <v>2013.1</v>
      </c>
      <c r="K2847">
        <f t="shared" si="351"/>
        <v>32</v>
      </c>
      <c r="M2847">
        <f t="shared" si="352"/>
        <v>620000</v>
      </c>
    </row>
    <row r="2848" spans="1:13" x14ac:dyDescent="0.45">
      <c r="A2848" t="s">
        <v>5778</v>
      </c>
      <c r="B2848">
        <v>100000</v>
      </c>
      <c r="C2848" t="s">
        <v>7</v>
      </c>
      <c r="D2848" s="2">
        <v>2021.02</v>
      </c>
      <c r="E2848" t="str" cm="1">
        <f t="array" ref="E2848">IF(COUNT(FIND({"셀룰러","샐룰러","lte","Lte","LTE","Cellular","cellular"},G2848)),"lte","wifi")</f>
        <v>wifi</v>
      </c>
      <c r="F2848">
        <v>20210210</v>
      </c>
      <c r="G2848" t="s">
        <v>5440</v>
      </c>
      <c r="H2848">
        <f t="shared" si="348"/>
        <v>7.9200000000000728</v>
      </c>
      <c r="I2848">
        <f t="shared" si="350"/>
        <v>860000</v>
      </c>
      <c r="J2848">
        <v>2013.1</v>
      </c>
      <c r="K2848">
        <f t="shared" si="351"/>
        <v>64</v>
      </c>
      <c r="M2848">
        <f t="shared" si="352"/>
        <v>620000</v>
      </c>
    </row>
    <row r="2849" spans="1:13" x14ac:dyDescent="0.45">
      <c r="A2849" t="s">
        <v>5778</v>
      </c>
      <c r="B2849">
        <v>140000</v>
      </c>
      <c r="C2849" t="s">
        <v>7</v>
      </c>
      <c r="D2849" t="str">
        <f>LEFT(F2849,7)</f>
        <v>2021.03</v>
      </c>
      <c r="E2849" t="str" cm="1">
        <f t="array" ref="E2849">IF(COUNT(FIND({"셀룰러","샐룰러","lte","Lte","LTE","Cellular","cellular"},G2849)),"lte","wifi")</f>
        <v>wifi</v>
      </c>
      <c r="F2849" t="s">
        <v>13</v>
      </c>
      <c r="G2849" t="s">
        <v>1381</v>
      </c>
      <c r="H2849">
        <f t="shared" si="348"/>
        <v>7.9300000000000637</v>
      </c>
      <c r="I2849">
        <f t="shared" si="350"/>
        <v>740000</v>
      </c>
      <c r="J2849">
        <v>2013.1</v>
      </c>
      <c r="K2849">
        <f t="shared" si="351"/>
        <v>32</v>
      </c>
      <c r="M2849">
        <f t="shared" si="352"/>
        <v>620000</v>
      </c>
    </row>
    <row r="2850" spans="1:13" x14ac:dyDescent="0.45">
      <c r="A2850" t="s">
        <v>5778</v>
      </c>
      <c r="B2850">
        <v>100000</v>
      </c>
      <c r="C2850" t="s">
        <v>7</v>
      </c>
      <c r="D2850" t="str">
        <f>LEFT(F2850,7)</f>
        <v>2020.12</v>
      </c>
      <c r="E2850" t="str" cm="1">
        <f t="array" ref="E2850">IF(COUNT(FIND({"셀룰러","샐룰러","lte","Lte","LTE","Cellular","cellular"},G2850)),"lte","wifi")</f>
        <v>wifi</v>
      </c>
      <c r="F2850" t="s">
        <v>143</v>
      </c>
      <c r="G2850" t="s">
        <v>1562</v>
      </c>
      <c r="H2850">
        <f t="shared" si="348"/>
        <v>7.0199999999999818</v>
      </c>
      <c r="I2850">
        <f t="shared" si="350"/>
        <v>740000</v>
      </c>
      <c r="J2850">
        <v>2013.1</v>
      </c>
      <c r="K2850">
        <f t="shared" si="351"/>
        <v>32</v>
      </c>
      <c r="M2850">
        <f t="shared" si="352"/>
        <v>620000</v>
      </c>
    </row>
    <row r="2851" spans="1:13" x14ac:dyDescent="0.45">
      <c r="A2851" t="s">
        <v>5778</v>
      </c>
      <c r="B2851">
        <v>100000</v>
      </c>
      <c r="C2851" t="s">
        <v>7</v>
      </c>
      <c r="D2851" s="2">
        <v>2020.11</v>
      </c>
      <c r="E2851" t="str" cm="1">
        <f t="array" ref="E2851">IF(COUNT(FIND({"셀룰러","샐룰러","lte","Lte","LTE","Cellular","cellular"},G2851)),"lte","wifi")</f>
        <v>wifi</v>
      </c>
      <c r="F2851">
        <v>20201119</v>
      </c>
      <c r="G2851" t="s">
        <v>5500</v>
      </c>
      <c r="H2851">
        <f t="shared" si="348"/>
        <v>7.0099999999999909</v>
      </c>
      <c r="I2851">
        <f t="shared" si="350"/>
        <v>740000</v>
      </c>
      <c r="J2851">
        <v>2013.1</v>
      </c>
      <c r="K2851">
        <f t="shared" si="351"/>
        <v>32</v>
      </c>
      <c r="M2851">
        <f t="shared" si="352"/>
        <v>620000</v>
      </c>
    </row>
    <row r="2852" spans="1:13" x14ac:dyDescent="0.45">
      <c r="A2852" t="s">
        <v>5778</v>
      </c>
      <c r="B2852" s="1">
        <v>349000</v>
      </c>
      <c r="C2852" t="s">
        <v>4</v>
      </c>
      <c r="D2852" t="str">
        <f t="shared" ref="D2852:D2880" si="353">LEFT(F2852,7)</f>
        <v>2021.01</v>
      </c>
      <c r="E2852" t="str" cm="1">
        <f t="array" ref="E2852">IF(COUNT(FIND({"셀룰러","샐룰러","lte","Lte","LTE","Cellular","cellular"},G2852)),"lte","wifi")</f>
        <v>lte</v>
      </c>
      <c r="F2852" t="s">
        <v>5283</v>
      </c>
      <c r="G2852" t="s">
        <v>5124</v>
      </c>
      <c r="H2852">
        <f t="shared" si="348"/>
        <v>7.9100000000000819</v>
      </c>
      <c r="I2852">
        <f t="shared" si="350"/>
        <v>1130000</v>
      </c>
      <c r="J2852">
        <v>2013.1</v>
      </c>
      <c r="K2852">
        <f t="shared" si="351"/>
        <v>128</v>
      </c>
      <c r="M2852">
        <f t="shared" si="352"/>
        <v>770000</v>
      </c>
    </row>
    <row r="2853" spans="1:13" x14ac:dyDescent="0.45">
      <c r="A2853" t="s">
        <v>5778</v>
      </c>
      <c r="B2853">
        <v>510000</v>
      </c>
      <c r="C2853" t="s">
        <v>7</v>
      </c>
      <c r="D2853" t="str">
        <f t="shared" si="353"/>
        <v>2021.02</v>
      </c>
      <c r="E2853" t="str" cm="1">
        <f t="array" ref="E2853">IF(COUNT(FIND({"셀룰러","샐룰러","lte","Lte","LTE","Cellular","cellular"},G2853)),"lte","wifi")</f>
        <v>wifi</v>
      </c>
      <c r="F2853" t="s">
        <v>35</v>
      </c>
      <c r="G2853" t="s">
        <v>1448</v>
      </c>
      <c r="H2853">
        <f t="shared" si="348"/>
        <v>7.9200000000000728</v>
      </c>
      <c r="I2853">
        <f t="shared" si="350"/>
        <v>860000</v>
      </c>
      <c r="J2853">
        <v>2013.1</v>
      </c>
      <c r="K2853">
        <f t="shared" si="351"/>
        <v>64</v>
      </c>
      <c r="M2853">
        <f t="shared" si="352"/>
        <v>620000</v>
      </c>
    </row>
    <row r="2854" spans="1:13" x14ac:dyDescent="0.45">
      <c r="A2854" t="s">
        <v>5778</v>
      </c>
      <c r="B2854">
        <v>100000</v>
      </c>
      <c r="C2854" t="s">
        <v>7</v>
      </c>
      <c r="D2854" t="str">
        <f t="shared" si="353"/>
        <v>2020.11</v>
      </c>
      <c r="E2854" t="str" cm="1">
        <f t="array" ref="E2854">IF(COUNT(FIND({"셀룰러","샐룰러","lte","Lte","LTE","Cellular","cellular"},G2854)),"lte","wifi")</f>
        <v>wifi</v>
      </c>
      <c r="F2854" t="s">
        <v>199</v>
      </c>
      <c r="G2854" t="s">
        <v>1375</v>
      </c>
      <c r="H2854">
        <f t="shared" si="348"/>
        <v>7.0099999999999909</v>
      </c>
      <c r="I2854">
        <f t="shared" si="350"/>
        <v>620000</v>
      </c>
      <c r="J2854">
        <v>2013.1</v>
      </c>
      <c r="K2854">
        <f t="shared" si="351"/>
        <v>16</v>
      </c>
      <c r="M2854">
        <f t="shared" si="352"/>
        <v>620000</v>
      </c>
    </row>
    <row r="2855" spans="1:13" x14ac:dyDescent="0.45">
      <c r="A2855" t="s">
        <v>5778</v>
      </c>
      <c r="B2855" s="1">
        <v>249000</v>
      </c>
      <c r="C2855" t="s">
        <v>4</v>
      </c>
      <c r="D2855" t="str">
        <f t="shared" si="353"/>
        <v>2018.06</v>
      </c>
      <c r="E2855" t="str" cm="1">
        <f t="array" ref="E2855">IF(COUNT(FIND({"셀룰러","샐룰러","lte","Lte","LTE","Cellular","cellular"},G2855)),"lte","wifi")</f>
        <v>lte</v>
      </c>
      <c r="F2855" t="s">
        <v>5295</v>
      </c>
      <c r="G2855" t="s">
        <v>5142</v>
      </c>
      <c r="H2855">
        <f t="shared" si="348"/>
        <v>4.9600000000000364</v>
      </c>
      <c r="I2855">
        <f t="shared" si="350"/>
        <v>890000</v>
      </c>
      <c r="J2855">
        <v>2013.1</v>
      </c>
      <c r="K2855">
        <f t="shared" si="351"/>
        <v>32</v>
      </c>
      <c r="M2855">
        <f t="shared" si="352"/>
        <v>770000</v>
      </c>
    </row>
    <row r="2856" spans="1:13" x14ac:dyDescent="0.45">
      <c r="A2856" t="s">
        <v>5778</v>
      </c>
      <c r="B2856">
        <v>160000</v>
      </c>
      <c r="C2856" t="s">
        <v>7</v>
      </c>
      <c r="D2856" t="str">
        <f t="shared" si="353"/>
        <v>2021.01</v>
      </c>
      <c r="E2856" t="str" cm="1">
        <f t="array" ref="E2856">IF(COUNT(FIND({"셀룰러","샐룰러","lte","Lte","LTE","Cellular","cellular"},G2856)),"lte","wifi")</f>
        <v>lte</v>
      </c>
      <c r="F2856" t="s">
        <v>117</v>
      </c>
      <c r="G2856" t="s">
        <v>1559</v>
      </c>
      <c r="H2856">
        <f t="shared" si="348"/>
        <v>7.9100000000000819</v>
      </c>
      <c r="I2856">
        <f t="shared" si="350"/>
        <v>1130000</v>
      </c>
      <c r="J2856">
        <v>2013.1</v>
      </c>
      <c r="K2856">
        <f t="shared" si="351"/>
        <v>128</v>
      </c>
      <c r="M2856">
        <f t="shared" si="352"/>
        <v>770000</v>
      </c>
    </row>
    <row r="2857" spans="1:13" x14ac:dyDescent="0.45">
      <c r="A2857" t="s">
        <v>5778</v>
      </c>
      <c r="B2857">
        <v>70000</v>
      </c>
      <c r="C2857" t="s">
        <v>7</v>
      </c>
      <c r="D2857" t="str">
        <f t="shared" si="353"/>
        <v>2021.02</v>
      </c>
      <c r="E2857" t="str" cm="1">
        <f t="array" ref="E2857">IF(COUNT(FIND({"셀룰러","샐룰러","lte","Lte","LTE","Cellular","cellular"},G2857)),"lte","wifi")</f>
        <v>wifi</v>
      </c>
      <c r="F2857" t="s">
        <v>74</v>
      </c>
      <c r="G2857" t="s">
        <v>1408</v>
      </c>
      <c r="H2857">
        <f t="shared" si="348"/>
        <v>7.9200000000000728</v>
      </c>
      <c r="I2857">
        <f t="shared" si="350"/>
        <v>620000</v>
      </c>
      <c r="J2857">
        <v>2013.1</v>
      </c>
      <c r="K2857">
        <f t="shared" si="351"/>
        <v>16</v>
      </c>
      <c r="M2857">
        <f t="shared" si="352"/>
        <v>620000</v>
      </c>
    </row>
    <row r="2858" spans="1:13" x14ac:dyDescent="0.45">
      <c r="A2858" t="s">
        <v>5778</v>
      </c>
      <c r="B2858">
        <v>110000</v>
      </c>
      <c r="C2858" t="s">
        <v>7</v>
      </c>
      <c r="D2858" t="str">
        <f t="shared" si="353"/>
        <v>2021.02</v>
      </c>
      <c r="E2858" t="str" cm="1">
        <f t="array" ref="E2858">IF(COUNT(FIND({"셀룰러","샐룰러","lte","Lte","LTE","Cellular","cellular"},G2858)),"lte","wifi")</f>
        <v>wifi</v>
      </c>
      <c r="F2858" t="s">
        <v>29</v>
      </c>
      <c r="G2858" t="s">
        <v>1511</v>
      </c>
      <c r="H2858">
        <f t="shared" si="348"/>
        <v>7.9200000000000728</v>
      </c>
      <c r="I2858">
        <f t="shared" si="350"/>
        <v>620000</v>
      </c>
      <c r="J2858">
        <v>2013.1</v>
      </c>
      <c r="K2858">
        <f t="shared" si="351"/>
        <v>16</v>
      </c>
      <c r="M2858">
        <f t="shared" si="352"/>
        <v>620000</v>
      </c>
    </row>
    <row r="2859" spans="1:13" x14ac:dyDescent="0.45">
      <c r="A2859" t="s">
        <v>5778</v>
      </c>
      <c r="B2859">
        <v>170000</v>
      </c>
      <c r="C2859" t="s">
        <v>7</v>
      </c>
      <c r="D2859" t="str">
        <f t="shared" si="353"/>
        <v>2020.11</v>
      </c>
      <c r="E2859" t="str" cm="1">
        <f t="array" ref="E2859">IF(COUNT(FIND({"셀룰러","샐룰러","lte","Lte","LTE","Cellular","cellular"},G2859)),"lte","wifi")</f>
        <v>lte</v>
      </c>
      <c r="F2859" t="s">
        <v>238</v>
      </c>
      <c r="G2859" t="s">
        <v>1464</v>
      </c>
      <c r="H2859">
        <f t="shared" si="348"/>
        <v>7.0099999999999909</v>
      </c>
      <c r="I2859">
        <f t="shared" si="350"/>
        <v>1010000</v>
      </c>
      <c r="J2859">
        <v>2013.1</v>
      </c>
      <c r="K2859">
        <f t="shared" si="351"/>
        <v>64</v>
      </c>
      <c r="M2859">
        <f t="shared" si="352"/>
        <v>770000</v>
      </c>
    </row>
    <row r="2860" spans="1:13" x14ac:dyDescent="0.45">
      <c r="A2860" t="s">
        <v>5778</v>
      </c>
      <c r="B2860">
        <v>180000</v>
      </c>
      <c r="C2860" t="s">
        <v>4</v>
      </c>
      <c r="D2860" t="str">
        <f t="shared" si="353"/>
        <v>2020.12</v>
      </c>
      <c r="E2860" t="str" cm="1">
        <f t="array" ref="E2860">IF(COUNT(FIND({"셀룰러","샐룰러","lte","Lte","LTE","Cellular","cellular"},G2860)),"lte","wifi")</f>
        <v>wifi</v>
      </c>
      <c r="F2860" t="s">
        <v>143</v>
      </c>
      <c r="G2860" t="s">
        <v>1596</v>
      </c>
      <c r="H2860">
        <f t="shared" si="348"/>
        <v>7.0199999999999818</v>
      </c>
      <c r="I2860">
        <f t="shared" si="350"/>
        <v>620000</v>
      </c>
      <c r="J2860">
        <v>2013.1</v>
      </c>
      <c r="K2860">
        <f t="shared" si="351"/>
        <v>16</v>
      </c>
      <c r="M2860">
        <f t="shared" si="352"/>
        <v>620000</v>
      </c>
    </row>
    <row r="2861" spans="1:13" x14ac:dyDescent="0.45">
      <c r="A2861" t="s">
        <v>5778</v>
      </c>
      <c r="B2861">
        <v>140000</v>
      </c>
      <c r="C2861" t="s">
        <v>7</v>
      </c>
      <c r="D2861" t="str">
        <f t="shared" si="353"/>
        <v>2021.01</v>
      </c>
      <c r="E2861" t="str" cm="1">
        <f t="array" ref="E2861">IF(COUNT(FIND({"셀룰러","샐룰러","lte","Lte","LTE","Cellular","cellular"},G2861)),"lte","wifi")</f>
        <v>wifi</v>
      </c>
      <c r="F2861" t="s">
        <v>127</v>
      </c>
      <c r="G2861" t="s">
        <v>1550</v>
      </c>
      <c r="H2861">
        <f t="shared" si="348"/>
        <v>7.9100000000000819</v>
      </c>
      <c r="I2861">
        <f t="shared" si="350"/>
        <v>740000</v>
      </c>
      <c r="J2861">
        <v>2013.1</v>
      </c>
      <c r="K2861">
        <f t="shared" si="351"/>
        <v>32</v>
      </c>
      <c r="M2861">
        <f t="shared" si="352"/>
        <v>620000</v>
      </c>
    </row>
    <row r="2862" spans="1:13" x14ac:dyDescent="0.45">
      <c r="A2862" t="s">
        <v>5778</v>
      </c>
      <c r="B2862">
        <v>90000</v>
      </c>
      <c r="C2862" t="s">
        <v>7</v>
      </c>
      <c r="D2862" t="str">
        <f t="shared" si="353"/>
        <v>2021.01</v>
      </c>
      <c r="E2862" t="str" cm="1">
        <f t="array" ref="E2862">IF(COUNT(FIND({"셀룰러","샐룰러","lte","Lte","LTE","Cellular","cellular"},G2862)),"lte","wifi")</f>
        <v>wifi</v>
      </c>
      <c r="F2862" t="s">
        <v>103</v>
      </c>
      <c r="G2862" t="s">
        <v>1512</v>
      </c>
      <c r="H2862">
        <f t="shared" si="348"/>
        <v>7.9100000000000819</v>
      </c>
      <c r="I2862">
        <f t="shared" si="350"/>
        <v>620000</v>
      </c>
      <c r="J2862">
        <v>2013.1</v>
      </c>
      <c r="K2862">
        <f t="shared" si="351"/>
        <v>16</v>
      </c>
      <c r="M2862">
        <f t="shared" si="352"/>
        <v>620000</v>
      </c>
    </row>
    <row r="2863" spans="1:13" x14ac:dyDescent="0.45">
      <c r="A2863" t="s">
        <v>5778</v>
      </c>
      <c r="B2863">
        <v>180000</v>
      </c>
      <c r="C2863" t="s">
        <v>4</v>
      </c>
      <c r="D2863" t="str">
        <f t="shared" si="353"/>
        <v>2020.12</v>
      </c>
      <c r="E2863" t="str" cm="1">
        <f t="array" ref="E2863">IF(COUNT(FIND({"셀룰러","샐룰러","lte","Lte","LTE","Cellular","cellular"},G2863)),"lte","wifi")</f>
        <v>wifi</v>
      </c>
      <c r="F2863" t="s">
        <v>142</v>
      </c>
      <c r="G2863" t="s">
        <v>1433</v>
      </c>
      <c r="H2863">
        <f t="shared" si="348"/>
        <v>7.0199999999999818</v>
      </c>
      <c r="I2863">
        <f t="shared" si="350"/>
        <v>860000</v>
      </c>
      <c r="J2863">
        <v>2013.1</v>
      </c>
      <c r="K2863">
        <f t="shared" si="351"/>
        <v>64</v>
      </c>
      <c r="M2863">
        <f t="shared" si="352"/>
        <v>620000</v>
      </c>
    </row>
    <row r="2864" spans="1:13" x14ac:dyDescent="0.45">
      <c r="A2864" t="s">
        <v>5778</v>
      </c>
      <c r="B2864">
        <v>100000</v>
      </c>
      <c r="C2864" t="s">
        <v>7</v>
      </c>
      <c r="D2864" t="str">
        <f t="shared" si="353"/>
        <v>2021.01</v>
      </c>
      <c r="E2864" t="str" cm="1">
        <f t="array" ref="E2864">IF(COUNT(FIND({"셀룰러","샐룰러","lte","Lte","LTE","Cellular","cellular"},G2864)),"lte","wifi")</f>
        <v>wifi</v>
      </c>
      <c r="F2864" t="s">
        <v>346</v>
      </c>
      <c r="G2864" t="s">
        <v>696</v>
      </c>
      <c r="H2864">
        <f t="shared" si="348"/>
        <v>7.9100000000000819</v>
      </c>
      <c r="I2864">
        <f t="shared" si="350"/>
        <v>740000</v>
      </c>
      <c r="J2864">
        <v>2013.1</v>
      </c>
      <c r="K2864">
        <f t="shared" si="351"/>
        <v>32</v>
      </c>
      <c r="M2864">
        <f t="shared" si="352"/>
        <v>620000</v>
      </c>
    </row>
    <row r="2865" spans="1:13" x14ac:dyDescent="0.45">
      <c r="A2865" t="s">
        <v>5778</v>
      </c>
      <c r="B2865">
        <v>100000</v>
      </c>
      <c r="C2865" t="s">
        <v>7</v>
      </c>
      <c r="D2865" t="str">
        <f t="shared" si="353"/>
        <v>2020.12</v>
      </c>
      <c r="E2865" t="str" cm="1">
        <f t="array" ref="E2865">IF(COUNT(FIND({"셀룰러","샐룰러","lte","Lte","LTE","Cellular","cellular"},G2865)),"lte","wifi")</f>
        <v>wifi</v>
      </c>
      <c r="F2865" t="s">
        <v>472</v>
      </c>
      <c r="G2865" t="s">
        <v>1431</v>
      </c>
      <c r="H2865">
        <f t="shared" si="348"/>
        <v>7.0199999999999818</v>
      </c>
      <c r="I2865">
        <f t="shared" si="350"/>
        <v>740000</v>
      </c>
      <c r="J2865">
        <v>2013.1</v>
      </c>
      <c r="K2865">
        <f t="shared" si="351"/>
        <v>32</v>
      </c>
      <c r="M2865">
        <f t="shared" si="352"/>
        <v>620000</v>
      </c>
    </row>
    <row r="2866" spans="1:13" x14ac:dyDescent="0.45">
      <c r="A2866" t="s">
        <v>5778</v>
      </c>
      <c r="B2866">
        <v>140275</v>
      </c>
      <c r="C2866" t="s">
        <v>7</v>
      </c>
      <c r="D2866" t="str">
        <f t="shared" si="353"/>
        <v>2020.11</v>
      </c>
      <c r="E2866" t="str" cm="1">
        <f t="array" ref="E2866">IF(COUNT(FIND({"셀룰러","샐룰러","lte","Lte","LTE","Cellular","cellular"},G2866)),"lte","wifi")</f>
        <v>lte</v>
      </c>
      <c r="F2866" t="s">
        <v>201</v>
      </c>
      <c r="G2866" t="s">
        <v>1373</v>
      </c>
      <c r="H2866">
        <f t="shared" si="348"/>
        <v>7.0099999999999909</v>
      </c>
      <c r="I2866">
        <f t="shared" si="350"/>
        <v>770000</v>
      </c>
      <c r="J2866">
        <v>2013.1</v>
      </c>
      <c r="K2866">
        <f t="shared" si="351"/>
        <v>16</v>
      </c>
      <c r="M2866">
        <f t="shared" si="352"/>
        <v>770000</v>
      </c>
    </row>
    <row r="2867" spans="1:13" x14ac:dyDescent="0.45">
      <c r="A2867" t="s">
        <v>5778</v>
      </c>
      <c r="B2867">
        <v>125000</v>
      </c>
      <c r="C2867" t="s">
        <v>7</v>
      </c>
      <c r="D2867" t="str">
        <f t="shared" si="353"/>
        <v>2020.12</v>
      </c>
      <c r="E2867" t="str" cm="1">
        <f t="array" ref="E2867">IF(COUNT(FIND({"셀룰러","샐룰러","lte","Lte","LTE","Cellular","cellular"},G2867)),"lte","wifi")</f>
        <v>wifi</v>
      </c>
      <c r="F2867" t="s">
        <v>145</v>
      </c>
      <c r="G2867" t="s">
        <v>1565</v>
      </c>
      <c r="H2867">
        <f t="shared" si="348"/>
        <v>7.0199999999999818</v>
      </c>
      <c r="I2867">
        <f t="shared" si="350"/>
        <v>620000</v>
      </c>
      <c r="J2867">
        <v>2013.1</v>
      </c>
      <c r="K2867">
        <f t="shared" si="351"/>
        <v>16</v>
      </c>
      <c r="M2867">
        <f t="shared" si="352"/>
        <v>620000</v>
      </c>
    </row>
    <row r="2868" spans="1:13" x14ac:dyDescent="0.45">
      <c r="A2868" t="s">
        <v>5778</v>
      </c>
      <c r="B2868">
        <v>110000</v>
      </c>
      <c r="C2868" t="s">
        <v>7</v>
      </c>
      <c r="D2868" t="str">
        <f t="shared" si="353"/>
        <v>2021.02</v>
      </c>
      <c r="E2868" t="str" cm="1">
        <f t="array" ref="E2868">IF(COUNT(FIND({"셀룰러","샐룰러","lte","Lte","LTE","Cellular","cellular"},G2868)),"lte","wifi")</f>
        <v>wifi</v>
      </c>
      <c r="F2868" t="s">
        <v>257</v>
      </c>
      <c r="G2868" t="s">
        <v>1518</v>
      </c>
      <c r="H2868">
        <f t="shared" si="348"/>
        <v>7.9200000000000728</v>
      </c>
      <c r="I2868">
        <f t="shared" si="350"/>
        <v>740000</v>
      </c>
      <c r="J2868">
        <v>2013.1</v>
      </c>
      <c r="K2868">
        <f t="shared" si="351"/>
        <v>32</v>
      </c>
      <c r="M2868">
        <f t="shared" si="352"/>
        <v>620000</v>
      </c>
    </row>
    <row r="2869" spans="1:13" x14ac:dyDescent="0.45">
      <c r="A2869" t="s">
        <v>5778</v>
      </c>
      <c r="B2869" s="1">
        <v>183300</v>
      </c>
      <c r="C2869" t="s">
        <v>4</v>
      </c>
      <c r="D2869" t="str">
        <f t="shared" si="353"/>
        <v>2020.11</v>
      </c>
      <c r="E2869" t="str" cm="1">
        <f t="array" ref="E2869">IF(COUNT(FIND({"셀룰러","샐룰러","lte","Lte","LTE","Cellular","cellular"},G2869)),"lte","wifi")</f>
        <v>wifi</v>
      </c>
      <c r="F2869" t="s">
        <v>5285</v>
      </c>
      <c r="G2869" t="s">
        <v>5144</v>
      </c>
      <c r="H2869">
        <f t="shared" si="348"/>
        <v>7.0099999999999909</v>
      </c>
      <c r="I2869">
        <f t="shared" si="350"/>
        <v>740000</v>
      </c>
      <c r="J2869">
        <v>2013.1</v>
      </c>
      <c r="K2869">
        <f t="shared" si="351"/>
        <v>32</v>
      </c>
      <c r="M2869">
        <f t="shared" si="352"/>
        <v>620000</v>
      </c>
    </row>
    <row r="2870" spans="1:13" x14ac:dyDescent="0.45">
      <c r="A2870" t="s">
        <v>5778</v>
      </c>
      <c r="B2870">
        <v>130000</v>
      </c>
      <c r="C2870" t="s">
        <v>4</v>
      </c>
      <c r="D2870" t="str">
        <f t="shared" si="353"/>
        <v>2020.12</v>
      </c>
      <c r="E2870" t="str" cm="1">
        <f t="array" ref="E2870">IF(COUNT(FIND({"셀룰러","샐룰러","lte","Lte","LTE","Cellular","cellular"},G2870)),"lte","wifi")</f>
        <v>lte</v>
      </c>
      <c r="F2870" t="s">
        <v>159</v>
      </c>
      <c r="G2870" t="s">
        <v>1371</v>
      </c>
      <c r="H2870">
        <f t="shared" si="348"/>
        <v>7.0199999999999818</v>
      </c>
      <c r="I2870">
        <f t="shared" si="350"/>
        <v>770000</v>
      </c>
      <c r="J2870">
        <v>2013.1</v>
      </c>
      <c r="K2870">
        <f t="shared" si="351"/>
        <v>16</v>
      </c>
      <c r="M2870">
        <f t="shared" si="352"/>
        <v>770000</v>
      </c>
    </row>
    <row r="2871" spans="1:13" x14ac:dyDescent="0.45">
      <c r="A2871" t="s">
        <v>5778</v>
      </c>
      <c r="B2871">
        <v>150000</v>
      </c>
      <c r="C2871" t="s">
        <v>7</v>
      </c>
      <c r="D2871" t="str">
        <f t="shared" si="353"/>
        <v>2020.12</v>
      </c>
      <c r="E2871" t="str" cm="1">
        <f t="array" ref="E2871">IF(COUNT(FIND({"셀룰러","샐룰러","lte","Lte","LTE","Cellular","cellular"},G2871)),"lte","wifi")</f>
        <v>wifi</v>
      </c>
      <c r="F2871" t="s">
        <v>163</v>
      </c>
      <c r="G2871" t="s">
        <v>1496</v>
      </c>
      <c r="H2871">
        <f t="shared" si="348"/>
        <v>7.0199999999999818</v>
      </c>
      <c r="I2871">
        <f t="shared" si="350"/>
        <v>860000</v>
      </c>
      <c r="J2871">
        <v>2013.1</v>
      </c>
      <c r="K2871">
        <f t="shared" si="351"/>
        <v>64</v>
      </c>
      <c r="M2871">
        <f t="shared" si="352"/>
        <v>620000</v>
      </c>
    </row>
    <row r="2872" spans="1:13" x14ac:dyDescent="0.45">
      <c r="A2872" t="s">
        <v>5778</v>
      </c>
      <c r="B2872">
        <v>90000</v>
      </c>
      <c r="C2872" t="s">
        <v>7</v>
      </c>
      <c r="D2872" t="str">
        <f t="shared" si="353"/>
        <v>2021.01</v>
      </c>
      <c r="E2872" t="str" cm="1">
        <f t="array" ref="E2872">IF(COUNT(FIND({"셀룰러","샐룰러","lte","Lte","LTE","Cellular","cellular"},G2872)),"lte","wifi")</f>
        <v>wifi</v>
      </c>
      <c r="F2872" t="s">
        <v>81</v>
      </c>
      <c r="G2872" t="s">
        <v>1535</v>
      </c>
      <c r="H2872">
        <f t="shared" si="348"/>
        <v>7.9100000000000819</v>
      </c>
      <c r="I2872">
        <f t="shared" si="350"/>
        <v>860000</v>
      </c>
      <c r="J2872">
        <v>2013.1</v>
      </c>
      <c r="K2872">
        <f t="shared" si="351"/>
        <v>64</v>
      </c>
      <c r="M2872">
        <f t="shared" si="352"/>
        <v>620000</v>
      </c>
    </row>
    <row r="2873" spans="1:13" x14ac:dyDescent="0.45">
      <c r="A2873" t="s">
        <v>5778</v>
      </c>
      <c r="B2873">
        <v>120000</v>
      </c>
      <c r="C2873" t="s">
        <v>4</v>
      </c>
      <c r="D2873" t="str">
        <f t="shared" si="353"/>
        <v>2021.01</v>
      </c>
      <c r="E2873" t="str" cm="1">
        <f t="array" ref="E2873">IF(COUNT(FIND({"셀룰러","샐룰러","lte","Lte","LTE","Cellular","cellular"},G2873)),"lte","wifi")</f>
        <v>wifi</v>
      </c>
      <c r="F2873" t="s">
        <v>346</v>
      </c>
      <c r="G2873" t="s">
        <v>1545</v>
      </c>
      <c r="H2873">
        <f t="shared" si="348"/>
        <v>7.9100000000000819</v>
      </c>
      <c r="I2873">
        <f t="shared" si="350"/>
        <v>740000</v>
      </c>
      <c r="J2873">
        <v>2013.1</v>
      </c>
      <c r="K2873">
        <f t="shared" si="351"/>
        <v>32</v>
      </c>
      <c r="M2873">
        <f t="shared" si="352"/>
        <v>620000</v>
      </c>
    </row>
    <row r="2874" spans="1:13" x14ac:dyDescent="0.45">
      <c r="A2874" t="s">
        <v>5778</v>
      </c>
      <c r="B2874">
        <v>140000</v>
      </c>
      <c r="C2874" t="s">
        <v>7</v>
      </c>
      <c r="D2874" t="str">
        <f t="shared" si="353"/>
        <v>2020.11</v>
      </c>
      <c r="E2874" t="str" cm="1">
        <f t="array" ref="E2874">IF(COUNT(FIND({"셀룰러","샐룰러","lte","Lte","LTE","Cellular","cellular"},G2874)),"lte","wifi")</f>
        <v>lte</v>
      </c>
      <c r="F2874" t="s">
        <v>195</v>
      </c>
      <c r="G2874" t="s">
        <v>1577</v>
      </c>
      <c r="H2874">
        <f t="shared" si="348"/>
        <v>7.0099999999999909</v>
      </c>
      <c r="I2874">
        <f t="shared" si="350"/>
        <v>890000</v>
      </c>
      <c r="J2874">
        <v>2013.1</v>
      </c>
      <c r="K2874">
        <f t="shared" si="351"/>
        <v>32</v>
      </c>
      <c r="M2874">
        <f t="shared" si="352"/>
        <v>770000</v>
      </c>
    </row>
    <row r="2875" spans="1:13" x14ac:dyDescent="0.45">
      <c r="A2875" t="s">
        <v>5778</v>
      </c>
      <c r="B2875">
        <v>100000</v>
      </c>
      <c r="C2875" t="s">
        <v>4</v>
      </c>
      <c r="D2875" t="str">
        <f t="shared" si="353"/>
        <v>2020.12</v>
      </c>
      <c r="E2875" t="str" cm="1">
        <f t="array" ref="E2875">IF(COUNT(FIND({"셀룰러","샐룰러","lte","Lte","LTE","Cellular","cellular"},G2875)),"lte","wifi")</f>
        <v>wifi</v>
      </c>
      <c r="F2875" t="s">
        <v>138</v>
      </c>
      <c r="G2875" t="s">
        <v>1364</v>
      </c>
      <c r="H2875">
        <f t="shared" si="348"/>
        <v>7.0199999999999818</v>
      </c>
      <c r="I2875">
        <f t="shared" si="350"/>
        <v>620000</v>
      </c>
      <c r="J2875">
        <v>2013.1</v>
      </c>
      <c r="K2875">
        <f t="shared" si="351"/>
        <v>16</v>
      </c>
      <c r="M2875">
        <f t="shared" si="352"/>
        <v>620000</v>
      </c>
    </row>
    <row r="2876" spans="1:13" x14ac:dyDescent="0.45">
      <c r="A2876" t="s">
        <v>5778</v>
      </c>
      <c r="B2876">
        <v>150000</v>
      </c>
      <c r="C2876" t="s">
        <v>4</v>
      </c>
      <c r="D2876" t="str">
        <f t="shared" si="353"/>
        <v>2020.12</v>
      </c>
      <c r="E2876" t="str" cm="1">
        <f t="array" ref="E2876">IF(COUNT(FIND({"셀룰러","샐룰러","lte","Lte","LTE","Cellular","cellular"},G2876)),"lte","wifi")</f>
        <v>wifi</v>
      </c>
      <c r="F2876" t="s">
        <v>138</v>
      </c>
      <c r="G2876" t="s">
        <v>1420</v>
      </c>
      <c r="H2876">
        <f t="shared" si="348"/>
        <v>7.0199999999999818</v>
      </c>
      <c r="I2876">
        <f t="shared" si="350"/>
        <v>860000</v>
      </c>
      <c r="J2876">
        <v>2013.1</v>
      </c>
      <c r="K2876">
        <f t="shared" si="351"/>
        <v>64</v>
      </c>
      <c r="M2876">
        <f t="shared" si="352"/>
        <v>620000</v>
      </c>
    </row>
    <row r="2877" spans="1:13" x14ac:dyDescent="0.45">
      <c r="A2877" t="s">
        <v>5778</v>
      </c>
      <c r="B2877">
        <v>60000</v>
      </c>
      <c r="C2877" t="s">
        <v>7</v>
      </c>
      <c r="D2877" t="str">
        <f t="shared" si="353"/>
        <v>2020.12</v>
      </c>
      <c r="E2877" t="str" cm="1">
        <f t="array" ref="E2877">IF(COUNT(FIND({"셀룰러","샐룰러","lte","Lte","LTE","Cellular","cellular"},G2877)),"lte","wifi")</f>
        <v>wifi</v>
      </c>
      <c r="F2877" t="s">
        <v>165</v>
      </c>
      <c r="G2877" t="s">
        <v>1434</v>
      </c>
      <c r="H2877">
        <f t="shared" si="348"/>
        <v>7.0199999999999818</v>
      </c>
      <c r="I2877">
        <f t="shared" si="350"/>
        <v>740000</v>
      </c>
      <c r="J2877">
        <v>2013.1</v>
      </c>
      <c r="K2877">
        <f t="shared" si="351"/>
        <v>32</v>
      </c>
      <c r="M2877">
        <f t="shared" si="352"/>
        <v>620000</v>
      </c>
    </row>
    <row r="2878" spans="1:13" x14ac:dyDescent="0.45">
      <c r="A2878" t="s">
        <v>5778</v>
      </c>
      <c r="B2878">
        <v>100000</v>
      </c>
      <c r="C2878" t="s">
        <v>7</v>
      </c>
      <c r="D2878" t="str">
        <f t="shared" si="353"/>
        <v>2020.12</v>
      </c>
      <c r="E2878" t="str" cm="1">
        <f t="array" ref="E2878">IF(COUNT(FIND({"셀룰러","샐룰러","lte","Lte","LTE","Cellular","cellular"},G2878)),"lte","wifi")</f>
        <v>wifi</v>
      </c>
      <c r="F2878" t="s">
        <v>499</v>
      </c>
      <c r="G2878" t="s">
        <v>1435</v>
      </c>
      <c r="H2878">
        <f t="shared" si="348"/>
        <v>7.0199999999999818</v>
      </c>
      <c r="I2878">
        <f t="shared" si="350"/>
        <v>620000</v>
      </c>
      <c r="J2878">
        <v>2013.1</v>
      </c>
      <c r="K2878">
        <f t="shared" si="351"/>
        <v>16</v>
      </c>
      <c r="M2878">
        <f t="shared" si="352"/>
        <v>620000</v>
      </c>
    </row>
    <row r="2879" spans="1:13" x14ac:dyDescent="0.45">
      <c r="A2879" t="s">
        <v>5778</v>
      </c>
      <c r="B2879">
        <v>400000</v>
      </c>
      <c r="C2879" t="s">
        <v>4</v>
      </c>
      <c r="D2879" t="str">
        <f t="shared" si="353"/>
        <v>2020.12</v>
      </c>
      <c r="E2879" t="str" cm="1">
        <f t="array" ref="E2879">IF(COUNT(FIND({"셀룰러","샐룰러","lte","Lte","LTE","Cellular","cellular"},G2879)),"lte","wifi")</f>
        <v>lte</v>
      </c>
      <c r="F2879" t="s">
        <v>145</v>
      </c>
      <c r="G2879" t="s">
        <v>1483</v>
      </c>
      <c r="H2879">
        <f t="shared" si="348"/>
        <v>7.0199999999999818</v>
      </c>
      <c r="I2879">
        <f t="shared" si="350"/>
        <v>1130000</v>
      </c>
      <c r="J2879">
        <v>2013.1</v>
      </c>
      <c r="K2879">
        <f t="shared" si="351"/>
        <v>128</v>
      </c>
      <c r="M2879">
        <f t="shared" si="352"/>
        <v>770000</v>
      </c>
    </row>
    <row r="2880" spans="1:13" x14ac:dyDescent="0.45">
      <c r="A2880" t="s">
        <v>5778</v>
      </c>
      <c r="B2880">
        <v>130000</v>
      </c>
      <c r="C2880" t="s">
        <v>7</v>
      </c>
      <c r="D2880" t="str">
        <f t="shared" si="353"/>
        <v>2020.12</v>
      </c>
      <c r="E2880" t="str" cm="1">
        <f t="array" ref="E2880">IF(COUNT(FIND({"셀룰러","샐룰러","lte","Lte","LTE","Cellular","cellular"},G2880)),"lte","wifi")</f>
        <v>wifi</v>
      </c>
      <c r="F2880" t="s">
        <v>160</v>
      </c>
      <c r="G2880" t="s">
        <v>1429</v>
      </c>
      <c r="H2880">
        <f t="shared" si="348"/>
        <v>7.0199999999999818</v>
      </c>
      <c r="I2880">
        <f t="shared" si="350"/>
        <v>860000</v>
      </c>
      <c r="J2880">
        <v>2013.1</v>
      </c>
      <c r="K2880">
        <f t="shared" si="351"/>
        <v>64</v>
      </c>
      <c r="M2880">
        <f t="shared" si="352"/>
        <v>620000</v>
      </c>
    </row>
    <row r="2881" spans="1:13" x14ac:dyDescent="0.45">
      <c r="A2881" t="s">
        <v>5778</v>
      </c>
      <c r="B2881">
        <v>90000</v>
      </c>
      <c r="C2881" t="s">
        <v>7</v>
      </c>
      <c r="D2881" s="2">
        <v>2020.12</v>
      </c>
      <c r="E2881" t="str" cm="1">
        <f t="array" ref="E2881">IF(COUNT(FIND({"셀룰러","샐룰러","lte","Lte","LTE","Cellular","cellular"},G2881)),"lte","wifi")</f>
        <v>wifi</v>
      </c>
      <c r="F2881">
        <v>20201227</v>
      </c>
      <c r="G2881" t="s">
        <v>5745</v>
      </c>
      <c r="H2881">
        <f t="shared" si="348"/>
        <v>7.0199999999999818</v>
      </c>
      <c r="I2881">
        <f t="shared" si="350"/>
        <v>620000</v>
      </c>
      <c r="J2881">
        <v>2013.1</v>
      </c>
      <c r="K2881">
        <f t="shared" si="351"/>
        <v>16</v>
      </c>
      <c r="M2881">
        <f t="shared" si="352"/>
        <v>620000</v>
      </c>
    </row>
    <row r="2882" spans="1:13" x14ac:dyDescent="0.45">
      <c r="A2882" t="s">
        <v>5778</v>
      </c>
      <c r="B2882">
        <v>95000</v>
      </c>
      <c r="C2882" t="s">
        <v>7</v>
      </c>
      <c r="D2882" t="str">
        <f t="shared" ref="D2882:D2890" si="354">LEFT(F2882,7)</f>
        <v>2020.11</v>
      </c>
      <c r="E2882" t="str" cm="1">
        <f t="array" ref="E2882">IF(COUNT(FIND({"셀룰러","샐룰러","lte","Lte","LTE","Cellular","cellular"},G2882)),"lte","wifi")</f>
        <v>wifi</v>
      </c>
      <c r="F2882" t="s">
        <v>604</v>
      </c>
      <c r="G2882" t="s">
        <v>1461</v>
      </c>
      <c r="H2882">
        <f t="shared" si="348"/>
        <v>7.0099999999999909</v>
      </c>
      <c r="I2882">
        <f t="shared" si="350"/>
        <v>740000</v>
      </c>
      <c r="J2882">
        <v>2013.1</v>
      </c>
      <c r="K2882">
        <f t="shared" si="351"/>
        <v>32</v>
      </c>
      <c r="M2882">
        <f t="shared" si="352"/>
        <v>620000</v>
      </c>
    </row>
    <row r="2883" spans="1:13" x14ac:dyDescent="0.45">
      <c r="A2883" t="s">
        <v>5778</v>
      </c>
      <c r="B2883">
        <v>130000</v>
      </c>
      <c r="C2883" t="s">
        <v>7</v>
      </c>
      <c r="D2883" t="str">
        <f t="shared" si="354"/>
        <v>2020.11</v>
      </c>
      <c r="E2883" t="str" cm="1">
        <f t="array" ref="E2883">IF(COUNT(FIND({"셀룰러","샐룰러","lte","Lte","LTE","Cellular","cellular"},G2883)),"lte","wifi")</f>
        <v>lte</v>
      </c>
      <c r="F2883" t="s">
        <v>199</v>
      </c>
      <c r="G2883" t="s">
        <v>1592</v>
      </c>
      <c r="H2883">
        <f t="shared" si="348"/>
        <v>7.0099999999999909</v>
      </c>
      <c r="I2883">
        <f t="shared" si="350"/>
        <v>890000</v>
      </c>
      <c r="J2883">
        <v>2013.1</v>
      </c>
      <c r="K2883">
        <f t="shared" si="351"/>
        <v>32</v>
      </c>
      <c r="M2883">
        <f t="shared" si="352"/>
        <v>770000</v>
      </c>
    </row>
    <row r="2884" spans="1:13" x14ac:dyDescent="0.45">
      <c r="A2884" t="s">
        <v>5778</v>
      </c>
      <c r="B2884" s="1">
        <v>205000</v>
      </c>
      <c r="C2884" t="s">
        <v>4</v>
      </c>
      <c r="D2884" t="str">
        <f t="shared" si="354"/>
        <v>2020.11</v>
      </c>
      <c r="E2884" t="str" cm="1">
        <f t="array" ref="E2884">IF(COUNT(FIND({"셀룰러","샐룰러","lte","Lte","LTE","Cellular","cellular"},G2884)),"lte","wifi")</f>
        <v>wifi</v>
      </c>
      <c r="F2884" t="s">
        <v>5285</v>
      </c>
      <c r="G2884" t="s">
        <v>5125</v>
      </c>
      <c r="H2884">
        <f t="shared" si="348"/>
        <v>7.0099999999999909</v>
      </c>
      <c r="I2884">
        <f t="shared" si="350"/>
        <v>620000</v>
      </c>
      <c r="J2884">
        <v>2013.1</v>
      </c>
      <c r="K2884">
        <f t="shared" si="351"/>
        <v>16</v>
      </c>
      <c r="M2884">
        <f t="shared" si="352"/>
        <v>620000</v>
      </c>
    </row>
    <row r="2885" spans="1:13" x14ac:dyDescent="0.45">
      <c r="A2885" t="s">
        <v>5778</v>
      </c>
      <c r="B2885">
        <v>100000</v>
      </c>
      <c r="C2885" t="s">
        <v>7</v>
      </c>
      <c r="D2885" t="str">
        <f t="shared" si="354"/>
        <v>2021.01</v>
      </c>
      <c r="E2885" t="str" cm="1">
        <f t="array" ref="E2885">IF(COUNT(FIND({"셀룰러","샐룰러","lte","Lte","LTE","Cellular","cellular"},G2885)),"lte","wifi")</f>
        <v>wifi</v>
      </c>
      <c r="F2885" t="s">
        <v>83</v>
      </c>
      <c r="G2885" t="s">
        <v>1536</v>
      </c>
      <c r="H2885">
        <f t="shared" si="348"/>
        <v>7.9100000000000819</v>
      </c>
      <c r="I2885">
        <f t="shared" si="350"/>
        <v>620000</v>
      </c>
      <c r="J2885">
        <v>2013.1</v>
      </c>
      <c r="K2885">
        <f t="shared" si="351"/>
        <v>16</v>
      </c>
      <c r="M2885">
        <f t="shared" si="352"/>
        <v>620000</v>
      </c>
    </row>
    <row r="2886" spans="1:13" x14ac:dyDescent="0.45">
      <c r="A2886" t="s">
        <v>5778</v>
      </c>
      <c r="B2886" s="1">
        <v>334700</v>
      </c>
      <c r="C2886" t="s">
        <v>4</v>
      </c>
      <c r="D2886" t="str">
        <f t="shared" si="354"/>
        <v>2021.01</v>
      </c>
      <c r="E2886" t="str" cm="1">
        <f t="array" ref="E2886">IF(COUNT(FIND({"셀룰러","샐룰러","lte","Lte","LTE","Cellular","cellular"},G2886)),"lte","wifi")</f>
        <v>lte</v>
      </c>
      <c r="F2886" t="s">
        <v>5283</v>
      </c>
      <c r="G2886" t="s">
        <v>5124</v>
      </c>
      <c r="H2886">
        <f t="shared" si="348"/>
        <v>7.9100000000000819</v>
      </c>
      <c r="I2886">
        <f t="shared" si="350"/>
        <v>1130000</v>
      </c>
      <c r="J2886">
        <v>2013.1</v>
      </c>
      <c r="K2886">
        <f t="shared" si="351"/>
        <v>128</v>
      </c>
      <c r="M2886">
        <f t="shared" si="352"/>
        <v>770000</v>
      </c>
    </row>
    <row r="2887" spans="1:13" x14ac:dyDescent="0.45">
      <c r="A2887" t="s">
        <v>5778</v>
      </c>
      <c r="B2887" s="1">
        <v>329000</v>
      </c>
      <c r="C2887" t="s">
        <v>4</v>
      </c>
      <c r="D2887" t="str">
        <f t="shared" si="354"/>
        <v>2021.01</v>
      </c>
      <c r="E2887" t="str" cm="1">
        <f t="array" ref="E2887">IF(COUNT(FIND({"셀룰러","샐룰러","lte","Lte","LTE","Cellular","cellular"},G2887)),"lte","wifi")</f>
        <v>lte</v>
      </c>
      <c r="F2887" t="s">
        <v>5283</v>
      </c>
      <c r="G2887" t="s">
        <v>5124</v>
      </c>
      <c r="H2887">
        <f t="shared" ref="H2887:H2950" si="355">D2887-J2887</f>
        <v>7.9100000000000819</v>
      </c>
      <c r="I2887">
        <f t="shared" si="350"/>
        <v>1130000</v>
      </c>
      <c r="J2887">
        <v>2013.1</v>
      </c>
      <c r="K2887">
        <f t="shared" si="351"/>
        <v>128</v>
      </c>
      <c r="M2887">
        <f t="shared" si="352"/>
        <v>770000</v>
      </c>
    </row>
    <row r="2888" spans="1:13" x14ac:dyDescent="0.45">
      <c r="A2888" t="s">
        <v>5778</v>
      </c>
      <c r="B2888">
        <v>670000</v>
      </c>
      <c r="C2888" t="s">
        <v>4</v>
      </c>
      <c r="D2888" t="str">
        <f t="shared" si="354"/>
        <v>2020.12</v>
      </c>
      <c r="E2888" t="str" cm="1">
        <f t="array" ref="E2888">IF(COUNT(FIND({"셀룰러","샐룰러","lte","Lte","LTE","Cellular","cellular"},G2888)),"lte","wifi")</f>
        <v>wifi</v>
      </c>
      <c r="F2888" t="s">
        <v>480</v>
      </c>
      <c r="G2888" t="s">
        <v>1444</v>
      </c>
      <c r="H2888">
        <f t="shared" si="355"/>
        <v>7.0199999999999818</v>
      </c>
      <c r="I2888">
        <f t="shared" si="350"/>
        <v>860000</v>
      </c>
      <c r="J2888">
        <v>2013.1</v>
      </c>
      <c r="K2888">
        <f t="shared" si="351"/>
        <v>64</v>
      </c>
      <c r="M2888">
        <f t="shared" si="352"/>
        <v>620000</v>
      </c>
    </row>
    <row r="2889" spans="1:13" x14ac:dyDescent="0.45">
      <c r="A2889" t="s">
        <v>5778</v>
      </c>
      <c r="B2889">
        <v>100000</v>
      </c>
      <c r="C2889" t="s">
        <v>7</v>
      </c>
      <c r="D2889" t="str">
        <f t="shared" si="354"/>
        <v>2020.12</v>
      </c>
      <c r="E2889" t="str" cm="1">
        <f t="array" ref="E2889">IF(COUNT(FIND({"셀룰러","샐룰러","lte","Lte","LTE","Cellular","cellular"},G2889)),"lte","wifi")</f>
        <v>wifi</v>
      </c>
      <c r="F2889" t="s">
        <v>460</v>
      </c>
      <c r="G2889" t="s">
        <v>1563</v>
      </c>
      <c r="H2889">
        <f t="shared" si="355"/>
        <v>7.0199999999999818</v>
      </c>
      <c r="I2889">
        <f t="shared" si="350"/>
        <v>860000</v>
      </c>
      <c r="J2889">
        <v>2013.1</v>
      </c>
      <c r="K2889">
        <f t="shared" si="351"/>
        <v>64</v>
      </c>
      <c r="M2889">
        <f t="shared" si="352"/>
        <v>620000</v>
      </c>
    </row>
    <row r="2890" spans="1:13" x14ac:dyDescent="0.45">
      <c r="A2890" t="s">
        <v>5778</v>
      </c>
      <c r="B2890">
        <v>120000</v>
      </c>
      <c r="C2890" t="s">
        <v>7</v>
      </c>
      <c r="D2890" t="str">
        <f t="shared" si="354"/>
        <v>2020.12</v>
      </c>
      <c r="E2890" t="str" cm="1">
        <f t="array" ref="E2890">IF(COUNT(FIND({"셀룰러","샐룰러","lte","Lte","LTE","Cellular","cellular"},G2890)),"lte","wifi")</f>
        <v>wifi</v>
      </c>
      <c r="F2890" t="s">
        <v>150</v>
      </c>
      <c r="G2890" t="s">
        <v>1428</v>
      </c>
      <c r="H2890">
        <f t="shared" si="355"/>
        <v>7.0199999999999818</v>
      </c>
      <c r="I2890">
        <f t="shared" si="350"/>
        <v>860000</v>
      </c>
      <c r="J2890">
        <v>2013.1</v>
      </c>
      <c r="K2890">
        <f t="shared" si="351"/>
        <v>64</v>
      </c>
      <c r="M2890">
        <f t="shared" si="352"/>
        <v>620000</v>
      </c>
    </row>
    <row r="2891" spans="1:13" x14ac:dyDescent="0.45">
      <c r="A2891" t="s">
        <v>5778</v>
      </c>
      <c r="B2891">
        <v>100000</v>
      </c>
      <c r="C2891" t="s">
        <v>7</v>
      </c>
      <c r="D2891" s="2">
        <v>2021.01</v>
      </c>
      <c r="E2891" t="str" cm="1">
        <f t="array" ref="E2891">IF(COUNT(FIND({"셀룰러","샐룰러","lte","Lte","LTE","Cellular","cellular"},G2891)),"lte","wifi")</f>
        <v>wifi</v>
      </c>
      <c r="F2891">
        <v>20210121</v>
      </c>
      <c r="G2891" t="s">
        <v>5504</v>
      </c>
      <c r="H2891">
        <f t="shared" si="355"/>
        <v>7.9100000000000819</v>
      </c>
      <c r="I2891">
        <f t="shared" si="350"/>
        <v>620000</v>
      </c>
      <c r="J2891">
        <v>2013.1</v>
      </c>
      <c r="K2891">
        <f t="shared" si="351"/>
        <v>16</v>
      </c>
      <c r="M2891">
        <f t="shared" si="352"/>
        <v>620000</v>
      </c>
    </row>
    <row r="2892" spans="1:13" x14ac:dyDescent="0.45">
      <c r="A2892" t="s">
        <v>5778</v>
      </c>
      <c r="B2892">
        <v>140000</v>
      </c>
      <c r="C2892" t="s">
        <v>7</v>
      </c>
      <c r="D2892" t="str">
        <f t="shared" ref="D2892:D2924" si="356">LEFT(F2892,7)</f>
        <v>2021.01</v>
      </c>
      <c r="E2892" t="str" cm="1">
        <f t="array" ref="E2892">IF(COUNT(FIND({"셀룰러","샐룰러","lte","Lte","LTE","Cellular","cellular"},G2892)),"lte","wifi")</f>
        <v>wifi</v>
      </c>
      <c r="F2892" t="s">
        <v>114</v>
      </c>
      <c r="G2892" t="s">
        <v>1415</v>
      </c>
      <c r="H2892">
        <f t="shared" si="355"/>
        <v>7.9100000000000819</v>
      </c>
      <c r="I2892">
        <f t="shared" si="350"/>
        <v>860000</v>
      </c>
      <c r="J2892">
        <v>2013.1</v>
      </c>
      <c r="K2892">
        <f t="shared" si="351"/>
        <v>64</v>
      </c>
      <c r="M2892">
        <f t="shared" si="352"/>
        <v>620000</v>
      </c>
    </row>
    <row r="2893" spans="1:13" x14ac:dyDescent="0.45">
      <c r="A2893" t="s">
        <v>5778</v>
      </c>
      <c r="B2893" s="1">
        <v>197310</v>
      </c>
      <c r="C2893" t="s">
        <v>4</v>
      </c>
      <c r="D2893" t="str">
        <f t="shared" si="356"/>
        <v>2020.10</v>
      </c>
      <c r="E2893" t="str" cm="1">
        <f t="array" ref="E2893">IF(COUNT(FIND({"셀룰러","샐룰러","lte","Lte","LTE","Cellular","cellular"},G2893)),"lte","wifi")</f>
        <v>wifi</v>
      </c>
      <c r="F2893" t="s">
        <v>5284</v>
      </c>
      <c r="G2893" t="s">
        <v>5145</v>
      </c>
      <c r="H2893">
        <f t="shared" si="355"/>
        <v>7</v>
      </c>
      <c r="I2893">
        <f t="shared" si="350"/>
        <v>740000</v>
      </c>
      <c r="J2893">
        <v>2013.1</v>
      </c>
      <c r="K2893">
        <f t="shared" si="351"/>
        <v>32</v>
      </c>
      <c r="M2893">
        <f t="shared" si="352"/>
        <v>620000</v>
      </c>
    </row>
    <row r="2894" spans="1:13" x14ac:dyDescent="0.45">
      <c r="A2894" t="s">
        <v>5778</v>
      </c>
      <c r="B2894" s="1">
        <v>183300</v>
      </c>
      <c r="C2894" t="s">
        <v>4</v>
      </c>
      <c r="D2894" t="str">
        <f t="shared" si="356"/>
        <v>2020.12</v>
      </c>
      <c r="E2894" t="str" cm="1">
        <f t="array" ref="E2894">IF(COUNT(FIND({"셀룰러","샐룰러","lte","Lte","LTE","Cellular","cellular"},G2894)),"lte","wifi")</f>
        <v>wifi</v>
      </c>
      <c r="F2894" t="s">
        <v>5281</v>
      </c>
      <c r="G2894" t="s">
        <v>5141</v>
      </c>
      <c r="H2894">
        <f t="shared" si="355"/>
        <v>7.0199999999999818</v>
      </c>
      <c r="I2894">
        <f t="shared" si="350"/>
        <v>740000</v>
      </c>
      <c r="J2894">
        <v>2013.1</v>
      </c>
      <c r="K2894">
        <f t="shared" si="351"/>
        <v>32</v>
      </c>
      <c r="M2894">
        <f t="shared" si="352"/>
        <v>620000</v>
      </c>
    </row>
    <row r="2895" spans="1:13" x14ac:dyDescent="0.45">
      <c r="A2895" t="s">
        <v>5778</v>
      </c>
      <c r="B2895">
        <v>80000</v>
      </c>
      <c r="C2895" t="s">
        <v>7</v>
      </c>
      <c r="D2895" t="str">
        <f t="shared" si="356"/>
        <v>2021.02</v>
      </c>
      <c r="E2895" t="str" cm="1">
        <f t="array" ref="E2895">IF(COUNT(FIND({"셀룰러","샐룰러","lte","Lte","LTE","Cellular","cellular"},G2895)),"lte","wifi")</f>
        <v>wifi</v>
      </c>
      <c r="F2895" t="s">
        <v>29</v>
      </c>
      <c r="G2895" t="s">
        <v>1515</v>
      </c>
      <c r="H2895">
        <f t="shared" si="355"/>
        <v>7.9200000000000728</v>
      </c>
      <c r="I2895">
        <f t="shared" ref="I2895:I2958" si="357">IF(K2895=32,M2895+120000,IF(K2895=64,M2895+240000,IF(K2895=128,M2895+360000,M2895)))</f>
        <v>620000</v>
      </c>
      <c r="J2895">
        <v>2013.1</v>
      </c>
      <c r="K2895">
        <f t="shared" ref="K2895:K2958" si="358">IF(COUNT(FIND(32,G2895)),32,IF(COUNT(FIND(128,G2895)),128,IF(COUNT(FIND(16,G2895)),16,64)))</f>
        <v>16</v>
      </c>
      <c r="M2895">
        <f t="shared" ref="M2895:M2958" si="359">IF(E2895="wifi",620000,770000)</f>
        <v>620000</v>
      </c>
    </row>
    <row r="2896" spans="1:13" x14ac:dyDescent="0.45">
      <c r="A2896" t="s">
        <v>5778</v>
      </c>
      <c r="B2896" s="1">
        <v>205000</v>
      </c>
      <c r="C2896" t="s">
        <v>4</v>
      </c>
      <c r="D2896" t="str">
        <f t="shared" si="356"/>
        <v>2018.04</v>
      </c>
      <c r="E2896" t="str" cm="1">
        <f t="array" ref="E2896">IF(COUNT(FIND({"셀룰러","샐룰러","lte","Lte","LTE","Cellular","cellular"},G2896)),"lte","wifi")</f>
        <v>wifi</v>
      </c>
      <c r="F2896" t="s">
        <v>5288</v>
      </c>
      <c r="G2896" t="s">
        <v>5130</v>
      </c>
      <c r="H2896">
        <f t="shared" si="355"/>
        <v>4.9400000000000546</v>
      </c>
      <c r="I2896">
        <f t="shared" si="357"/>
        <v>740000</v>
      </c>
      <c r="J2896">
        <v>2013.1</v>
      </c>
      <c r="K2896">
        <f t="shared" si="358"/>
        <v>32</v>
      </c>
      <c r="M2896">
        <f t="shared" si="359"/>
        <v>620000</v>
      </c>
    </row>
    <row r="2897" spans="1:13" x14ac:dyDescent="0.45">
      <c r="A2897" t="s">
        <v>5778</v>
      </c>
      <c r="B2897">
        <v>120000</v>
      </c>
      <c r="C2897" t="s">
        <v>7</v>
      </c>
      <c r="D2897" t="str">
        <f t="shared" si="356"/>
        <v>2020.11</v>
      </c>
      <c r="E2897" t="str" cm="1">
        <f t="array" ref="E2897">IF(COUNT(FIND({"셀룰러","샐룰러","lte","Lte","LTE","Cellular","cellular"},G2897)),"lte","wifi")</f>
        <v>lte</v>
      </c>
      <c r="F2897" t="s">
        <v>213</v>
      </c>
      <c r="G2897" t="s">
        <v>1452</v>
      </c>
      <c r="H2897">
        <f t="shared" si="355"/>
        <v>7.0099999999999909</v>
      </c>
      <c r="I2897">
        <f t="shared" si="357"/>
        <v>890000</v>
      </c>
      <c r="J2897">
        <v>2013.1</v>
      </c>
      <c r="K2897">
        <f t="shared" si="358"/>
        <v>32</v>
      </c>
      <c r="M2897">
        <f t="shared" si="359"/>
        <v>770000</v>
      </c>
    </row>
    <row r="2898" spans="1:13" x14ac:dyDescent="0.45">
      <c r="A2898" t="s">
        <v>5778</v>
      </c>
      <c r="B2898">
        <v>155000</v>
      </c>
      <c r="C2898" t="s">
        <v>7</v>
      </c>
      <c r="D2898" t="str">
        <f t="shared" si="356"/>
        <v>2020.12</v>
      </c>
      <c r="E2898" t="str" cm="1">
        <f t="array" ref="E2898">IF(COUNT(FIND({"셀룰러","샐룰러","lte","Lte","LTE","Cellular","cellular"},G2898)),"lte","wifi")</f>
        <v>lte</v>
      </c>
      <c r="F2898" t="s">
        <v>156</v>
      </c>
      <c r="G2898" t="s">
        <v>1430</v>
      </c>
      <c r="H2898">
        <f t="shared" si="355"/>
        <v>7.0199999999999818</v>
      </c>
      <c r="I2898">
        <f t="shared" si="357"/>
        <v>890000</v>
      </c>
      <c r="J2898">
        <v>2013.1</v>
      </c>
      <c r="K2898">
        <f t="shared" si="358"/>
        <v>32</v>
      </c>
      <c r="M2898">
        <f t="shared" si="359"/>
        <v>770000</v>
      </c>
    </row>
    <row r="2899" spans="1:13" x14ac:dyDescent="0.45">
      <c r="A2899" t="s">
        <v>5778</v>
      </c>
      <c r="B2899">
        <v>100000</v>
      </c>
      <c r="C2899" t="s">
        <v>7</v>
      </c>
      <c r="D2899" t="str">
        <f t="shared" si="356"/>
        <v>2021.02</v>
      </c>
      <c r="E2899" t="str" cm="1">
        <f t="array" ref="E2899">IF(COUNT(FIND({"셀룰러","샐룰러","lte","Lte","LTE","Cellular","cellular"},G2899)),"lte","wifi")</f>
        <v>wifi</v>
      </c>
      <c r="F2899" t="s">
        <v>77</v>
      </c>
      <c r="G2899" t="s">
        <v>1358</v>
      </c>
      <c r="H2899">
        <f t="shared" si="355"/>
        <v>7.9200000000000728</v>
      </c>
      <c r="I2899">
        <f t="shared" si="357"/>
        <v>620000</v>
      </c>
      <c r="J2899">
        <v>2013.1</v>
      </c>
      <c r="K2899">
        <f t="shared" si="358"/>
        <v>16</v>
      </c>
      <c r="M2899">
        <f t="shared" si="359"/>
        <v>620000</v>
      </c>
    </row>
    <row r="2900" spans="1:13" x14ac:dyDescent="0.45">
      <c r="A2900" t="s">
        <v>5778</v>
      </c>
      <c r="B2900" s="1">
        <v>286750</v>
      </c>
      <c r="C2900" t="s">
        <v>4</v>
      </c>
      <c r="D2900" t="str">
        <f t="shared" si="356"/>
        <v>2021.01</v>
      </c>
      <c r="E2900" t="str" cm="1">
        <f t="array" ref="E2900">IF(COUNT(FIND({"셀룰러","샐룰러","lte","Lte","LTE","Cellular","cellular"},G2900)),"lte","wifi")</f>
        <v>wifi</v>
      </c>
      <c r="F2900" t="s">
        <v>5283</v>
      </c>
      <c r="G2900" t="s">
        <v>5123</v>
      </c>
      <c r="H2900">
        <f t="shared" si="355"/>
        <v>7.9100000000000819</v>
      </c>
      <c r="I2900">
        <f t="shared" si="357"/>
        <v>740000</v>
      </c>
      <c r="J2900">
        <v>2013.1</v>
      </c>
      <c r="K2900">
        <f t="shared" si="358"/>
        <v>32</v>
      </c>
      <c r="M2900">
        <f t="shared" si="359"/>
        <v>620000</v>
      </c>
    </row>
    <row r="2901" spans="1:13" x14ac:dyDescent="0.45">
      <c r="A2901" t="s">
        <v>5778</v>
      </c>
      <c r="B2901">
        <v>110000</v>
      </c>
      <c r="C2901" t="s">
        <v>7</v>
      </c>
      <c r="D2901" t="str">
        <f t="shared" si="356"/>
        <v>2020.12</v>
      </c>
      <c r="E2901" t="str" cm="1">
        <f t="array" ref="E2901">IF(COUNT(FIND({"셀룰러","샐룰러","lte","Lte","LTE","Cellular","cellular"},G2901)),"lte","wifi")</f>
        <v>wifi</v>
      </c>
      <c r="F2901" t="s">
        <v>128</v>
      </c>
      <c r="G2901" t="s">
        <v>1418</v>
      </c>
      <c r="H2901">
        <f t="shared" si="355"/>
        <v>7.0199999999999818</v>
      </c>
      <c r="I2901">
        <f t="shared" si="357"/>
        <v>740000</v>
      </c>
      <c r="J2901">
        <v>2013.1</v>
      </c>
      <c r="K2901">
        <f t="shared" si="358"/>
        <v>32</v>
      </c>
      <c r="M2901">
        <f t="shared" si="359"/>
        <v>620000</v>
      </c>
    </row>
    <row r="2902" spans="1:13" x14ac:dyDescent="0.45">
      <c r="A2902" t="s">
        <v>5778</v>
      </c>
      <c r="B2902">
        <v>130000</v>
      </c>
      <c r="C2902" t="s">
        <v>7</v>
      </c>
      <c r="D2902" t="str">
        <f t="shared" si="356"/>
        <v>2021.02</v>
      </c>
      <c r="E2902" t="str" cm="1">
        <f t="array" ref="E2902">IF(COUNT(FIND({"셀룰러","샐룰러","lte","Lte","LTE","Cellular","cellular"},G2902)),"lte","wifi")</f>
        <v>wifi</v>
      </c>
      <c r="F2902" t="s">
        <v>73</v>
      </c>
      <c r="G2902" t="s">
        <v>5109</v>
      </c>
      <c r="H2902">
        <f t="shared" si="355"/>
        <v>7.9200000000000728</v>
      </c>
      <c r="I2902">
        <f t="shared" si="357"/>
        <v>860000</v>
      </c>
      <c r="J2902">
        <v>2013.1</v>
      </c>
      <c r="K2902">
        <f t="shared" si="358"/>
        <v>64</v>
      </c>
      <c r="M2902">
        <f t="shared" si="359"/>
        <v>620000</v>
      </c>
    </row>
    <row r="2903" spans="1:13" x14ac:dyDescent="0.45">
      <c r="A2903" t="s">
        <v>5778</v>
      </c>
      <c r="B2903">
        <v>100000</v>
      </c>
      <c r="C2903" t="s">
        <v>7</v>
      </c>
      <c r="D2903" t="str">
        <f t="shared" si="356"/>
        <v>2021.03</v>
      </c>
      <c r="E2903" t="str" cm="1">
        <f t="array" ref="E2903">IF(COUNT(FIND({"셀룰러","샐룰러","lte","Lte","LTE","Cellular","cellular"},G2903)),"lte","wifi")</f>
        <v>wifi</v>
      </c>
      <c r="F2903" t="s">
        <v>190</v>
      </c>
      <c r="G2903" t="s">
        <v>1377</v>
      </c>
      <c r="H2903">
        <f t="shared" si="355"/>
        <v>7.9300000000000637</v>
      </c>
      <c r="I2903">
        <f t="shared" si="357"/>
        <v>740000</v>
      </c>
      <c r="J2903">
        <v>2013.1</v>
      </c>
      <c r="K2903">
        <f t="shared" si="358"/>
        <v>32</v>
      </c>
      <c r="M2903">
        <f t="shared" si="359"/>
        <v>620000</v>
      </c>
    </row>
    <row r="2904" spans="1:13" x14ac:dyDescent="0.45">
      <c r="A2904" t="s">
        <v>5778</v>
      </c>
      <c r="B2904">
        <v>80000</v>
      </c>
      <c r="C2904" t="s">
        <v>7</v>
      </c>
      <c r="D2904" t="str">
        <f t="shared" si="356"/>
        <v>2021.01</v>
      </c>
      <c r="E2904" t="str" cm="1">
        <f t="array" ref="E2904">IF(COUNT(FIND({"셀룰러","샐룰러","lte","Lte","LTE","Cellular","cellular"},G2904)),"lte","wifi")</f>
        <v>wifi</v>
      </c>
      <c r="F2904" t="s">
        <v>81</v>
      </c>
      <c r="G2904" t="s">
        <v>1402</v>
      </c>
      <c r="H2904">
        <f t="shared" si="355"/>
        <v>7.9100000000000819</v>
      </c>
      <c r="I2904">
        <f t="shared" si="357"/>
        <v>740000</v>
      </c>
      <c r="J2904">
        <v>2013.1</v>
      </c>
      <c r="K2904">
        <f t="shared" si="358"/>
        <v>32</v>
      </c>
      <c r="M2904">
        <f t="shared" si="359"/>
        <v>620000</v>
      </c>
    </row>
    <row r="2905" spans="1:13" x14ac:dyDescent="0.45">
      <c r="A2905" t="s">
        <v>5778</v>
      </c>
      <c r="B2905">
        <v>550000</v>
      </c>
      <c r="C2905" t="s">
        <v>4</v>
      </c>
      <c r="D2905" t="str">
        <f t="shared" si="356"/>
        <v>2021.01</v>
      </c>
      <c r="E2905" t="str" cm="1">
        <f t="array" ref="E2905">IF(COUNT(FIND({"셀룰러","샐룰러","lte","Lte","LTE","Cellular","cellular"},G2905)),"lte","wifi")</f>
        <v>wifi</v>
      </c>
      <c r="F2905" t="s">
        <v>84</v>
      </c>
      <c r="G2905" t="s">
        <v>1361</v>
      </c>
      <c r="H2905">
        <f t="shared" si="355"/>
        <v>7.9100000000000819</v>
      </c>
      <c r="I2905">
        <f t="shared" si="357"/>
        <v>860000</v>
      </c>
      <c r="J2905">
        <v>2013.1</v>
      </c>
      <c r="K2905">
        <f t="shared" si="358"/>
        <v>64</v>
      </c>
      <c r="M2905">
        <f t="shared" si="359"/>
        <v>620000</v>
      </c>
    </row>
    <row r="2906" spans="1:13" x14ac:dyDescent="0.45">
      <c r="A2906" t="s">
        <v>5778</v>
      </c>
      <c r="B2906">
        <v>510000</v>
      </c>
      <c r="C2906" t="s">
        <v>4</v>
      </c>
      <c r="D2906" t="str">
        <f t="shared" si="356"/>
        <v>2021.03</v>
      </c>
      <c r="E2906" t="str" cm="1">
        <f t="array" ref="E2906">IF(COUNT(FIND({"셀룰러","샐룰러","lte","Lte","LTE","Cellular","cellular"},G2906)),"lte","wifi")</f>
        <v>wifi</v>
      </c>
      <c r="F2906" t="s">
        <v>20</v>
      </c>
      <c r="G2906" t="s">
        <v>270</v>
      </c>
      <c r="H2906">
        <f t="shared" si="355"/>
        <v>7.9300000000000637</v>
      </c>
      <c r="I2906">
        <f t="shared" si="357"/>
        <v>860000</v>
      </c>
      <c r="J2906">
        <v>2013.1</v>
      </c>
      <c r="K2906">
        <f t="shared" si="358"/>
        <v>64</v>
      </c>
      <c r="M2906">
        <f t="shared" si="359"/>
        <v>620000</v>
      </c>
    </row>
    <row r="2907" spans="1:13" x14ac:dyDescent="0.45">
      <c r="A2907" t="s">
        <v>5778</v>
      </c>
      <c r="B2907" s="1">
        <v>279000</v>
      </c>
      <c r="C2907" t="s">
        <v>4</v>
      </c>
      <c r="D2907" t="str">
        <f t="shared" si="356"/>
        <v>2021.01</v>
      </c>
      <c r="E2907" t="str" cm="1">
        <f t="array" ref="E2907">IF(COUNT(FIND({"셀룰러","샐룰러","lte","Lte","LTE","Cellular","cellular"},G2907)),"lte","wifi")</f>
        <v>wifi</v>
      </c>
      <c r="F2907" t="s">
        <v>5283</v>
      </c>
      <c r="G2907" t="s">
        <v>5123</v>
      </c>
      <c r="H2907">
        <f t="shared" si="355"/>
        <v>7.9100000000000819</v>
      </c>
      <c r="I2907">
        <f t="shared" si="357"/>
        <v>740000</v>
      </c>
      <c r="J2907">
        <v>2013.1</v>
      </c>
      <c r="K2907">
        <f t="shared" si="358"/>
        <v>32</v>
      </c>
      <c r="M2907">
        <f t="shared" si="359"/>
        <v>620000</v>
      </c>
    </row>
    <row r="2908" spans="1:13" x14ac:dyDescent="0.45">
      <c r="A2908" t="s">
        <v>5778</v>
      </c>
      <c r="B2908" s="1">
        <v>200000</v>
      </c>
      <c r="C2908" t="s">
        <v>4</v>
      </c>
      <c r="D2908" t="str">
        <f t="shared" si="356"/>
        <v>2020.01</v>
      </c>
      <c r="E2908" t="str" cm="1">
        <f t="array" ref="E2908">IF(COUNT(FIND({"셀룰러","샐룰러","lte","Lte","LTE","Cellular","cellular"},G2908)),"lte","wifi")</f>
        <v>wifi</v>
      </c>
      <c r="F2908" t="s">
        <v>5278</v>
      </c>
      <c r="G2908" t="s">
        <v>5110</v>
      </c>
      <c r="H2908">
        <f t="shared" si="355"/>
        <v>6.9100000000000819</v>
      </c>
      <c r="I2908">
        <f t="shared" si="357"/>
        <v>740000</v>
      </c>
      <c r="J2908">
        <v>2013.1</v>
      </c>
      <c r="K2908">
        <f t="shared" si="358"/>
        <v>32</v>
      </c>
      <c r="M2908">
        <f t="shared" si="359"/>
        <v>620000</v>
      </c>
    </row>
    <row r="2909" spans="1:13" x14ac:dyDescent="0.45">
      <c r="A2909" t="s">
        <v>5778</v>
      </c>
      <c r="B2909">
        <v>160000</v>
      </c>
      <c r="C2909" t="s">
        <v>4</v>
      </c>
      <c r="D2909" t="str">
        <f t="shared" si="356"/>
        <v>2020.12</v>
      </c>
      <c r="E2909" t="str" cm="1">
        <f t="array" ref="E2909">IF(COUNT(FIND({"셀룰러","샐룰러","lte","Lte","LTE","Cellular","cellular"},G2909)),"lte","wifi")</f>
        <v>wifi</v>
      </c>
      <c r="F2909" t="s">
        <v>159</v>
      </c>
      <c r="G2909" t="s">
        <v>1579</v>
      </c>
      <c r="H2909">
        <f t="shared" si="355"/>
        <v>7.0199999999999818</v>
      </c>
      <c r="I2909">
        <f t="shared" si="357"/>
        <v>740000</v>
      </c>
      <c r="J2909">
        <v>2013.1</v>
      </c>
      <c r="K2909">
        <f t="shared" si="358"/>
        <v>32</v>
      </c>
      <c r="M2909">
        <f t="shared" si="359"/>
        <v>620000</v>
      </c>
    </row>
    <row r="2910" spans="1:13" x14ac:dyDescent="0.45">
      <c r="A2910" t="s">
        <v>5778</v>
      </c>
      <c r="B2910">
        <v>150000</v>
      </c>
      <c r="C2910" t="s">
        <v>7</v>
      </c>
      <c r="D2910" t="str">
        <f t="shared" si="356"/>
        <v>2020.11</v>
      </c>
      <c r="E2910" t="str" cm="1">
        <f t="array" ref="E2910">IF(COUNT(FIND({"셀룰러","샐룰러","lte","Lte","LTE","Cellular","cellular"},G2910)),"lte","wifi")</f>
        <v>wifi</v>
      </c>
      <c r="F2910" t="s">
        <v>220</v>
      </c>
      <c r="G2910" t="s">
        <v>1387</v>
      </c>
      <c r="H2910">
        <f t="shared" si="355"/>
        <v>7.0099999999999909</v>
      </c>
      <c r="I2910">
        <f t="shared" si="357"/>
        <v>860000</v>
      </c>
      <c r="J2910">
        <v>2013.1</v>
      </c>
      <c r="K2910">
        <f t="shared" si="358"/>
        <v>64</v>
      </c>
      <c r="M2910">
        <f t="shared" si="359"/>
        <v>620000</v>
      </c>
    </row>
    <row r="2911" spans="1:13" x14ac:dyDescent="0.45">
      <c r="A2911" t="s">
        <v>5778</v>
      </c>
      <c r="B2911">
        <v>799000</v>
      </c>
      <c r="C2911" t="s">
        <v>4</v>
      </c>
      <c r="D2911" t="str">
        <f t="shared" si="356"/>
        <v>2020.12</v>
      </c>
      <c r="E2911" t="str" cm="1">
        <f t="array" ref="E2911">IF(COUNT(FIND({"셀룰러","샐룰러","lte","Lte","LTE","Cellular","cellular"},G2911)),"lte","wifi")</f>
        <v>wifi</v>
      </c>
      <c r="F2911" t="s">
        <v>148</v>
      </c>
      <c r="G2911" t="s">
        <v>496</v>
      </c>
      <c r="H2911">
        <f t="shared" si="355"/>
        <v>7.0199999999999818</v>
      </c>
      <c r="I2911">
        <f t="shared" si="357"/>
        <v>860000</v>
      </c>
      <c r="J2911">
        <v>2013.1</v>
      </c>
      <c r="K2911">
        <f t="shared" si="358"/>
        <v>64</v>
      </c>
      <c r="M2911">
        <f t="shared" si="359"/>
        <v>620000</v>
      </c>
    </row>
    <row r="2912" spans="1:13" x14ac:dyDescent="0.45">
      <c r="A2912" t="s">
        <v>5778</v>
      </c>
      <c r="B2912">
        <v>150000</v>
      </c>
      <c r="C2912" t="s">
        <v>4</v>
      </c>
      <c r="D2912" t="str">
        <f t="shared" si="356"/>
        <v>2020.11</v>
      </c>
      <c r="E2912" t="str" cm="1">
        <f t="array" ref="E2912">IF(COUNT(FIND({"셀룰러","샐룰러","lte","Lte","LTE","Cellular","cellular"},G2912)),"lte","wifi")</f>
        <v>lte</v>
      </c>
      <c r="F2912" t="s">
        <v>204</v>
      </c>
      <c r="G2912" t="s">
        <v>1372</v>
      </c>
      <c r="H2912">
        <f t="shared" si="355"/>
        <v>7.0099999999999909</v>
      </c>
      <c r="I2912">
        <f t="shared" si="357"/>
        <v>890000</v>
      </c>
      <c r="J2912">
        <v>2013.1</v>
      </c>
      <c r="K2912">
        <f t="shared" si="358"/>
        <v>32</v>
      </c>
      <c r="M2912">
        <f t="shared" si="359"/>
        <v>770000</v>
      </c>
    </row>
    <row r="2913" spans="1:13" x14ac:dyDescent="0.45">
      <c r="A2913" t="s">
        <v>5778</v>
      </c>
      <c r="B2913">
        <v>130000</v>
      </c>
      <c r="C2913" t="s">
        <v>7</v>
      </c>
      <c r="D2913" t="str">
        <f t="shared" si="356"/>
        <v>2021.01</v>
      </c>
      <c r="E2913" t="str" cm="1">
        <f t="array" ref="E2913">IF(COUNT(FIND({"셀룰러","샐룰러","lte","Lte","LTE","Cellular","cellular"},G2913)),"lte","wifi")</f>
        <v>lte</v>
      </c>
      <c r="F2913" t="s">
        <v>108</v>
      </c>
      <c r="G2913" t="s">
        <v>1422</v>
      </c>
      <c r="H2913">
        <f t="shared" si="355"/>
        <v>7.9100000000000819</v>
      </c>
      <c r="I2913">
        <f t="shared" si="357"/>
        <v>1010000</v>
      </c>
      <c r="J2913">
        <v>2013.1</v>
      </c>
      <c r="K2913">
        <f t="shared" si="358"/>
        <v>64</v>
      </c>
      <c r="M2913">
        <f t="shared" si="359"/>
        <v>770000</v>
      </c>
    </row>
    <row r="2914" spans="1:13" x14ac:dyDescent="0.45">
      <c r="A2914" t="s">
        <v>5778</v>
      </c>
      <c r="B2914">
        <v>730000</v>
      </c>
      <c r="C2914" t="s">
        <v>43</v>
      </c>
      <c r="D2914" t="str">
        <f t="shared" si="356"/>
        <v>2020.11</v>
      </c>
      <c r="E2914" t="str" cm="1">
        <f t="array" ref="E2914">IF(COUNT(FIND({"셀룰러","샐룰러","lte","Lte","LTE","Cellular","cellular"},G2914)),"lte","wifi")</f>
        <v>wifi</v>
      </c>
      <c r="F2914" t="s">
        <v>199</v>
      </c>
      <c r="G2914" t="s">
        <v>1468</v>
      </c>
      <c r="H2914">
        <f t="shared" si="355"/>
        <v>7.0099999999999909</v>
      </c>
      <c r="I2914">
        <f t="shared" si="357"/>
        <v>860000</v>
      </c>
      <c r="J2914">
        <v>2013.1</v>
      </c>
      <c r="K2914">
        <f t="shared" si="358"/>
        <v>64</v>
      </c>
      <c r="M2914">
        <f t="shared" si="359"/>
        <v>620000</v>
      </c>
    </row>
    <row r="2915" spans="1:13" x14ac:dyDescent="0.45">
      <c r="A2915" t="s">
        <v>5778</v>
      </c>
      <c r="B2915">
        <v>150000</v>
      </c>
      <c r="C2915" t="s">
        <v>7</v>
      </c>
      <c r="D2915" t="str">
        <f t="shared" si="356"/>
        <v>2021.02</v>
      </c>
      <c r="E2915" t="str" cm="1">
        <f t="array" ref="E2915">IF(COUNT(FIND({"셀룰러","샐룰러","lte","Lte","LTE","Cellular","cellular"},G2915)),"lte","wifi")</f>
        <v>lte</v>
      </c>
      <c r="F2915" t="s">
        <v>29</v>
      </c>
      <c r="G2915" t="s">
        <v>1384</v>
      </c>
      <c r="H2915">
        <f t="shared" si="355"/>
        <v>7.9200000000000728</v>
      </c>
      <c r="I2915">
        <f t="shared" si="357"/>
        <v>770000</v>
      </c>
      <c r="J2915">
        <v>2013.1</v>
      </c>
      <c r="K2915">
        <f t="shared" si="358"/>
        <v>16</v>
      </c>
      <c r="M2915">
        <f t="shared" si="359"/>
        <v>770000</v>
      </c>
    </row>
    <row r="2916" spans="1:13" x14ac:dyDescent="0.45">
      <c r="A2916" t="s">
        <v>5778</v>
      </c>
      <c r="B2916">
        <v>60000</v>
      </c>
      <c r="C2916" t="s">
        <v>7</v>
      </c>
      <c r="D2916" t="str">
        <f t="shared" si="356"/>
        <v>2020.12</v>
      </c>
      <c r="E2916" t="str" cm="1">
        <f t="array" ref="E2916">IF(COUNT(FIND({"셀룰러","샐룰러","lte","Lte","LTE","Cellular","cellular"},G2916)),"lte","wifi")</f>
        <v>wifi</v>
      </c>
      <c r="F2916" t="s">
        <v>118</v>
      </c>
      <c r="G2916" t="s">
        <v>1554</v>
      </c>
      <c r="H2916">
        <f t="shared" si="355"/>
        <v>7.0199999999999818</v>
      </c>
      <c r="I2916">
        <f t="shared" si="357"/>
        <v>620000</v>
      </c>
      <c r="J2916">
        <v>2013.1</v>
      </c>
      <c r="K2916">
        <f t="shared" si="358"/>
        <v>16</v>
      </c>
      <c r="M2916">
        <f t="shared" si="359"/>
        <v>620000</v>
      </c>
    </row>
    <row r="2917" spans="1:13" x14ac:dyDescent="0.45">
      <c r="A2917" t="s">
        <v>5778</v>
      </c>
      <c r="B2917">
        <v>100000</v>
      </c>
      <c r="C2917" t="s">
        <v>7</v>
      </c>
      <c r="D2917" t="str">
        <f t="shared" si="356"/>
        <v>2020.10</v>
      </c>
      <c r="E2917" t="str" cm="1">
        <f t="array" ref="E2917">IF(COUNT(FIND({"셀룰러","샐룰러","lte","Lte","LTE","Cellular","cellular"},G2917)),"lte","wifi")</f>
        <v>wifi</v>
      </c>
      <c r="F2917" t="s">
        <v>608</v>
      </c>
      <c r="G2917" t="s">
        <v>1391</v>
      </c>
      <c r="H2917">
        <f t="shared" si="355"/>
        <v>7</v>
      </c>
      <c r="I2917">
        <f t="shared" si="357"/>
        <v>740000</v>
      </c>
      <c r="J2917">
        <v>2013.1</v>
      </c>
      <c r="K2917">
        <f t="shared" si="358"/>
        <v>32</v>
      </c>
      <c r="M2917">
        <f t="shared" si="359"/>
        <v>620000</v>
      </c>
    </row>
    <row r="2918" spans="1:13" x14ac:dyDescent="0.45">
      <c r="A2918" t="s">
        <v>5778</v>
      </c>
      <c r="B2918">
        <v>45000</v>
      </c>
      <c r="C2918" t="s">
        <v>7</v>
      </c>
      <c r="D2918" t="str">
        <f t="shared" si="356"/>
        <v>2020.12</v>
      </c>
      <c r="E2918" t="str" cm="1">
        <f t="array" ref="E2918">IF(COUNT(FIND({"셀룰러","샐룰러","lte","Lte","LTE","Cellular","cellular"},G2918)),"lte","wifi")</f>
        <v>wifi</v>
      </c>
      <c r="F2918" t="s">
        <v>138</v>
      </c>
      <c r="G2918" t="s">
        <v>1432</v>
      </c>
      <c r="H2918">
        <f t="shared" si="355"/>
        <v>7.0199999999999818</v>
      </c>
      <c r="I2918">
        <f t="shared" si="357"/>
        <v>860000</v>
      </c>
      <c r="J2918">
        <v>2013.1</v>
      </c>
      <c r="K2918">
        <f t="shared" si="358"/>
        <v>64</v>
      </c>
      <c r="M2918">
        <f t="shared" si="359"/>
        <v>620000</v>
      </c>
    </row>
    <row r="2919" spans="1:13" x14ac:dyDescent="0.45">
      <c r="A2919" t="s">
        <v>5778</v>
      </c>
      <c r="B2919" s="1">
        <v>279000</v>
      </c>
      <c r="C2919" t="s">
        <v>4</v>
      </c>
      <c r="D2919" t="str">
        <f t="shared" si="356"/>
        <v>2021.01</v>
      </c>
      <c r="E2919" t="str" cm="1">
        <f t="array" ref="E2919">IF(COUNT(FIND({"셀룰러","샐룰러","lte","Lte","LTE","Cellular","cellular"},G2919)),"lte","wifi")</f>
        <v>wifi</v>
      </c>
      <c r="F2919" t="s">
        <v>5283</v>
      </c>
      <c r="G2919" t="s">
        <v>5123</v>
      </c>
      <c r="H2919">
        <f t="shared" si="355"/>
        <v>7.9100000000000819</v>
      </c>
      <c r="I2919">
        <f t="shared" si="357"/>
        <v>740000</v>
      </c>
      <c r="J2919">
        <v>2013.1</v>
      </c>
      <c r="K2919">
        <f t="shared" si="358"/>
        <v>32</v>
      </c>
      <c r="M2919">
        <f t="shared" si="359"/>
        <v>620000</v>
      </c>
    </row>
    <row r="2920" spans="1:13" x14ac:dyDescent="0.45">
      <c r="A2920" t="s">
        <v>5778</v>
      </c>
      <c r="B2920">
        <v>120000</v>
      </c>
      <c r="C2920" t="s">
        <v>7</v>
      </c>
      <c r="D2920" t="str">
        <f t="shared" si="356"/>
        <v>2020.10</v>
      </c>
      <c r="E2920" t="str" cm="1">
        <f t="array" ref="E2920">IF(COUNT(FIND({"셀룰러","샐룰러","lte","Lte","LTE","Cellular","cellular"},G2920)),"lte","wifi")</f>
        <v>wifi</v>
      </c>
      <c r="F2920" t="s">
        <v>608</v>
      </c>
      <c r="G2920" t="s">
        <v>1459</v>
      </c>
      <c r="H2920">
        <f t="shared" si="355"/>
        <v>7</v>
      </c>
      <c r="I2920">
        <f t="shared" si="357"/>
        <v>620000</v>
      </c>
      <c r="J2920">
        <v>2013.1</v>
      </c>
      <c r="K2920">
        <f t="shared" si="358"/>
        <v>16</v>
      </c>
      <c r="M2920">
        <f t="shared" si="359"/>
        <v>620000</v>
      </c>
    </row>
    <row r="2921" spans="1:13" x14ac:dyDescent="0.45">
      <c r="A2921" t="s">
        <v>5778</v>
      </c>
      <c r="B2921">
        <v>820000</v>
      </c>
      <c r="C2921" t="s">
        <v>43</v>
      </c>
      <c r="D2921" t="str">
        <f t="shared" si="356"/>
        <v>2021.02</v>
      </c>
      <c r="E2921" t="str" cm="1">
        <f t="array" ref="E2921">IF(COUNT(FIND({"셀룰러","샐룰러","lte","Lte","LTE","Cellular","cellular"},G2921)),"lte","wifi")</f>
        <v>wifi</v>
      </c>
      <c r="F2921" t="s">
        <v>35</v>
      </c>
      <c r="G2921" t="s">
        <v>1395</v>
      </c>
      <c r="H2921">
        <f t="shared" si="355"/>
        <v>7.9200000000000728</v>
      </c>
      <c r="I2921">
        <f t="shared" si="357"/>
        <v>860000</v>
      </c>
      <c r="J2921">
        <v>2013.1</v>
      </c>
      <c r="K2921">
        <f t="shared" si="358"/>
        <v>64</v>
      </c>
      <c r="M2921">
        <f t="shared" si="359"/>
        <v>620000</v>
      </c>
    </row>
    <row r="2922" spans="1:13" x14ac:dyDescent="0.45">
      <c r="A2922" t="s">
        <v>5778</v>
      </c>
      <c r="B2922">
        <v>250000</v>
      </c>
      <c r="C2922" t="s">
        <v>7</v>
      </c>
      <c r="D2922" t="str">
        <f t="shared" si="356"/>
        <v>2021.01</v>
      </c>
      <c r="E2922" t="str" cm="1">
        <f t="array" ref="E2922">IF(COUNT(FIND({"셀룰러","샐룰러","lte","Lte","LTE","Cellular","cellular"},G2922)),"lte","wifi")</f>
        <v>lte</v>
      </c>
      <c r="F2922" t="s">
        <v>347</v>
      </c>
      <c r="G2922" t="s">
        <v>1473</v>
      </c>
      <c r="H2922">
        <f t="shared" si="355"/>
        <v>7.9100000000000819</v>
      </c>
      <c r="I2922">
        <f t="shared" si="357"/>
        <v>770000</v>
      </c>
      <c r="J2922">
        <v>2013.1</v>
      </c>
      <c r="K2922">
        <f t="shared" si="358"/>
        <v>16</v>
      </c>
      <c r="M2922">
        <f t="shared" si="359"/>
        <v>770000</v>
      </c>
    </row>
    <row r="2923" spans="1:13" x14ac:dyDescent="0.45">
      <c r="A2923" t="s">
        <v>5778</v>
      </c>
      <c r="B2923" s="1">
        <v>197310</v>
      </c>
      <c r="C2923" t="s">
        <v>4</v>
      </c>
      <c r="D2923" t="str">
        <f t="shared" si="356"/>
        <v>2020.10</v>
      </c>
      <c r="E2923" t="str" cm="1">
        <f t="array" ref="E2923">IF(COUNT(FIND({"셀룰러","샐룰러","lte","Lte","LTE","Cellular","cellular"},G2923)),"lte","wifi")</f>
        <v>wifi</v>
      </c>
      <c r="F2923" t="s">
        <v>5284</v>
      </c>
      <c r="G2923" t="s">
        <v>5146</v>
      </c>
      <c r="H2923">
        <f t="shared" si="355"/>
        <v>7</v>
      </c>
      <c r="I2923">
        <f t="shared" si="357"/>
        <v>740000</v>
      </c>
      <c r="J2923">
        <v>2013.1</v>
      </c>
      <c r="K2923">
        <f t="shared" si="358"/>
        <v>32</v>
      </c>
      <c r="M2923">
        <f t="shared" si="359"/>
        <v>620000</v>
      </c>
    </row>
    <row r="2924" spans="1:13" x14ac:dyDescent="0.45">
      <c r="A2924" t="s">
        <v>5778</v>
      </c>
      <c r="B2924" s="1">
        <v>120000</v>
      </c>
      <c r="C2924" t="s">
        <v>4</v>
      </c>
      <c r="D2924" t="str">
        <f t="shared" si="356"/>
        <v>2020.02</v>
      </c>
      <c r="E2924" t="str" cm="1">
        <f t="array" ref="E2924">IF(COUNT(FIND({"셀룰러","샐룰러","lte","Lte","LTE","Cellular","cellular"},G2924)),"lte","wifi")</f>
        <v>wifi</v>
      </c>
      <c r="F2924" t="s">
        <v>5305</v>
      </c>
      <c r="G2924" t="s">
        <v>5117</v>
      </c>
      <c r="H2924">
        <f t="shared" si="355"/>
        <v>6.9200000000000728</v>
      </c>
      <c r="I2924">
        <f t="shared" si="357"/>
        <v>860000</v>
      </c>
      <c r="J2924">
        <v>2013.1</v>
      </c>
      <c r="K2924">
        <f t="shared" si="358"/>
        <v>64</v>
      </c>
      <c r="M2924">
        <f t="shared" si="359"/>
        <v>620000</v>
      </c>
    </row>
    <row r="2925" spans="1:13" x14ac:dyDescent="0.45">
      <c r="A2925" t="s">
        <v>5778</v>
      </c>
      <c r="B2925">
        <v>80000</v>
      </c>
      <c r="C2925" t="s">
        <v>7</v>
      </c>
      <c r="D2925" s="2">
        <v>2021.02</v>
      </c>
      <c r="E2925" t="str" cm="1">
        <f t="array" ref="E2925">IF(COUNT(FIND({"셀룰러","샐룰러","lte","Lte","LTE","Cellular","cellular"},G2925)),"lte","wifi")</f>
        <v>wifi</v>
      </c>
      <c r="F2925">
        <v>20210216</v>
      </c>
      <c r="G2925" t="s">
        <v>5728</v>
      </c>
      <c r="H2925">
        <f t="shared" si="355"/>
        <v>7.9200000000000728</v>
      </c>
      <c r="I2925">
        <f t="shared" si="357"/>
        <v>620000</v>
      </c>
      <c r="J2925">
        <v>2013.1</v>
      </c>
      <c r="K2925">
        <f t="shared" si="358"/>
        <v>16</v>
      </c>
      <c r="M2925">
        <f t="shared" si="359"/>
        <v>620000</v>
      </c>
    </row>
    <row r="2926" spans="1:13" x14ac:dyDescent="0.45">
      <c r="A2926" t="s">
        <v>5778</v>
      </c>
      <c r="B2926">
        <v>89000</v>
      </c>
      <c r="C2926" t="s">
        <v>7</v>
      </c>
      <c r="D2926" t="str">
        <f t="shared" ref="D2926:D2939" si="360">LEFT(F2926,7)</f>
        <v>2020.11</v>
      </c>
      <c r="E2926" t="str" cm="1">
        <f t="array" ref="E2926">IF(COUNT(FIND({"셀룰러","샐룰러","lte","Lte","LTE","Cellular","cellular"},G2926)),"lte","wifi")</f>
        <v>wifi</v>
      </c>
      <c r="F2926" t="s">
        <v>168</v>
      </c>
      <c r="G2926" t="s">
        <v>1581</v>
      </c>
      <c r="H2926">
        <f t="shared" si="355"/>
        <v>7.0099999999999909</v>
      </c>
      <c r="I2926">
        <f t="shared" si="357"/>
        <v>740000</v>
      </c>
      <c r="J2926">
        <v>2013.1</v>
      </c>
      <c r="K2926">
        <f t="shared" si="358"/>
        <v>32</v>
      </c>
      <c r="M2926">
        <f t="shared" si="359"/>
        <v>620000</v>
      </c>
    </row>
    <row r="2927" spans="1:13" x14ac:dyDescent="0.45">
      <c r="A2927" t="s">
        <v>5778</v>
      </c>
      <c r="B2927">
        <v>110000</v>
      </c>
      <c r="C2927" t="s">
        <v>7</v>
      </c>
      <c r="D2927" t="str">
        <f t="shared" si="360"/>
        <v>2020.11</v>
      </c>
      <c r="E2927" t="str" cm="1">
        <f t="array" ref="E2927">IF(COUNT(FIND({"셀룰러","샐룰러","lte","Lte","LTE","Cellular","cellular"},G2927)),"lte","wifi")</f>
        <v>lte</v>
      </c>
      <c r="F2927" t="s">
        <v>32</v>
      </c>
      <c r="G2927" t="s">
        <v>1458</v>
      </c>
      <c r="H2927">
        <f t="shared" si="355"/>
        <v>7.0099999999999909</v>
      </c>
      <c r="I2927">
        <f t="shared" si="357"/>
        <v>890000</v>
      </c>
      <c r="J2927">
        <v>2013.1</v>
      </c>
      <c r="K2927">
        <f t="shared" si="358"/>
        <v>32</v>
      </c>
      <c r="M2927">
        <f t="shared" si="359"/>
        <v>770000</v>
      </c>
    </row>
    <row r="2928" spans="1:13" x14ac:dyDescent="0.45">
      <c r="A2928" t="s">
        <v>5778</v>
      </c>
      <c r="B2928" s="1">
        <v>379000</v>
      </c>
      <c r="C2928" t="s">
        <v>4</v>
      </c>
      <c r="D2928" t="str">
        <f t="shared" si="360"/>
        <v>2021.01</v>
      </c>
      <c r="E2928" t="str" cm="1">
        <f t="array" ref="E2928">IF(COUNT(FIND({"셀룰러","샐룰러","lte","Lte","LTE","Cellular","cellular"},G2928)),"lte","wifi")</f>
        <v>lte</v>
      </c>
      <c r="F2928" t="s">
        <v>5283</v>
      </c>
      <c r="G2928" t="s">
        <v>5124</v>
      </c>
      <c r="H2928">
        <f t="shared" si="355"/>
        <v>7.9100000000000819</v>
      </c>
      <c r="I2928">
        <f t="shared" si="357"/>
        <v>1130000</v>
      </c>
      <c r="J2928">
        <v>2013.1</v>
      </c>
      <c r="K2928">
        <f t="shared" si="358"/>
        <v>128</v>
      </c>
      <c r="M2928">
        <f t="shared" si="359"/>
        <v>770000</v>
      </c>
    </row>
    <row r="2929" spans="1:13" x14ac:dyDescent="0.45">
      <c r="A2929" t="s">
        <v>5778</v>
      </c>
      <c r="B2929">
        <v>80000</v>
      </c>
      <c r="C2929" t="s">
        <v>7</v>
      </c>
      <c r="D2929" t="str">
        <f t="shared" si="360"/>
        <v>2020.12</v>
      </c>
      <c r="E2929" t="str" cm="1">
        <f t="array" ref="E2929">IF(COUNT(FIND({"셀룰러","샐룰러","lte","Lte","LTE","Cellular","cellular"},G2929)),"lte","wifi")</f>
        <v>wifi</v>
      </c>
      <c r="F2929" t="s">
        <v>142</v>
      </c>
      <c r="G2929" t="s">
        <v>1569</v>
      </c>
      <c r="H2929">
        <f t="shared" si="355"/>
        <v>7.0199999999999818</v>
      </c>
      <c r="I2929">
        <f t="shared" si="357"/>
        <v>620000</v>
      </c>
      <c r="J2929">
        <v>2013.1</v>
      </c>
      <c r="K2929">
        <f t="shared" si="358"/>
        <v>16</v>
      </c>
      <c r="M2929">
        <f t="shared" si="359"/>
        <v>620000</v>
      </c>
    </row>
    <row r="2930" spans="1:13" x14ac:dyDescent="0.45">
      <c r="A2930" t="s">
        <v>5778</v>
      </c>
      <c r="B2930">
        <v>100000</v>
      </c>
      <c r="C2930" t="s">
        <v>7</v>
      </c>
      <c r="D2930" t="str">
        <f t="shared" si="360"/>
        <v>2020.12</v>
      </c>
      <c r="E2930" t="str" cm="1">
        <f t="array" ref="E2930">IF(COUNT(FIND({"셀룰러","샐룰러","lte","Lte","LTE","Cellular","cellular"},G2930)),"lte","wifi")</f>
        <v>lte</v>
      </c>
      <c r="F2930" t="s">
        <v>163</v>
      </c>
      <c r="G2930" t="s">
        <v>1441</v>
      </c>
      <c r="H2930">
        <f t="shared" si="355"/>
        <v>7.0199999999999818</v>
      </c>
      <c r="I2930">
        <f t="shared" si="357"/>
        <v>770000</v>
      </c>
      <c r="J2930">
        <v>2013.1</v>
      </c>
      <c r="K2930">
        <f t="shared" si="358"/>
        <v>16</v>
      </c>
      <c r="M2930">
        <f t="shared" si="359"/>
        <v>770000</v>
      </c>
    </row>
    <row r="2931" spans="1:13" x14ac:dyDescent="0.45">
      <c r="A2931" t="s">
        <v>5778</v>
      </c>
      <c r="B2931">
        <v>150000</v>
      </c>
      <c r="C2931" t="s">
        <v>7</v>
      </c>
      <c r="D2931" t="str">
        <f t="shared" si="360"/>
        <v>2020.12</v>
      </c>
      <c r="E2931" t="str" cm="1">
        <f t="array" ref="E2931">IF(COUNT(FIND({"셀룰러","샐룰러","lte","Lte","LTE","Cellular","cellular"},G2931)),"lte","wifi")</f>
        <v>wifi</v>
      </c>
      <c r="F2931" t="s">
        <v>171</v>
      </c>
      <c r="G2931" t="s">
        <v>1436</v>
      </c>
      <c r="H2931">
        <f t="shared" si="355"/>
        <v>7.0199999999999818</v>
      </c>
      <c r="I2931">
        <f t="shared" si="357"/>
        <v>740000</v>
      </c>
      <c r="J2931">
        <v>2013.1</v>
      </c>
      <c r="K2931">
        <f t="shared" si="358"/>
        <v>32</v>
      </c>
      <c r="M2931">
        <f t="shared" si="359"/>
        <v>620000</v>
      </c>
    </row>
    <row r="2932" spans="1:13" x14ac:dyDescent="0.45">
      <c r="A2932" t="s">
        <v>5778</v>
      </c>
      <c r="B2932">
        <v>120000</v>
      </c>
      <c r="C2932" t="s">
        <v>7</v>
      </c>
      <c r="D2932" t="str">
        <f t="shared" si="360"/>
        <v>2021.02</v>
      </c>
      <c r="E2932" t="str" cm="1">
        <f t="array" ref="E2932">IF(COUNT(FIND({"셀룰러","샐룰러","lte","Lte","LTE","Cellular","cellular"},G2932)),"lte","wifi")</f>
        <v>wifi</v>
      </c>
      <c r="F2932" t="s">
        <v>105</v>
      </c>
      <c r="G2932" t="s">
        <v>658</v>
      </c>
      <c r="H2932">
        <f t="shared" si="355"/>
        <v>7.9200000000000728</v>
      </c>
      <c r="I2932">
        <f t="shared" si="357"/>
        <v>740000</v>
      </c>
      <c r="J2932">
        <v>2013.1</v>
      </c>
      <c r="K2932">
        <f t="shared" si="358"/>
        <v>32</v>
      </c>
      <c r="M2932">
        <f t="shared" si="359"/>
        <v>620000</v>
      </c>
    </row>
    <row r="2933" spans="1:13" x14ac:dyDescent="0.45">
      <c r="A2933" t="s">
        <v>5778</v>
      </c>
      <c r="B2933">
        <v>160000</v>
      </c>
      <c r="C2933" t="s">
        <v>7</v>
      </c>
      <c r="D2933" t="str">
        <f t="shared" si="360"/>
        <v>2020.12</v>
      </c>
      <c r="E2933" t="str" cm="1">
        <f t="array" ref="E2933">IF(COUNT(FIND({"셀룰러","샐룰러","lte","Lte","LTE","Cellular","cellular"},G2933)),"lte","wifi")</f>
        <v>wifi</v>
      </c>
      <c r="F2933" t="s">
        <v>153</v>
      </c>
      <c r="G2933" t="s">
        <v>1574</v>
      </c>
      <c r="H2933">
        <f t="shared" si="355"/>
        <v>7.0199999999999818</v>
      </c>
      <c r="I2933">
        <f t="shared" si="357"/>
        <v>860000</v>
      </c>
      <c r="J2933">
        <v>2013.1</v>
      </c>
      <c r="K2933">
        <f t="shared" si="358"/>
        <v>64</v>
      </c>
      <c r="M2933">
        <f t="shared" si="359"/>
        <v>620000</v>
      </c>
    </row>
    <row r="2934" spans="1:13" x14ac:dyDescent="0.45">
      <c r="A2934" t="s">
        <v>5778</v>
      </c>
      <c r="B2934">
        <v>100000</v>
      </c>
      <c r="C2934" t="s">
        <v>7</v>
      </c>
      <c r="D2934" t="str">
        <f t="shared" si="360"/>
        <v>2020.11</v>
      </c>
      <c r="E2934" t="str" cm="1">
        <f t="array" ref="E2934">IF(COUNT(FIND({"셀룰러","샐룰러","lte","Lte","LTE","Cellular","cellular"},G2934)),"lte","wifi")</f>
        <v>wifi</v>
      </c>
      <c r="F2934" t="s">
        <v>201</v>
      </c>
      <c r="G2934" t="s">
        <v>1456</v>
      </c>
      <c r="H2934">
        <f t="shared" si="355"/>
        <v>7.0099999999999909</v>
      </c>
      <c r="I2934">
        <f t="shared" si="357"/>
        <v>740000</v>
      </c>
      <c r="J2934">
        <v>2013.1</v>
      </c>
      <c r="K2934">
        <f t="shared" si="358"/>
        <v>32</v>
      </c>
      <c r="M2934">
        <f t="shared" si="359"/>
        <v>620000</v>
      </c>
    </row>
    <row r="2935" spans="1:13" x14ac:dyDescent="0.45">
      <c r="A2935" t="s">
        <v>5778</v>
      </c>
      <c r="B2935" s="1">
        <v>270000</v>
      </c>
      <c r="C2935" t="s">
        <v>4</v>
      </c>
      <c r="D2935" t="str">
        <f t="shared" si="360"/>
        <v>2021.01</v>
      </c>
      <c r="E2935" t="str" cm="1">
        <f t="array" ref="E2935">IF(COUNT(FIND({"셀룰러","샐룰러","lte","Lte","LTE","Cellular","cellular"},G2935)),"lte","wifi")</f>
        <v>wifi</v>
      </c>
      <c r="F2935" t="s">
        <v>5283</v>
      </c>
      <c r="G2935" t="s">
        <v>5134</v>
      </c>
      <c r="H2935">
        <f t="shared" si="355"/>
        <v>7.9100000000000819</v>
      </c>
      <c r="I2935">
        <f t="shared" si="357"/>
        <v>740000</v>
      </c>
      <c r="J2935">
        <v>2013.1</v>
      </c>
      <c r="K2935">
        <f t="shared" si="358"/>
        <v>32</v>
      </c>
      <c r="M2935">
        <f t="shared" si="359"/>
        <v>620000</v>
      </c>
    </row>
    <row r="2936" spans="1:13" x14ac:dyDescent="0.45">
      <c r="A2936" t="s">
        <v>5778</v>
      </c>
      <c r="B2936">
        <v>1030000</v>
      </c>
      <c r="C2936" t="s">
        <v>43</v>
      </c>
      <c r="D2936" t="str">
        <f t="shared" si="360"/>
        <v>2020.11</v>
      </c>
      <c r="E2936" t="str" cm="1">
        <f t="array" ref="E2936">IF(COUNT(FIND({"셀룰러","샐룰러","lte","Lte","LTE","Cellular","cellular"},G2936)),"lte","wifi")</f>
        <v>lte</v>
      </c>
      <c r="F2936" t="s">
        <v>599</v>
      </c>
      <c r="G2936" t="s">
        <v>1598</v>
      </c>
      <c r="H2936">
        <f t="shared" si="355"/>
        <v>7.0099999999999909</v>
      </c>
      <c r="I2936">
        <f t="shared" si="357"/>
        <v>1010000</v>
      </c>
      <c r="J2936">
        <v>2013.1</v>
      </c>
      <c r="K2936">
        <f t="shared" si="358"/>
        <v>64</v>
      </c>
      <c r="M2936">
        <f t="shared" si="359"/>
        <v>770000</v>
      </c>
    </row>
    <row r="2937" spans="1:13" x14ac:dyDescent="0.45">
      <c r="A2937" t="s">
        <v>5778</v>
      </c>
      <c r="B2937" s="1">
        <v>160000</v>
      </c>
      <c r="C2937" t="s">
        <v>4</v>
      </c>
      <c r="D2937" t="str">
        <f t="shared" si="360"/>
        <v>2021.02</v>
      </c>
      <c r="E2937" t="str" cm="1">
        <f t="array" ref="E2937">IF(COUNT(FIND({"셀룰러","샐룰러","lte","Lte","LTE","Cellular","cellular"},G2937)),"lte","wifi")</f>
        <v>lte</v>
      </c>
      <c r="F2937" t="s">
        <v>5277</v>
      </c>
      <c r="G2937" t="s">
        <v>5115</v>
      </c>
      <c r="H2937">
        <f t="shared" si="355"/>
        <v>7.9200000000000728</v>
      </c>
      <c r="I2937">
        <f t="shared" si="357"/>
        <v>890000</v>
      </c>
      <c r="J2937">
        <v>2013.1</v>
      </c>
      <c r="K2937">
        <f t="shared" si="358"/>
        <v>32</v>
      </c>
      <c r="M2937">
        <f t="shared" si="359"/>
        <v>770000</v>
      </c>
    </row>
    <row r="2938" spans="1:13" x14ac:dyDescent="0.45">
      <c r="A2938" t="s">
        <v>5778</v>
      </c>
      <c r="B2938" s="1">
        <v>349000</v>
      </c>
      <c r="C2938" t="s">
        <v>4</v>
      </c>
      <c r="D2938" t="str">
        <f t="shared" si="360"/>
        <v>2021.01</v>
      </c>
      <c r="E2938" t="str" cm="1">
        <f t="array" ref="E2938">IF(COUNT(FIND({"셀룰러","샐룰러","lte","Lte","LTE","Cellular","cellular"},G2938)),"lte","wifi")</f>
        <v>lte</v>
      </c>
      <c r="F2938" t="s">
        <v>5283</v>
      </c>
      <c r="G2938" t="s">
        <v>5124</v>
      </c>
      <c r="H2938">
        <f t="shared" si="355"/>
        <v>7.9100000000000819</v>
      </c>
      <c r="I2938">
        <f t="shared" si="357"/>
        <v>1130000</v>
      </c>
      <c r="J2938">
        <v>2013.1</v>
      </c>
      <c r="K2938">
        <f t="shared" si="358"/>
        <v>128</v>
      </c>
      <c r="M2938">
        <f t="shared" si="359"/>
        <v>770000</v>
      </c>
    </row>
    <row r="2939" spans="1:13" x14ac:dyDescent="0.45">
      <c r="A2939" t="s">
        <v>5778</v>
      </c>
      <c r="B2939">
        <v>70000</v>
      </c>
      <c r="C2939" t="s">
        <v>7</v>
      </c>
      <c r="D2939" t="str">
        <f t="shared" si="360"/>
        <v>2021.02</v>
      </c>
      <c r="E2939" t="str" cm="1">
        <f t="array" ref="E2939">IF(COUNT(FIND({"셀룰러","샐룰러","lte","Lte","LTE","Cellular","cellular"},G2939)),"lte","wifi")</f>
        <v>wifi</v>
      </c>
      <c r="F2939" t="s">
        <v>41</v>
      </c>
      <c r="G2939" t="s">
        <v>1520</v>
      </c>
      <c r="H2939">
        <f t="shared" si="355"/>
        <v>7.9200000000000728</v>
      </c>
      <c r="I2939">
        <f t="shared" si="357"/>
        <v>860000</v>
      </c>
      <c r="J2939">
        <v>2013.1</v>
      </c>
      <c r="K2939">
        <f t="shared" si="358"/>
        <v>64</v>
      </c>
      <c r="M2939">
        <f t="shared" si="359"/>
        <v>620000</v>
      </c>
    </row>
    <row r="2940" spans="1:13" x14ac:dyDescent="0.45">
      <c r="A2940" t="s">
        <v>5778</v>
      </c>
      <c r="B2940" s="1">
        <v>349000</v>
      </c>
      <c r="C2940" t="s">
        <v>4</v>
      </c>
      <c r="D2940" s="2">
        <v>2021.01</v>
      </c>
      <c r="E2940" t="str" cm="1">
        <f t="array" ref="E2940">IF(COUNT(FIND({"셀룰러","샐룰러","lte","Lte","LTE","Cellular","cellular"},G2940)),"lte","wifi")</f>
        <v>lte</v>
      </c>
      <c r="F2940">
        <v>202101</v>
      </c>
      <c r="G2940" t="s">
        <v>5124</v>
      </c>
      <c r="H2940">
        <f t="shared" si="355"/>
        <v>7.9100000000000819</v>
      </c>
      <c r="I2940">
        <f t="shared" si="357"/>
        <v>1130000</v>
      </c>
      <c r="J2940">
        <v>2013.1</v>
      </c>
      <c r="K2940">
        <f t="shared" si="358"/>
        <v>128</v>
      </c>
      <c r="M2940">
        <f t="shared" si="359"/>
        <v>770000</v>
      </c>
    </row>
    <row r="2941" spans="1:13" x14ac:dyDescent="0.45">
      <c r="A2941" t="s">
        <v>5778</v>
      </c>
      <c r="B2941">
        <v>140000</v>
      </c>
      <c r="C2941" t="s">
        <v>7</v>
      </c>
      <c r="D2941" t="str">
        <f>LEFT(F2941,7)</f>
        <v>2021.02</v>
      </c>
      <c r="E2941" t="str" cm="1">
        <f t="array" ref="E2941">IF(COUNT(FIND({"셀룰러","샐룰러","lte","Lte","LTE","Cellular","cellular"},G2941)),"lte","wifi")</f>
        <v>lte</v>
      </c>
      <c r="F2941" t="s">
        <v>47</v>
      </c>
      <c r="G2941" t="s">
        <v>1533</v>
      </c>
      <c r="H2941">
        <f t="shared" si="355"/>
        <v>7.9200000000000728</v>
      </c>
      <c r="I2941">
        <f t="shared" si="357"/>
        <v>1130000</v>
      </c>
      <c r="J2941">
        <v>2013.1</v>
      </c>
      <c r="K2941">
        <f t="shared" si="358"/>
        <v>128</v>
      </c>
      <c r="M2941">
        <f t="shared" si="359"/>
        <v>770000</v>
      </c>
    </row>
    <row r="2942" spans="1:13" x14ac:dyDescent="0.45">
      <c r="A2942" t="s">
        <v>5778</v>
      </c>
      <c r="B2942">
        <v>80000</v>
      </c>
      <c r="C2942" t="s">
        <v>7</v>
      </c>
      <c r="D2942" t="str">
        <f>LEFT(F2942,7)</f>
        <v>2020.12</v>
      </c>
      <c r="E2942" t="str" cm="1">
        <f t="array" ref="E2942">IF(COUNT(FIND({"셀룰러","샐룰러","lte","Lte","LTE","Cellular","cellular"},G2942)),"lte","wifi")</f>
        <v>wifi</v>
      </c>
      <c r="F2942" t="s">
        <v>173</v>
      </c>
      <c r="G2942" t="s">
        <v>1571</v>
      </c>
      <c r="H2942">
        <f t="shared" si="355"/>
        <v>7.0199999999999818</v>
      </c>
      <c r="I2942">
        <f t="shared" si="357"/>
        <v>620000</v>
      </c>
      <c r="J2942">
        <v>2013.1</v>
      </c>
      <c r="K2942">
        <f t="shared" si="358"/>
        <v>16</v>
      </c>
      <c r="M2942">
        <f t="shared" si="359"/>
        <v>620000</v>
      </c>
    </row>
    <row r="2943" spans="1:13" x14ac:dyDescent="0.45">
      <c r="A2943" t="s">
        <v>5778</v>
      </c>
      <c r="B2943">
        <v>120000</v>
      </c>
      <c r="C2943" t="s">
        <v>7</v>
      </c>
      <c r="D2943" t="str">
        <f>LEFT(F2943,7)</f>
        <v>2021.03</v>
      </c>
      <c r="E2943" t="str" cm="1">
        <f t="array" ref="E2943">IF(COUNT(FIND({"셀룰러","샐룰러","lte","Lte","LTE","Cellular","cellular"},G2943)),"lte","wifi")</f>
        <v>wifi</v>
      </c>
      <c r="F2943" t="s">
        <v>20</v>
      </c>
      <c r="G2943" t="s">
        <v>1350</v>
      </c>
      <c r="H2943">
        <f t="shared" si="355"/>
        <v>7.9300000000000637</v>
      </c>
      <c r="I2943">
        <f t="shared" si="357"/>
        <v>860000</v>
      </c>
      <c r="J2943">
        <v>2013.1</v>
      </c>
      <c r="K2943">
        <f t="shared" si="358"/>
        <v>64</v>
      </c>
      <c r="M2943">
        <f t="shared" si="359"/>
        <v>620000</v>
      </c>
    </row>
    <row r="2944" spans="1:13" x14ac:dyDescent="0.45">
      <c r="A2944" t="s">
        <v>5778</v>
      </c>
      <c r="B2944">
        <v>150000</v>
      </c>
      <c r="C2944" t="s">
        <v>4</v>
      </c>
      <c r="D2944" t="str">
        <f>LEFT(F2944,7)</f>
        <v>2020.10</v>
      </c>
      <c r="E2944" t="str" cm="1">
        <f t="array" ref="E2944">IF(COUNT(FIND({"셀룰러","샐룰러","lte","Lte","LTE","Cellular","cellular"},G2944)),"lte","wifi")</f>
        <v>wifi</v>
      </c>
      <c r="F2944" t="s">
        <v>611</v>
      </c>
      <c r="G2944" t="s">
        <v>1350</v>
      </c>
      <c r="H2944">
        <f t="shared" si="355"/>
        <v>7</v>
      </c>
      <c r="I2944">
        <f t="shared" si="357"/>
        <v>860000</v>
      </c>
      <c r="J2944">
        <v>2013.1</v>
      </c>
      <c r="K2944">
        <f t="shared" si="358"/>
        <v>64</v>
      </c>
      <c r="M2944">
        <f t="shared" si="359"/>
        <v>620000</v>
      </c>
    </row>
    <row r="2945" spans="1:13" x14ac:dyDescent="0.45">
      <c r="A2945" t="s">
        <v>5778</v>
      </c>
      <c r="B2945">
        <v>150000</v>
      </c>
      <c r="C2945" t="s">
        <v>4</v>
      </c>
      <c r="D2945" s="2">
        <v>2020.11</v>
      </c>
      <c r="E2945" t="str" cm="1">
        <f t="array" ref="E2945">IF(COUNT(FIND({"셀룰러","샐룰러","lte","Lte","LTE","Cellular","cellular"},G2945)),"lte","wifi")</f>
        <v>wifi</v>
      </c>
      <c r="F2945">
        <v>20201115</v>
      </c>
      <c r="G2945" t="s">
        <v>5727</v>
      </c>
      <c r="H2945">
        <f t="shared" si="355"/>
        <v>7.0099999999999909</v>
      </c>
      <c r="I2945">
        <f t="shared" si="357"/>
        <v>740000</v>
      </c>
      <c r="J2945">
        <v>2013.1</v>
      </c>
      <c r="K2945">
        <f t="shared" si="358"/>
        <v>32</v>
      </c>
      <c r="M2945">
        <f t="shared" si="359"/>
        <v>620000</v>
      </c>
    </row>
    <row r="2946" spans="1:13" x14ac:dyDescent="0.45">
      <c r="A2946" t="s">
        <v>5778</v>
      </c>
      <c r="B2946">
        <v>690000</v>
      </c>
      <c r="C2946" t="s">
        <v>43</v>
      </c>
      <c r="D2946" t="str">
        <f t="shared" ref="D2946:D2954" si="361">LEFT(F2946,7)</f>
        <v>2021.01</v>
      </c>
      <c r="E2946" t="str" cm="1">
        <f t="array" ref="E2946">IF(COUNT(FIND({"셀룰러","샐룰러","lte","Lte","LTE","Cellular","cellular"},G2946)),"lte","wifi")</f>
        <v>wifi</v>
      </c>
      <c r="F2946" t="s">
        <v>313</v>
      </c>
      <c r="G2946" t="s">
        <v>1412</v>
      </c>
      <c r="H2946">
        <f t="shared" si="355"/>
        <v>7.9100000000000819</v>
      </c>
      <c r="I2946">
        <f t="shared" si="357"/>
        <v>860000</v>
      </c>
      <c r="J2946">
        <v>2013.1</v>
      </c>
      <c r="K2946">
        <f t="shared" si="358"/>
        <v>64</v>
      </c>
      <c r="M2946">
        <f t="shared" si="359"/>
        <v>620000</v>
      </c>
    </row>
    <row r="2947" spans="1:13" x14ac:dyDescent="0.45">
      <c r="A2947" t="s">
        <v>5778</v>
      </c>
      <c r="B2947">
        <v>130000</v>
      </c>
      <c r="C2947" t="s">
        <v>7</v>
      </c>
      <c r="D2947" t="str">
        <f t="shared" si="361"/>
        <v>2020.12</v>
      </c>
      <c r="E2947" t="str" cm="1">
        <f t="array" ref="E2947">IF(COUNT(FIND({"셀룰러","샐룰러","lte","Lte","LTE","Cellular","cellular"},G2947)),"lte","wifi")</f>
        <v>lte</v>
      </c>
      <c r="F2947" t="s">
        <v>163</v>
      </c>
      <c r="G2947" t="s">
        <v>1578</v>
      </c>
      <c r="H2947">
        <f t="shared" si="355"/>
        <v>7.0199999999999818</v>
      </c>
      <c r="I2947">
        <f t="shared" si="357"/>
        <v>890000</v>
      </c>
      <c r="J2947">
        <v>2013.1</v>
      </c>
      <c r="K2947">
        <f t="shared" si="358"/>
        <v>32</v>
      </c>
      <c r="M2947">
        <f t="shared" si="359"/>
        <v>770000</v>
      </c>
    </row>
    <row r="2948" spans="1:13" x14ac:dyDescent="0.45">
      <c r="A2948" t="s">
        <v>5778</v>
      </c>
      <c r="B2948">
        <v>140000</v>
      </c>
      <c r="C2948" t="s">
        <v>7</v>
      </c>
      <c r="D2948" t="str">
        <f t="shared" si="361"/>
        <v>2021.01</v>
      </c>
      <c r="E2948" t="str" cm="1">
        <f t="array" ref="E2948">IF(COUNT(FIND({"셀룰러","샐룰러","lte","Lte","LTE","Cellular","cellular"},G2948)),"lte","wifi")</f>
        <v>wifi</v>
      </c>
      <c r="F2948" t="s">
        <v>342</v>
      </c>
      <c r="G2948" t="s">
        <v>1543</v>
      </c>
      <c r="H2948">
        <f t="shared" si="355"/>
        <v>7.9100000000000819</v>
      </c>
      <c r="I2948">
        <f t="shared" si="357"/>
        <v>740000</v>
      </c>
      <c r="J2948">
        <v>2013.1</v>
      </c>
      <c r="K2948">
        <f t="shared" si="358"/>
        <v>32</v>
      </c>
      <c r="M2948">
        <f t="shared" si="359"/>
        <v>620000</v>
      </c>
    </row>
    <row r="2949" spans="1:13" x14ac:dyDescent="0.45">
      <c r="A2949" t="s">
        <v>5778</v>
      </c>
      <c r="B2949">
        <v>120000</v>
      </c>
      <c r="C2949" t="s">
        <v>7</v>
      </c>
      <c r="D2949" t="str">
        <f t="shared" si="361"/>
        <v>2021.02</v>
      </c>
      <c r="E2949" t="str" cm="1">
        <f t="array" ref="E2949">IF(COUNT(FIND({"셀룰러","샐룰러","lte","Lte","LTE","Cellular","cellular"},G2949)),"lte","wifi")</f>
        <v>wifi</v>
      </c>
      <c r="F2949" t="s">
        <v>257</v>
      </c>
      <c r="G2949" t="s">
        <v>1392</v>
      </c>
      <c r="H2949">
        <f t="shared" si="355"/>
        <v>7.9200000000000728</v>
      </c>
      <c r="I2949">
        <f t="shared" si="357"/>
        <v>740000</v>
      </c>
      <c r="J2949">
        <v>2013.1</v>
      </c>
      <c r="K2949">
        <f t="shared" si="358"/>
        <v>32</v>
      </c>
      <c r="M2949">
        <f t="shared" si="359"/>
        <v>620000</v>
      </c>
    </row>
    <row r="2950" spans="1:13" x14ac:dyDescent="0.45">
      <c r="A2950" t="s">
        <v>5778</v>
      </c>
      <c r="B2950">
        <v>250000</v>
      </c>
      <c r="C2950" t="s">
        <v>4</v>
      </c>
      <c r="D2950" t="str">
        <f t="shared" si="361"/>
        <v>2020.09</v>
      </c>
      <c r="E2950" t="str" cm="1">
        <f t="array" ref="E2950">IF(COUNT(FIND({"셀룰러","샐룰러","lte","Lte","LTE","Cellular","cellular"},G2950)),"lte","wifi")</f>
        <v>lte</v>
      </c>
      <c r="F2950" t="s">
        <v>331</v>
      </c>
      <c r="G2950" t="s">
        <v>1503</v>
      </c>
      <c r="H2950">
        <f t="shared" si="355"/>
        <v>6.9900000000000091</v>
      </c>
      <c r="I2950">
        <f t="shared" si="357"/>
        <v>1130000</v>
      </c>
      <c r="J2950">
        <v>2013.1</v>
      </c>
      <c r="K2950">
        <f t="shared" si="358"/>
        <v>128</v>
      </c>
      <c r="M2950">
        <f t="shared" si="359"/>
        <v>770000</v>
      </c>
    </row>
    <row r="2951" spans="1:13" x14ac:dyDescent="0.45">
      <c r="A2951" t="s">
        <v>5778</v>
      </c>
      <c r="B2951" s="1">
        <v>299000</v>
      </c>
      <c r="C2951" t="s">
        <v>4</v>
      </c>
      <c r="D2951" t="str">
        <f t="shared" si="361"/>
        <v>2021.01</v>
      </c>
      <c r="E2951" t="str" cm="1">
        <f t="array" ref="E2951">IF(COUNT(FIND({"셀룰러","샐룰러","lte","Lte","LTE","Cellular","cellular"},G2951)),"lte","wifi")</f>
        <v>wifi</v>
      </c>
      <c r="F2951" t="s">
        <v>5283</v>
      </c>
      <c r="G2951" t="s">
        <v>5123</v>
      </c>
      <c r="H2951">
        <f t="shared" ref="H2951:H3014" si="362">D2951-J2951</f>
        <v>7.9100000000000819</v>
      </c>
      <c r="I2951">
        <f t="shared" si="357"/>
        <v>740000</v>
      </c>
      <c r="J2951">
        <v>2013.1</v>
      </c>
      <c r="K2951">
        <f t="shared" si="358"/>
        <v>32</v>
      </c>
      <c r="M2951">
        <f t="shared" si="359"/>
        <v>620000</v>
      </c>
    </row>
    <row r="2952" spans="1:13" x14ac:dyDescent="0.45">
      <c r="A2952" t="s">
        <v>5778</v>
      </c>
      <c r="B2952">
        <v>120000</v>
      </c>
      <c r="C2952" t="s">
        <v>7</v>
      </c>
      <c r="D2952" t="str">
        <f t="shared" si="361"/>
        <v>2020.11</v>
      </c>
      <c r="E2952" t="str" cm="1">
        <f t="array" ref="E2952">IF(COUNT(FIND({"셀룰러","샐룰러","lte","Lte","LTE","Cellular","cellular"},G2952)),"lte","wifi")</f>
        <v>lte</v>
      </c>
      <c r="F2952" t="s">
        <v>204</v>
      </c>
      <c r="G2952" t="s">
        <v>1446</v>
      </c>
      <c r="H2952">
        <f t="shared" si="362"/>
        <v>7.0099999999999909</v>
      </c>
      <c r="I2952">
        <f t="shared" si="357"/>
        <v>890000</v>
      </c>
      <c r="J2952">
        <v>2013.1</v>
      </c>
      <c r="K2952">
        <f t="shared" si="358"/>
        <v>32</v>
      </c>
      <c r="M2952">
        <f t="shared" si="359"/>
        <v>770000</v>
      </c>
    </row>
    <row r="2953" spans="1:13" x14ac:dyDescent="0.45">
      <c r="A2953" t="s">
        <v>5778</v>
      </c>
      <c r="B2953">
        <v>150000</v>
      </c>
      <c r="C2953" t="s">
        <v>7</v>
      </c>
      <c r="D2953" t="str">
        <f t="shared" si="361"/>
        <v>2020.12</v>
      </c>
      <c r="E2953" t="str" cm="1">
        <f t="array" ref="E2953">IF(COUNT(FIND({"셀룰러","샐룰러","lte","Lte","LTE","Cellular","cellular"},G2953)),"lte","wifi")</f>
        <v>wifi</v>
      </c>
      <c r="F2953" t="s">
        <v>156</v>
      </c>
      <c r="G2953" t="s">
        <v>1367</v>
      </c>
      <c r="H2953">
        <f t="shared" si="362"/>
        <v>7.0199999999999818</v>
      </c>
      <c r="I2953">
        <f t="shared" si="357"/>
        <v>740000</v>
      </c>
      <c r="J2953">
        <v>2013.1</v>
      </c>
      <c r="K2953">
        <f t="shared" si="358"/>
        <v>32</v>
      </c>
      <c r="M2953">
        <f t="shared" si="359"/>
        <v>620000</v>
      </c>
    </row>
    <row r="2954" spans="1:13" x14ac:dyDescent="0.45">
      <c r="A2954" t="s">
        <v>5778</v>
      </c>
      <c r="B2954" s="1">
        <v>205000</v>
      </c>
      <c r="C2954" t="s">
        <v>4</v>
      </c>
      <c r="D2954" t="str">
        <f t="shared" si="361"/>
        <v>2020.11</v>
      </c>
      <c r="E2954" t="str" cm="1">
        <f t="array" ref="E2954">IF(COUNT(FIND({"셀룰러","샐룰러","lte","Lte","LTE","Cellular","cellular"},G2954)),"lte","wifi")</f>
        <v>wifi</v>
      </c>
      <c r="F2954" t="s">
        <v>5285</v>
      </c>
      <c r="G2954" t="s">
        <v>5129</v>
      </c>
      <c r="H2954">
        <f t="shared" si="362"/>
        <v>7.0099999999999909</v>
      </c>
      <c r="I2954">
        <f t="shared" si="357"/>
        <v>620000</v>
      </c>
      <c r="J2954">
        <v>2013.1</v>
      </c>
      <c r="K2954">
        <f t="shared" si="358"/>
        <v>16</v>
      </c>
      <c r="M2954">
        <f t="shared" si="359"/>
        <v>620000</v>
      </c>
    </row>
    <row r="2955" spans="1:13" x14ac:dyDescent="0.45">
      <c r="A2955" t="s">
        <v>5778</v>
      </c>
      <c r="B2955">
        <v>130000</v>
      </c>
      <c r="C2955" t="s">
        <v>4</v>
      </c>
      <c r="D2955" s="2">
        <v>2021.02</v>
      </c>
      <c r="E2955" t="str" cm="1">
        <f t="array" ref="E2955">IF(COUNT(FIND({"셀룰러","샐룰러","lte","Lte","LTE","Cellular","cellular"},G2955)),"lte","wifi")</f>
        <v>wifi</v>
      </c>
      <c r="F2955">
        <v>20210215</v>
      </c>
      <c r="G2955" t="s">
        <v>5496</v>
      </c>
      <c r="H2955">
        <f t="shared" si="362"/>
        <v>7.9200000000000728</v>
      </c>
      <c r="I2955">
        <f t="shared" si="357"/>
        <v>740000</v>
      </c>
      <c r="J2955">
        <v>2013.1</v>
      </c>
      <c r="K2955">
        <f t="shared" si="358"/>
        <v>32</v>
      </c>
      <c r="M2955">
        <f t="shared" si="359"/>
        <v>620000</v>
      </c>
    </row>
    <row r="2956" spans="1:13" x14ac:dyDescent="0.45">
      <c r="A2956" t="s">
        <v>5778</v>
      </c>
      <c r="B2956">
        <v>130000</v>
      </c>
      <c r="C2956" t="s">
        <v>7</v>
      </c>
      <c r="D2956" t="str">
        <f>LEFT(F2956,7)</f>
        <v>2021.01</v>
      </c>
      <c r="E2956" t="str" cm="1">
        <f t="array" ref="E2956">IF(COUNT(FIND({"셀룰러","샐룰러","lte","Lte","LTE","Cellular","cellular"},G2956)),"lte","wifi")</f>
        <v>wifi</v>
      </c>
      <c r="F2956" t="s">
        <v>371</v>
      </c>
      <c r="G2956" t="s">
        <v>1423</v>
      </c>
      <c r="H2956">
        <f t="shared" si="362"/>
        <v>7.9100000000000819</v>
      </c>
      <c r="I2956">
        <f t="shared" si="357"/>
        <v>740000</v>
      </c>
      <c r="J2956">
        <v>2013.1</v>
      </c>
      <c r="K2956">
        <f t="shared" si="358"/>
        <v>32</v>
      </c>
      <c r="M2956">
        <f t="shared" si="359"/>
        <v>620000</v>
      </c>
    </row>
    <row r="2957" spans="1:13" x14ac:dyDescent="0.45">
      <c r="A2957" t="s">
        <v>5778</v>
      </c>
      <c r="B2957">
        <v>140000</v>
      </c>
      <c r="C2957" t="s">
        <v>7</v>
      </c>
      <c r="D2957" t="str">
        <f>LEFT(F2957,7)</f>
        <v>2021.01</v>
      </c>
      <c r="E2957" t="str" cm="1">
        <f t="array" ref="E2957">IF(COUNT(FIND({"셀룰러","샐룰러","lte","Lte","LTE","Cellular","cellular"},G2957)),"lte","wifi")</f>
        <v>lte</v>
      </c>
      <c r="F2957" t="s">
        <v>95</v>
      </c>
      <c r="G2957" t="s">
        <v>1360</v>
      </c>
      <c r="H2957">
        <f t="shared" si="362"/>
        <v>7.9100000000000819</v>
      </c>
      <c r="I2957">
        <f t="shared" si="357"/>
        <v>890000</v>
      </c>
      <c r="J2957">
        <v>2013.1</v>
      </c>
      <c r="K2957">
        <f t="shared" si="358"/>
        <v>32</v>
      </c>
      <c r="M2957">
        <f t="shared" si="359"/>
        <v>770000</v>
      </c>
    </row>
    <row r="2958" spans="1:13" x14ac:dyDescent="0.45">
      <c r="A2958" t="s">
        <v>5778</v>
      </c>
      <c r="B2958" s="1">
        <v>349000</v>
      </c>
      <c r="C2958" t="s">
        <v>4</v>
      </c>
      <c r="D2958" s="2">
        <v>2021.01</v>
      </c>
      <c r="E2958" t="str" cm="1">
        <f t="array" ref="E2958">IF(COUNT(FIND({"셀룰러","샐룰러","lte","Lte","LTE","Cellular","cellular"},G2958)),"lte","wifi")</f>
        <v>lte</v>
      </c>
      <c r="F2958">
        <v>202101</v>
      </c>
      <c r="G2958" t="s">
        <v>5124</v>
      </c>
      <c r="H2958">
        <f t="shared" si="362"/>
        <v>7.9100000000000819</v>
      </c>
      <c r="I2958">
        <f t="shared" si="357"/>
        <v>1130000</v>
      </c>
      <c r="J2958">
        <v>2013.1</v>
      </c>
      <c r="K2958">
        <f t="shared" si="358"/>
        <v>128</v>
      </c>
      <c r="M2958">
        <f t="shared" si="359"/>
        <v>770000</v>
      </c>
    </row>
    <row r="2959" spans="1:13" x14ac:dyDescent="0.45">
      <c r="A2959" t="s">
        <v>5778</v>
      </c>
      <c r="B2959">
        <v>130000</v>
      </c>
      <c r="C2959" t="s">
        <v>7</v>
      </c>
      <c r="D2959" t="str">
        <f t="shared" ref="D2959:D2973" si="363">LEFT(F2959,7)</f>
        <v>2021.02</v>
      </c>
      <c r="E2959" t="str" cm="1">
        <f t="array" ref="E2959">IF(COUNT(FIND({"셀룰러","샐룰러","lte","Lte","LTE","Cellular","cellular"},G2959)),"lte","wifi")</f>
        <v>lte</v>
      </c>
      <c r="F2959" t="s">
        <v>64</v>
      </c>
      <c r="G2959" t="s">
        <v>1526</v>
      </c>
      <c r="H2959">
        <f t="shared" si="362"/>
        <v>7.9200000000000728</v>
      </c>
      <c r="I2959">
        <f t="shared" ref="I2959:I2998" si="364">IF(K2959=32,M2959+120000,IF(K2959=64,M2959+240000,IF(K2959=128,M2959+360000,M2959)))</f>
        <v>770000</v>
      </c>
      <c r="J2959">
        <v>2013.1</v>
      </c>
      <c r="K2959">
        <f t="shared" ref="K2959:K2998" si="365">IF(COUNT(FIND(32,G2959)),32,IF(COUNT(FIND(128,G2959)),128,IF(COUNT(FIND(16,G2959)),16,64)))</f>
        <v>16</v>
      </c>
      <c r="M2959">
        <f t="shared" ref="M2959:M2991" si="366">IF(E2959="wifi",620000,770000)</f>
        <v>770000</v>
      </c>
    </row>
    <row r="2960" spans="1:13" x14ac:dyDescent="0.45">
      <c r="A2960" t="s">
        <v>5778</v>
      </c>
      <c r="B2960" s="1">
        <v>273000</v>
      </c>
      <c r="C2960" t="s">
        <v>4</v>
      </c>
      <c r="D2960" t="str">
        <f t="shared" si="363"/>
        <v>2019.02</v>
      </c>
      <c r="E2960" t="str" cm="1">
        <f t="array" ref="E2960">IF(COUNT(FIND({"셀룰러","샐룰러","lte","Lte","LTE","Cellular","cellular"},G2960)),"lte","wifi")</f>
        <v>wifi</v>
      </c>
      <c r="F2960" t="s">
        <v>5286</v>
      </c>
      <c r="G2960" t="s">
        <v>5116</v>
      </c>
      <c r="H2960">
        <f t="shared" si="362"/>
        <v>5.9200000000000728</v>
      </c>
      <c r="I2960">
        <f t="shared" si="364"/>
        <v>740000</v>
      </c>
      <c r="J2960">
        <v>2013.1</v>
      </c>
      <c r="K2960">
        <f t="shared" si="365"/>
        <v>32</v>
      </c>
      <c r="M2960">
        <f t="shared" si="366"/>
        <v>620000</v>
      </c>
    </row>
    <row r="2961" spans="1:13" x14ac:dyDescent="0.45">
      <c r="A2961" t="s">
        <v>5778</v>
      </c>
      <c r="B2961">
        <v>150000</v>
      </c>
      <c r="C2961" t="s">
        <v>7</v>
      </c>
      <c r="D2961" t="str">
        <f t="shared" si="363"/>
        <v>2020.11</v>
      </c>
      <c r="E2961" t="str" cm="1">
        <f t="array" ref="E2961">IF(COUNT(FIND({"셀룰러","샐룰러","lte","Lte","LTE","Cellular","cellular"},G2961)),"lte","wifi")</f>
        <v>wifi</v>
      </c>
      <c r="F2961" t="s">
        <v>206</v>
      </c>
      <c r="G2961" t="s">
        <v>1541</v>
      </c>
      <c r="H2961">
        <f t="shared" si="362"/>
        <v>7.0099999999999909</v>
      </c>
      <c r="I2961">
        <f t="shared" si="364"/>
        <v>740000</v>
      </c>
      <c r="J2961">
        <v>2013.1</v>
      </c>
      <c r="K2961">
        <f t="shared" si="365"/>
        <v>32</v>
      </c>
      <c r="M2961">
        <f t="shared" si="366"/>
        <v>620000</v>
      </c>
    </row>
    <row r="2962" spans="1:13" x14ac:dyDescent="0.45">
      <c r="A2962" t="s">
        <v>5778</v>
      </c>
      <c r="B2962">
        <v>130000</v>
      </c>
      <c r="C2962" t="s">
        <v>4</v>
      </c>
      <c r="D2962" t="str">
        <f t="shared" si="363"/>
        <v>2020.12</v>
      </c>
      <c r="E2962" t="str" cm="1">
        <f t="array" ref="E2962">IF(COUNT(FIND({"셀룰러","샐룰러","lte","Lte","LTE","Cellular","cellular"},G2962)),"lte","wifi")</f>
        <v>wifi</v>
      </c>
      <c r="F2962" t="s">
        <v>128</v>
      </c>
      <c r="G2962" t="s">
        <v>1549</v>
      </c>
      <c r="H2962">
        <f t="shared" si="362"/>
        <v>7.0199999999999818</v>
      </c>
      <c r="I2962">
        <f t="shared" si="364"/>
        <v>740000</v>
      </c>
      <c r="J2962">
        <v>2013.1</v>
      </c>
      <c r="K2962">
        <f t="shared" si="365"/>
        <v>32</v>
      </c>
      <c r="M2962">
        <f t="shared" si="366"/>
        <v>620000</v>
      </c>
    </row>
    <row r="2963" spans="1:13" x14ac:dyDescent="0.45">
      <c r="A2963" t="s">
        <v>5778</v>
      </c>
      <c r="B2963">
        <v>170000</v>
      </c>
      <c r="C2963" t="s">
        <v>7</v>
      </c>
      <c r="D2963" t="str">
        <f t="shared" si="363"/>
        <v>2020.11</v>
      </c>
      <c r="E2963" t="str" cm="1">
        <f t="array" ref="E2963">IF(COUNT(FIND({"셀룰러","샐룰러","lte","Lte","LTE","Cellular","cellular"},G2963)),"lte","wifi")</f>
        <v>lte</v>
      </c>
      <c r="F2963" t="s">
        <v>213</v>
      </c>
      <c r="G2963" t="s">
        <v>1590</v>
      </c>
      <c r="H2963">
        <f t="shared" si="362"/>
        <v>7.0099999999999909</v>
      </c>
      <c r="I2963">
        <f t="shared" si="364"/>
        <v>890000</v>
      </c>
      <c r="J2963">
        <v>2013.1</v>
      </c>
      <c r="K2963">
        <f t="shared" si="365"/>
        <v>32</v>
      </c>
      <c r="M2963">
        <f t="shared" si="366"/>
        <v>770000</v>
      </c>
    </row>
    <row r="2964" spans="1:13" x14ac:dyDescent="0.45">
      <c r="A2964" t="s">
        <v>5778</v>
      </c>
      <c r="B2964" s="1">
        <v>267570</v>
      </c>
      <c r="C2964" t="s">
        <v>4</v>
      </c>
      <c r="D2964" t="str">
        <f t="shared" si="363"/>
        <v>2021.01</v>
      </c>
      <c r="E2964" t="str" cm="1">
        <f t="array" ref="E2964">IF(COUNT(FIND({"셀룰러","샐룰러","lte","Lte","LTE","Cellular","cellular"},G2964)),"lte","wifi")</f>
        <v>wifi</v>
      </c>
      <c r="F2964" t="s">
        <v>5283</v>
      </c>
      <c r="G2964" t="s">
        <v>5123</v>
      </c>
      <c r="H2964">
        <f t="shared" si="362"/>
        <v>7.9100000000000819</v>
      </c>
      <c r="I2964">
        <f t="shared" si="364"/>
        <v>740000</v>
      </c>
      <c r="J2964">
        <v>2013.1</v>
      </c>
      <c r="K2964">
        <f t="shared" si="365"/>
        <v>32</v>
      </c>
      <c r="M2964">
        <f t="shared" si="366"/>
        <v>620000</v>
      </c>
    </row>
    <row r="2965" spans="1:13" x14ac:dyDescent="0.45">
      <c r="A2965" t="s">
        <v>5778</v>
      </c>
      <c r="B2965">
        <v>180000</v>
      </c>
      <c r="C2965" t="s">
        <v>7</v>
      </c>
      <c r="D2965" t="str">
        <f t="shared" si="363"/>
        <v>2021.01</v>
      </c>
      <c r="E2965" t="str" cm="1">
        <f t="array" ref="E2965">IF(COUNT(FIND({"셀룰러","샐룰러","lte","Lte","LTE","Cellular","cellular"},G2965)),"lte","wifi")</f>
        <v>lte</v>
      </c>
      <c r="F2965" t="s">
        <v>106</v>
      </c>
      <c r="G2965" t="s">
        <v>1410</v>
      </c>
      <c r="H2965">
        <f t="shared" si="362"/>
        <v>7.9100000000000819</v>
      </c>
      <c r="I2965">
        <f t="shared" si="364"/>
        <v>1010000</v>
      </c>
      <c r="J2965">
        <v>2013.1</v>
      </c>
      <c r="K2965">
        <f t="shared" si="365"/>
        <v>64</v>
      </c>
      <c r="M2965">
        <f t="shared" si="366"/>
        <v>770000</v>
      </c>
    </row>
    <row r="2966" spans="1:13" x14ac:dyDescent="0.45">
      <c r="A2966" t="s">
        <v>5778</v>
      </c>
      <c r="B2966">
        <v>120000</v>
      </c>
      <c r="C2966" t="s">
        <v>7</v>
      </c>
      <c r="D2966" t="str">
        <f t="shared" si="363"/>
        <v>2021.01</v>
      </c>
      <c r="E2966" t="str" cm="1">
        <f t="array" ref="E2966">IF(COUNT(FIND({"셀룰러","샐룰러","lte","Lte","LTE","Cellular","cellular"},G2966)),"lte","wifi")</f>
        <v>wifi</v>
      </c>
      <c r="F2966" t="s">
        <v>81</v>
      </c>
      <c r="G2966" t="s">
        <v>1532</v>
      </c>
      <c r="H2966">
        <f t="shared" si="362"/>
        <v>7.9100000000000819</v>
      </c>
      <c r="I2966">
        <f t="shared" si="364"/>
        <v>860000</v>
      </c>
      <c r="J2966">
        <v>2013.1</v>
      </c>
      <c r="K2966">
        <f t="shared" si="365"/>
        <v>64</v>
      </c>
      <c r="M2966">
        <f t="shared" si="366"/>
        <v>620000</v>
      </c>
    </row>
    <row r="2967" spans="1:13" x14ac:dyDescent="0.45">
      <c r="A2967" t="s">
        <v>5778</v>
      </c>
      <c r="B2967">
        <v>130000</v>
      </c>
      <c r="C2967" t="s">
        <v>4</v>
      </c>
      <c r="D2967" t="str">
        <f t="shared" si="363"/>
        <v>2021.01</v>
      </c>
      <c r="E2967" t="str" cm="1">
        <f t="array" ref="E2967">IF(COUNT(FIND({"셀룰러","샐룰러","lte","Lte","LTE","Cellular","cellular"},G2967)),"lte","wifi")</f>
        <v>wifi</v>
      </c>
      <c r="F2967" t="s">
        <v>84</v>
      </c>
      <c r="G2967" t="s">
        <v>1534</v>
      </c>
      <c r="H2967">
        <f t="shared" si="362"/>
        <v>7.9100000000000819</v>
      </c>
      <c r="I2967">
        <f t="shared" si="364"/>
        <v>620000</v>
      </c>
      <c r="J2967">
        <v>2013.1</v>
      </c>
      <c r="K2967">
        <f t="shared" si="365"/>
        <v>16</v>
      </c>
      <c r="M2967">
        <f t="shared" si="366"/>
        <v>620000</v>
      </c>
    </row>
    <row r="2968" spans="1:13" x14ac:dyDescent="0.45">
      <c r="A2968" t="s">
        <v>5778</v>
      </c>
      <c r="B2968">
        <v>50000</v>
      </c>
      <c r="C2968" t="s">
        <v>7</v>
      </c>
      <c r="D2968" t="str">
        <f t="shared" si="363"/>
        <v>2021.01</v>
      </c>
      <c r="E2968" t="str" cm="1">
        <f t="array" ref="E2968">IF(COUNT(FIND({"셀룰러","샐룰러","lte","Lte","LTE","Cellular","cellular"},G2968)),"lte","wifi")</f>
        <v>wifi</v>
      </c>
      <c r="F2968" t="s">
        <v>351</v>
      </c>
      <c r="G2968" t="s">
        <v>1540</v>
      </c>
      <c r="H2968">
        <f t="shared" si="362"/>
        <v>7.9100000000000819</v>
      </c>
      <c r="I2968">
        <f t="shared" si="364"/>
        <v>740000</v>
      </c>
      <c r="J2968">
        <v>2013.1</v>
      </c>
      <c r="K2968">
        <f t="shared" si="365"/>
        <v>32</v>
      </c>
      <c r="M2968">
        <f t="shared" si="366"/>
        <v>620000</v>
      </c>
    </row>
    <row r="2969" spans="1:13" x14ac:dyDescent="0.45">
      <c r="A2969" t="s">
        <v>5778</v>
      </c>
      <c r="B2969">
        <v>140000</v>
      </c>
      <c r="C2969" t="s">
        <v>7</v>
      </c>
      <c r="D2969" t="str">
        <f t="shared" si="363"/>
        <v>2020.10</v>
      </c>
      <c r="E2969" t="str" cm="1">
        <f t="array" ref="E2969">IF(COUNT(FIND({"셀룰러","샐룰러","lte","Lte","LTE","Cellular","cellular"},G2969)),"lte","wifi")</f>
        <v>wifi</v>
      </c>
      <c r="F2969" t="s">
        <v>608</v>
      </c>
      <c r="G2969" t="s">
        <v>1457</v>
      </c>
      <c r="H2969">
        <f t="shared" si="362"/>
        <v>7</v>
      </c>
      <c r="I2969">
        <f t="shared" si="364"/>
        <v>740000</v>
      </c>
      <c r="J2969">
        <v>2013.1</v>
      </c>
      <c r="K2969">
        <f t="shared" si="365"/>
        <v>32</v>
      </c>
      <c r="M2969">
        <f t="shared" si="366"/>
        <v>620000</v>
      </c>
    </row>
    <row r="2970" spans="1:13" x14ac:dyDescent="0.45">
      <c r="A2970" t="s">
        <v>5778</v>
      </c>
      <c r="B2970">
        <v>90000</v>
      </c>
      <c r="C2970" t="s">
        <v>7</v>
      </c>
      <c r="D2970" t="str">
        <f t="shared" si="363"/>
        <v>2020.11</v>
      </c>
      <c r="E2970" t="str" cm="1">
        <f t="array" ref="E2970">IF(COUNT(FIND({"셀룰러","샐룰러","lte","Lte","LTE","Cellular","cellular"},G2970)),"lte","wifi")</f>
        <v>wifi</v>
      </c>
      <c r="F2970" t="s">
        <v>195</v>
      </c>
      <c r="G2970" t="s">
        <v>1601</v>
      </c>
      <c r="H2970">
        <f t="shared" si="362"/>
        <v>7.0099999999999909</v>
      </c>
      <c r="I2970">
        <f t="shared" si="364"/>
        <v>860000</v>
      </c>
      <c r="J2970">
        <v>2013.1</v>
      </c>
      <c r="K2970">
        <f t="shared" si="365"/>
        <v>64</v>
      </c>
      <c r="M2970">
        <f t="shared" si="366"/>
        <v>620000</v>
      </c>
    </row>
    <row r="2971" spans="1:13" x14ac:dyDescent="0.45">
      <c r="A2971" t="s">
        <v>5778</v>
      </c>
      <c r="B2971">
        <v>130000</v>
      </c>
      <c r="C2971" t="s">
        <v>4</v>
      </c>
      <c r="D2971" t="str">
        <f t="shared" si="363"/>
        <v>2020.11</v>
      </c>
      <c r="E2971" t="str" cm="1">
        <f t="array" ref="E2971">IF(COUNT(FIND({"셀룰러","샐룰러","lte","Lte","LTE","Cellular","cellular"},G2971)),"lte","wifi")</f>
        <v>wifi</v>
      </c>
      <c r="F2971" t="s">
        <v>213</v>
      </c>
      <c r="G2971" t="s">
        <v>1586</v>
      </c>
      <c r="H2971">
        <f t="shared" si="362"/>
        <v>7.0099999999999909</v>
      </c>
      <c r="I2971">
        <f t="shared" si="364"/>
        <v>860000</v>
      </c>
      <c r="J2971">
        <v>2013.1</v>
      </c>
      <c r="K2971">
        <f t="shared" si="365"/>
        <v>64</v>
      </c>
      <c r="M2971">
        <f t="shared" si="366"/>
        <v>620000</v>
      </c>
    </row>
    <row r="2972" spans="1:13" x14ac:dyDescent="0.45">
      <c r="A2972" t="s">
        <v>5778</v>
      </c>
      <c r="B2972">
        <v>120000</v>
      </c>
      <c r="C2972" t="s">
        <v>4</v>
      </c>
      <c r="D2972" t="str">
        <f t="shared" si="363"/>
        <v>2021.01</v>
      </c>
      <c r="E2972" t="str" cm="1">
        <f t="array" ref="E2972">IF(COUNT(FIND({"셀룰러","샐룰러","lte","Lte","LTE","Cellular","cellular"},G2972)),"lte","wifi")</f>
        <v>wifi</v>
      </c>
      <c r="F2972" t="s">
        <v>102</v>
      </c>
      <c r="G2972" t="s">
        <v>1417</v>
      </c>
      <c r="H2972">
        <f t="shared" si="362"/>
        <v>7.9100000000000819</v>
      </c>
      <c r="I2972">
        <f t="shared" si="364"/>
        <v>740000</v>
      </c>
      <c r="J2972">
        <v>2013.1</v>
      </c>
      <c r="K2972">
        <f t="shared" si="365"/>
        <v>32</v>
      </c>
      <c r="M2972">
        <f t="shared" si="366"/>
        <v>620000</v>
      </c>
    </row>
    <row r="2973" spans="1:13" x14ac:dyDescent="0.45">
      <c r="A2973" t="s">
        <v>5778</v>
      </c>
      <c r="B2973">
        <v>150000</v>
      </c>
      <c r="C2973" t="s">
        <v>7</v>
      </c>
      <c r="D2973" t="str">
        <f t="shared" si="363"/>
        <v>2020.10</v>
      </c>
      <c r="E2973" t="str" cm="1">
        <f t="array" ref="E2973">IF(COUNT(FIND({"셀룰러","샐룰러","lte","Lte","LTE","Cellular","cellular"},G2973)),"lte","wifi")</f>
        <v>wifi</v>
      </c>
      <c r="F2973" t="s">
        <v>222</v>
      </c>
      <c r="G2973" t="s">
        <v>1502</v>
      </c>
      <c r="H2973">
        <f t="shared" si="362"/>
        <v>7</v>
      </c>
      <c r="I2973">
        <f t="shared" si="364"/>
        <v>980000</v>
      </c>
      <c r="J2973">
        <v>2013.1</v>
      </c>
      <c r="K2973">
        <f t="shared" si="365"/>
        <v>128</v>
      </c>
      <c r="M2973">
        <f t="shared" si="366"/>
        <v>620000</v>
      </c>
    </row>
    <row r="2974" spans="1:13" x14ac:dyDescent="0.45">
      <c r="A2974" t="s">
        <v>5778</v>
      </c>
      <c r="B2974">
        <v>130000</v>
      </c>
      <c r="C2974" t="s">
        <v>7</v>
      </c>
      <c r="D2974" s="2">
        <v>2020.12</v>
      </c>
      <c r="E2974" t="str" cm="1">
        <f t="array" ref="E2974">IF(COUNT(FIND({"셀룰러","샐룰러","lte","Lte","LTE","Cellular","cellular"},G2974)),"lte","wifi")</f>
        <v>wifi</v>
      </c>
      <c r="F2974">
        <v>20201216</v>
      </c>
      <c r="G2974" t="s">
        <v>5574</v>
      </c>
      <c r="H2974">
        <f t="shared" si="362"/>
        <v>7.0199999999999818</v>
      </c>
      <c r="I2974">
        <f t="shared" si="364"/>
        <v>740000</v>
      </c>
      <c r="J2974">
        <v>2013.1</v>
      </c>
      <c r="K2974">
        <f t="shared" si="365"/>
        <v>32</v>
      </c>
      <c r="M2974">
        <f t="shared" si="366"/>
        <v>620000</v>
      </c>
    </row>
    <row r="2975" spans="1:13" x14ac:dyDescent="0.45">
      <c r="A2975" t="s">
        <v>5778</v>
      </c>
      <c r="B2975">
        <v>100000</v>
      </c>
      <c r="C2975" t="s">
        <v>4</v>
      </c>
      <c r="D2975" t="str">
        <f>LEFT(F2975,7)</f>
        <v>2021.02</v>
      </c>
      <c r="E2975" t="str" cm="1">
        <f t="array" ref="E2975">IF(COUNT(FIND({"셀룰러","샐룰러","lte","Lte","LTE","Cellular","cellular"},G2975)),"lte","wifi")</f>
        <v>wifi</v>
      </c>
      <c r="F2975" t="s">
        <v>66</v>
      </c>
      <c r="G2975" t="s">
        <v>1527</v>
      </c>
      <c r="H2975">
        <f t="shared" si="362"/>
        <v>7.9200000000000728</v>
      </c>
      <c r="I2975">
        <f t="shared" si="364"/>
        <v>740000</v>
      </c>
      <c r="J2975">
        <v>2013.1</v>
      </c>
      <c r="K2975">
        <f t="shared" si="365"/>
        <v>32</v>
      </c>
      <c r="M2975">
        <f t="shared" si="366"/>
        <v>620000</v>
      </c>
    </row>
    <row r="2976" spans="1:13" x14ac:dyDescent="0.45">
      <c r="A2976" t="s">
        <v>5778</v>
      </c>
      <c r="B2976">
        <v>130000</v>
      </c>
      <c r="C2976" t="s">
        <v>4</v>
      </c>
      <c r="D2976" t="str">
        <f>LEFT(F2976,7)</f>
        <v>2021.01</v>
      </c>
      <c r="E2976" t="str" cm="1">
        <f t="array" ref="E2976">IF(COUNT(FIND({"셀룰러","샐룰러","lte","Lte","LTE","Cellular","cellular"},G2976)),"lte","wifi")</f>
        <v>lte</v>
      </c>
      <c r="F2976" t="s">
        <v>117</v>
      </c>
      <c r="G2976" t="s">
        <v>1419</v>
      </c>
      <c r="H2976">
        <f t="shared" si="362"/>
        <v>7.9100000000000819</v>
      </c>
      <c r="I2976">
        <f t="shared" si="364"/>
        <v>890000</v>
      </c>
      <c r="J2976">
        <v>2013.1</v>
      </c>
      <c r="K2976">
        <f t="shared" si="365"/>
        <v>32</v>
      </c>
      <c r="M2976">
        <f t="shared" si="366"/>
        <v>770000</v>
      </c>
    </row>
    <row r="2977" spans="1:13" x14ac:dyDescent="0.45">
      <c r="A2977" t="s">
        <v>5778</v>
      </c>
      <c r="B2977">
        <v>170000</v>
      </c>
      <c r="C2977" t="s">
        <v>7</v>
      </c>
      <c r="D2977" s="2">
        <v>2020.1</v>
      </c>
      <c r="E2977" t="str" cm="1">
        <f t="array" ref="E2977">IF(COUNT(FIND({"셀룰러","샐룰러","lte","Lte","LTE","Cellular","cellular"},G2977)),"lte","wifi")</f>
        <v>wifi</v>
      </c>
      <c r="F2977">
        <v>20201002</v>
      </c>
      <c r="G2977" t="s">
        <v>621</v>
      </c>
      <c r="H2977">
        <f t="shared" si="362"/>
        <v>7</v>
      </c>
      <c r="I2977">
        <f t="shared" si="364"/>
        <v>620000</v>
      </c>
      <c r="J2977">
        <v>2013.1</v>
      </c>
      <c r="K2977">
        <f t="shared" si="365"/>
        <v>16</v>
      </c>
      <c r="M2977">
        <f t="shared" si="366"/>
        <v>620000</v>
      </c>
    </row>
    <row r="2978" spans="1:13" x14ac:dyDescent="0.45">
      <c r="A2978" t="s">
        <v>5778</v>
      </c>
      <c r="B2978">
        <v>120000</v>
      </c>
      <c r="C2978" t="s">
        <v>7</v>
      </c>
      <c r="D2978" t="str">
        <f t="shared" ref="D2978:D2994" si="367">LEFT(F2978,7)</f>
        <v>2021.01</v>
      </c>
      <c r="E2978" t="str" cm="1">
        <f t="array" ref="E2978">IF(COUNT(FIND({"셀룰러","샐룰러","lte","Lte","LTE","Cellular","cellular"},G2978)),"lte","wifi")</f>
        <v>lte</v>
      </c>
      <c r="F2978" t="s">
        <v>95</v>
      </c>
      <c r="G2978" t="s">
        <v>1539</v>
      </c>
      <c r="H2978">
        <f t="shared" si="362"/>
        <v>7.9100000000000819</v>
      </c>
      <c r="I2978">
        <f t="shared" si="364"/>
        <v>890000</v>
      </c>
      <c r="J2978">
        <v>2013.1</v>
      </c>
      <c r="K2978">
        <f t="shared" si="365"/>
        <v>32</v>
      </c>
      <c r="M2978">
        <f t="shared" si="366"/>
        <v>770000</v>
      </c>
    </row>
    <row r="2979" spans="1:13" x14ac:dyDescent="0.45">
      <c r="A2979" t="s">
        <v>5778</v>
      </c>
      <c r="B2979">
        <v>183000</v>
      </c>
      <c r="C2979" t="s">
        <v>7</v>
      </c>
      <c r="D2979" t="str">
        <f t="shared" si="367"/>
        <v>2020.11</v>
      </c>
      <c r="E2979" t="str" cm="1">
        <f t="array" ref="E2979">IF(COUNT(FIND({"셀룰러","샐룰러","lte","Lte","LTE","Cellular","cellular"},G2979)),"lte","wifi")</f>
        <v>lte</v>
      </c>
      <c r="F2979" t="s">
        <v>181</v>
      </c>
      <c r="G2979" t="s">
        <v>1368</v>
      </c>
      <c r="H2979">
        <f t="shared" si="362"/>
        <v>7.0099999999999909</v>
      </c>
      <c r="I2979">
        <f t="shared" si="364"/>
        <v>890000</v>
      </c>
      <c r="J2979">
        <v>2013.1</v>
      </c>
      <c r="K2979">
        <f t="shared" si="365"/>
        <v>32</v>
      </c>
      <c r="M2979">
        <f t="shared" si="366"/>
        <v>770000</v>
      </c>
    </row>
    <row r="2980" spans="1:13" x14ac:dyDescent="0.45">
      <c r="A2980" t="s">
        <v>5778</v>
      </c>
      <c r="B2980">
        <v>100000</v>
      </c>
      <c r="C2980" t="s">
        <v>7</v>
      </c>
      <c r="D2980" t="str">
        <f t="shared" si="367"/>
        <v>2020.11</v>
      </c>
      <c r="E2980" t="str" cm="1">
        <f t="array" ref="E2980">IF(COUNT(FIND({"셀룰러","샐룰러","lte","Lte","LTE","Cellular","cellular"},G2980)),"lte","wifi")</f>
        <v>wifi</v>
      </c>
      <c r="F2980" t="s">
        <v>216</v>
      </c>
      <c r="G2980" t="s">
        <v>1587</v>
      </c>
      <c r="H2980">
        <f t="shared" si="362"/>
        <v>7.0099999999999909</v>
      </c>
      <c r="I2980">
        <f t="shared" si="364"/>
        <v>620000</v>
      </c>
      <c r="J2980">
        <v>2013.1</v>
      </c>
      <c r="K2980">
        <f t="shared" si="365"/>
        <v>16</v>
      </c>
      <c r="M2980">
        <f t="shared" si="366"/>
        <v>620000</v>
      </c>
    </row>
    <row r="2981" spans="1:13" x14ac:dyDescent="0.45">
      <c r="A2981" t="s">
        <v>5778</v>
      </c>
      <c r="B2981">
        <v>90000</v>
      </c>
      <c r="C2981" t="s">
        <v>7</v>
      </c>
      <c r="D2981" t="str">
        <f t="shared" si="367"/>
        <v>2021.02</v>
      </c>
      <c r="E2981" t="str" cm="1">
        <f t="array" ref="E2981">IF(COUNT(FIND({"셀룰러","샐룰러","lte","Lte","LTE","Cellular","cellular"},G2981)),"lte","wifi")</f>
        <v>wifi</v>
      </c>
      <c r="F2981" t="s">
        <v>73</v>
      </c>
      <c r="G2981" t="s">
        <v>1396</v>
      </c>
      <c r="H2981">
        <f t="shared" si="362"/>
        <v>7.9200000000000728</v>
      </c>
      <c r="I2981">
        <f t="shared" si="364"/>
        <v>620000</v>
      </c>
      <c r="J2981">
        <v>2013.1</v>
      </c>
      <c r="K2981">
        <f t="shared" si="365"/>
        <v>16</v>
      </c>
      <c r="M2981">
        <f t="shared" si="366"/>
        <v>620000</v>
      </c>
    </row>
    <row r="2982" spans="1:13" x14ac:dyDescent="0.45">
      <c r="A2982" t="s">
        <v>5778</v>
      </c>
      <c r="B2982">
        <v>110000</v>
      </c>
      <c r="C2982" t="s">
        <v>7</v>
      </c>
      <c r="D2982" t="str">
        <f t="shared" si="367"/>
        <v>2020.12</v>
      </c>
      <c r="E2982" t="str" cm="1">
        <f t="array" ref="E2982">IF(COUNT(FIND({"셀룰러","샐룰러","lte","Lte","LTE","Cellular","cellular"},G2982)),"lte","wifi")</f>
        <v>lte</v>
      </c>
      <c r="F2982" t="s">
        <v>134</v>
      </c>
      <c r="G2982" t="s">
        <v>1352</v>
      </c>
      <c r="H2982">
        <f t="shared" si="362"/>
        <v>7.0199999999999818</v>
      </c>
      <c r="I2982">
        <f t="shared" si="364"/>
        <v>1010000</v>
      </c>
      <c r="J2982">
        <v>2013.1</v>
      </c>
      <c r="K2982">
        <f t="shared" si="365"/>
        <v>64</v>
      </c>
      <c r="M2982">
        <f t="shared" si="366"/>
        <v>770000</v>
      </c>
    </row>
    <row r="2983" spans="1:13" x14ac:dyDescent="0.45">
      <c r="A2983" t="s">
        <v>5778</v>
      </c>
      <c r="B2983">
        <v>600000</v>
      </c>
      <c r="C2983" t="s">
        <v>7</v>
      </c>
      <c r="D2983" t="str">
        <f t="shared" si="367"/>
        <v>2020.10</v>
      </c>
      <c r="E2983" t="str" cm="1">
        <f t="array" ref="E2983">IF(COUNT(FIND({"셀룰러","샐룰러","lte","Lte","LTE","Cellular","cellular"},G2983)),"lte","wifi")</f>
        <v>wifi</v>
      </c>
      <c r="F2983" t="s">
        <v>1589</v>
      </c>
      <c r="G2983" t="s">
        <v>1588</v>
      </c>
      <c r="H2983">
        <f t="shared" si="362"/>
        <v>7</v>
      </c>
      <c r="I2983">
        <f t="shared" si="364"/>
        <v>860000</v>
      </c>
      <c r="J2983">
        <v>2013.1</v>
      </c>
      <c r="K2983">
        <f t="shared" si="365"/>
        <v>64</v>
      </c>
      <c r="M2983">
        <f t="shared" si="366"/>
        <v>620000</v>
      </c>
    </row>
    <row r="2984" spans="1:13" x14ac:dyDescent="0.45">
      <c r="A2984" t="s">
        <v>5778</v>
      </c>
      <c r="B2984">
        <v>100000</v>
      </c>
      <c r="C2984" t="s">
        <v>7</v>
      </c>
      <c r="D2984" t="str">
        <f t="shared" si="367"/>
        <v>2020.11</v>
      </c>
      <c r="E2984" t="str" cm="1">
        <f t="array" ref="E2984">IF(COUNT(FIND({"셀룰러","샐룰러","lte","Lte","LTE","Cellular","cellular"},G2984)),"lte","wifi")</f>
        <v>wifi</v>
      </c>
      <c r="F2984" t="s">
        <v>206</v>
      </c>
      <c r="G2984" t="s">
        <v>1374</v>
      </c>
      <c r="H2984">
        <f t="shared" si="362"/>
        <v>7.0099999999999909</v>
      </c>
      <c r="I2984">
        <f t="shared" si="364"/>
        <v>740000</v>
      </c>
      <c r="J2984">
        <v>2013.1</v>
      </c>
      <c r="K2984">
        <f t="shared" si="365"/>
        <v>32</v>
      </c>
      <c r="M2984">
        <f t="shared" si="366"/>
        <v>620000</v>
      </c>
    </row>
    <row r="2985" spans="1:13" x14ac:dyDescent="0.45">
      <c r="A2985" t="s">
        <v>5778</v>
      </c>
      <c r="B2985">
        <v>500000</v>
      </c>
      <c r="C2985" t="s">
        <v>4</v>
      </c>
      <c r="D2985" t="str">
        <f t="shared" si="367"/>
        <v>2021.03</v>
      </c>
      <c r="E2985" t="str" cm="1">
        <f t="array" ref="E2985">IF(COUNT(FIND({"셀룰러","샐룰러","lte","Lte","LTE","Cellular","cellular"},G2985)),"lte","wifi")</f>
        <v>wifi</v>
      </c>
      <c r="F2985" t="s">
        <v>197</v>
      </c>
      <c r="G2985" t="s">
        <v>1573</v>
      </c>
      <c r="H2985">
        <f t="shared" si="362"/>
        <v>7.9300000000000637</v>
      </c>
      <c r="I2985">
        <f t="shared" si="364"/>
        <v>860000</v>
      </c>
      <c r="J2985">
        <v>2013.1</v>
      </c>
      <c r="K2985">
        <f t="shared" si="365"/>
        <v>64</v>
      </c>
      <c r="M2985">
        <f t="shared" si="366"/>
        <v>620000</v>
      </c>
    </row>
    <row r="2986" spans="1:13" x14ac:dyDescent="0.45">
      <c r="A2986" t="s">
        <v>5778</v>
      </c>
      <c r="B2986" s="1">
        <v>299000</v>
      </c>
      <c r="C2986" t="s">
        <v>4</v>
      </c>
      <c r="D2986" t="str">
        <f t="shared" si="367"/>
        <v>2021.01</v>
      </c>
      <c r="E2986" t="str" cm="1">
        <f t="array" ref="E2986">IF(COUNT(FIND({"셀룰러","샐룰러","lte","Lte","LTE","Cellular","cellular"},G2986)),"lte","wifi")</f>
        <v>wifi</v>
      </c>
      <c r="F2986" t="s">
        <v>5283</v>
      </c>
      <c r="G2986" t="s">
        <v>5123</v>
      </c>
      <c r="H2986">
        <f t="shared" si="362"/>
        <v>7.9100000000000819</v>
      </c>
      <c r="I2986">
        <f t="shared" si="364"/>
        <v>740000</v>
      </c>
      <c r="J2986">
        <v>2013.1</v>
      </c>
      <c r="K2986">
        <f t="shared" si="365"/>
        <v>32</v>
      </c>
      <c r="M2986">
        <f t="shared" si="366"/>
        <v>620000</v>
      </c>
    </row>
    <row r="2987" spans="1:13" x14ac:dyDescent="0.45">
      <c r="A2987" t="s">
        <v>5778</v>
      </c>
      <c r="B2987">
        <v>70000</v>
      </c>
      <c r="C2987" t="s">
        <v>7</v>
      </c>
      <c r="D2987" t="str">
        <f t="shared" si="367"/>
        <v>2020.12</v>
      </c>
      <c r="E2987" t="str" cm="1">
        <f t="array" ref="E2987">IF(COUNT(FIND({"셀룰러","샐룰러","lte","Lte","LTE","Cellular","cellular"},G2987)),"lte","wifi")</f>
        <v>lte</v>
      </c>
      <c r="F2987" t="s">
        <v>161</v>
      </c>
      <c r="G2987" t="s">
        <v>1451</v>
      </c>
      <c r="H2987">
        <f t="shared" si="362"/>
        <v>7.0199999999999818</v>
      </c>
      <c r="I2987">
        <f t="shared" si="364"/>
        <v>1130000</v>
      </c>
      <c r="J2987">
        <v>2013.1</v>
      </c>
      <c r="K2987">
        <f t="shared" si="365"/>
        <v>128</v>
      </c>
      <c r="M2987">
        <f t="shared" si="366"/>
        <v>770000</v>
      </c>
    </row>
    <row r="2988" spans="1:13" x14ac:dyDescent="0.45">
      <c r="A2988" t="s">
        <v>5778</v>
      </c>
      <c r="B2988">
        <v>160000</v>
      </c>
      <c r="C2988" t="s">
        <v>7</v>
      </c>
      <c r="D2988" t="str">
        <f t="shared" si="367"/>
        <v>2020.11</v>
      </c>
      <c r="E2988" t="str" cm="1">
        <f t="array" ref="E2988">IF(COUNT(FIND({"셀룰러","샐룰러","lte","Lte","LTE","Cellular","cellular"},G2988)),"lte","wifi")</f>
        <v>lte</v>
      </c>
      <c r="F2988" t="s">
        <v>216</v>
      </c>
      <c r="G2988" t="s">
        <v>1454</v>
      </c>
      <c r="H2988">
        <f t="shared" si="362"/>
        <v>7.0099999999999909</v>
      </c>
      <c r="I2988">
        <f t="shared" si="364"/>
        <v>770000</v>
      </c>
      <c r="J2988">
        <v>2013.1</v>
      </c>
      <c r="K2988">
        <f t="shared" si="365"/>
        <v>16</v>
      </c>
      <c r="M2988">
        <f t="shared" si="366"/>
        <v>770000</v>
      </c>
    </row>
    <row r="2989" spans="1:13" x14ac:dyDescent="0.45">
      <c r="A2989" t="s">
        <v>5778</v>
      </c>
      <c r="B2989">
        <v>100000</v>
      </c>
      <c r="C2989" t="s">
        <v>7</v>
      </c>
      <c r="D2989" t="str">
        <f t="shared" si="367"/>
        <v>2020.11</v>
      </c>
      <c r="E2989" t="str" cm="1">
        <f t="array" ref="E2989">IF(COUNT(FIND({"셀룰러","샐룰러","lte","Lte","LTE","Cellular","cellular"},G2989)),"lte","wifi")</f>
        <v>wifi</v>
      </c>
      <c r="F2989" t="s">
        <v>673</v>
      </c>
      <c r="G2989" t="s">
        <v>1463</v>
      </c>
      <c r="H2989">
        <f t="shared" si="362"/>
        <v>7.0099999999999909</v>
      </c>
      <c r="I2989">
        <f t="shared" si="364"/>
        <v>740000</v>
      </c>
      <c r="J2989">
        <v>2013.1</v>
      </c>
      <c r="K2989">
        <f t="shared" si="365"/>
        <v>32</v>
      </c>
      <c r="M2989">
        <f t="shared" si="366"/>
        <v>620000</v>
      </c>
    </row>
    <row r="2990" spans="1:13" x14ac:dyDescent="0.45">
      <c r="A2990" t="s">
        <v>5778</v>
      </c>
      <c r="B2990">
        <v>150000</v>
      </c>
      <c r="C2990" t="s">
        <v>4</v>
      </c>
      <c r="D2990" t="str">
        <f t="shared" si="367"/>
        <v>2021.02</v>
      </c>
      <c r="E2990" t="str" cm="1">
        <f t="array" ref="E2990">IF(COUNT(FIND({"셀룰러","샐룰러","lte","Lte","LTE","Cellular","cellular"},G2990)),"lte","wifi")</f>
        <v>lte</v>
      </c>
      <c r="F2990" t="s">
        <v>49</v>
      </c>
      <c r="G2990" t="s">
        <v>1528</v>
      </c>
      <c r="H2990">
        <f t="shared" si="362"/>
        <v>7.9200000000000728</v>
      </c>
      <c r="I2990">
        <f t="shared" si="364"/>
        <v>1010000</v>
      </c>
      <c r="J2990">
        <v>2013.1</v>
      </c>
      <c r="K2990">
        <f t="shared" si="365"/>
        <v>64</v>
      </c>
      <c r="M2990">
        <f t="shared" si="366"/>
        <v>770000</v>
      </c>
    </row>
    <row r="2991" spans="1:13" x14ac:dyDescent="0.45">
      <c r="A2991" t="s">
        <v>5778</v>
      </c>
      <c r="B2991">
        <v>150000</v>
      </c>
      <c r="C2991" t="s">
        <v>4</v>
      </c>
      <c r="D2991" t="str">
        <f t="shared" si="367"/>
        <v>2020.12</v>
      </c>
      <c r="E2991" t="str" cm="1">
        <f t="array" ref="E2991">IF(COUNT(FIND({"셀룰러","샐룰러","lte","Lte","LTE","Cellular","cellular"},G2991)),"lte","wifi")</f>
        <v>lte</v>
      </c>
      <c r="F2991" t="s">
        <v>455</v>
      </c>
      <c r="G2991" t="s">
        <v>1438</v>
      </c>
      <c r="H2991">
        <f t="shared" si="362"/>
        <v>7.0199999999999818</v>
      </c>
      <c r="I2991">
        <f t="shared" si="364"/>
        <v>1010000</v>
      </c>
      <c r="J2991">
        <v>2013.1</v>
      </c>
      <c r="K2991">
        <f t="shared" si="365"/>
        <v>64</v>
      </c>
      <c r="M2991">
        <f t="shared" si="366"/>
        <v>770000</v>
      </c>
    </row>
    <row r="2992" spans="1:13" x14ac:dyDescent="0.45">
      <c r="A2992" t="s">
        <v>5778</v>
      </c>
      <c r="B2992">
        <v>770000</v>
      </c>
      <c r="C2992" t="s">
        <v>43</v>
      </c>
      <c r="D2992" t="str">
        <f t="shared" si="367"/>
        <v>2020.11</v>
      </c>
      <c r="E2992" t="str" cm="1">
        <f t="array" ref="E2992">IF(COUNT(FIND({"셀룰러","샐룰러","lte","Lte","LTE","Cellular","cellular"},G2992)),"lte","wifi")</f>
        <v>wifi</v>
      </c>
      <c r="F2992" t="s">
        <v>220</v>
      </c>
      <c r="G2992" t="s">
        <v>1606</v>
      </c>
      <c r="H2992">
        <f t="shared" si="362"/>
        <v>7.0099999999999909</v>
      </c>
      <c r="I2992">
        <f t="shared" si="364"/>
        <v>860000</v>
      </c>
      <c r="J2992">
        <v>2013.1</v>
      </c>
      <c r="K2992">
        <f t="shared" si="365"/>
        <v>64</v>
      </c>
      <c r="M2992">
        <f>IF(E2992="wifi",620000,770000)</f>
        <v>620000</v>
      </c>
    </row>
    <row r="2993" spans="1:13" x14ac:dyDescent="0.45">
      <c r="A2993" t="s">
        <v>5778</v>
      </c>
      <c r="B2993">
        <v>170000</v>
      </c>
      <c r="C2993" t="s">
        <v>7</v>
      </c>
      <c r="D2993" t="str">
        <f t="shared" si="367"/>
        <v>2021.01</v>
      </c>
      <c r="E2993" t="str" cm="1">
        <f t="array" ref="E2993">IF(COUNT(FIND({"셀룰러","샐룰러","lte","Lte","LTE","Cellular","cellular"},G2993)),"lte","wifi")</f>
        <v>wifi</v>
      </c>
      <c r="F2993" t="s">
        <v>83</v>
      </c>
      <c r="G2993" t="s">
        <v>1404</v>
      </c>
      <c r="H2993">
        <f t="shared" si="362"/>
        <v>7.9100000000000819</v>
      </c>
      <c r="I2993">
        <f t="shared" si="364"/>
        <v>740000</v>
      </c>
      <c r="J2993">
        <v>2013.1</v>
      </c>
      <c r="K2993">
        <f t="shared" si="365"/>
        <v>32</v>
      </c>
      <c r="M2993">
        <f t="shared" ref="M2993:M2996" si="368">IF(E2993="wifi",620000,770000)</f>
        <v>620000</v>
      </c>
    </row>
    <row r="2994" spans="1:13" x14ac:dyDescent="0.45">
      <c r="A2994" t="s">
        <v>5778</v>
      </c>
      <c r="B2994" s="1">
        <v>379000</v>
      </c>
      <c r="C2994" t="s">
        <v>4</v>
      </c>
      <c r="D2994" t="str">
        <f t="shared" si="367"/>
        <v>2021.01</v>
      </c>
      <c r="E2994" t="str" cm="1">
        <f t="array" ref="E2994">IF(COUNT(FIND({"셀룰러","샐룰러","lte","Lte","LTE","Cellular","cellular"},G2994)),"lte","wifi")</f>
        <v>lte</v>
      </c>
      <c r="F2994" t="s">
        <v>5283</v>
      </c>
      <c r="G2994" t="s">
        <v>5124</v>
      </c>
      <c r="H2994">
        <f t="shared" si="362"/>
        <v>7.9100000000000819</v>
      </c>
      <c r="I2994">
        <f t="shared" si="364"/>
        <v>1130000</v>
      </c>
      <c r="J2994">
        <v>2013.1</v>
      </c>
      <c r="K2994">
        <f t="shared" si="365"/>
        <v>128</v>
      </c>
      <c r="M2994">
        <f t="shared" si="368"/>
        <v>770000</v>
      </c>
    </row>
    <row r="2995" spans="1:13" x14ac:dyDescent="0.45">
      <c r="A2995" t="s">
        <v>5778</v>
      </c>
      <c r="B2995" s="1">
        <v>155000</v>
      </c>
      <c r="C2995" t="s">
        <v>4</v>
      </c>
      <c r="D2995" s="2">
        <v>2021.03</v>
      </c>
      <c r="E2995" t="str" cm="1">
        <f t="array" ref="E2995">IF(COUNT(FIND({"셀룰러","샐룰러","lte","Lte","LTE","Cellular","cellular"},G2995)),"lte","wifi")</f>
        <v>wifi</v>
      </c>
      <c r="F2995">
        <v>202103</v>
      </c>
      <c r="G2995" t="s">
        <v>5403</v>
      </c>
      <c r="H2995">
        <f t="shared" si="362"/>
        <v>7.9300000000000637</v>
      </c>
      <c r="I2995">
        <f t="shared" si="364"/>
        <v>620000</v>
      </c>
      <c r="J2995">
        <v>2013.1</v>
      </c>
      <c r="K2995">
        <f t="shared" si="365"/>
        <v>16</v>
      </c>
      <c r="M2995">
        <f t="shared" si="368"/>
        <v>620000</v>
      </c>
    </row>
    <row r="2996" spans="1:13" x14ac:dyDescent="0.45">
      <c r="A2996" t="s">
        <v>5778</v>
      </c>
      <c r="B2996">
        <v>90000</v>
      </c>
      <c r="C2996" t="s">
        <v>7</v>
      </c>
      <c r="D2996" t="str">
        <f>LEFT(F2996,7)</f>
        <v>2020.11</v>
      </c>
      <c r="E2996" t="str" cm="1">
        <f t="array" ref="E2996">IF(COUNT(FIND({"셀룰러","샐룰러","lte","Lte","LTE","Cellular","cellular"},G2996)),"lte","wifi")</f>
        <v>wifi</v>
      </c>
      <c r="F2996" t="s">
        <v>602</v>
      </c>
      <c r="G2996" t="s">
        <v>1382</v>
      </c>
      <c r="H2996">
        <f t="shared" si="362"/>
        <v>7.0099999999999909</v>
      </c>
      <c r="I2996">
        <f t="shared" si="364"/>
        <v>620000</v>
      </c>
      <c r="J2996">
        <v>2013.1</v>
      </c>
      <c r="K2996">
        <f t="shared" si="365"/>
        <v>16</v>
      </c>
      <c r="M2996">
        <f t="shared" si="368"/>
        <v>620000</v>
      </c>
    </row>
    <row r="2997" spans="1:13" x14ac:dyDescent="0.45">
      <c r="A2997" t="s">
        <v>5778</v>
      </c>
      <c r="B2997">
        <v>770000</v>
      </c>
      <c r="C2997" t="s">
        <v>4</v>
      </c>
      <c r="D2997" t="str">
        <f>LEFT(F2997,7)</f>
        <v>2021.03</v>
      </c>
      <c r="E2997" t="str" cm="1">
        <f t="array" ref="E2997">IF(COUNT(FIND({"셀룰러","샐룰러","lte","Lte","LTE","Cellular","cellular"},G2997)),"lte","wifi")</f>
        <v>wifi</v>
      </c>
      <c r="F2997" t="s">
        <v>20</v>
      </c>
      <c r="G2997" t="s">
        <v>1356</v>
      </c>
      <c r="H2997">
        <f t="shared" si="362"/>
        <v>7.9300000000000637</v>
      </c>
      <c r="I2997">
        <f t="shared" si="364"/>
        <v>860000</v>
      </c>
      <c r="J2997">
        <v>2013.1</v>
      </c>
      <c r="K2997">
        <f t="shared" si="365"/>
        <v>64</v>
      </c>
      <c r="M2997">
        <f>IF(E2997="wifi",620000,770000)</f>
        <v>620000</v>
      </c>
    </row>
    <row r="2998" spans="1:13" x14ac:dyDescent="0.45">
      <c r="A2998" t="s">
        <v>5778</v>
      </c>
      <c r="B2998">
        <v>100000</v>
      </c>
      <c r="C2998" t="s">
        <v>7</v>
      </c>
      <c r="D2998" t="str">
        <f>LEFT(F2998,7)</f>
        <v>2020.11</v>
      </c>
      <c r="E2998" t="str" cm="1">
        <f t="array" ref="E2998">IF(COUNT(FIND({"셀룰러","샐룰러","lte","Lte","LTE","Cellular","cellular"},G2998)),"lte","wifi")</f>
        <v>lte</v>
      </c>
      <c r="F2998" t="s">
        <v>168</v>
      </c>
      <c r="G2998" t="s">
        <v>1447</v>
      </c>
      <c r="H2998">
        <f t="shared" si="362"/>
        <v>7.0099999999999909</v>
      </c>
      <c r="I2998">
        <f t="shared" si="364"/>
        <v>1130000</v>
      </c>
      <c r="J2998">
        <v>2013.1</v>
      </c>
      <c r="K2998">
        <f t="shared" si="365"/>
        <v>128</v>
      </c>
      <c r="M2998">
        <f t="shared" ref="M2998" si="369">IF(E2998="wifi",620000,770000)</f>
        <v>770000</v>
      </c>
    </row>
    <row r="2999" spans="1:13" x14ac:dyDescent="0.45">
      <c r="A2999" t="s">
        <v>1877</v>
      </c>
      <c r="B2999">
        <v>200000</v>
      </c>
      <c r="C2999" t="s">
        <v>7</v>
      </c>
      <c r="D2999" s="2">
        <v>2021.03</v>
      </c>
      <c r="E2999" t="str" cm="1">
        <f t="array" ref="E2999">IF(COUNT(FIND({"셀룰러","샐룰러","lte","Lte","LTE","Cellular","cellular"},G2999)),"lte","wifi")</f>
        <v>wifi</v>
      </c>
      <c r="F2999">
        <v>20210306</v>
      </c>
      <c r="G2999" t="s">
        <v>5684</v>
      </c>
      <c r="H2999">
        <f t="shared" si="362"/>
        <v>6.9300000000000637</v>
      </c>
      <c r="I2999">
        <f>IF(K2999=64,M2999+120000,IF(K2999=128,M2999+240000,IF(K2999=256,M2999+360000,M2999)))</f>
        <v>840000</v>
      </c>
      <c r="J2999">
        <v>2014.1</v>
      </c>
      <c r="K2999">
        <f>IF(COUNT(FIND(128,G2999)),128,IF(COUNT(FIND(16,G2999)),16,64))</f>
        <v>128</v>
      </c>
      <c r="M2999">
        <f t="shared" ref="M2999:M3062" si="370">IF(E2999="wifi",600000,760000)</f>
        <v>600000</v>
      </c>
    </row>
    <row r="3000" spans="1:13" x14ac:dyDescent="0.45">
      <c r="A3000" t="s">
        <v>1877</v>
      </c>
      <c r="B3000">
        <v>85000</v>
      </c>
      <c r="C3000" t="s">
        <v>7</v>
      </c>
      <c r="D3000" t="str">
        <f t="shared" ref="D3000:D3018" si="371">LEFT(F3000,7)</f>
        <v>2021.01</v>
      </c>
      <c r="E3000" t="str" cm="1">
        <f t="array" ref="E3000">IF(COUNT(FIND({"셀룰러","샐룰러","lte","Lte","LTE","Cellular","cellular"},G3000)),"lte","wifi")</f>
        <v>wifi</v>
      </c>
      <c r="F3000" t="s">
        <v>127</v>
      </c>
      <c r="G3000" t="s">
        <v>1595</v>
      </c>
      <c r="H3000">
        <f t="shared" si="362"/>
        <v>6.9100000000000819</v>
      </c>
      <c r="I3000">
        <f t="shared" ref="I3000:I3063" si="372">IF(K3000=64,M3000+120000,IF(K3000=128,M3000+240000,IF(K3000=256,M3000+360000,M3000)))</f>
        <v>720000</v>
      </c>
      <c r="J3000">
        <v>2014.1</v>
      </c>
      <c r="K3000">
        <f t="shared" ref="K3000:K3063" si="373">IF(COUNT(FIND(128,G3000)),128,IF(COUNT(FIND(16,G3000)),16,64))</f>
        <v>64</v>
      </c>
      <c r="M3000">
        <f t="shared" si="370"/>
        <v>600000</v>
      </c>
    </row>
    <row r="3001" spans="1:13" x14ac:dyDescent="0.45">
      <c r="A3001" t="s">
        <v>1877</v>
      </c>
      <c r="B3001">
        <v>230000</v>
      </c>
      <c r="C3001" t="s">
        <v>7</v>
      </c>
      <c r="D3001" t="str">
        <f t="shared" si="371"/>
        <v>2021.01</v>
      </c>
      <c r="E3001" t="str" cm="1">
        <f t="array" ref="E3001">IF(COUNT(FIND({"셀룰러","샐룰러","lte","Lte","LTE","Cellular","cellular"},G3001)),"lte","wifi")</f>
        <v>wifi</v>
      </c>
      <c r="F3001" t="s">
        <v>89</v>
      </c>
      <c r="G3001" t="s">
        <v>1626</v>
      </c>
      <c r="H3001">
        <f t="shared" si="362"/>
        <v>6.9100000000000819</v>
      </c>
      <c r="I3001">
        <f t="shared" si="372"/>
        <v>720000</v>
      </c>
      <c r="J3001">
        <v>2014.1</v>
      </c>
      <c r="K3001">
        <f t="shared" si="373"/>
        <v>64</v>
      </c>
      <c r="M3001">
        <f t="shared" si="370"/>
        <v>600000</v>
      </c>
    </row>
    <row r="3002" spans="1:13" x14ac:dyDescent="0.45">
      <c r="A3002" t="s">
        <v>1877</v>
      </c>
      <c r="B3002">
        <v>250000</v>
      </c>
      <c r="C3002" t="s">
        <v>7</v>
      </c>
      <c r="D3002" t="str">
        <f t="shared" si="371"/>
        <v>2021.02</v>
      </c>
      <c r="E3002" t="str" cm="1">
        <f t="array" ref="E3002">IF(COUNT(FIND({"셀룰러","샐룰러","lte","Lte","LTE","Cellular","cellular"},G3002)),"lte","wifi")</f>
        <v>lte</v>
      </c>
      <c r="F3002" t="s">
        <v>208</v>
      </c>
      <c r="G3002" t="s">
        <v>1837</v>
      </c>
      <c r="H3002">
        <f t="shared" si="362"/>
        <v>6.9200000000000728</v>
      </c>
      <c r="I3002">
        <f t="shared" si="372"/>
        <v>880000</v>
      </c>
      <c r="J3002">
        <v>2014.1</v>
      </c>
      <c r="K3002">
        <f t="shared" si="373"/>
        <v>64</v>
      </c>
      <c r="M3002">
        <f t="shared" si="370"/>
        <v>760000</v>
      </c>
    </row>
    <row r="3003" spans="1:13" x14ac:dyDescent="0.45">
      <c r="A3003" t="s">
        <v>1877</v>
      </c>
      <c r="B3003">
        <v>160000</v>
      </c>
      <c r="C3003" t="s">
        <v>7</v>
      </c>
      <c r="D3003" t="str">
        <f t="shared" si="371"/>
        <v>2021.01</v>
      </c>
      <c r="E3003" t="str" cm="1">
        <f t="array" ref="E3003">IF(COUNT(FIND({"셀룰러","샐룰러","lte","Lte","LTE","Cellular","cellular"},G3003)),"lte","wifi")</f>
        <v>wifi</v>
      </c>
      <c r="F3003" t="s">
        <v>87</v>
      </c>
      <c r="G3003" t="s">
        <v>1881</v>
      </c>
      <c r="H3003">
        <f t="shared" si="362"/>
        <v>6.9100000000000819</v>
      </c>
      <c r="I3003">
        <f t="shared" si="372"/>
        <v>600000</v>
      </c>
      <c r="J3003">
        <v>2014.1</v>
      </c>
      <c r="K3003">
        <f t="shared" si="373"/>
        <v>16</v>
      </c>
      <c r="M3003">
        <f t="shared" si="370"/>
        <v>600000</v>
      </c>
    </row>
    <row r="3004" spans="1:13" x14ac:dyDescent="0.45">
      <c r="A3004" t="s">
        <v>1877</v>
      </c>
      <c r="B3004">
        <v>230000</v>
      </c>
      <c r="C3004" t="s">
        <v>4</v>
      </c>
      <c r="D3004" t="str">
        <f t="shared" si="371"/>
        <v>2020.11</v>
      </c>
      <c r="E3004" t="str" cm="1">
        <f t="array" ref="E3004">IF(COUNT(FIND({"셀룰러","샐룰러","lte","Lte","LTE","Cellular","cellular"},G3004)),"lte","wifi")</f>
        <v>wifi</v>
      </c>
      <c r="F3004" t="s">
        <v>604</v>
      </c>
      <c r="G3004" t="s">
        <v>1813</v>
      </c>
      <c r="H3004">
        <f t="shared" si="362"/>
        <v>6.0099999999999909</v>
      </c>
      <c r="I3004">
        <f t="shared" si="372"/>
        <v>720000</v>
      </c>
      <c r="J3004">
        <v>2014.1</v>
      </c>
      <c r="K3004">
        <f t="shared" si="373"/>
        <v>64</v>
      </c>
      <c r="M3004">
        <f t="shared" si="370"/>
        <v>600000</v>
      </c>
    </row>
    <row r="3005" spans="1:13" x14ac:dyDescent="0.45">
      <c r="A3005" t="s">
        <v>1877</v>
      </c>
      <c r="B3005">
        <v>210000</v>
      </c>
      <c r="C3005" t="s">
        <v>7</v>
      </c>
      <c r="D3005" t="str">
        <f t="shared" si="371"/>
        <v>2021.01</v>
      </c>
      <c r="E3005" t="str" cm="1">
        <f t="array" ref="E3005">IF(COUNT(FIND({"셀룰러","샐룰러","lte","Lte","LTE","Cellular","cellular"},G3005)),"lte","wifi")</f>
        <v>wifi</v>
      </c>
      <c r="F3005" t="s">
        <v>110</v>
      </c>
      <c r="G3005" t="s">
        <v>1826</v>
      </c>
      <c r="H3005">
        <f t="shared" si="362"/>
        <v>6.9100000000000819</v>
      </c>
      <c r="I3005">
        <f t="shared" si="372"/>
        <v>840000</v>
      </c>
      <c r="J3005">
        <v>2014.1</v>
      </c>
      <c r="K3005">
        <f t="shared" si="373"/>
        <v>128</v>
      </c>
      <c r="M3005">
        <f t="shared" si="370"/>
        <v>600000</v>
      </c>
    </row>
    <row r="3006" spans="1:13" x14ac:dyDescent="0.45">
      <c r="A3006" t="s">
        <v>1877</v>
      </c>
      <c r="B3006">
        <v>200000</v>
      </c>
      <c r="C3006" t="s">
        <v>7</v>
      </c>
      <c r="D3006" t="str">
        <f t="shared" si="371"/>
        <v>2021.02</v>
      </c>
      <c r="E3006" t="str" cm="1">
        <f t="array" ref="E3006">IF(COUNT(FIND({"셀룰러","샐룰러","lte","Lte","LTE","Cellular","cellular"},G3006)),"lte","wifi")</f>
        <v>wifi</v>
      </c>
      <c r="F3006" t="s">
        <v>56</v>
      </c>
      <c r="G3006" t="s">
        <v>1688</v>
      </c>
      <c r="H3006">
        <f t="shared" si="362"/>
        <v>6.9200000000000728</v>
      </c>
      <c r="I3006">
        <f t="shared" si="372"/>
        <v>720000</v>
      </c>
      <c r="J3006">
        <v>2014.1</v>
      </c>
      <c r="K3006">
        <f t="shared" si="373"/>
        <v>64</v>
      </c>
      <c r="M3006">
        <f t="shared" si="370"/>
        <v>600000</v>
      </c>
    </row>
    <row r="3007" spans="1:13" x14ac:dyDescent="0.45">
      <c r="A3007" t="s">
        <v>1877</v>
      </c>
      <c r="B3007" s="1">
        <v>446200</v>
      </c>
      <c r="C3007" t="s">
        <v>4</v>
      </c>
      <c r="D3007" t="str">
        <f t="shared" si="371"/>
        <v>2017.08</v>
      </c>
      <c r="E3007" t="str" cm="1">
        <f t="array" ref="E3007">IF(COUNT(FIND({"셀룰러","샐룰러","lte","Lte","LTE","Cellular","cellular"},G3007)),"lte","wifi")</f>
        <v>wifi</v>
      </c>
      <c r="F3007" t="s">
        <v>5290</v>
      </c>
      <c r="G3007" t="s">
        <v>5170</v>
      </c>
      <c r="H3007">
        <f t="shared" si="362"/>
        <v>2.9800000000000182</v>
      </c>
      <c r="I3007">
        <f t="shared" si="372"/>
        <v>720000</v>
      </c>
      <c r="J3007">
        <v>2014.1</v>
      </c>
      <c r="K3007">
        <f t="shared" si="373"/>
        <v>64</v>
      </c>
      <c r="M3007">
        <f t="shared" si="370"/>
        <v>600000</v>
      </c>
    </row>
    <row r="3008" spans="1:13" x14ac:dyDescent="0.45">
      <c r="A3008" t="s">
        <v>1877</v>
      </c>
      <c r="B3008" s="1">
        <v>363470</v>
      </c>
      <c r="C3008" t="s">
        <v>4</v>
      </c>
      <c r="D3008" t="str">
        <f t="shared" si="371"/>
        <v>2021.01</v>
      </c>
      <c r="E3008" t="str" cm="1">
        <f t="array" ref="E3008">IF(COUNT(FIND({"셀룰러","샐룰러","lte","Lte","LTE","Cellular","cellular"},G3008)),"lte","wifi")</f>
        <v>wifi</v>
      </c>
      <c r="F3008" t="s">
        <v>5283</v>
      </c>
      <c r="G3008" t="s">
        <v>5158</v>
      </c>
      <c r="H3008">
        <f t="shared" si="362"/>
        <v>6.9100000000000819</v>
      </c>
      <c r="I3008">
        <f t="shared" si="372"/>
        <v>840000</v>
      </c>
      <c r="J3008">
        <v>2014.1</v>
      </c>
      <c r="K3008">
        <f t="shared" si="373"/>
        <v>128</v>
      </c>
      <c r="M3008">
        <f t="shared" si="370"/>
        <v>600000</v>
      </c>
    </row>
    <row r="3009" spans="1:13" x14ac:dyDescent="0.45">
      <c r="A3009" t="s">
        <v>1877</v>
      </c>
      <c r="B3009">
        <v>180000</v>
      </c>
      <c r="C3009" t="s">
        <v>7</v>
      </c>
      <c r="D3009" t="str">
        <f t="shared" si="371"/>
        <v>2020.11</v>
      </c>
      <c r="E3009" t="str" cm="1">
        <f t="array" ref="E3009">IF(COUNT(FIND({"셀룰러","샐룰러","lte","Lte","LTE","Cellular","cellular"},G3009)),"lte","wifi")</f>
        <v>wifi</v>
      </c>
      <c r="F3009" t="s">
        <v>206</v>
      </c>
      <c r="G3009" t="s">
        <v>1796</v>
      </c>
      <c r="H3009">
        <f t="shared" si="362"/>
        <v>6.0099999999999909</v>
      </c>
      <c r="I3009">
        <f t="shared" si="372"/>
        <v>720000</v>
      </c>
      <c r="J3009">
        <v>2014.1</v>
      </c>
      <c r="K3009">
        <f t="shared" si="373"/>
        <v>64</v>
      </c>
      <c r="M3009">
        <f t="shared" si="370"/>
        <v>600000</v>
      </c>
    </row>
    <row r="3010" spans="1:13" x14ac:dyDescent="0.45">
      <c r="A3010" t="s">
        <v>1877</v>
      </c>
      <c r="B3010">
        <v>150000</v>
      </c>
      <c r="C3010" t="s">
        <v>7</v>
      </c>
      <c r="D3010" t="str">
        <f t="shared" si="371"/>
        <v>2020.12</v>
      </c>
      <c r="E3010" t="str" cm="1">
        <f t="array" ref="E3010">IF(COUNT(FIND({"셀룰러","샐룰러","lte","Lte","LTE","Cellular","cellular"},G3010)),"lte","wifi")</f>
        <v>wifi</v>
      </c>
      <c r="F3010" t="s">
        <v>156</v>
      </c>
      <c r="G3010" t="s">
        <v>1938</v>
      </c>
      <c r="H3010">
        <f t="shared" si="362"/>
        <v>6.0199999999999818</v>
      </c>
      <c r="I3010">
        <f t="shared" si="372"/>
        <v>720000</v>
      </c>
      <c r="J3010">
        <v>2014.1</v>
      </c>
      <c r="K3010">
        <f t="shared" si="373"/>
        <v>64</v>
      </c>
      <c r="M3010">
        <f t="shared" si="370"/>
        <v>600000</v>
      </c>
    </row>
    <row r="3011" spans="1:13" x14ac:dyDescent="0.45">
      <c r="A3011" t="s">
        <v>1877</v>
      </c>
      <c r="B3011">
        <v>220000</v>
      </c>
      <c r="C3011" t="s">
        <v>4</v>
      </c>
      <c r="D3011" t="str">
        <f t="shared" si="371"/>
        <v>2021.02</v>
      </c>
      <c r="E3011" t="str" cm="1">
        <f t="array" ref="E3011">IF(COUNT(FIND({"셀룰러","샐룰러","lte","Lte","LTE","Cellular","cellular"},G3011)),"lte","wifi")</f>
        <v>lte</v>
      </c>
      <c r="F3011" t="s">
        <v>299</v>
      </c>
      <c r="G3011" t="s">
        <v>1694</v>
      </c>
      <c r="H3011">
        <f t="shared" si="362"/>
        <v>6.9200000000000728</v>
      </c>
      <c r="I3011">
        <f t="shared" si="372"/>
        <v>880000</v>
      </c>
      <c r="J3011">
        <v>2014.1</v>
      </c>
      <c r="K3011">
        <f t="shared" si="373"/>
        <v>64</v>
      </c>
      <c r="M3011">
        <f t="shared" si="370"/>
        <v>760000</v>
      </c>
    </row>
    <row r="3012" spans="1:13" x14ac:dyDescent="0.45">
      <c r="A3012" t="s">
        <v>1877</v>
      </c>
      <c r="B3012">
        <v>200000</v>
      </c>
      <c r="C3012" t="s">
        <v>7</v>
      </c>
      <c r="D3012" t="str">
        <f t="shared" si="371"/>
        <v>2020.12</v>
      </c>
      <c r="E3012" t="str" cm="1">
        <f t="array" ref="E3012">IF(COUNT(FIND({"셀룰러","샐룰러","lte","Lte","LTE","Cellular","cellular"},G3012)),"lte","wifi")</f>
        <v>lte</v>
      </c>
      <c r="F3012" t="s">
        <v>455</v>
      </c>
      <c r="G3012" t="s">
        <v>1773</v>
      </c>
      <c r="H3012">
        <f t="shared" si="362"/>
        <v>6.0199999999999818</v>
      </c>
      <c r="I3012">
        <f t="shared" si="372"/>
        <v>1000000</v>
      </c>
      <c r="J3012">
        <v>2014.1</v>
      </c>
      <c r="K3012">
        <f t="shared" si="373"/>
        <v>128</v>
      </c>
      <c r="M3012">
        <f t="shared" si="370"/>
        <v>760000</v>
      </c>
    </row>
    <row r="3013" spans="1:13" x14ac:dyDescent="0.45">
      <c r="A3013" t="s">
        <v>1877</v>
      </c>
      <c r="B3013">
        <v>200000</v>
      </c>
      <c r="C3013" t="s">
        <v>7</v>
      </c>
      <c r="D3013" t="str">
        <f t="shared" si="371"/>
        <v>2020.11</v>
      </c>
      <c r="E3013" t="str" cm="1">
        <f t="array" ref="E3013">IF(COUNT(FIND({"셀룰러","샐룰러","lte","Lte","LTE","Cellular","cellular"},G3013)),"lte","wifi")</f>
        <v>lte</v>
      </c>
      <c r="F3013" t="s">
        <v>168</v>
      </c>
      <c r="G3013" t="s">
        <v>1787</v>
      </c>
      <c r="H3013">
        <f t="shared" si="362"/>
        <v>6.0099999999999909</v>
      </c>
      <c r="I3013">
        <f t="shared" si="372"/>
        <v>880000</v>
      </c>
      <c r="J3013">
        <v>2014.1</v>
      </c>
      <c r="K3013">
        <f t="shared" si="373"/>
        <v>64</v>
      </c>
      <c r="M3013">
        <f t="shared" si="370"/>
        <v>760000</v>
      </c>
    </row>
    <row r="3014" spans="1:13" x14ac:dyDescent="0.45">
      <c r="A3014" t="s">
        <v>1877</v>
      </c>
      <c r="B3014">
        <v>200000</v>
      </c>
      <c r="C3014" t="s">
        <v>4</v>
      </c>
      <c r="D3014" t="str">
        <f t="shared" si="371"/>
        <v>2020.12</v>
      </c>
      <c r="E3014" t="str" cm="1">
        <f t="array" ref="E3014">IF(COUNT(FIND({"셀룰러","샐룰러","lte","Lte","LTE","Cellular","cellular"},G3014)),"lte","wifi")</f>
        <v>wifi</v>
      </c>
      <c r="F3014" t="s">
        <v>173</v>
      </c>
      <c r="G3014" t="s">
        <v>1912</v>
      </c>
      <c r="H3014">
        <f t="shared" si="362"/>
        <v>6.0199999999999818</v>
      </c>
      <c r="I3014">
        <f t="shared" si="372"/>
        <v>720000</v>
      </c>
      <c r="J3014">
        <v>2014.1</v>
      </c>
      <c r="K3014">
        <f t="shared" si="373"/>
        <v>64</v>
      </c>
      <c r="M3014">
        <f t="shared" si="370"/>
        <v>600000</v>
      </c>
    </row>
    <row r="3015" spans="1:13" x14ac:dyDescent="0.45">
      <c r="A3015" t="s">
        <v>1877</v>
      </c>
      <c r="B3015">
        <v>230000</v>
      </c>
      <c r="C3015" t="s">
        <v>7</v>
      </c>
      <c r="D3015" t="str">
        <f t="shared" si="371"/>
        <v>2021.02</v>
      </c>
      <c r="E3015" t="str" cm="1">
        <f t="array" ref="E3015">IF(COUNT(FIND({"셀룰러","샐룰러","lte","Lte","LTE","Cellular","cellular"},G3015)),"lte","wifi")</f>
        <v>wifi</v>
      </c>
      <c r="F3015" t="s">
        <v>52</v>
      </c>
      <c r="G3015" t="s">
        <v>1683</v>
      </c>
      <c r="H3015">
        <f t="shared" ref="H3015:H3078" si="374">D3015-J3015</f>
        <v>6.9200000000000728</v>
      </c>
      <c r="I3015">
        <f t="shared" si="372"/>
        <v>840000</v>
      </c>
      <c r="J3015">
        <v>2014.1</v>
      </c>
      <c r="K3015">
        <f t="shared" si="373"/>
        <v>128</v>
      </c>
      <c r="M3015">
        <f t="shared" si="370"/>
        <v>600000</v>
      </c>
    </row>
    <row r="3016" spans="1:13" x14ac:dyDescent="0.45">
      <c r="A3016" t="s">
        <v>1877</v>
      </c>
      <c r="B3016">
        <v>160000</v>
      </c>
      <c r="C3016" t="s">
        <v>7</v>
      </c>
      <c r="D3016" t="str">
        <f t="shared" si="371"/>
        <v>2020.12</v>
      </c>
      <c r="E3016" t="str" cm="1">
        <f t="array" ref="E3016">IF(COUNT(FIND({"셀룰러","샐룰러","lte","Lte","LTE","Cellular","cellular"},G3016)),"lte","wifi")</f>
        <v>wifi</v>
      </c>
      <c r="F3016" t="s">
        <v>146</v>
      </c>
      <c r="G3016" t="s">
        <v>1830</v>
      </c>
      <c r="H3016">
        <f t="shared" si="374"/>
        <v>6.0199999999999818</v>
      </c>
      <c r="I3016">
        <f t="shared" si="372"/>
        <v>720000</v>
      </c>
      <c r="J3016">
        <v>2014.1</v>
      </c>
      <c r="K3016">
        <f t="shared" si="373"/>
        <v>64</v>
      </c>
      <c r="M3016">
        <f t="shared" si="370"/>
        <v>600000</v>
      </c>
    </row>
    <row r="3017" spans="1:13" x14ac:dyDescent="0.45">
      <c r="A3017" t="s">
        <v>1877</v>
      </c>
      <c r="B3017">
        <v>230000</v>
      </c>
      <c r="C3017" t="s">
        <v>4</v>
      </c>
      <c r="D3017" t="str">
        <f t="shared" si="371"/>
        <v>2021.02</v>
      </c>
      <c r="E3017" t="str" cm="1">
        <f t="array" ref="E3017">IF(COUNT(FIND({"셀룰러","샐룰러","lte","Lte","LTE","Cellular","cellular"},G3017)),"lte","wifi")</f>
        <v>lte</v>
      </c>
      <c r="F3017" t="s">
        <v>30</v>
      </c>
      <c r="G3017" t="s">
        <v>1612</v>
      </c>
      <c r="H3017">
        <f t="shared" si="374"/>
        <v>6.9200000000000728</v>
      </c>
      <c r="I3017">
        <f t="shared" si="372"/>
        <v>880000</v>
      </c>
      <c r="J3017">
        <v>2014.1</v>
      </c>
      <c r="K3017">
        <f t="shared" si="373"/>
        <v>64</v>
      </c>
      <c r="M3017">
        <f t="shared" si="370"/>
        <v>760000</v>
      </c>
    </row>
    <row r="3018" spans="1:13" x14ac:dyDescent="0.45">
      <c r="A3018" t="s">
        <v>1877</v>
      </c>
      <c r="B3018">
        <v>200000</v>
      </c>
      <c r="C3018" t="s">
        <v>7</v>
      </c>
      <c r="D3018" t="str">
        <f t="shared" si="371"/>
        <v>2021.01</v>
      </c>
      <c r="E3018" t="str" cm="1">
        <f t="array" ref="E3018">IF(COUNT(FIND({"셀룰러","샐룰러","lte","Lte","LTE","Cellular","cellular"},G3018)),"lte","wifi")</f>
        <v>lte</v>
      </c>
      <c r="F3018" t="s">
        <v>117</v>
      </c>
      <c r="G3018" t="s">
        <v>1921</v>
      </c>
      <c r="H3018">
        <f t="shared" si="374"/>
        <v>6.9100000000000819</v>
      </c>
      <c r="I3018">
        <f t="shared" si="372"/>
        <v>880000</v>
      </c>
      <c r="J3018">
        <v>2014.1</v>
      </c>
      <c r="K3018">
        <f t="shared" si="373"/>
        <v>64</v>
      </c>
      <c r="M3018">
        <f t="shared" si="370"/>
        <v>760000</v>
      </c>
    </row>
    <row r="3019" spans="1:13" x14ac:dyDescent="0.45">
      <c r="A3019" t="s">
        <v>1877</v>
      </c>
      <c r="B3019">
        <v>250000</v>
      </c>
      <c r="C3019" t="s">
        <v>7</v>
      </c>
      <c r="D3019" s="2">
        <v>2021.01</v>
      </c>
      <c r="E3019" t="str" cm="1">
        <f t="array" ref="E3019">IF(COUNT(FIND({"셀룰러","샐룰러","lte","Lte","LTE","Cellular","cellular"},G3019)),"lte","wifi")</f>
        <v>lte</v>
      </c>
      <c r="F3019">
        <v>20210130</v>
      </c>
      <c r="G3019" t="s">
        <v>1766</v>
      </c>
      <c r="H3019">
        <f t="shared" si="374"/>
        <v>6.9100000000000819</v>
      </c>
      <c r="I3019">
        <f t="shared" si="372"/>
        <v>880000</v>
      </c>
      <c r="J3019">
        <v>2014.1</v>
      </c>
      <c r="K3019">
        <f t="shared" si="373"/>
        <v>64</v>
      </c>
      <c r="M3019">
        <f t="shared" si="370"/>
        <v>760000</v>
      </c>
    </row>
    <row r="3020" spans="1:13" x14ac:dyDescent="0.45">
      <c r="A3020" t="s">
        <v>1877</v>
      </c>
      <c r="B3020">
        <v>230000</v>
      </c>
      <c r="C3020" t="s">
        <v>7</v>
      </c>
      <c r="D3020" t="str">
        <f t="shared" ref="D3020:D3035" si="375">LEFT(F3020,7)</f>
        <v>2021.01</v>
      </c>
      <c r="E3020" t="str" cm="1">
        <f t="array" ref="E3020">IF(COUNT(FIND({"셀룰러","샐룰러","lte","Lte","LTE","Cellular","cellular"},G3020)),"lte","wifi")</f>
        <v>wifi</v>
      </c>
      <c r="F3020" t="s">
        <v>83</v>
      </c>
      <c r="G3020" t="s">
        <v>1721</v>
      </c>
      <c r="H3020">
        <f t="shared" si="374"/>
        <v>6.9100000000000819</v>
      </c>
      <c r="I3020">
        <f t="shared" si="372"/>
        <v>720000</v>
      </c>
      <c r="J3020">
        <v>2014.1</v>
      </c>
      <c r="K3020">
        <f t="shared" si="373"/>
        <v>64</v>
      </c>
      <c r="M3020">
        <f t="shared" si="370"/>
        <v>600000</v>
      </c>
    </row>
    <row r="3021" spans="1:13" x14ac:dyDescent="0.45">
      <c r="A3021" t="s">
        <v>1877</v>
      </c>
      <c r="B3021">
        <v>230000</v>
      </c>
      <c r="C3021" t="s">
        <v>7</v>
      </c>
      <c r="D3021" t="str">
        <f t="shared" si="375"/>
        <v>2021.03</v>
      </c>
      <c r="E3021" t="str" cm="1">
        <f t="array" ref="E3021">IF(COUNT(FIND({"셀룰러","샐룰러","lte","Lte","LTE","Cellular","cellular"},G3021)),"lte","wifi")</f>
        <v>wifi</v>
      </c>
      <c r="F3021" t="s">
        <v>190</v>
      </c>
      <c r="G3021" t="s">
        <v>1849</v>
      </c>
      <c r="H3021">
        <f t="shared" si="374"/>
        <v>6.9300000000000637</v>
      </c>
      <c r="I3021">
        <f t="shared" si="372"/>
        <v>720000</v>
      </c>
      <c r="J3021">
        <v>2014.1</v>
      </c>
      <c r="K3021">
        <f t="shared" si="373"/>
        <v>64</v>
      </c>
      <c r="M3021">
        <f t="shared" si="370"/>
        <v>600000</v>
      </c>
    </row>
    <row r="3022" spans="1:13" x14ac:dyDescent="0.45">
      <c r="A3022" t="s">
        <v>1877</v>
      </c>
      <c r="B3022">
        <v>120000</v>
      </c>
      <c r="C3022" t="s">
        <v>4</v>
      </c>
      <c r="D3022" t="str">
        <f t="shared" si="375"/>
        <v>2021.01</v>
      </c>
      <c r="E3022" t="str" cm="1">
        <f t="array" ref="E3022">IF(COUNT(FIND({"셀룰러","샐룰러","lte","Lte","LTE","Cellular","cellular"},G3022)),"lte","wifi")</f>
        <v>wifi</v>
      </c>
      <c r="F3022" t="s">
        <v>347</v>
      </c>
      <c r="G3022" t="s">
        <v>1622</v>
      </c>
      <c r="H3022">
        <f t="shared" si="374"/>
        <v>6.9100000000000819</v>
      </c>
      <c r="I3022">
        <f t="shared" si="372"/>
        <v>720000</v>
      </c>
      <c r="J3022">
        <v>2014.1</v>
      </c>
      <c r="K3022">
        <f t="shared" si="373"/>
        <v>64</v>
      </c>
      <c r="M3022">
        <f t="shared" si="370"/>
        <v>600000</v>
      </c>
    </row>
    <row r="3023" spans="1:13" x14ac:dyDescent="0.45">
      <c r="A3023" t="s">
        <v>1877</v>
      </c>
      <c r="B3023">
        <v>200000</v>
      </c>
      <c r="C3023" t="s">
        <v>7</v>
      </c>
      <c r="D3023" t="str">
        <f t="shared" si="375"/>
        <v>2020.10</v>
      </c>
      <c r="E3023" t="str" cm="1">
        <f t="array" ref="E3023">IF(COUNT(FIND({"셀룰러","샐룰러","lte","Lte","LTE","Cellular","cellular"},G3023)),"lte","wifi")</f>
        <v>wifi</v>
      </c>
      <c r="F3023" t="s">
        <v>608</v>
      </c>
      <c r="G3023" t="s">
        <v>1978</v>
      </c>
      <c r="H3023">
        <f t="shared" si="374"/>
        <v>6</v>
      </c>
      <c r="I3023">
        <f t="shared" si="372"/>
        <v>720000</v>
      </c>
      <c r="J3023">
        <v>2014.1</v>
      </c>
      <c r="K3023">
        <f t="shared" si="373"/>
        <v>64</v>
      </c>
      <c r="M3023">
        <f t="shared" si="370"/>
        <v>600000</v>
      </c>
    </row>
    <row r="3024" spans="1:13" x14ac:dyDescent="0.45">
      <c r="A3024" t="s">
        <v>1877</v>
      </c>
      <c r="B3024">
        <v>240000</v>
      </c>
      <c r="C3024" t="s">
        <v>4</v>
      </c>
      <c r="D3024" t="str">
        <f t="shared" si="375"/>
        <v>2020.12</v>
      </c>
      <c r="E3024" t="str" cm="1">
        <f t="array" ref="E3024">IF(COUNT(FIND({"셀룰러","샐룰러","lte","Lte","LTE","Cellular","cellular"},G3024)),"lte","wifi")</f>
        <v>wifi</v>
      </c>
      <c r="F3024" t="s">
        <v>138</v>
      </c>
      <c r="G3024" t="s">
        <v>1762</v>
      </c>
      <c r="H3024">
        <f t="shared" si="374"/>
        <v>6.0199999999999818</v>
      </c>
      <c r="I3024">
        <f t="shared" si="372"/>
        <v>720000</v>
      </c>
      <c r="J3024">
        <v>2014.1</v>
      </c>
      <c r="K3024">
        <f t="shared" si="373"/>
        <v>64</v>
      </c>
      <c r="M3024">
        <f t="shared" si="370"/>
        <v>600000</v>
      </c>
    </row>
    <row r="3025" spans="1:13" x14ac:dyDescent="0.45">
      <c r="A3025" t="s">
        <v>1877</v>
      </c>
      <c r="B3025" s="1">
        <v>398500</v>
      </c>
      <c r="C3025" t="s">
        <v>4</v>
      </c>
      <c r="D3025" t="str">
        <f t="shared" si="375"/>
        <v>2020.04</v>
      </c>
      <c r="E3025" t="str" cm="1">
        <f t="array" ref="E3025">IF(COUNT(FIND({"셀룰러","샐룰러","lte","Lte","LTE","Cellular","cellular"},G3025)),"lte","wifi")</f>
        <v>wifi</v>
      </c>
      <c r="F3025" t="s">
        <v>5309</v>
      </c>
      <c r="G3025" t="s">
        <v>5177</v>
      </c>
      <c r="H3025">
        <f t="shared" si="374"/>
        <v>5.9400000000000546</v>
      </c>
      <c r="I3025">
        <f t="shared" si="372"/>
        <v>840000</v>
      </c>
      <c r="J3025">
        <v>2014.1</v>
      </c>
      <c r="K3025">
        <f t="shared" si="373"/>
        <v>128</v>
      </c>
      <c r="M3025">
        <f t="shared" si="370"/>
        <v>600000</v>
      </c>
    </row>
    <row r="3026" spans="1:13" x14ac:dyDescent="0.45">
      <c r="A3026" t="s">
        <v>1877</v>
      </c>
      <c r="B3026">
        <v>200000</v>
      </c>
      <c r="C3026" t="s">
        <v>4</v>
      </c>
      <c r="D3026" t="str">
        <f t="shared" si="375"/>
        <v>2021.01</v>
      </c>
      <c r="E3026" t="str" cm="1">
        <f t="array" ref="E3026">IF(COUNT(FIND({"셀룰러","샐룰러","lte","Lte","LTE","Cellular","cellular"},G3026)),"lte","wifi")</f>
        <v>wifi</v>
      </c>
      <c r="F3026" t="s">
        <v>342</v>
      </c>
      <c r="G3026" t="s">
        <v>1729</v>
      </c>
      <c r="H3026">
        <f t="shared" si="374"/>
        <v>6.9100000000000819</v>
      </c>
      <c r="I3026">
        <f t="shared" si="372"/>
        <v>720000</v>
      </c>
      <c r="J3026">
        <v>2014.1</v>
      </c>
      <c r="K3026">
        <f t="shared" si="373"/>
        <v>64</v>
      </c>
      <c r="M3026">
        <f t="shared" si="370"/>
        <v>600000</v>
      </c>
    </row>
    <row r="3027" spans="1:13" x14ac:dyDescent="0.45">
      <c r="A3027" t="s">
        <v>1877</v>
      </c>
      <c r="B3027" s="1">
        <v>422000</v>
      </c>
      <c r="C3027" t="s">
        <v>4</v>
      </c>
      <c r="D3027" t="str">
        <f t="shared" si="375"/>
        <v>2018.07</v>
      </c>
      <c r="E3027" t="str" cm="1">
        <f t="array" ref="E3027">IF(COUNT(FIND({"셀룰러","샐룰러","lte","Lte","LTE","Cellular","cellular"},G3027)),"lte","wifi")</f>
        <v>wifi</v>
      </c>
      <c r="F3027" t="s">
        <v>5308</v>
      </c>
      <c r="G3027" t="s">
        <v>5175</v>
      </c>
      <c r="H3027">
        <f t="shared" si="374"/>
        <v>3.9700000000000273</v>
      </c>
      <c r="I3027">
        <f t="shared" si="372"/>
        <v>720000</v>
      </c>
      <c r="J3027">
        <v>2014.1</v>
      </c>
      <c r="K3027">
        <f t="shared" si="373"/>
        <v>64</v>
      </c>
      <c r="M3027">
        <f t="shared" si="370"/>
        <v>600000</v>
      </c>
    </row>
    <row r="3028" spans="1:13" x14ac:dyDescent="0.45">
      <c r="A3028" t="s">
        <v>1877</v>
      </c>
      <c r="B3028">
        <v>180000</v>
      </c>
      <c r="C3028" t="s">
        <v>7</v>
      </c>
      <c r="D3028" t="str">
        <f t="shared" si="375"/>
        <v>2021.03</v>
      </c>
      <c r="E3028" t="str" cm="1">
        <f t="array" ref="E3028">IF(COUNT(FIND({"셀룰러","샐룰러","lte","Lte","LTE","Cellular","cellular"},G3028)),"lte","wifi")</f>
        <v>wifi</v>
      </c>
      <c r="F3028" t="s">
        <v>197</v>
      </c>
      <c r="G3028" t="s">
        <v>1658</v>
      </c>
      <c r="H3028">
        <f t="shared" si="374"/>
        <v>6.9300000000000637</v>
      </c>
      <c r="I3028">
        <f t="shared" si="372"/>
        <v>720000</v>
      </c>
      <c r="J3028">
        <v>2014.1</v>
      </c>
      <c r="K3028">
        <f t="shared" si="373"/>
        <v>64</v>
      </c>
      <c r="M3028">
        <f t="shared" si="370"/>
        <v>600000</v>
      </c>
    </row>
    <row r="3029" spans="1:13" x14ac:dyDescent="0.45">
      <c r="A3029" t="s">
        <v>1877</v>
      </c>
      <c r="B3029">
        <v>180000</v>
      </c>
      <c r="C3029" t="s">
        <v>7</v>
      </c>
      <c r="D3029" t="str">
        <f t="shared" si="375"/>
        <v>2021.03</v>
      </c>
      <c r="E3029" t="str" cm="1">
        <f t="array" ref="E3029">IF(COUNT(FIND({"셀룰러","샐룰러","lte","Lte","LTE","Cellular","cellular"},G3029)),"lte","wifi")</f>
        <v>lte</v>
      </c>
      <c r="F3029" t="s">
        <v>22</v>
      </c>
      <c r="G3029" t="s">
        <v>1657</v>
      </c>
      <c r="H3029">
        <f t="shared" si="374"/>
        <v>6.9300000000000637</v>
      </c>
      <c r="I3029">
        <f t="shared" si="372"/>
        <v>880000</v>
      </c>
      <c r="J3029">
        <v>2014.1</v>
      </c>
      <c r="K3029">
        <f t="shared" si="373"/>
        <v>64</v>
      </c>
      <c r="M3029">
        <f t="shared" si="370"/>
        <v>760000</v>
      </c>
    </row>
    <row r="3030" spans="1:13" x14ac:dyDescent="0.45">
      <c r="A3030" t="s">
        <v>1877</v>
      </c>
      <c r="B3030">
        <v>190000</v>
      </c>
      <c r="C3030" t="s">
        <v>7</v>
      </c>
      <c r="D3030" t="str">
        <f t="shared" si="375"/>
        <v>2020.12</v>
      </c>
      <c r="E3030" t="str" cm="1">
        <f t="array" ref="E3030">IF(COUNT(FIND({"셀룰러","샐룰러","lte","Lte","LTE","Cellular","cellular"},G3030)),"lte","wifi")</f>
        <v>wifi</v>
      </c>
      <c r="F3030" t="s">
        <v>142</v>
      </c>
      <c r="G3030" t="s">
        <v>1927</v>
      </c>
      <c r="H3030">
        <f t="shared" si="374"/>
        <v>6.0199999999999818</v>
      </c>
      <c r="I3030">
        <f t="shared" si="372"/>
        <v>720000</v>
      </c>
      <c r="J3030">
        <v>2014.1</v>
      </c>
      <c r="K3030">
        <f t="shared" si="373"/>
        <v>64</v>
      </c>
      <c r="M3030">
        <f t="shared" si="370"/>
        <v>600000</v>
      </c>
    </row>
    <row r="3031" spans="1:13" x14ac:dyDescent="0.45">
      <c r="A3031" t="s">
        <v>1877</v>
      </c>
      <c r="B3031">
        <v>300000</v>
      </c>
      <c r="C3031" t="s">
        <v>4</v>
      </c>
      <c r="D3031" t="str">
        <f t="shared" si="375"/>
        <v>2020.12</v>
      </c>
      <c r="E3031" t="str" cm="1">
        <f t="array" ref="E3031">IF(COUNT(FIND({"셀룰러","샐룰러","lte","Lte","LTE","Cellular","cellular"},G3031)),"lte","wifi")</f>
        <v>lte</v>
      </c>
      <c r="F3031" t="s">
        <v>155</v>
      </c>
      <c r="G3031" t="s">
        <v>1930</v>
      </c>
      <c r="H3031">
        <f t="shared" si="374"/>
        <v>6.0199999999999818</v>
      </c>
      <c r="I3031">
        <f t="shared" si="372"/>
        <v>1000000</v>
      </c>
      <c r="J3031">
        <v>2014.1</v>
      </c>
      <c r="K3031">
        <f t="shared" si="373"/>
        <v>128</v>
      </c>
      <c r="M3031">
        <f t="shared" si="370"/>
        <v>760000</v>
      </c>
    </row>
    <row r="3032" spans="1:13" x14ac:dyDescent="0.45">
      <c r="A3032" t="s">
        <v>1877</v>
      </c>
      <c r="B3032">
        <v>320000</v>
      </c>
      <c r="C3032" t="s">
        <v>43</v>
      </c>
      <c r="D3032" t="str">
        <f t="shared" si="375"/>
        <v>2021.03</v>
      </c>
      <c r="E3032" t="str" cm="1">
        <f t="array" ref="E3032">IF(COUNT(FIND({"셀룰러","샐룰러","lte","Lte","LTE","Cellular","cellular"},G3032)),"lte","wifi")</f>
        <v>lte</v>
      </c>
      <c r="F3032" t="s">
        <v>197</v>
      </c>
      <c r="G3032" t="s">
        <v>1442</v>
      </c>
      <c r="H3032">
        <f t="shared" si="374"/>
        <v>6.9300000000000637</v>
      </c>
      <c r="I3032">
        <f t="shared" si="372"/>
        <v>880000</v>
      </c>
      <c r="J3032">
        <v>2014.1</v>
      </c>
      <c r="K3032">
        <f t="shared" si="373"/>
        <v>64</v>
      </c>
      <c r="M3032">
        <f t="shared" si="370"/>
        <v>760000</v>
      </c>
    </row>
    <row r="3033" spans="1:13" x14ac:dyDescent="0.45">
      <c r="A3033" t="s">
        <v>1877</v>
      </c>
      <c r="B3033" s="1">
        <v>299000</v>
      </c>
      <c r="C3033" t="s">
        <v>4</v>
      </c>
      <c r="D3033" t="str">
        <f t="shared" si="375"/>
        <v>2018.04</v>
      </c>
      <c r="E3033" t="str" cm="1">
        <f t="array" ref="E3033">IF(COUNT(FIND({"셀룰러","샐룰러","lte","Lte","LTE","Cellular","cellular"},G3033)),"lte","wifi")</f>
        <v>wifi</v>
      </c>
      <c r="F3033" t="s">
        <v>5288</v>
      </c>
      <c r="G3033" t="s">
        <v>5171</v>
      </c>
      <c r="H3033">
        <f t="shared" si="374"/>
        <v>3.9400000000000546</v>
      </c>
      <c r="I3033">
        <f t="shared" si="372"/>
        <v>720000</v>
      </c>
      <c r="J3033">
        <v>2014.1</v>
      </c>
      <c r="K3033">
        <f t="shared" si="373"/>
        <v>64</v>
      </c>
      <c r="M3033">
        <f t="shared" si="370"/>
        <v>600000</v>
      </c>
    </row>
    <row r="3034" spans="1:13" x14ac:dyDescent="0.45">
      <c r="A3034" t="s">
        <v>1877</v>
      </c>
      <c r="B3034">
        <v>200000</v>
      </c>
      <c r="C3034" t="s">
        <v>7</v>
      </c>
      <c r="D3034" t="str">
        <f t="shared" si="375"/>
        <v>2020.11</v>
      </c>
      <c r="E3034" t="str" cm="1">
        <f t="array" ref="E3034">IF(COUNT(FIND({"셀룰러","샐룰러","lte","Lte","LTE","Cellular","cellular"},G3034)),"lte","wifi")</f>
        <v>wifi</v>
      </c>
      <c r="F3034" t="s">
        <v>597</v>
      </c>
      <c r="G3034" t="s">
        <v>1939</v>
      </c>
      <c r="H3034">
        <f t="shared" si="374"/>
        <v>6.0099999999999909</v>
      </c>
      <c r="I3034">
        <f t="shared" si="372"/>
        <v>720000</v>
      </c>
      <c r="J3034">
        <v>2014.1</v>
      </c>
      <c r="K3034">
        <f t="shared" si="373"/>
        <v>64</v>
      </c>
      <c r="M3034">
        <f t="shared" si="370"/>
        <v>600000</v>
      </c>
    </row>
    <row r="3035" spans="1:13" x14ac:dyDescent="0.45">
      <c r="A3035" t="s">
        <v>1877</v>
      </c>
      <c r="B3035">
        <v>250000</v>
      </c>
      <c r="C3035" t="s">
        <v>4</v>
      </c>
      <c r="D3035" t="str">
        <f t="shared" si="375"/>
        <v>2020.11</v>
      </c>
      <c r="E3035" t="str" cm="1">
        <f t="array" ref="E3035">IF(COUNT(FIND({"셀룰러","샐룰러","lte","Lte","LTE","Cellular","cellular"},G3035)),"lte","wifi")</f>
        <v>wifi</v>
      </c>
      <c r="F3035" t="s">
        <v>597</v>
      </c>
      <c r="G3035" t="s">
        <v>1806</v>
      </c>
      <c r="H3035">
        <f t="shared" si="374"/>
        <v>6.0099999999999909</v>
      </c>
      <c r="I3035">
        <f t="shared" si="372"/>
        <v>840000</v>
      </c>
      <c r="J3035">
        <v>2014.1</v>
      </c>
      <c r="K3035">
        <f t="shared" si="373"/>
        <v>128</v>
      </c>
      <c r="M3035">
        <f t="shared" si="370"/>
        <v>600000</v>
      </c>
    </row>
    <row r="3036" spans="1:13" x14ac:dyDescent="0.45">
      <c r="A3036" t="s">
        <v>1877</v>
      </c>
      <c r="B3036" s="1">
        <v>379000</v>
      </c>
      <c r="C3036" t="s">
        <v>4</v>
      </c>
      <c r="D3036" s="2">
        <v>2021.01</v>
      </c>
      <c r="E3036" t="str" cm="1">
        <f t="array" ref="E3036">IF(COUNT(FIND({"셀룰러","샐룰러","lte","Lte","LTE","Cellular","cellular"},G3036)),"lte","wifi")</f>
        <v>wifi</v>
      </c>
      <c r="F3036">
        <v>202101</v>
      </c>
      <c r="G3036" t="s">
        <v>5158</v>
      </c>
      <c r="H3036">
        <f t="shared" si="374"/>
        <v>6.9100000000000819</v>
      </c>
      <c r="I3036">
        <f t="shared" si="372"/>
        <v>840000</v>
      </c>
      <c r="J3036">
        <v>2014.1</v>
      </c>
      <c r="K3036">
        <f t="shared" si="373"/>
        <v>128</v>
      </c>
      <c r="M3036">
        <f t="shared" si="370"/>
        <v>600000</v>
      </c>
    </row>
    <row r="3037" spans="1:13" x14ac:dyDescent="0.45">
      <c r="A3037" t="s">
        <v>1877</v>
      </c>
      <c r="B3037">
        <v>195000</v>
      </c>
      <c r="C3037" t="s">
        <v>7</v>
      </c>
      <c r="D3037" t="str">
        <f t="shared" ref="D3037:D3053" si="376">LEFT(F3037,7)</f>
        <v>2021.02</v>
      </c>
      <c r="E3037" t="str" cm="1">
        <f t="array" ref="E3037">IF(COUNT(FIND({"셀룰러","샐룰러","lte","Lte","LTE","Cellular","cellular"},G3037)),"lte","wifi")</f>
        <v>wifi</v>
      </c>
      <c r="F3037" t="s">
        <v>35</v>
      </c>
      <c r="G3037" t="s">
        <v>1665</v>
      </c>
      <c r="H3037">
        <f t="shared" si="374"/>
        <v>6.9200000000000728</v>
      </c>
      <c r="I3037">
        <f t="shared" si="372"/>
        <v>720000</v>
      </c>
      <c r="J3037">
        <v>2014.1</v>
      </c>
      <c r="K3037">
        <f t="shared" si="373"/>
        <v>64</v>
      </c>
      <c r="M3037">
        <f t="shared" si="370"/>
        <v>600000</v>
      </c>
    </row>
    <row r="3038" spans="1:13" x14ac:dyDescent="0.45">
      <c r="A3038" t="s">
        <v>1877</v>
      </c>
      <c r="B3038">
        <v>75000</v>
      </c>
      <c r="C3038" t="s">
        <v>7</v>
      </c>
      <c r="D3038" t="str">
        <f t="shared" si="376"/>
        <v>2021.01</v>
      </c>
      <c r="E3038" t="str" cm="1">
        <f t="array" ref="E3038">IF(COUNT(FIND({"셀룰러","샐룰러","lte","Lte","LTE","Cellular","cellular"},G3038)),"lte","wifi")</f>
        <v>wifi</v>
      </c>
      <c r="F3038" t="s">
        <v>106</v>
      </c>
      <c r="G3038" t="s">
        <v>1744</v>
      </c>
      <c r="H3038">
        <f t="shared" si="374"/>
        <v>6.9100000000000819</v>
      </c>
      <c r="I3038">
        <f t="shared" si="372"/>
        <v>720000</v>
      </c>
      <c r="J3038">
        <v>2014.1</v>
      </c>
      <c r="K3038">
        <f t="shared" si="373"/>
        <v>64</v>
      </c>
      <c r="M3038">
        <f t="shared" si="370"/>
        <v>600000</v>
      </c>
    </row>
    <row r="3039" spans="1:13" x14ac:dyDescent="0.45">
      <c r="A3039" t="s">
        <v>1877</v>
      </c>
      <c r="B3039">
        <v>160000</v>
      </c>
      <c r="C3039" t="s">
        <v>7</v>
      </c>
      <c r="D3039" t="str">
        <f t="shared" si="376"/>
        <v>2020.11</v>
      </c>
      <c r="E3039" t="str" cm="1">
        <f t="array" ref="E3039">IF(COUNT(FIND({"셀룰러","샐룰러","lte","Lte","LTE","Cellular","cellular"},G3039)),"lte","wifi")</f>
        <v>lte</v>
      </c>
      <c r="F3039" t="s">
        <v>186</v>
      </c>
      <c r="G3039" t="s">
        <v>1960</v>
      </c>
      <c r="H3039">
        <f t="shared" si="374"/>
        <v>6.0099999999999909</v>
      </c>
      <c r="I3039">
        <f t="shared" si="372"/>
        <v>760000</v>
      </c>
      <c r="J3039">
        <v>2014.1</v>
      </c>
      <c r="K3039">
        <f t="shared" si="373"/>
        <v>16</v>
      </c>
      <c r="M3039">
        <f t="shared" si="370"/>
        <v>760000</v>
      </c>
    </row>
    <row r="3040" spans="1:13" x14ac:dyDescent="0.45">
      <c r="A3040" t="s">
        <v>1877</v>
      </c>
      <c r="B3040">
        <v>150000</v>
      </c>
      <c r="C3040" t="s">
        <v>7</v>
      </c>
      <c r="D3040" t="str">
        <f t="shared" si="376"/>
        <v>2020.12</v>
      </c>
      <c r="E3040" t="str" cm="1">
        <f t="array" ref="E3040">IF(COUNT(FIND({"셀룰러","샐룰러","lte","Lte","LTE","Cellular","cellular"},G3040)),"lte","wifi")</f>
        <v>wifi</v>
      </c>
      <c r="F3040" t="s">
        <v>163</v>
      </c>
      <c r="G3040" t="s">
        <v>1496</v>
      </c>
      <c r="H3040">
        <f t="shared" si="374"/>
        <v>6.0199999999999818</v>
      </c>
      <c r="I3040">
        <f t="shared" si="372"/>
        <v>720000</v>
      </c>
      <c r="J3040">
        <v>2014.1</v>
      </c>
      <c r="K3040">
        <f t="shared" si="373"/>
        <v>64</v>
      </c>
      <c r="M3040">
        <f t="shared" si="370"/>
        <v>600000</v>
      </c>
    </row>
    <row r="3041" spans="1:13" x14ac:dyDescent="0.45">
      <c r="A3041" t="s">
        <v>1877</v>
      </c>
      <c r="B3041">
        <v>220000</v>
      </c>
      <c r="C3041" t="s">
        <v>7</v>
      </c>
      <c r="D3041" t="str">
        <f t="shared" si="376"/>
        <v>2020.11</v>
      </c>
      <c r="E3041" t="str" cm="1">
        <f t="array" ref="E3041">IF(COUNT(FIND({"셀룰러","샐룰러","lte","Lte","LTE","Cellular","cellular"},G3041)),"lte","wifi")</f>
        <v>wifi</v>
      </c>
      <c r="F3041" t="s">
        <v>602</v>
      </c>
      <c r="G3041" t="s">
        <v>1799</v>
      </c>
      <c r="H3041">
        <f t="shared" si="374"/>
        <v>6.0099999999999909</v>
      </c>
      <c r="I3041">
        <f t="shared" si="372"/>
        <v>720000</v>
      </c>
      <c r="J3041">
        <v>2014.1</v>
      </c>
      <c r="K3041">
        <f t="shared" si="373"/>
        <v>64</v>
      </c>
      <c r="M3041">
        <f t="shared" si="370"/>
        <v>600000</v>
      </c>
    </row>
    <row r="3042" spans="1:13" x14ac:dyDescent="0.45">
      <c r="A3042" t="s">
        <v>1877</v>
      </c>
      <c r="B3042">
        <v>150000</v>
      </c>
      <c r="C3042" t="s">
        <v>7</v>
      </c>
      <c r="D3042" t="str">
        <f t="shared" si="376"/>
        <v>2020.11</v>
      </c>
      <c r="E3042" t="str" cm="1">
        <f t="array" ref="E3042">IF(COUNT(FIND({"셀룰러","샐룰러","lte","Lte","LTE","Cellular","cellular"},G3042)),"lte","wifi")</f>
        <v>wifi</v>
      </c>
      <c r="F3042" t="s">
        <v>168</v>
      </c>
      <c r="G3042" t="s">
        <v>1679</v>
      </c>
      <c r="H3042">
        <f t="shared" si="374"/>
        <v>6.0099999999999909</v>
      </c>
      <c r="I3042">
        <f t="shared" si="372"/>
        <v>720000</v>
      </c>
      <c r="J3042">
        <v>2014.1</v>
      </c>
      <c r="K3042">
        <f t="shared" si="373"/>
        <v>64</v>
      </c>
      <c r="M3042">
        <f t="shared" si="370"/>
        <v>600000</v>
      </c>
    </row>
    <row r="3043" spans="1:13" x14ac:dyDescent="0.45">
      <c r="A3043" t="s">
        <v>1877</v>
      </c>
      <c r="B3043">
        <v>250000</v>
      </c>
      <c r="C3043" t="s">
        <v>7</v>
      </c>
      <c r="D3043" t="str">
        <f t="shared" si="376"/>
        <v>2020.12</v>
      </c>
      <c r="E3043" t="str" cm="1">
        <f t="array" ref="E3043">IF(COUNT(FIND({"셀룰러","샐룰러","lte","Lte","LTE","Cellular","cellular"},G3043)),"lte","wifi")</f>
        <v>wifi</v>
      </c>
      <c r="F3043" t="s">
        <v>155</v>
      </c>
      <c r="G3043" t="s">
        <v>1771</v>
      </c>
      <c r="H3043">
        <f t="shared" si="374"/>
        <v>6.0199999999999818</v>
      </c>
      <c r="I3043">
        <f t="shared" si="372"/>
        <v>840000</v>
      </c>
      <c r="J3043">
        <v>2014.1</v>
      </c>
      <c r="K3043">
        <f t="shared" si="373"/>
        <v>128</v>
      </c>
      <c r="M3043">
        <f t="shared" si="370"/>
        <v>600000</v>
      </c>
    </row>
    <row r="3044" spans="1:13" x14ac:dyDescent="0.45">
      <c r="A3044" t="s">
        <v>1877</v>
      </c>
      <c r="B3044">
        <v>150000</v>
      </c>
      <c r="C3044" t="s">
        <v>7</v>
      </c>
      <c r="D3044" t="str">
        <f t="shared" si="376"/>
        <v>2021.02</v>
      </c>
      <c r="E3044" t="str" cm="1">
        <f t="array" ref="E3044">IF(COUNT(FIND({"셀룰러","샐룰러","lte","Lte","LTE","Cellular","cellular"},G3044)),"lte","wifi")</f>
        <v>wifi</v>
      </c>
      <c r="F3044" t="s">
        <v>41</v>
      </c>
      <c r="G3044" t="s">
        <v>1985</v>
      </c>
      <c r="H3044">
        <f t="shared" si="374"/>
        <v>6.9200000000000728</v>
      </c>
      <c r="I3044">
        <f t="shared" si="372"/>
        <v>720000</v>
      </c>
      <c r="J3044">
        <v>2014.1</v>
      </c>
      <c r="K3044">
        <f t="shared" si="373"/>
        <v>64</v>
      </c>
      <c r="M3044">
        <f t="shared" si="370"/>
        <v>600000</v>
      </c>
    </row>
    <row r="3045" spans="1:13" x14ac:dyDescent="0.45">
      <c r="A3045" t="s">
        <v>1877</v>
      </c>
      <c r="B3045" s="1">
        <v>587940</v>
      </c>
      <c r="C3045" t="s">
        <v>4</v>
      </c>
      <c r="D3045" t="str">
        <f t="shared" si="376"/>
        <v>2021.02</v>
      </c>
      <c r="E3045" t="str" cm="1">
        <f t="array" ref="E3045">IF(COUNT(FIND({"셀룰러","샐룰러","lte","Lte","LTE","Cellular","cellular"},G3045)),"lte","wifi")</f>
        <v>wifi</v>
      </c>
      <c r="F3045" t="s">
        <v>5277</v>
      </c>
      <c r="G3045" t="s">
        <v>5169</v>
      </c>
      <c r="H3045">
        <f t="shared" si="374"/>
        <v>6.9200000000000728</v>
      </c>
      <c r="I3045">
        <f t="shared" si="372"/>
        <v>840000</v>
      </c>
      <c r="J3045">
        <v>2014.1</v>
      </c>
      <c r="K3045">
        <f t="shared" si="373"/>
        <v>128</v>
      </c>
      <c r="M3045">
        <f t="shared" si="370"/>
        <v>600000</v>
      </c>
    </row>
    <row r="3046" spans="1:13" x14ac:dyDescent="0.45">
      <c r="A3046" t="s">
        <v>1877</v>
      </c>
      <c r="B3046">
        <v>200000</v>
      </c>
      <c r="C3046" t="s">
        <v>7</v>
      </c>
      <c r="D3046" t="str">
        <f t="shared" si="376"/>
        <v>2021.01</v>
      </c>
      <c r="E3046" t="str" cm="1">
        <f t="array" ref="E3046">IF(COUNT(FIND({"셀룰러","샐룰러","lte","Lte","LTE","Cellular","cellular"},G3046)),"lte","wifi")</f>
        <v>lte</v>
      </c>
      <c r="F3046" t="s">
        <v>347</v>
      </c>
      <c r="G3046" t="s">
        <v>1898</v>
      </c>
      <c r="H3046">
        <f t="shared" si="374"/>
        <v>6.9100000000000819</v>
      </c>
      <c r="I3046">
        <f t="shared" si="372"/>
        <v>880000</v>
      </c>
      <c r="J3046">
        <v>2014.1</v>
      </c>
      <c r="K3046">
        <f t="shared" si="373"/>
        <v>64</v>
      </c>
      <c r="M3046">
        <f t="shared" si="370"/>
        <v>760000</v>
      </c>
    </row>
    <row r="3047" spans="1:13" x14ac:dyDescent="0.45">
      <c r="A3047" t="s">
        <v>1877</v>
      </c>
      <c r="B3047">
        <v>220000</v>
      </c>
      <c r="C3047" t="s">
        <v>7</v>
      </c>
      <c r="D3047" t="str">
        <f t="shared" si="376"/>
        <v>2020.11</v>
      </c>
      <c r="E3047" t="str" cm="1">
        <f t="array" ref="E3047">IF(COUNT(FIND({"셀룰러","샐룰러","lte","Lte","LTE","Cellular","cellular"},G3047)),"lte","wifi")</f>
        <v>wifi</v>
      </c>
      <c r="F3047" t="s">
        <v>204</v>
      </c>
      <c r="G3047" t="s">
        <v>1967</v>
      </c>
      <c r="H3047">
        <f t="shared" si="374"/>
        <v>6.0099999999999909</v>
      </c>
      <c r="I3047">
        <f t="shared" si="372"/>
        <v>720000</v>
      </c>
      <c r="J3047">
        <v>2014.1</v>
      </c>
      <c r="K3047">
        <f t="shared" si="373"/>
        <v>64</v>
      </c>
      <c r="M3047">
        <f t="shared" si="370"/>
        <v>600000</v>
      </c>
    </row>
    <row r="3048" spans="1:13" x14ac:dyDescent="0.45">
      <c r="A3048" t="s">
        <v>1877</v>
      </c>
      <c r="B3048">
        <v>230000</v>
      </c>
      <c r="C3048" t="s">
        <v>7</v>
      </c>
      <c r="D3048" t="str">
        <f t="shared" si="376"/>
        <v>2020.11</v>
      </c>
      <c r="E3048" t="str" cm="1">
        <f t="array" ref="E3048">IF(COUNT(FIND({"셀룰러","샐룰러","lte","Lte","LTE","Cellular","cellular"},G3048)),"lte","wifi")</f>
        <v>wifi</v>
      </c>
      <c r="F3048" t="s">
        <v>185</v>
      </c>
      <c r="G3048" t="s">
        <v>1957</v>
      </c>
      <c r="H3048">
        <f t="shared" si="374"/>
        <v>6.0099999999999909</v>
      </c>
      <c r="I3048">
        <f t="shared" si="372"/>
        <v>720000</v>
      </c>
      <c r="J3048">
        <v>2014.1</v>
      </c>
      <c r="K3048">
        <f t="shared" si="373"/>
        <v>64</v>
      </c>
      <c r="M3048">
        <f t="shared" si="370"/>
        <v>600000</v>
      </c>
    </row>
    <row r="3049" spans="1:13" x14ac:dyDescent="0.45">
      <c r="A3049" t="s">
        <v>1877</v>
      </c>
      <c r="B3049">
        <v>220000</v>
      </c>
      <c r="C3049" t="s">
        <v>7</v>
      </c>
      <c r="D3049" t="str">
        <f t="shared" si="376"/>
        <v>2020.11</v>
      </c>
      <c r="E3049" t="str" cm="1">
        <f t="array" ref="E3049">IF(COUNT(FIND({"셀룰러","샐룰러","lte","Lte","LTE","Cellular","cellular"},G3049)),"lte","wifi")</f>
        <v>lte</v>
      </c>
      <c r="F3049" t="s">
        <v>199</v>
      </c>
      <c r="G3049" t="s">
        <v>1820</v>
      </c>
      <c r="H3049">
        <f t="shared" si="374"/>
        <v>6.0099999999999909</v>
      </c>
      <c r="I3049">
        <f t="shared" si="372"/>
        <v>880000</v>
      </c>
      <c r="J3049">
        <v>2014.1</v>
      </c>
      <c r="K3049">
        <f t="shared" si="373"/>
        <v>64</v>
      </c>
      <c r="M3049">
        <f t="shared" si="370"/>
        <v>760000</v>
      </c>
    </row>
    <row r="3050" spans="1:13" x14ac:dyDescent="0.45">
      <c r="A3050" t="s">
        <v>1877</v>
      </c>
      <c r="B3050">
        <v>160000</v>
      </c>
      <c r="C3050" t="s">
        <v>7</v>
      </c>
      <c r="D3050" t="str">
        <f t="shared" si="376"/>
        <v>2021.01</v>
      </c>
      <c r="E3050" t="str" cm="1">
        <f t="array" ref="E3050">IF(COUNT(FIND({"셀룰러","샐룰러","lte","Lte","LTE","Cellular","cellular"},G3050)),"lte","wifi")</f>
        <v>wifi</v>
      </c>
      <c r="F3050" t="s">
        <v>97</v>
      </c>
      <c r="G3050" t="s">
        <v>1906</v>
      </c>
      <c r="H3050">
        <f t="shared" si="374"/>
        <v>6.9100000000000819</v>
      </c>
      <c r="I3050">
        <f t="shared" si="372"/>
        <v>720000</v>
      </c>
      <c r="J3050">
        <v>2014.1</v>
      </c>
      <c r="K3050">
        <f t="shared" si="373"/>
        <v>64</v>
      </c>
      <c r="M3050">
        <f t="shared" si="370"/>
        <v>600000</v>
      </c>
    </row>
    <row r="3051" spans="1:13" x14ac:dyDescent="0.45">
      <c r="A3051" t="s">
        <v>1877</v>
      </c>
      <c r="B3051">
        <v>280000</v>
      </c>
      <c r="C3051" t="s">
        <v>4</v>
      </c>
      <c r="D3051" t="str">
        <f t="shared" si="376"/>
        <v>2021.01</v>
      </c>
      <c r="E3051" t="str" cm="1">
        <f t="array" ref="E3051">IF(COUNT(FIND({"셀룰러","샐룰러","lte","Lte","LTE","Cellular","cellular"},G3051)),"lte","wifi")</f>
        <v>wifi</v>
      </c>
      <c r="F3051" t="s">
        <v>114</v>
      </c>
      <c r="G3051" t="s">
        <v>1920</v>
      </c>
      <c r="H3051">
        <f t="shared" si="374"/>
        <v>6.9100000000000819</v>
      </c>
      <c r="I3051">
        <f t="shared" si="372"/>
        <v>720000</v>
      </c>
      <c r="J3051">
        <v>2014.1</v>
      </c>
      <c r="K3051">
        <f t="shared" si="373"/>
        <v>64</v>
      </c>
      <c r="M3051">
        <f t="shared" si="370"/>
        <v>600000</v>
      </c>
    </row>
    <row r="3052" spans="1:13" x14ac:dyDescent="0.45">
      <c r="A3052" t="s">
        <v>1877</v>
      </c>
      <c r="B3052">
        <v>220000</v>
      </c>
      <c r="C3052" t="s">
        <v>7</v>
      </c>
      <c r="D3052" t="str">
        <f t="shared" si="376"/>
        <v>2021.02</v>
      </c>
      <c r="E3052" t="str" cm="1">
        <f t="array" ref="E3052">IF(COUNT(FIND({"셀룰러","샐룰러","lte","Lte","LTE","Cellular","cellular"},G3052)),"lte","wifi")</f>
        <v>lte</v>
      </c>
      <c r="F3052" t="s">
        <v>77</v>
      </c>
      <c r="G3052" t="s">
        <v>1872</v>
      </c>
      <c r="H3052">
        <f t="shared" si="374"/>
        <v>6.9200000000000728</v>
      </c>
      <c r="I3052">
        <f t="shared" si="372"/>
        <v>1000000</v>
      </c>
      <c r="J3052">
        <v>2014.1</v>
      </c>
      <c r="K3052">
        <f t="shared" si="373"/>
        <v>128</v>
      </c>
      <c r="M3052">
        <f t="shared" si="370"/>
        <v>760000</v>
      </c>
    </row>
    <row r="3053" spans="1:13" x14ac:dyDescent="0.45">
      <c r="A3053" t="s">
        <v>1877</v>
      </c>
      <c r="B3053">
        <v>180000</v>
      </c>
      <c r="C3053" t="s">
        <v>7</v>
      </c>
      <c r="D3053" t="str">
        <f t="shared" si="376"/>
        <v>2021.01</v>
      </c>
      <c r="E3053" t="str" cm="1">
        <f t="array" ref="E3053">IF(COUNT(FIND({"셀룰러","샐룰러","lte","Lte","LTE","Cellular","cellular"},G3053)),"lte","wifi")</f>
        <v>wifi</v>
      </c>
      <c r="F3053" t="s">
        <v>371</v>
      </c>
      <c r="G3053" t="s">
        <v>1854</v>
      </c>
      <c r="H3053">
        <f t="shared" si="374"/>
        <v>6.9100000000000819</v>
      </c>
      <c r="I3053">
        <f t="shared" si="372"/>
        <v>840000</v>
      </c>
      <c r="J3053">
        <v>2014.1</v>
      </c>
      <c r="K3053">
        <f t="shared" si="373"/>
        <v>128</v>
      </c>
      <c r="M3053">
        <f t="shared" si="370"/>
        <v>600000</v>
      </c>
    </row>
    <row r="3054" spans="1:13" x14ac:dyDescent="0.45">
      <c r="A3054" t="s">
        <v>1877</v>
      </c>
      <c r="B3054" s="1">
        <v>249000</v>
      </c>
      <c r="C3054" t="s">
        <v>4</v>
      </c>
      <c r="D3054" s="2">
        <v>2018.06</v>
      </c>
      <c r="E3054" t="str" cm="1">
        <f t="array" ref="E3054">IF(COUNT(FIND({"셀룰러","샐룰러","lte","Lte","LTE","Cellular","cellular"},G3054)),"lte","wifi")</f>
        <v>lte</v>
      </c>
      <c r="F3054">
        <v>201806</v>
      </c>
      <c r="G3054" t="s">
        <v>5142</v>
      </c>
      <c r="H3054">
        <f t="shared" si="374"/>
        <v>3.9600000000000364</v>
      </c>
      <c r="I3054">
        <f t="shared" si="372"/>
        <v>760000</v>
      </c>
      <c r="J3054">
        <v>2014.1</v>
      </c>
      <c r="K3054">
        <f t="shared" si="373"/>
        <v>16</v>
      </c>
      <c r="M3054">
        <f t="shared" si="370"/>
        <v>760000</v>
      </c>
    </row>
    <row r="3055" spans="1:13" x14ac:dyDescent="0.45">
      <c r="A3055" t="s">
        <v>1877</v>
      </c>
      <c r="B3055">
        <v>250000</v>
      </c>
      <c r="C3055" t="s">
        <v>7</v>
      </c>
      <c r="D3055" t="str">
        <f t="shared" ref="D3055:D3070" si="377">LEFT(F3055,7)</f>
        <v>2021.02</v>
      </c>
      <c r="E3055" t="str" cm="1">
        <f t="array" ref="E3055">IF(COUNT(FIND({"셀룰러","샐룰러","lte","Lte","LTE","Cellular","cellular"},G3055)),"lte","wifi")</f>
        <v>wifi</v>
      </c>
      <c r="F3055" t="s">
        <v>41</v>
      </c>
      <c r="G3055" t="s">
        <v>1613</v>
      </c>
      <c r="H3055">
        <f t="shared" si="374"/>
        <v>6.9200000000000728</v>
      </c>
      <c r="I3055">
        <f t="shared" si="372"/>
        <v>840000</v>
      </c>
      <c r="J3055">
        <v>2014.1</v>
      </c>
      <c r="K3055">
        <f t="shared" si="373"/>
        <v>128</v>
      </c>
      <c r="M3055">
        <f t="shared" si="370"/>
        <v>600000</v>
      </c>
    </row>
    <row r="3056" spans="1:13" x14ac:dyDescent="0.45">
      <c r="A3056" t="s">
        <v>1877</v>
      </c>
      <c r="B3056">
        <v>190000</v>
      </c>
      <c r="C3056" t="s">
        <v>7</v>
      </c>
      <c r="D3056" t="str">
        <f t="shared" si="377"/>
        <v>2020.12</v>
      </c>
      <c r="E3056" t="str" cm="1">
        <f t="array" ref="E3056">IF(COUNT(FIND({"셀룰러","샐룰러","lte","Lte","LTE","Cellular","cellular"},G3056)),"lte","wifi")</f>
        <v>wifi</v>
      </c>
      <c r="F3056" t="s">
        <v>142</v>
      </c>
      <c r="G3056" t="s">
        <v>5151</v>
      </c>
      <c r="H3056">
        <f t="shared" si="374"/>
        <v>6.0199999999999818</v>
      </c>
      <c r="I3056">
        <f t="shared" si="372"/>
        <v>720000</v>
      </c>
      <c r="J3056">
        <v>2014.1</v>
      </c>
      <c r="K3056">
        <f t="shared" si="373"/>
        <v>64</v>
      </c>
      <c r="M3056">
        <f t="shared" si="370"/>
        <v>600000</v>
      </c>
    </row>
    <row r="3057" spans="1:13" x14ac:dyDescent="0.45">
      <c r="A3057" t="s">
        <v>1877</v>
      </c>
      <c r="B3057">
        <v>250000</v>
      </c>
      <c r="C3057" t="s">
        <v>4</v>
      </c>
      <c r="D3057" t="str">
        <f t="shared" si="377"/>
        <v>2020.12</v>
      </c>
      <c r="E3057" t="str" cm="1">
        <f t="array" ref="E3057">IF(COUNT(FIND({"셀룰러","샐룰러","lte","Lte","LTE","Cellular","cellular"},G3057)),"lte","wifi")</f>
        <v>lte</v>
      </c>
      <c r="F3057" t="s">
        <v>165</v>
      </c>
      <c r="G3057" t="s">
        <v>1945</v>
      </c>
      <c r="H3057">
        <f t="shared" si="374"/>
        <v>6.0199999999999818</v>
      </c>
      <c r="I3057">
        <f t="shared" si="372"/>
        <v>880000</v>
      </c>
      <c r="J3057">
        <v>2014.1</v>
      </c>
      <c r="K3057">
        <f t="shared" si="373"/>
        <v>64</v>
      </c>
      <c r="M3057">
        <f t="shared" si="370"/>
        <v>760000</v>
      </c>
    </row>
    <row r="3058" spans="1:13" x14ac:dyDescent="0.45">
      <c r="A3058" t="s">
        <v>1877</v>
      </c>
      <c r="B3058">
        <v>220000</v>
      </c>
      <c r="C3058" t="s">
        <v>7</v>
      </c>
      <c r="D3058" t="str">
        <f t="shared" si="377"/>
        <v>2020.11</v>
      </c>
      <c r="E3058" t="str" cm="1">
        <f t="array" ref="E3058">IF(COUNT(FIND({"셀룰러","샐룰러","lte","Lte","LTE","Cellular","cellular"},G3058)),"lte","wifi")</f>
        <v>lte</v>
      </c>
      <c r="F3058" t="s">
        <v>67</v>
      </c>
      <c r="G3058" t="s">
        <v>1812</v>
      </c>
      <c r="H3058">
        <f t="shared" si="374"/>
        <v>6.0099999999999909</v>
      </c>
      <c r="I3058">
        <f t="shared" si="372"/>
        <v>880000</v>
      </c>
      <c r="J3058">
        <v>2014.1</v>
      </c>
      <c r="K3058">
        <f t="shared" si="373"/>
        <v>64</v>
      </c>
      <c r="M3058">
        <f t="shared" si="370"/>
        <v>760000</v>
      </c>
    </row>
    <row r="3059" spans="1:13" x14ac:dyDescent="0.45">
      <c r="A3059" t="s">
        <v>1877</v>
      </c>
      <c r="B3059">
        <v>280000</v>
      </c>
      <c r="C3059" t="s">
        <v>4</v>
      </c>
      <c r="D3059" t="str">
        <f t="shared" si="377"/>
        <v>2021.02</v>
      </c>
      <c r="E3059" t="str" cm="1">
        <f t="array" ref="E3059">IF(COUNT(FIND({"셀룰러","샐룰러","lte","Lte","LTE","Cellular","cellular"},G3059)),"lte","wifi")</f>
        <v>wifi</v>
      </c>
      <c r="F3059" t="s">
        <v>61</v>
      </c>
      <c r="G3059" t="s">
        <v>1864</v>
      </c>
      <c r="H3059">
        <f t="shared" si="374"/>
        <v>6.9200000000000728</v>
      </c>
      <c r="I3059">
        <f t="shared" si="372"/>
        <v>840000</v>
      </c>
      <c r="J3059">
        <v>2014.1</v>
      </c>
      <c r="K3059">
        <f t="shared" si="373"/>
        <v>128</v>
      </c>
      <c r="M3059">
        <f t="shared" si="370"/>
        <v>600000</v>
      </c>
    </row>
    <row r="3060" spans="1:13" x14ac:dyDescent="0.45">
      <c r="A3060" t="s">
        <v>1877</v>
      </c>
      <c r="B3060">
        <v>190000</v>
      </c>
      <c r="C3060" t="s">
        <v>7</v>
      </c>
      <c r="D3060" t="str">
        <f t="shared" si="377"/>
        <v>2021.01</v>
      </c>
      <c r="E3060" t="str" cm="1">
        <f t="array" ref="E3060">IF(COUNT(FIND({"셀룰러","샐룰러","lte","Lte","LTE","Cellular","cellular"},G3060)),"lte","wifi")</f>
        <v>wifi</v>
      </c>
      <c r="F3060" t="s">
        <v>110</v>
      </c>
      <c r="G3060" t="s">
        <v>1911</v>
      </c>
      <c r="H3060">
        <f t="shared" si="374"/>
        <v>6.9100000000000819</v>
      </c>
      <c r="I3060">
        <f t="shared" si="372"/>
        <v>720000</v>
      </c>
      <c r="J3060">
        <v>2014.1</v>
      </c>
      <c r="K3060">
        <f t="shared" si="373"/>
        <v>64</v>
      </c>
      <c r="M3060">
        <f t="shared" si="370"/>
        <v>600000</v>
      </c>
    </row>
    <row r="3061" spans="1:13" x14ac:dyDescent="0.45">
      <c r="A3061" t="s">
        <v>1877</v>
      </c>
      <c r="B3061">
        <v>230000</v>
      </c>
      <c r="C3061" t="s">
        <v>7</v>
      </c>
      <c r="D3061" t="str">
        <f t="shared" si="377"/>
        <v>2020.11</v>
      </c>
      <c r="E3061" t="str" cm="1">
        <f t="array" ref="E3061">IF(COUNT(FIND({"셀룰러","샐룰러","lte","Lte","LTE","Cellular","cellular"},G3061)),"lte","wifi")</f>
        <v>wifi</v>
      </c>
      <c r="F3061" t="s">
        <v>285</v>
      </c>
      <c r="G3061" t="s">
        <v>1816</v>
      </c>
      <c r="H3061">
        <f t="shared" si="374"/>
        <v>6.0099999999999909</v>
      </c>
      <c r="I3061">
        <f t="shared" si="372"/>
        <v>720000</v>
      </c>
      <c r="J3061">
        <v>2014.1</v>
      </c>
      <c r="K3061">
        <f t="shared" si="373"/>
        <v>64</v>
      </c>
      <c r="M3061">
        <f t="shared" si="370"/>
        <v>600000</v>
      </c>
    </row>
    <row r="3062" spans="1:13" x14ac:dyDescent="0.45">
      <c r="A3062" t="s">
        <v>1877</v>
      </c>
      <c r="B3062">
        <v>180000</v>
      </c>
      <c r="C3062" t="s">
        <v>7</v>
      </c>
      <c r="D3062" t="str">
        <f t="shared" si="377"/>
        <v>2021.02</v>
      </c>
      <c r="E3062" t="str" cm="1">
        <f t="array" ref="E3062">IF(COUNT(FIND({"셀룰러","샐룰러","lte","Lte","LTE","Cellular","cellular"},G3062)),"lte","wifi")</f>
        <v>lte</v>
      </c>
      <c r="F3062" t="s">
        <v>44</v>
      </c>
      <c r="G3062" t="s">
        <v>1614</v>
      </c>
      <c r="H3062">
        <f t="shared" si="374"/>
        <v>6.9200000000000728</v>
      </c>
      <c r="I3062">
        <f t="shared" si="372"/>
        <v>760000</v>
      </c>
      <c r="J3062">
        <v>2014.1</v>
      </c>
      <c r="K3062">
        <f t="shared" si="373"/>
        <v>16</v>
      </c>
      <c r="M3062">
        <f t="shared" si="370"/>
        <v>760000</v>
      </c>
    </row>
    <row r="3063" spans="1:13" x14ac:dyDescent="0.45">
      <c r="A3063" t="s">
        <v>1877</v>
      </c>
      <c r="B3063">
        <v>160000</v>
      </c>
      <c r="C3063" t="s">
        <v>7</v>
      </c>
      <c r="D3063" t="str">
        <f t="shared" si="377"/>
        <v>2021.02</v>
      </c>
      <c r="E3063" t="str" cm="1">
        <f t="array" ref="E3063">IF(COUNT(FIND({"셀룰러","샐룰러","lte","Lte","LTE","Cellular","cellular"},G3063)),"lte","wifi")</f>
        <v>wifi</v>
      </c>
      <c r="F3063" t="s">
        <v>56</v>
      </c>
      <c r="G3063" t="s">
        <v>1867</v>
      </c>
      <c r="H3063">
        <f t="shared" si="374"/>
        <v>6.9200000000000728</v>
      </c>
      <c r="I3063">
        <f t="shared" si="372"/>
        <v>600000</v>
      </c>
      <c r="J3063">
        <v>2014.1</v>
      </c>
      <c r="K3063">
        <f t="shared" si="373"/>
        <v>16</v>
      </c>
      <c r="M3063">
        <f t="shared" ref="M3063:M3126" si="378">IF(E3063="wifi",600000,760000)</f>
        <v>600000</v>
      </c>
    </row>
    <row r="3064" spans="1:13" x14ac:dyDescent="0.45">
      <c r="A3064" t="s">
        <v>1877</v>
      </c>
      <c r="B3064">
        <v>190000</v>
      </c>
      <c r="C3064" t="s">
        <v>7</v>
      </c>
      <c r="D3064" t="str">
        <f t="shared" si="377"/>
        <v>2020.11</v>
      </c>
      <c r="E3064" t="str" cm="1">
        <f t="array" ref="E3064">IF(COUNT(FIND({"셀룰러","샐룰러","lte","Lte","LTE","Cellular","cellular"},G3064)),"lte","wifi")</f>
        <v>wifi</v>
      </c>
      <c r="F3064" t="s">
        <v>238</v>
      </c>
      <c r="G3064" t="s">
        <v>1973</v>
      </c>
      <c r="H3064">
        <f t="shared" si="374"/>
        <v>6.0099999999999909</v>
      </c>
      <c r="I3064">
        <f t="shared" ref="I3064:I3127" si="379">IF(K3064=64,M3064+120000,IF(K3064=128,M3064+240000,IF(K3064=256,M3064+360000,M3064)))</f>
        <v>720000</v>
      </c>
      <c r="J3064">
        <v>2014.1</v>
      </c>
      <c r="K3064">
        <f t="shared" ref="K3064:K3127" si="380">IF(COUNT(FIND(128,G3064)),128,IF(COUNT(FIND(16,G3064)),16,64))</f>
        <v>64</v>
      </c>
      <c r="M3064">
        <f t="shared" si="378"/>
        <v>600000</v>
      </c>
    </row>
    <row r="3065" spans="1:13" x14ac:dyDescent="0.45">
      <c r="A3065" t="s">
        <v>1877</v>
      </c>
      <c r="B3065">
        <v>250000</v>
      </c>
      <c r="C3065" t="s">
        <v>7</v>
      </c>
      <c r="D3065" t="str">
        <f t="shared" si="377"/>
        <v>2021.01</v>
      </c>
      <c r="E3065" t="str" cm="1">
        <f t="array" ref="E3065">IF(COUNT(FIND({"셀룰러","샐룰러","lte","Lte","LTE","Cellular","cellular"},G3065)),"lte","wifi")</f>
        <v>lte</v>
      </c>
      <c r="F3065" t="s">
        <v>100</v>
      </c>
      <c r="G3065" t="s">
        <v>1726</v>
      </c>
      <c r="H3065">
        <f t="shared" si="374"/>
        <v>6.9100000000000819</v>
      </c>
      <c r="I3065">
        <f t="shared" si="379"/>
        <v>880000</v>
      </c>
      <c r="J3065">
        <v>2014.1</v>
      </c>
      <c r="K3065">
        <f t="shared" si="380"/>
        <v>64</v>
      </c>
      <c r="M3065">
        <f t="shared" si="378"/>
        <v>760000</v>
      </c>
    </row>
    <row r="3066" spans="1:13" x14ac:dyDescent="0.45">
      <c r="A3066" t="s">
        <v>1877</v>
      </c>
      <c r="B3066">
        <v>240000</v>
      </c>
      <c r="C3066" t="s">
        <v>4</v>
      </c>
      <c r="D3066" t="str">
        <f t="shared" si="377"/>
        <v>2020.11</v>
      </c>
      <c r="E3066" t="str" cm="1">
        <f t="array" ref="E3066">IF(COUNT(FIND({"셀룰러","샐룰러","lte","Lte","LTE","Cellular","cellular"},G3066)),"lte","wifi")</f>
        <v>wifi</v>
      </c>
      <c r="F3066" t="s">
        <v>193</v>
      </c>
      <c r="G3066" t="s">
        <v>1963</v>
      </c>
      <c r="H3066">
        <f t="shared" si="374"/>
        <v>6.0099999999999909</v>
      </c>
      <c r="I3066">
        <f t="shared" si="379"/>
        <v>720000</v>
      </c>
      <c r="J3066">
        <v>2014.1</v>
      </c>
      <c r="K3066">
        <f t="shared" si="380"/>
        <v>64</v>
      </c>
      <c r="M3066">
        <f t="shared" si="378"/>
        <v>600000</v>
      </c>
    </row>
    <row r="3067" spans="1:13" x14ac:dyDescent="0.45">
      <c r="A3067" t="s">
        <v>1877</v>
      </c>
      <c r="B3067">
        <v>130000</v>
      </c>
      <c r="C3067" t="s">
        <v>7</v>
      </c>
      <c r="D3067" t="str">
        <f t="shared" si="377"/>
        <v>2021.03</v>
      </c>
      <c r="E3067" t="str" cm="1">
        <f t="array" ref="E3067">IF(COUNT(FIND({"셀룰러","샐룰러","lte","Lte","LTE","Cellular","cellular"},G3067)),"lte","wifi")</f>
        <v>wifi</v>
      </c>
      <c r="F3067" t="s">
        <v>10</v>
      </c>
      <c r="G3067" t="s">
        <v>1656</v>
      </c>
      <c r="H3067">
        <f t="shared" si="374"/>
        <v>6.9300000000000637</v>
      </c>
      <c r="I3067">
        <f t="shared" si="379"/>
        <v>600000</v>
      </c>
      <c r="J3067">
        <v>2014.1</v>
      </c>
      <c r="K3067">
        <f t="shared" si="380"/>
        <v>16</v>
      </c>
      <c r="M3067">
        <f t="shared" si="378"/>
        <v>600000</v>
      </c>
    </row>
    <row r="3068" spans="1:13" x14ac:dyDescent="0.45">
      <c r="A3068" t="s">
        <v>1877</v>
      </c>
      <c r="B3068">
        <v>200000</v>
      </c>
      <c r="C3068" t="s">
        <v>7</v>
      </c>
      <c r="D3068" t="str">
        <f t="shared" si="377"/>
        <v>2020.11</v>
      </c>
      <c r="E3068" t="str" cm="1">
        <f t="array" ref="E3068">IF(COUNT(FIND({"셀룰러","샐룰러","lte","Lte","LTE","Cellular","cellular"},G3068)),"lte","wifi")</f>
        <v>wifi</v>
      </c>
      <c r="F3068" t="s">
        <v>216</v>
      </c>
      <c r="G3068" t="s">
        <v>1970</v>
      </c>
      <c r="H3068">
        <f t="shared" si="374"/>
        <v>6.0099999999999909</v>
      </c>
      <c r="I3068">
        <f t="shared" si="379"/>
        <v>720000</v>
      </c>
      <c r="J3068">
        <v>2014.1</v>
      </c>
      <c r="K3068">
        <f t="shared" si="380"/>
        <v>64</v>
      </c>
      <c r="M3068">
        <f t="shared" si="378"/>
        <v>600000</v>
      </c>
    </row>
    <row r="3069" spans="1:13" x14ac:dyDescent="0.45">
      <c r="A3069" t="s">
        <v>1877</v>
      </c>
      <c r="B3069">
        <v>300000</v>
      </c>
      <c r="C3069" t="s">
        <v>7</v>
      </c>
      <c r="D3069" t="str">
        <f t="shared" si="377"/>
        <v>2021.02</v>
      </c>
      <c r="E3069" t="str" cm="1">
        <f t="array" ref="E3069">IF(COUNT(FIND({"셀룰러","샐룰러","lte","Lte","LTE","Cellular","cellular"},G3069)),"lte","wifi")</f>
        <v>wifi</v>
      </c>
      <c r="F3069" t="s">
        <v>73</v>
      </c>
      <c r="G3069" t="s">
        <v>1591</v>
      </c>
      <c r="H3069">
        <f t="shared" si="374"/>
        <v>6.9200000000000728</v>
      </c>
      <c r="I3069">
        <f t="shared" si="379"/>
        <v>720000</v>
      </c>
      <c r="J3069">
        <v>2014.1</v>
      </c>
      <c r="K3069">
        <f t="shared" si="380"/>
        <v>64</v>
      </c>
      <c r="M3069">
        <f t="shared" si="378"/>
        <v>600000</v>
      </c>
    </row>
    <row r="3070" spans="1:13" x14ac:dyDescent="0.45">
      <c r="A3070" t="s">
        <v>1877</v>
      </c>
      <c r="B3070">
        <v>300000</v>
      </c>
      <c r="C3070" t="s">
        <v>7</v>
      </c>
      <c r="D3070" t="str">
        <f t="shared" si="377"/>
        <v>2020.11</v>
      </c>
      <c r="E3070" t="str" cm="1">
        <f t="array" ref="E3070">IF(COUNT(FIND({"셀룰러","샐룰러","lte","Lte","LTE","Cellular","cellular"},G3070)),"lte","wifi")</f>
        <v>wifi</v>
      </c>
      <c r="F3070" t="s">
        <v>234</v>
      </c>
      <c r="G3070" t="s">
        <v>1954</v>
      </c>
      <c r="H3070">
        <f t="shared" si="374"/>
        <v>6.0099999999999909</v>
      </c>
      <c r="I3070">
        <f t="shared" si="379"/>
        <v>720000</v>
      </c>
      <c r="J3070">
        <v>2014.1</v>
      </c>
      <c r="K3070">
        <f t="shared" si="380"/>
        <v>64</v>
      </c>
      <c r="M3070">
        <f t="shared" si="378"/>
        <v>600000</v>
      </c>
    </row>
    <row r="3071" spans="1:13" x14ac:dyDescent="0.45">
      <c r="A3071" t="s">
        <v>1877</v>
      </c>
      <c r="B3071">
        <v>270000</v>
      </c>
      <c r="C3071" t="s">
        <v>4</v>
      </c>
      <c r="D3071" s="2">
        <v>2020.12</v>
      </c>
      <c r="E3071" t="str" cm="1">
        <f t="array" ref="E3071">IF(COUNT(FIND({"셀룰러","샐룰러","lte","Lte","LTE","Cellular","cellular"},G3071)),"lte","wifi")</f>
        <v>lte</v>
      </c>
      <c r="F3071">
        <v>20201219</v>
      </c>
      <c r="G3071" t="s">
        <v>5763</v>
      </c>
      <c r="H3071">
        <f t="shared" si="374"/>
        <v>6.0199999999999818</v>
      </c>
      <c r="I3071">
        <f t="shared" si="379"/>
        <v>880000</v>
      </c>
      <c r="J3071">
        <v>2014.1</v>
      </c>
      <c r="K3071">
        <f t="shared" si="380"/>
        <v>64</v>
      </c>
      <c r="M3071">
        <f t="shared" si="378"/>
        <v>760000</v>
      </c>
    </row>
    <row r="3072" spans="1:13" x14ac:dyDescent="0.45">
      <c r="A3072" t="s">
        <v>1877</v>
      </c>
      <c r="B3072">
        <v>190000</v>
      </c>
      <c r="C3072" t="s">
        <v>4</v>
      </c>
      <c r="D3072" t="str">
        <f t="shared" ref="D3072:D3086" si="381">LEFT(F3072,7)</f>
        <v>2021.02</v>
      </c>
      <c r="E3072" t="str" cm="1">
        <f t="array" ref="E3072">IF(COUNT(FIND({"셀룰러","샐룰러","lte","Lte","LTE","Cellular","cellular"},G3072)),"lte","wifi")</f>
        <v>wifi</v>
      </c>
      <c r="F3072" t="s">
        <v>77</v>
      </c>
      <c r="G3072" t="s">
        <v>1874</v>
      </c>
      <c r="H3072">
        <f t="shared" si="374"/>
        <v>6.9200000000000728</v>
      </c>
      <c r="I3072">
        <f t="shared" si="379"/>
        <v>720000</v>
      </c>
      <c r="J3072">
        <v>2014.1</v>
      </c>
      <c r="K3072">
        <f t="shared" si="380"/>
        <v>64</v>
      </c>
      <c r="M3072">
        <f t="shared" si="378"/>
        <v>600000</v>
      </c>
    </row>
    <row r="3073" spans="1:13" x14ac:dyDescent="0.45">
      <c r="A3073" t="s">
        <v>1877</v>
      </c>
      <c r="B3073">
        <v>220000</v>
      </c>
      <c r="C3073" t="s">
        <v>7</v>
      </c>
      <c r="D3073" t="str">
        <f t="shared" si="381"/>
        <v>2020.12</v>
      </c>
      <c r="E3073" t="str" cm="1">
        <f t="array" ref="E3073">IF(COUNT(FIND({"셀룰러","샐룰러","lte","Lte","LTE","Cellular","cellular"},G3073)),"lte","wifi")</f>
        <v>lte</v>
      </c>
      <c r="F3073" t="s">
        <v>499</v>
      </c>
      <c r="G3073" t="s">
        <v>1775</v>
      </c>
      <c r="H3073">
        <f t="shared" si="374"/>
        <v>6.0199999999999818</v>
      </c>
      <c r="I3073">
        <f t="shared" si="379"/>
        <v>880000</v>
      </c>
      <c r="J3073">
        <v>2014.1</v>
      </c>
      <c r="K3073">
        <f t="shared" si="380"/>
        <v>64</v>
      </c>
      <c r="M3073">
        <f t="shared" si="378"/>
        <v>760000</v>
      </c>
    </row>
    <row r="3074" spans="1:13" x14ac:dyDescent="0.45">
      <c r="A3074" t="s">
        <v>1877</v>
      </c>
      <c r="B3074">
        <v>220000</v>
      </c>
      <c r="C3074" t="s">
        <v>7</v>
      </c>
      <c r="D3074" t="str">
        <f t="shared" si="381"/>
        <v>2021.01</v>
      </c>
      <c r="E3074" t="str" cm="1">
        <f t="array" ref="E3074">IF(COUNT(FIND({"셀룰러","샐룰러","lte","Lte","LTE","Cellular","cellular"},G3074)),"lte","wifi")</f>
        <v>wifi</v>
      </c>
      <c r="F3074" t="s">
        <v>111</v>
      </c>
      <c r="G3074" t="s">
        <v>1743</v>
      </c>
      <c r="H3074">
        <f t="shared" si="374"/>
        <v>6.9100000000000819</v>
      </c>
      <c r="I3074">
        <f t="shared" si="379"/>
        <v>840000</v>
      </c>
      <c r="J3074">
        <v>2014.1</v>
      </c>
      <c r="K3074">
        <f t="shared" si="380"/>
        <v>128</v>
      </c>
      <c r="M3074">
        <f t="shared" si="378"/>
        <v>600000</v>
      </c>
    </row>
    <row r="3075" spans="1:13" x14ac:dyDescent="0.45">
      <c r="A3075" t="s">
        <v>1877</v>
      </c>
      <c r="B3075">
        <v>250760</v>
      </c>
      <c r="C3075" t="s">
        <v>4</v>
      </c>
      <c r="D3075" t="str">
        <f t="shared" si="381"/>
        <v>2020.12</v>
      </c>
      <c r="E3075" t="str" cm="1">
        <f t="array" ref="E3075">IF(COUNT(FIND({"셀룰러","샐룰러","lte","Lte","LTE","Cellular","cellular"},G3075)),"lte","wifi")</f>
        <v>wifi</v>
      </c>
      <c r="F3075" t="s">
        <v>134</v>
      </c>
      <c r="G3075" t="s">
        <v>1640</v>
      </c>
      <c r="H3075">
        <f t="shared" si="374"/>
        <v>6.0199999999999818</v>
      </c>
      <c r="I3075">
        <f t="shared" si="379"/>
        <v>720000</v>
      </c>
      <c r="J3075">
        <v>2014.1</v>
      </c>
      <c r="K3075">
        <f t="shared" si="380"/>
        <v>64</v>
      </c>
      <c r="M3075">
        <f t="shared" si="378"/>
        <v>600000</v>
      </c>
    </row>
    <row r="3076" spans="1:13" x14ac:dyDescent="0.45">
      <c r="A3076" t="s">
        <v>1877</v>
      </c>
      <c r="B3076">
        <v>50000</v>
      </c>
      <c r="C3076" t="s">
        <v>7</v>
      </c>
      <c r="D3076" t="str">
        <f t="shared" si="381"/>
        <v>2020.11</v>
      </c>
      <c r="E3076" t="str" cm="1">
        <f t="array" ref="E3076">IF(COUNT(FIND({"셀룰러","샐룰러","lte","Lte","LTE","Cellular","cellular"},G3076)),"lte","wifi")</f>
        <v>wifi</v>
      </c>
      <c r="F3076" t="s">
        <v>285</v>
      </c>
      <c r="G3076" t="s">
        <v>1814</v>
      </c>
      <c r="H3076">
        <f t="shared" si="374"/>
        <v>6.0099999999999909</v>
      </c>
      <c r="I3076">
        <f t="shared" si="379"/>
        <v>720000</v>
      </c>
      <c r="J3076">
        <v>2014.1</v>
      </c>
      <c r="K3076">
        <f t="shared" si="380"/>
        <v>64</v>
      </c>
      <c r="M3076">
        <f t="shared" si="378"/>
        <v>600000</v>
      </c>
    </row>
    <row r="3077" spans="1:13" x14ac:dyDescent="0.45">
      <c r="A3077" t="s">
        <v>1877</v>
      </c>
      <c r="B3077" s="1">
        <v>286700</v>
      </c>
      <c r="C3077" t="s">
        <v>4</v>
      </c>
      <c r="D3077" t="str">
        <f t="shared" si="381"/>
        <v>2020.12</v>
      </c>
      <c r="E3077" t="str" cm="1">
        <f t="array" ref="E3077">IF(COUNT(FIND({"셀룰러","샐룰러","lte","Lte","LTE","Cellular","cellular"},G3077)),"lte","wifi")</f>
        <v>wifi</v>
      </c>
      <c r="F3077" t="s">
        <v>5281</v>
      </c>
      <c r="G3077" t="s">
        <v>5164</v>
      </c>
      <c r="H3077">
        <f t="shared" si="374"/>
        <v>6.0199999999999818</v>
      </c>
      <c r="I3077">
        <f t="shared" si="379"/>
        <v>600000</v>
      </c>
      <c r="J3077">
        <v>2014.1</v>
      </c>
      <c r="K3077">
        <f t="shared" si="380"/>
        <v>16</v>
      </c>
      <c r="M3077">
        <f t="shared" si="378"/>
        <v>600000</v>
      </c>
    </row>
    <row r="3078" spans="1:13" x14ac:dyDescent="0.45">
      <c r="A3078" t="s">
        <v>1877</v>
      </c>
      <c r="B3078">
        <v>250000</v>
      </c>
      <c r="C3078" t="s">
        <v>7</v>
      </c>
      <c r="D3078" t="str">
        <f t="shared" si="381"/>
        <v>2021.01</v>
      </c>
      <c r="E3078" t="str" cm="1">
        <f t="array" ref="E3078">IF(COUNT(FIND({"셀룰러","샐룰러","lte","Lte","LTE","Cellular","cellular"},G3078)),"lte","wifi")</f>
        <v>wifi</v>
      </c>
      <c r="F3078" t="s">
        <v>96</v>
      </c>
      <c r="G3078" t="s">
        <v>1855</v>
      </c>
      <c r="H3078">
        <f t="shared" si="374"/>
        <v>6.9100000000000819</v>
      </c>
      <c r="I3078">
        <f t="shared" si="379"/>
        <v>720000</v>
      </c>
      <c r="J3078">
        <v>2014.1</v>
      </c>
      <c r="K3078">
        <f t="shared" si="380"/>
        <v>64</v>
      </c>
      <c r="M3078">
        <f t="shared" si="378"/>
        <v>600000</v>
      </c>
    </row>
    <row r="3079" spans="1:13" x14ac:dyDescent="0.45">
      <c r="A3079" t="s">
        <v>1877</v>
      </c>
      <c r="B3079">
        <v>220000</v>
      </c>
      <c r="C3079" t="s">
        <v>4</v>
      </c>
      <c r="D3079" t="str">
        <f t="shared" si="381"/>
        <v>2021.01</v>
      </c>
      <c r="E3079" t="str" cm="1">
        <f t="array" ref="E3079">IF(COUNT(FIND({"셀룰러","샐룰러","lte","Lte","LTE","Cellular","cellular"},G3079)),"lte","wifi")</f>
        <v>wifi</v>
      </c>
      <c r="F3079" t="s">
        <v>347</v>
      </c>
      <c r="G3079" t="s">
        <v>1718</v>
      </c>
      <c r="H3079">
        <f t="shared" ref="H3079:H3142" si="382">D3079-J3079</f>
        <v>6.9100000000000819</v>
      </c>
      <c r="I3079">
        <f t="shared" si="379"/>
        <v>600000</v>
      </c>
      <c r="J3079">
        <v>2014.1</v>
      </c>
      <c r="K3079">
        <f t="shared" si="380"/>
        <v>16</v>
      </c>
      <c r="M3079">
        <f t="shared" si="378"/>
        <v>600000</v>
      </c>
    </row>
    <row r="3080" spans="1:13" x14ac:dyDescent="0.45">
      <c r="A3080" t="s">
        <v>1877</v>
      </c>
      <c r="B3080">
        <v>190000</v>
      </c>
      <c r="C3080" t="s">
        <v>4</v>
      </c>
      <c r="D3080" t="str">
        <f t="shared" si="381"/>
        <v>2021.01</v>
      </c>
      <c r="E3080" t="str" cm="1">
        <f t="array" ref="E3080">IF(COUNT(FIND({"셀룰러","샐룰러","lte","Lte","LTE","Cellular","cellular"},G3080)),"lte","wifi")</f>
        <v>wifi</v>
      </c>
      <c r="F3080" t="s">
        <v>127</v>
      </c>
      <c r="G3080" t="s">
        <v>1638</v>
      </c>
      <c r="H3080">
        <f t="shared" si="382"/>
        <v>6.9100000000000819</v>
      </c>
      <c r="I3080">
        <f t="shared" si="379"/>
        <v>720000</v>
      </c>
      <c r="J3080">
        <v>2014.1</v>
      </c>
      <c r="K3080">
        <f t="shared" si="380"/>
        <v>64</v>
      </c>
      <c r="M3080">
        <f t="shared" si="378"/>
        <v>600000</v>
      </c>
    </row>
    <row r="3081" spans="1:13" x14ac:dyDescent="0.45">
      <c r="A3081" t="s">
        <v>1877</v>
      </c>
      <c r="B3081">
        <v>742000</v>
      </c>
      <c r="C3081" t="s">
        <v>7</v>
      </c>
      <c r="D3081" t="str">
        <f t="shared" si="381"/>
        <v>2020.12</v>
      </c>
      <c r="E3081" t="str" cm="1">
        <f t="array" ref="E3081">IF(COUNT(FIND({"셀룰러","샐룰러","lte","Lte","LTE","Cellular","cellular"},G3081)),"lte","wifi")</f>
        <v>wifi</v>
      </c>
      <c r="F3081" t="s">
        <v>128</v>
      </c>
      <c r="G3081" t="s">
        <v>1983</v>
      </c>
      <c r="H3081">
        <f t="shared" si="382"/>
        <v>6.0199999999999818</v>
      </c>
      <c r="I3081">
        <f t="shared" si="379"/>
        <v>720000</v>
      </c>
      <c r="J3081">
        <v>2014.1</v>
      </c>
      <c r="K3081">
        <f t="shared" si="380"/>
        <v>64</v>
      </c>
      <c r="M3081">
        <f t="shared" si="378"/>
        <v>600000</v>
      </c>
    </row>
    <row r="3082" spans="1:13" x14ac:dyDescent="0.45">
      <c r="A3082" t="s">
        <v>1877</v>
      </c>
      <c r="B3082">
        <v>230000</v>
      </c>
      <c r="C3082" t="s">
        <v>7</v>
      </c>
      <c r="D3082" t="str">
        <f t="shared" si="381"/>
        <v>2020.11</v>
      </c>
      <c r="E3082" t="str" cm="1">
        <f t="array" ref="E3082">IF(COUNT(FIND({"셀룰러","샐룰러","lte","Lte","LTE","Cellular","cellular"},G3082)),"lte","wifi")</f>
        <v>wifi</v>
      </c>
      <c r="F3082" t="s">
        <v>183</v>
      </c>
      <c r="G3082" t="s">
        <v>1792</v>
      </c>
      <c r="H3082">
        <f t="shared" si="382"/>
        <v>6.0099999999999909</v>
      </c>
      <c r="I3082">
        <f t="shared" si="379"/>
        <v>720000</v>
      </c>
      <c r="J3082">
        <v>2014.1</v>
      </c>
      <c r="K3082">
        <f t="shared" si="380"/>
        <v>64</v>
      </c>
      <c r="M3082">
        <f t="shared" si="378"/>
        <v>600000</v>
      </c>
    </row>
    <row r="3083" spans="1:13" x14ac:dyDescent="0.45">
      <c r="A3083" t="s">
        <v>1877</v>
      </c>
      <c r="B3083">
        <v>130000</v>
      </c>
      <c r="C3083" t="s">
        <v>7</v>
      </c>
      <c r="D3083" t="str">
        <f t="shared" si="381"/>
        <v>2021.01</v>
      </c>
      <c r="E3083" t="str" cm="1">
        <f t="array" ref="E3083">IF(COUNT(FIND({"셀룰러","샐룰러","lte","Lte","LTE","Cellular","cellular"},G3083)),"lte","wifi")</f>
        <v>wifi</v>
      </c>
      <c r="F3083" t="s">
        <v>351</v>
      </c>
      <c r="G3083" t="s">
        <v>1896</v>
      </c>
      <c r="H3083">
        <f t="shared" si="382"/>
        <v>6.9100000000000819</v>
      </c>
      <c r="I3083">
        <f t="shared" si="379"/>
        <v>720000</v>
      </c>
      <c r="J3083">
        <v>2014.1</v>
      </c>
      <c r="K3083">
        <f t="shared" si="380"/>
        <v>64</v>
      </c>
      <c r="M3083">
        <f t="shared" si="378"/>
        <v>600000</v>
      </c>
    </row>
    <row r="3084" spans="1:13" x14ac:dyDescent="0.45">
      <c r="A3084" t="s">
        <v>1877</v>
      </c>
      <c r="B3084" s="1">
        <v>308000</v>
      </c>
      <c r="C3084" t="s">
        <v>4</v>
      </c>
      <c r="D3084" t="str">
        <f t="shared" si="381"/>
        <v>2018.04</v>
      </c>
      <c r="E3084" t="str" cm="1">
        <f t="array" ref="E3084">IF(COUNT(FIND({"셀룰러","샐룰러","lte","Lte","LTE","Cellular","cellular"},G3084)),"lte","wifi")</f>
        <v>wifi</v>
      </c>
      <c r="F3084" t="s">
        <v>5288</v>
      </c>
      <c r="G3084" t="s">
        <v>5161</v>
      </c>
      <c r="H3084">
        <f t="shared" si="382"/>
        <v>3.9400000000000546</v>
      </c>
      <c r="I3084">
        <f t="shared" si="379"/>
        <v>720000</v>
      </c>
      <c r="J3084">
        <v>2014.1</v>
      </c>
      <c r="K3084">
        <f t="shared" si="380"/>
        <v>64</v>
      </c>
      <c r="M3084">
        <f t="shared" si="378"/>
        <v>600000</v>
      </c>
    </row>
    <row r="3085" spans="1:13" x14ac:dyDescent="0.45">
      <c r="A3085" t="s">
        <v>1877</v>
      </c>
      <c r="B3085" s="1">
        <v>452000</v>
      </c>
      <c r="C3085" t="s">
        <v>4</v>
      </c>
      <c r="D3085" t="str">
        <f t="shared" si="381"/>
        <v>2018.05</v>
      </c>
      <c r="E3085" t="str" cm="1">
        <f t="array" ref="E3085">IF(COUNT(FIND({"셀룰러","샐룰러","lte","Lte","LTE","Cellular","cellular"},G3085)),"lte","wifi")</f>
        <v>wifi</v>
      </c>
      <c r="F3085" t="s">
        <v>5307</v>
      </c>
      <c r="G3085" t="s">
        <v>5174</v>
      </c>
      <c r="H3085">
        <f t="shared" si="382"/>
        <v>3.9500000000000455</v>
      </c>
      <c r="I3085">
        <f t="shared" si="379"/>
        <v>720000</v>
      </c>
      <c r="J3085">
        <v>2014.1</v>
      </c>
      <c r="K3085">
        <f t="shared" si="380"/>
        <v>64</v>
      </c>
      <c r="M3085">
        <f t="shared" si="378"/>
        <v>600000</v>
      </c>
    </row>
    <row r="3086" spans="1:13" x14ac:dyDescent="0.45">
      <c r="A3086" t="s">
        <v>1877</v>
      </c>
      <c r="B3086">
        <v>200000</v>
      </c>
      <c r="C3086" t="s">
        <v>4</v>
      </c>
      <c r="D3086" t="str">
        <f t="shared" si="381"/>
        <v>2020.11</v>
      </c>
      <c r="E3086" t="str" cm="1">
        <f t="array" ref="E3086">IF(COUNT(FIND({"셀룰러","샐룰러","lte","Lte","LTE","Cellular","cellular"},G3086)),"lte","wifi")</f>
        <v>wifi</v>
      </c>
      <c r="F3086" t="s">
        <v>206</v>
      </c>
      <c r="G3086" t="s">
        <v>1962</v>
      </c>
      <c r="H3086">
        <f t="shared" si="382"/>
        <v>6.0099999999999909</v>
      </c>
      <c r="I3086">
        <f t="shared" si="379"/>
        <v>720000</v>
      </c>
      <c r="J3086">
        <v>2014.1</v>
      </c>
      <c r="K3086">
        <f t="shared" si="380"/>
        <v>64</v>
      </c>
      <c r="M3086">
        <f t="shared" si="378"/>
        <v>600000</v>
      </c>
    </row>
    <row r="3087" spans="1:13" x14ac:dyDescent="0.45">
      <c r="A3087" t="s">
        <v>1877</v>
      </c>
      <c r="B3087">
        <v>250000</v>
      </c>
      <c r="C3087" t="s">
        <v>4</v>
      </c>
      <c r="D3087" s="2">
        <v>2020.12</v>
      </c>
      <c r="E3087" t="str" cm="1">
        <f t="array" ref="E3087">IF(COUNT(FIND({"셀룰러","샐룰러","lte","Lte","LTE","Cellular","cellular"},G3087)),"lte","wifi")</f>
        <v>wifi</v>
      </c>
      <c r="F3087">
        <v>20201214</v>
      </c>
      <c r="G3087" t="s">
        <v>5364</v>
      </c>
      <c r="H3087">
        <f t="shared" si="382"/>
        <v>6.0199999999999818</v>
      </c>
      <c r="I3087">
        <f t="shared" si="379"/>
        <v>720000</v>
      </c>
      <c r="J3087">
        <v>2014.1</v>
      </c>
      <c r="K3087">
        <f t="shared" si="380"/>
        <v>64</v>
      </c>
      <c r="M3087">
        <f t="shared" si="378"/>
        <v>600000</v>
      </c>
    </row>
    <row r="3088" spans="1:13" x14ac:dyDescent="0.45">
      <c r="A3088" t="s">
        <v>1877</v>
      </c>
      <c r="B3088">
        <v>150000</v>
      </c>
      <c r="C3088" t="s">
        <v>4</v>
      </c>
      <c r="D3088" t="str">
        <f t="shared" ref="D3088:D3100" si="383">LEFT(F3088,7)</f>
        <v>2020.11</v>
      </c>
      <c r="E3088" t="str" cm="1">
        <f t="array" ref="E3088">IF(COUNT(FIND({"셀룰러","샐룰러","lte","Lte","LTE","Cellular","cellular"},G3088)),"lte","wifi")</f>
        <v>wifi</v>
      </c>
      <c r="F3088" t="s">
        <v>67</v>
      </c>
      <c r="G3088" t="s">
        <v>1975</v>
      </c>
      <c r="H3088">
        <f t="shared" si="382"/>
        <v>6.0099999999999909</v>
      </c>
      <c r="I3088">
        <f t="shared" si="379"/>
        <v>600000</v>
      </c>
      <c r="J3088">
        <v>2014.1</v>
      </c>
      <c r="K3088">
        <f t="shared" si="380"/>
        <v>16</v>
      </c>
      <c r="M3088">
        <f t="shared" si="378"/>
        <v>600000</v>
      </c>
    </row>
    <row r="3089" spans="1:13" x14ac:dyDescent="0.45">
      <c r="A3089" t="s">
        <v>1877</v>
      </c>
      <c r="B3089">
        <v>170000</v>
      </c>
      <c r="C3089" t="s">
        <v>7</v>
      </c>
      <c r="D3089" t="str">
        <f t="shared" si="383"/>
        <v>2021.02</v>
      </c>
      <c r="E3089" t="str" cm="1">
        <f t="array" ref="E3089">IF(COUNT(FIND({"셀룰러","샐룰러","lte","Lte","LTE","Cellular","cellular"},G3089)),"lte","wifi")</f>
        <v>wifi</v>
      </c>
      <c r="F3089" t="s">
        <v>47</v>
      </c>
      <c r="G3089" t="s">
        <v>1680</v>
      </c>
      <c r="H3089">
        <f t="shared" si="382"/>
        <v>6.9200000000000728</v>
      </c>
      <c r="I3089">
        <f t="shared" si="379"/>
        <v>720000</v>
      </c>
      <c r="J3089">
        <v>2014.1</v>
      </c>
      <c r="K3089">
        <f t="shared" si="380"/>
        <v>64</v>
      </c>
      <c r="M3089">
        <f t="shared" si="378"/>
        <v>600000</v>
      </c>
    </row>
    <row r="3090" spans="1:13" x14ac:dyDescent="0.45">
      <c r="A3090" t="s">
        <v>1877</v>
      </c>
      <c r="B3090">
        <v>250000</v>
      </c>
      <c r="C3090" t="s">
        <v>7</v>
      </c>
      <c r="D3090" t="str">
        <f t="shared" si="383"/>
        <v>2021.03</v>
      </c>
      <c r="E3090" t="str" cm="1">
        <f t="array" ref="E3090">IF(COUNT(FIND({"셀룰러","샐룰러","lte","Lte","LTE","Cellular","cellular"},G3090)),"lte","wifi")</f>
        <v>wifi</v>
      </c>
      <c r="F3090" t="s">
        <v>22</v>
      </c>
      <c r="G3090" t="s">
        <v>1833</v>
      </c>
      <c r="H3090">
        <f t="shared" si="382"/>
        <v>6.9300000000000637</v>
      </c>
      <c r="I3090">
        <f t="shared" si="379"/>
        <v>720000</v>
      </c>
      <c r="J3090">
        <v>2014.1</v>
      </c>
      <c r="K3090">
        <f t="shared" si="380"/>
        <v>64</v>
      </c>
      <c r="M3090">
        <f t="shared" si="378"/>
        <v>600000</v>
      </c>
    </row>
    <row r="3091" spans="1:13" x14ac:dyDescent="0.45">
      <c r="A3091" t="s">
        <v>1877</v>
      </c>
      <c r="B3091">
        <v>160000</v>
      </c>
      <c r="C3091" t="s">
        <v>7</v>
      </c>
      <c r="D3091" t="str">
        <f t="shared" si="383"/>
        <v>2020.12</v>
      </c>
      <c r="E3091" t="str" cm="1">
        <f t="array" ref="E3091">IF(COUNT(FIND({"셀룰러","샐룰러","lte","Lte","LTE","Cellular","cellular"},G3091)),"lte","wifi")</f>
        <v>wifi</v>
      </c>
      <c r="F3091" t="s">
        <v>134</v>
      </c>
      <c r="G3091" t="s">
        <v>1757</v>
      </c>
      <c r="H3091">
        <f t="shared" si="382"/>
        <v>6.0199999999999818</v>
      </c>
      <c r="I3091">
        <f t="shared" si="379"/>
        <v>720000</v>
      </c>
      <c r="J3091">
        <v>2014.1</v>
      </c>
      <c r="K3091">
        <f t="shared" si="380"/>
        <v>64</v>
      </c>
      <c r="M3091">
        <f t="shared" si="378"/>
        <v>600000</v>
      </c>
    </row>
    <row r="3092" spans="1:13" x14ac:dyDescent="0.45">
      <c r="A3092" t="s">
        <v>1877</v>
      </c>
      <c r="B3092">
        <v>280000</v>
      </c>
      <c r="C3092" t="s">
        <v>7</v>
      </c>
      <c r="D3092" t="str">
        <f t="shared" si="383"/>
        <v>2020.12</v>
      </c>
      <c r="E3092" t="str" cm="1">
        <f t="array" ref="E3092">IF(COUNT(FIND({"셀룰러","샐룰러","lte","Lte","LTE","Cellular","cellular"},G3092)),"lte","wifi")</f>
        <v>lte</v>
      </c>
      <c r="F3092" t="s">
        <v>169</v>
      </c>
      <c r="G3092" t="s">
        <v>1956</v>
      </c>
      <c r="H3092">
        <f t="shared" si="382"/>
        <v>6.0199999999999818</v>
      </c>
      <c r="I3092">
        <f t="shared" si="379"/>
        <v>1000000</v>
      </c>
      <c r="J3092">
        <v>2014.1</v>
      </c>
      <c r="K3092">
        <f t="shared" si="380"/>
        <v>128</v>
      </c>
      <c r="M3092">
        <f t="shared" si="378"/>
        <v>760000</v>
      </c>
    </row>
    <row r="3093" spans="1:13" x14ac:dyDescent="0.45">
      <c r="A3093" t="s">
        <v>1877</v>
      </c>
      <c r="B3093">
        <v>210000</v>
      </c>
      <c r="C3093" t="s">
        <v>4</v>
      </c>
      <c r="D3093" t="str">
        <f t="shared" si="383"/>
        <v>2021.02</v>
      </c>
      <c r="E3093" t="str" cm="1">
        <f t="array" ref="E3093">IF(COUNT(FIND({"셀룰러","샐룰러","lte","Lte","LTE","Cellular","cellular"},G3093)),"lte","wifi")</f>
        <v>wifi</v>
      </c>
      <c r="F3093" t="s">
        <v>69</v>
      </c>
      <c r="G3093" t="s">
        <v>1713</v>
      </c>
      <c r="H3093">
        <f t="shared" si="382"/>
        <v>6.9200000000000728</v>
      </c>
      <c r="I3093">
        <f t="shared" si="379"/>
        <v>720000</v>
      </c>
      <c r="J3093">
        <v>2014.1</v>
      </c>
      <c r="K3093">
        <f t="shared" si="380"/>
        <v>64</v>
      </c>
      <c r="M3093">
        <f t="shared" si="378"/>
        <v>600000</v>
      </c>
    </row>
    <row r="3094" spans="1:13" x14ac:dyDescent="0.45">
      <c r="A3094" t="s">
        <v>1877</v>
      </c>
      <c r="B3094">
        <v>200000</v>
      </c>
      <c r="C3094" t="s">
        <v>7</v>
      </c>
      <c r="D3094" t="str">
        <f t="shared" si="383"/>
        <v>2021.02</v>
      </c>
      <c r="E3094" t="str" cm="1">
        <f t="array" ref="E3094">IF(COUNT(FIND({"셀룰러","샐룰러","lte","Lte","LTE","Cellular","cellular"},G3094)),"lte","wifi")</f>
        <v>wifi</v>
      </c>
      <c r="F3094" t="s">
        <v>74</v>
      </c>
      <c r="G3094" t="s">
        <v>1719</v>
      </c>
      <c r="H3094">
        <f t="shared" si="382"/>
        <v>6.9200000000000728</v>
      </c>
      <c r="I3094">
        <f t="shared" si="379"/>
        <v>840000</v>
      </c>
      <c r="J3094">
        <v>2014.1</v>
      </c>
      <c r="K3094">
        <f t="shared" si="380"/>
        <v>128</v>
      </c>
      <c r="M3094">
        <f t="shared" si="378"/>
        <v>600000</v>
      </c>
    </row>
    <row r="3095" spans="1:13" x14ac:dyDescent="0.45">
      <c r="A3095" t="s">
        <v>1877</v>
      </c>
      <c r="B3095" s="1">
        <v>338600</v>
      </c>
      <c r="C3095" t="s">
        <v>4</v>
      </c>
      <c r="D3095" t="str">
        <f t="shared" si="383"/>
        <v>2020.12</v>
      </c>
      <c r="E3095" t="str" cm="1">
        <f t="array" ref="E3095">IF(COUNT(FIND({"셀룰러","샐룰러","lte","Lte","LTE","Cellular","cellular"},G3095)),"lte","wifi")</f>
        <v>lte</v>
      </c>
      <c r="F3095" t="s">
        <v>5281</v>
      </c>
      <c r="G3095" t="s">
        <v>5154</v>
      </c>
      <c r="H3095">
        <f t="shared" si="382"/>
        <v>6.0199999999999818</v>
      </c>
      <c r="I3095">
        <f t="shared" si="379"/>
        <v>880000</v>
      </c>
      <c r="J3095">
        <v>2014.1</v>
      </c>
      <c r="K3095">
        <f t="shared" si="380"/>
        <v>64</v>
      </c>
      <c r="M3095">
        <f t="shared" si="378"/>
        <v>760000</v>
      </c>
    </row>
    <row r="3096" spans="1:13" x14ac:dyDescent="0.45">
      <c r="A3096" t="s">
        <v>1877</v>
      </c>
      <c r="B3096">
        <v>170000</v>
      </c>
      <c r="C3096" t="s">
        <v>7</v>
      </c>
      <c r="D3096" t="str">
        <f t="shared" si="383"/>
        <v>2021.03</v>
      </c>
      <c r="E3096" t="str" cm="1">
        <f t="array" ref="E3096">IF(COUNT(FIND({"셀룰러","샐룰러","lte","Lte","LTE","Cellular","cellular"},G3096)),"lte","wifi")</f>
        <v>lte</v>
      </c>
      <c r="F3096" t="s">
        <v>15</v>
      </c>
      <c r="G3096" t="s">
        <v>1802</v>
      </c>
      <c r="H3096">
        <f t="shared" si="382"/>
        <v>6.9300000000000637</v>
      </c>
      <c r="I3096">
        <f t="shared" si="379"/>
        <v>880000</v>
      </c>
      <c r="J3096">
        <v>2014.1</v>
      </c>
      <c r="K3096">
        <f t="shared" si="380"/>
        <v>64</v>
      </c>
      <c r="M3096">
        <f t="shared" si="378"/>
        <v>760000</v>
      </c>
    </row>
    <row r="3097" spans="1:13" x14ac:dyDescent="0.45">
      <c r="A3097" t="s">
        <v>1877</v>
      </c>
      <c r="B3097">
        <v>200000</v>
      </c>
      <c r="C3097" t="s">
        <v>7</v>
      </c>
      <c r="D3097" t="str">
        <f t="shared" si="383"/>
        <v>2020.12</v>
      </c>
      <c r="E3097" t="str" cm="1">
        <f t="array" ref="E3097">IF(COUNT(FIND({"셀룰러","샐룰러","lte","Lte","LTE","Cellular","cellular"},G3097)),"lte","wifi")</f>
        <v>lte</v>
      </c>
      <c r="F3097" t="s">
        <v>155</v>
      </c>
      <c r="G3097" t="s">
        <v>1769</v>
      </c>
      <c r="H3097">
        <f t="shared" si="382"/>
        <v>6.0199999999999818</v>
      </c>
      <c r="I3097">
        <f t="shared" si="379"/>
        <v>1000000</v>
      </c>
      <c r="J3097">
        <v>2014.1</v>
      </c>
      <c r="K3097">
        <f t="shared" si="380"/>
        <v>128</v>
      </c>
      <c r="M3097">
        <f t="shared" si="378"/>
        <v>760000</v>
      </c>
    </row>
    <row r="3098" spans="1:13" x14ac:dyDescent="0.45">
      <c r="A3098" t="s">
        <v>1877</v>
      </c>
      <c r="B3098">
        <v>251000</v>
      </c>
      <c r="C3098" t="s">
        <v>4</v>
      </c>
      <c r="D3098" t="str">
        <f t="shared" si="383"/>
        <v>2021.01</v>
      </c>
      <c r="E3098" t="str" cm="1">
        <f t="array" ref="E3098">IF(COUNT(FIND({"셀룰러","샐룰러","lte","Lte","LTE","Cellular","cellular"},G3098)),"lte","wifi")</f>
        <v>wifi</v>
      </c>
      <c r="F3098" t="s">
        <v>96</v>
      </c>
      <c r="G3098" t="s">
        <v>1858</v>
      </c>
      <c r="H3098">
        <f t="shared" si="382"/>
        <v>6.9100000000000819</v>
      </c>
      <c r="I3098">
        <f t="shared" si="379"/>
        <v>840000</v>
      </c>
      <c r="J3098">
        <v>2014.1</v>
      </c>
      <c r="K3098">
        <f t="shared" si="380"/>
        <v>128</v>
      </c>
      <c r="M3098">
        <f t="shared" si="378"/>
        <v>600000</v>
      </c>
    </row>
    <row r="3099" spans="1:13" x14ac:dyDescent="0.45">
      <c r="A3099" t="s">
        <v>1877</v>
      </c>
      <c r="B3099">
        <v>100000</v>
      </c>
      <c r="C3099" t="s">
        <v>7</v>
      </c>
      <c r="D3099" t="str">
        <f t="shared" si="383"/>
        <v>2020.12</v>
      </c>
      <c r="E3099" t="str" cm="1">
        <f t="array" ref="E3099">IF(COUNT(FIND({"셀룰러","샐룰러","lte","Lte","LTE","Cellular","cellular"},G3099)),"lte","wifi")</f>
        <v>wifi</v>
      </c>
      <c r="F3099" t="s">
        <v>153</v>
      </c>
      <c r="G3099" t="s">
        <v>1778</v>
      </c>
      <c r="H3099">
        <f t="shared" si="382"/>
        <v>6.0199999999999818</v>
      </c>
      <c r="I3099">
        <f t="shared" si="379"/>
        <v>600000</v>
      </c>
      <c r="J3099">
        <v>2014.1</v>
      </c>
      <c r="K3099">
        <f t="shared" si="380"/>
        <v>16</v>
      </c>
      <c r="M3099">
        <f t="shared" si="378"/>
        <v>600000</v>
      </c>
    </row>
    <row r="3100" spans="1:13" x14ac:dyDescent="0.45">
      <c r="A3100" t="s">
        <v>1877</v>
      </c>
      <c r="B3100" s="1">
        <v>303000</v>
      </c>
      <c r="C3100" t="s">
        <v>4</v>
      </c>
      <c r="D3100" t="str">
        <f t="shared" si="383"/>
        <v>2020.06</v>
      </c>
      <c r="E3100" t="str" cm="1">
        <f t="array" ref="E3100">IF(COUNT(FIND({"셀룰러","샐룰러","lte","Lte","LTE","Cellular","cellular"},G3100)),"lte","wifi")</f>
        <v>wifi</v>
      </c>
      <c r="F3100" t="s">
        <v>5302</v>
      </c>
      <c r="G3100" t="s">
        <v>5173</v>
      </c>
      <c r="H3100">
        <f t="shared" si="382"/>
        <v>5.9600000000000364</v>
      </c>
      <c r="I3100">
        <f t="shared" si="379"/>
        <v>600000</v>
      </c>
      <c r="J3100">
        <v>2014.1</v>
      </c>
      <c r="K3100">
        <f t="shared" si="380"/>
        <v>16</v>
      </c>
      <c r="M3100">
        <f t="shared" si="378"/>
        <v>600000</v>
      </c>
    </row>
    <row r="3101" spans="1:13" x14ac:dyDescent="0.45">
      <c r="A3101" t="s">
        <v>1877</v>
      </c>
      <c r="B3101">
        <v>120000</v>
      </c>
      <c r="C3101" t="s">
        <v>7</v>
      </c>
      <c r="D3101" s="2">
        <v>2020.11</v>
      </c>
      <c r="E3101" t="str" cm="1">
        <f t="array" ref="E3101">IF(COUNT(FIND({"셀룰러","샐룰러","lte","Lte","LTE","Cellular","cellular"},G3101)),"lte","wifi")</f>
        <v>lte</v>
      </c>
      <c r="F3101">
        <v>20201110</v>
      </c>
      <c r="G3101" t="s">
        <v>1802</v>
      </c>
      <c r="H3101">
        <f t="shared" si="382"/>
        <v>6.0099999999999909</v>
      </c>
      <c r="I3101">
        <f t="shared" si="379"/>
        <v>880000</v>
      </c>
      <c r="J3101">
        <v>2014.1</v>
      </c>
      <c r="K3101">
        <f t="shared" si="380"/>
        <v>64</v>
      </c>
      <c r="M3101">
        <f t="shared" si="378"/>
        <v>760000</v>
      </c>
    </row>
    <row r="3102" spans="1:13" x14ac:dyDescent="0.45">
      <c r="A3102" t="s">
        <v>1877</v>
      </c>
      <c r="B3102">
        <v>100000</v>
      </c>
      <c r="C3102" t="s">
        <v>7</v>
      </c>
      <c r="D3102" t="str">
        <f t="shared" ref="D3102:D3117" si="384">LEFT(F3102,7)</f>
        <v>2020.10</v>
      </c>
      <c r="E3102" t="str" cm="1">
        <f t="array" ref="E3102">IF(COUNT(FIND({"셀룰러","샐룰러","lte","Lte","LTE","Cellular","cellular"},G3102)),"lte","wifi")</f>
        <v>wifi</v>
      </c>
      <c r="F3102" t="s">
        <v>863</v>
      </c>
      <c r="G3102" t="s">
        <v>1981</v>
      </c>
      <c r="H3102">
        <f t="shared" si="382"/>
        <v>6</v>
      </c>
      <c r="I3102">
        <f t="shared" si="379"/>
        <v>600000</v>
      </c>
      <c r="J3102">
        <v>2014.1</v>
      </c>
      <c r="K3102">
        <f t="shared" si="380"/>
        <v>16</v>
      </c>
      <c r="M3102">
        <f t="shared" si="378"/>
        <v>600000</v>
      </c>
    </row>
    <row r="3103" spans="1:13" x14ac:dyDescent="0.45">
      <c r="A3103" t="s">
        <v>1877</v>
      </c>
      <c r="B3103">
        <v>230000</v>
      </c>
      <c r="C3103" t="s">
        <v>7</v>
      </c>
      <c r="D3103" t="str">
        <f t="shared" si="384"/>
        <v>2020.12</v>
      </c>
      <c r="E3103" t="str" cm="1">
        <f t="array" ref="E3103">IF(COUNT(FIND({"셀룰러","샐룰러","lte","Lte","LTE","Cellular","cellular"},G3103)),"lte","wifi")</f>
        <v>wifi</v>
      </c>
      <c r="F3103" t="s">
        <v>150</v>
      </c>
      <c r="G3103" t="s">
        <v>1877</v>
      </c>
      <c r="H3103">
        <f t="shared" si="382"/>
        <v>6.0199999999999818</v>
      </c>
      <c r="I3103">
        <f t="shared" si="379"/>
        <v>720000</v>
      </c>
      <c r="J3103">
        <v>2014.1</v>
      </c>
      <c r="K3103">
        <f t="shared" si="380"/>
        <v>64</v>
      </c>
      <c r="M3103">
        <f t="shared" si="378"/>
        <v>600000</v>
      </c>
    </row>
    <row r="3104" spans="1:13" x14ac:dyDescent="0.45">
      <c r="A3104" t="s">
        <v>1877</v>
      </c>
      <c r="B3104">
        <v>200000</v>
      </c>
      <c r="C3104" t="s">
        <v>4</v>
      </c>
      <c r="D3104" t="str">
        <f t="shared" si="384"/>
        <v>2021.01</v>
      </c>
      <c r="E3104" t="str" cm="1">
        <f t="array" ref="E3104">IF(COUNT(FIND({"셀룰러","샐룰러","lte","Lte","LTE","Cellular","cellular"},G3104)),"lte","wifi")</f>
        <v>wifi</v>
      </c>
      <c r="F3104" t="s">
        <v>108</v>
      </c>
      <c r="G3104" t="s">
        <v>1860</v>
      </c>
      <c r="H3104">
        <f t="shared" si="382"/>
        <v>6.9100000000000819</v>
      </c>
      <c r="I3104">
        <f t="shared" si="379"/>
        <v>720000</v>
      </c>
      <c r="J3104">
        <v>2014.1</v>
      </c>
      <c r="K3104">
        <f t="shared" si="380"/>
        <v>64</v>
      </c>
      <c r="M3104">
        <f t="shared" si="378"/>
        <v>600000</v>
      </c>
    </row>
    <row r="3105" spans="1:13" x14ac:dyDescent="0.45">
      <c r="A3105" t="s">
        <v>1877</v>
      </c>
      <c r="B3105">
        <v>200000</v>
      </c>
      <c r="C3105" t="s">
        <v>4</v>
      </c>
      <c r="D3105" t="str">
        <f t="shared" si="384"/>
        <v>2020.12</v>
      </c>
      <c r="E3105" t="str" cm="1">
        <f t="array" ref="E3105">IF(COUNT(FIND({"셀룰러","샐룰러","lte","Lte","LTE","Cellular","cellular"},G3105)),"lte","wifi")</f>
        <v>wifi</v>
      </c>
      <c r="F3105" t="s">
        <v>155</v>
      </c>
      <c r="G3105" t="s">
        <v>1770</v>
      </c>
      <c r="H3105">
        <f t="shared" si="382"/>
        <v>6.0199999999999818</v>
      </c>
      <c r="I3105">
        <f t="shared" si="379"/>
        <v>720000</v>
      </c>
      <c r="J3105">
        <v>2014.1</v>
      </c>
      <c r="K3105">
        <f t="shared" si="380"/>
        <v>64</v>
      </c>
      <c r="M3105">
        <f t="shared" si="378"/>
        <v>600000</v>
      </c>
    </row>
    <row r="3106" spans="1:13" x14ac:dyDescent="0.45">
      <c r="A3106" t="s">
        <v>1877</v>
      </c>
      <c r="B3106">
        <v>200000</v>
      </c>
      <c r="C3106" t="s">
        <v>7</v>
      </c>
      <c r="D3106" t="str">
        <f t="shared" si="384"/>
        <v>2020.11</v>
      </c>
      <c r="E3106" t="str" cm="1">
        <f t="array" ref="E3106">IF(COUNT(FIND({"셀룰러","샐룰러","lte","Lte","LTE","Cellular","cellular"},G3106)),"lte","wifi")</f>
        <v>wifi</v>
      </c>
      <c r="F3106" t="s">
        <v>207</v>
      </c>
      <c r="G3106" t="s">
        <v>1602</v>
      </c>
      <c r="H3106">
        <f t="shared" si="382"/>
        <v>6.0099999999999909</v>
      </c>
      <c r="I3106">
        <f t="shared" si="379"/>
        <v>720000</v>
      </c>
      <c r="J3106">
        <v>2014.1</v>
      </c>
      <c r="K3106">
        <f t="shared" si="380"/>
        <v>64</v>
      </c>
      <c r="M3106">
        <f t="shared" si="378"/>
        <v>600000</v>
      </c>
    </row>
    <row r="3107" spans="1:13" x14ac:dyDescent="0.45">
      <c r="A3107" t="s">
        <v>1877</v>
      </c>
      <c r="B3107" s="1">
        <v>332500</v>
      </c>
      <c r="C3107" t="s">
        <v>4</v>
      </c>
      <c r="D3107" t="str">
        <f t="shared" si="384"/>
        <v>2019.05</v>
      </c>
      <c r="E3107" t="str" cm="1">
        <f t="array" ref="E3107">IF(COUNT(FIND({"셀룰러","샐룰러","lte","Lte","LTE","Cellular","cellular"},G3107)),"lte","wifi")</f>
        <v>wifi</v>
      </c>
      <c r="F3107" t="s">
        <v>5294</v>
      </c>
      <c r="G3107" t="s">
        <v>5176</v>
      </c>
      <c r="H3107">
        <f t="shared" si="382"/>
        <v>4.9500000000000455</v>
      </c>
      <c r="I3107">
        <f t="shared" si="379"/>
        <v>720000</v>
      </c>
      <c r="J3107">
        <v>2014.1</v>
      </c>
      <c r="K3107">
        <f t="shared" si="380"/>
        <v>64</v>
      </c>
      <c r="M3107">
        <f t="shared" si="378"/>
        <v>600000</v>
      </c>
    </row>
    <row r="3108" spans="1:13" x14ac:dyDescent="0.45">
      <c r="A3108" t="s">
        <v>1877</v>
      </c>
      <c r="B3108">
        <v>170000</v>
      </c>
      <c r="C3108" t="s">
        <v>7</v>
      </c>
      <c r="D3108" t="str">
        <f t="shared" si="384"/>
        <v>2021.02</v>
      </c>
      <c r="E3108" t="str" cm="1">
        <f t="array" ref="E3108">IF(COUNT(FIND({"셀룰러","샐룰러","lte","Lte","LTE","Cellular","cellular"},G3108)),"lte","wifi")</f>
        <v>wifi</v>
      </c>
      <c r="F3108" t="s">
        <v>35</v>
      </c>
      <c r="G3108" t="s">
        <v>1611</v>
      </c>
      <c r="H3108">
        <f t="shared" si="382"/>
        <v>6.9200000000000728</v>
      </c>
      <c r="I3108">
        <f t="shared" si="379"/>
        <v>600000</v>
      </c>
      <c r="J3108">
        <v>2014.1</v>
      </c>
      <c r="K3108">
        <f t="shared" si="380"/>
        <v>16</v>
      </c>
      <c r="M3108">
        <f t="shared" si="378"/>
        <v>600000</v>
      </c>
    </row>
    <row r="3109" spans="1:13" x14ac:dyDescent="0.45">
      <c r="A3109" t="s">
        <v>1877</v>
      </c>
      <c r="B3109">
        <v>210000</v>
      </c>
      <c r="C3109" t="s">
        <v>7</v>
      </c>
      <c r="D3109" t="str">
        <f t="shared" si="384"/>
        <v>2021.02</v>
      </c>
      <c r="E3109" t="str" cm="1">
        <f t="array" ref="E3109">IF(COUNT(FIND({"셀룰러","샐룰러","lte","Lte","LTE","Cellular","cellular"},G3109)),"lte","wifi")</f>
        <v>wifi</v>
      </c>
      <c r="F3109" t="s">
        <v>48</v>
      </c>
      <c r="G3109" t="s">
        <v>1868</v>
      </c>
      <c r="H3109">
        <f t="shared" si="382"/>
        <v>6.9200000000000728</v>
      </c>
      <c r="I3109">
        <f t="shared" si="379"/>
        <v>720000</v>
      </c>
      <c r="J3109">
        <v>2014.1</v>
      </c>
      <c r="K3109">
        <f t="shared" si="380"/>
        <v>64</v>
      </c>
      <c r="M3109">
        <f t="shared" si="378"/>
        <v>600000</v>
      </c>
    </row>
    <row r="3110" spans="1:13" x14ac:dyDescent="0.45">
      <c r="A3110" t="s">
        <v>1877</v>
      </c>
      <c r="B3110" s="1">
        <v>430600</v>
      </c>
      <c r="C3110" t="s">
        <v>4</v>
      </c>
      <c r="D3110" t="str">
        <f t="shared" si="384"/>
        <v>2021.01</v>
      </c>
      <c r="E3110" t="str" cm="1">
        <f t="array" ref="E3110">IF(COUNT(FIND({"셀룰러","샐룰러","lte","Lte","LTE","Cellular","cellular"},G3110)),"lte","wifi")</f>
        <v>lte</v>
      </c>
      <c r="F3110" t="s">
        <v>5283</v>
      </c>
      <c r="G3110" t="s">
        <v>5160</v>
      </c>
      <c r="H3110">
        <f t="shared" si="382"/>
        <v>6.9100000000000819</v>
      </c>
      <c r="I3110">
        <f t="shared" si="379"/>
        <v>1000000</v>
      </c>
      <c r="J3110">
        <v>2014.1</v>
      </c>
      <c r="K3110">
        <f t="shared" si="380"/>
        <v>128</v>
      </c>
      <c r="M3110">
        <f t="shared" si="378"/>
        <v>760000</v>
      </c>
    </row>
    <row r="3111" spans="1:13" x14ac:dyDescent="0.45">
      <c r="A3111" t="s">
        <v>1877</v>
      </c>
      <c r="B3111">
        <v>200000</v>
      </c>
      <c r="C3111" t="s">
        <v>7</v>
      </c>
      <c r="D3111" t="str">
        <f t="shared" si="384"/>
        <v>2021.01</v>
      </c>
      <c r="E3111" t="str" cm="1">
        <f t="array" ref="E3111">IF(COUNT(FIND({"셀룰러","샐룰러","lte","Lte","LTE","Cellular","cellular"},G3111)),"lte","wifi")</f>
        <v>wifi</v>
      </c>
      <c r="F3111" t="s">
        <v>87</v>
      </c>
      <c r="G3111" t="s">
        <v>1714</v>
      </c>
      <c r="H3111">
        <f t="shared" si="382"/>
        <v>6.9100000000000819</v>
      </c>
      <c r="I3111">
        <f t="shared" si="379"/>
        <v>720000</v>
      </c>
      <c r="J3111">
        <v>2014.1</v>
      </c>
      <c r="K3111">
        <f t="shared" si="380"/>
        <v>64</v>
      </c>
      <c r="M3111">
        <f t="shared" si="378"/>
        <v>600000</v>
      </c>
    </row>
    <row r="3112" spans="1:13" x14ac:dyDescent="0.45">
      <c r="A3112" t="s">
        <v>1877</v>
      </c>
      <c r="B3112" s="1">
        <v>379000</v>
      </c>
      <c r="C3112" t="s">
        <v>4</v>
      </c>
      <c r="D3112" t="str">
        <f t="shared" si="384"/>
        <v>2021.01</v>
      </c>
      <c r="E3112" t="str" cm="1">
        <f t="array" ref="E3112">IF(COUNT(FIND({"셀룰러","샐룰러","lte","Lte","LTE","Cellular","cellular"},G3112)),"lte","wifi")</f>
        <v>lte</v>
      </c>
      <c r="F3112" t="s">
        <v>5283</v>
      </c>
      <c r="G3112" t="s">
        <v>5160</v>
      </c>
      <c r="H3112">
        <f t="shared" si="382"/>
        <v>6.9100000000000819</v>
      </c>
      <c r="I3112">
        <f t="shared" si="379"/>
        <v>1000000</v>
      </c>
      <c r="J3112">
        <v>2014.1</v>
      </c>
      <c r="K3112">
        <f t="shared" si="380"/>
        <v>128</v>
      </c>
      <c r="M3112">
        <f t="shared" si="378"/>
        <v>760000</v>
      </c>
    </row>
    <row r="3113" spans="1:13" x14ac:dyDescent="0.45">
      <c r="A3113" t="s">
        <v>1877</v>
      </c>
      <c r="B3113" s="1">
        <v>255000</v>
      </c>
      <c r="C3113" t="s">
        <v>4</v>
      </c>
      <c r="D3113" t="str">
        <f t="shared" si="384"/>
        <v>2021.03</v>
      </c>
      <c r="E3113" t="str" cm="1">
        <f t="array" ref="E3113">IF(COUNT(FIND({"셀룰러","샐룰러","lte","Lte","LTE","Cellular","cellular"},G3113)),"lte","wifi")</f>
        <v>lte</v>
      </c>
      <c r="F3113" t="s">
        <v>5279</v>
      </c>
      <c r="G3113" t="s">
        <v>5155</v>
      </c>
      <c r="H3113">
        <f t="shared" si="382"/>
        <v>6.9300000000000637</v>
      </c>
      <c r="I3113">
        <f t="shared" si="379"/>
        <v>880000</v>
      </c>
      <c r="J3113">
        <v>2014.1</v>
      </c>
      <c r="K3113">
        <f t="shared" si="380"/>
        <v>64</v>
      </c>
      <c r="M3113">
        <f t="shared" si="378"/>
        <v>760000</v>
      </c>
    </row>
    <row r="3114" spans="1:13" x14ac:dyDescent="0.45">
      <c r="A3114" t="s">
        <v>1877</v>
      </c>
      <c r="B3114">
        <v>260000</v>
      </c>
      <c r="C3114" t="s">
        <v>7</v>
      </c>
      <c r="D3114" t="str">
        <f t="shared" si="384"/>
        <v>2020.09</v>
      </c>
      <c r="E3114" t="str" cm="1">
        <f t="array" ref="E3114">IF(COUNT(FIND({"셀룰러","샐룰러","lte","Lte","LTE","Cellular","cellular"},G3114)),"lte","wifi")</f>
        <v>wifi</v>
      </c>
      <c r="F3114" t="s">
        <v>558</v>
      </c>
      <c r="G3114" t="s">
        <v>1980</v>
      </c>
      <c r="H3114">
        <f t="shared" si="382"/>
        <v>5.9900000000000091</v>
      </c>
      <c r="I3114">
        <f t="shared" si="379"/>
        <v>720000</v>
      </c>
      <c r="J3114">
        <v>2014.1</v>
      </c>
      <c r="K3114">
        <f t="shared" si="380"/>
        <v>64</v>
      </c>
      <c r="M3114">
        <f t="shared" si="378"/>
        <v>600000</v>
      </c>
    </row>
    <row r="3115" spans="1:13" x14ac:dyDescent="0.45">
      <c r="A3115" t="s">
        <v>1877</v>
      </c>
      <c r="B3115">
        <v>300000</v>
      </c>
      <c r="C3115" t="s">
        <v>7</v>
      </c>
      <c r="D3115" t="str">
        <f t="shared" si="384"/>
        <v>2021.01</v>
      </c>
      <c r="E3115" t="str" cm="1">
        <f t="array" ref="E3115">IF(COUNT(FIND({"셀룰러","샐룰러","lte","Lte","LTE","Cellular","cellular"},G3115)),"lte","wifi")</f>
        <v>wifi</v>
      </c>
      <c r="F3115" t="s">
        <v>95</v>
      </c>
      <c r="G3115" t="s">
        <v>1734</v>
      </c>
      <c r="H3115">
        <f t="shared" si="382"/>
        <v>6.9100000000000819</v>
      </c>
      <c r="I3115">
        <f t="shared" si="379"/>
        <v>840000</v>
      </c>
      <c r="J3115">
        <v>2014.1</v>
      </c>
      <c r="K3115">
        <f t="shared" si="380"/>
        <v>128</v>
      </c>
      <c r="M3115">
        <f t="shared" si="378"/>
        <v>600000</v>
      </c>
    </row>
    <row r="3116" spans="1:13" x14ac:dyDescent="0.45">
      <c r="A3116" t="s">
        <v>1877</v>
      </c>
      <c r="B3116">
        <v>195000</v>
      </c>
      <c r="C3116" t="s">
        <v>7</v>
      </c>
      <c r="D3116" t="str">
        <f t="shared" si="384"/>
        <v>2021.02</v>
      </c>
      <c r="E3116" t="str" cm="1">
        <f t="array" ref="E3116">IF(COUNT(FIND({"셀룰러","샐룰러","lte","Lte","LTE","Cellular","cellular"},G3116)),"lte","wifi")</f>
        <v>wifi</v>
      </c>
      <c r="F3116" t="s">
        <v>47</v>
      </c>
      <c r="G3116" t="s">
        <v>1678</v>
      </c>
      <c r="H3116">
        <f t="shared" si="382"/>
        <v>6.9200000000000728</v>
      </c>
      <c r="I3116">
        <f t="shared" si="379"/>
        <v>720000</v>
      </c>
      <c r="J3116">
        <v>2014.1</v>
      </c>
      <c r="K3116">
        <f t="shared" si="380"/>
        <v>64</v>
      </c>
      <c r="M3116">
        <f t="shared" si="378"/>
        <v>600000</v>
      </c>
    </row>
    <row r="3117" spans="1:13" x14ac:dyDescent="0.45">
      <c r="A3117" t="s">
        <v>1877</v>
      </c>
      <c r="B3117">
        <v>240000</v>
      </c>
      <c r="C3117" t="s">
        <v>7</v>
      </c>
      <c r="D3117" t="str">
        <f t="shared" si="384"/>
        <v>2020.11</v>
      </c>
      <c r="E3117" t="str" cm="1">
        <f t="array" ref="E3117">IF(COUNT(FIND({"셀룰러","샐룰러","lte","Lte","LTE","Cellular","cellular"},G3117)),"lte","wifi")</f>
        <v>lte</v>
      </c>
      <c r="F3117" t="s">
        <v>285</v>
      </c>
      <c r="G3117" t="s">
        <v>1019</v>
      </c>
      <c r="H3117">
        <f t="shared" si="382"/>
        <v>6.0099999999999909</v>
      </c>
      <c r="I3117">
        <f t="shared" si="379"/>
        <v>880000</v>
      </c>
      <c r="J3117">
        <v>2014.1</v>
      </c>
      <c r="K3117">
        <f t="shared" si="380"/>
        <v>64</v>
      </c>
      <c r="M3117">
        <f t="shared" si="378"/>
        <v>760000</v>
      </c>
    </row>
    <row r="3118" spans="1:13" x14ac:dyDescent="0.45">
      <c r="A3118" t="s">
        <v>1877</v>
      </c>
      <c r="B3118">
        <v>200000</v>
      </c>
      <c r="C3118" t="s">
        <v>7</v>
      </c>
      <c r="D3118" s="2">
        <v>2020.12</v>
      </c>
      <c r="E3118" t="str" cm="1">
        <f t="array" ref="E3118">IF(COUNT(FIND({"셀룰러","샐룰러","lte","Lte","LTE","Cellular","cellular"},G3118)),"lte","wifi")</f>
        <v>wifi</v>
      </c>
      <c r="F3118">
        <v>20201202</v>
      </c>
      <c r="G3118" t="s">
        <v>5610</v>
      </c>
      <c r="H3118">
        <f t="shared" si="382"/>
        <v>6.0199999999999818</v>
      </c>
      <c r="I3118">
        <f t="shared" si="379"/>
        <v>720000</v>
      </c>
      <c r="J3118">
        <v>2014.1</v>
      </c>
      <c r="K3118">
        <f t="shared" si="380"/>
        <v>64</v>
      </c>
      <c r="M3118">
        <f t="shared" si="378"/>
        <v>600000</v>
      </c>
    </row>
    <row r="3119" spans="1:13" x14ac:dyDescent="0.45">
      <c r="A3119" t="s">
        <v>1877</v>
      </c>
      <c r="B3119">
        <v>230000</v>
      </c>
      <c r="C3119" t="s">
        <v>7</v>
      </c>
      <c r="D3119" t="str">
        <f>LEFT(F3119,7)</f>
        <v>2020.11</v>
      </c>
      <c r="E3119" t="str" cm="1">
        <f t="array" ref="E3119">IF(COUNT(FIND({"셀룰러","샐룰러","lte","Lte","LTE","Cellular","cellular"},G3119)),"lte","wifi")</f>
        <v>wifi</v>
      </c>
      <c r="F3119" t="s">
        <v>673</v>
      </c>
      <c r="G3119" t="s">
        <v>1808</v>
      </c>
      <c r="H3119">
        <f t="shared" si="382"/>
        <v>6.0099999999999909</v>
      </c>
      <c r="I3119">
        <f t="shared" si="379"/>
        <v>720000</v>
      </c>
      <c r="J3119">
        <v>2014.1</v>
      </c>
      <c r="K3119">
        <f t="shared" si="380"/>
        <v>64</v>
      </c>
      <c r="M3119">
        <f t="shared" si="378"/>
        <v>600000</v>
      </c>
    </row>
    <row r="3120" spans="1:13" x14ac:dyDescent="0.45">
      <c r="A3120" t="s">
        <v>1877</v>
      </c>
      <c r="B3120">
        <v>298000</v>
      </c>
      <c r="C3120" t="s">
        <v>4</v>
      </c>
      <c r="D3120" t="str">
        <f>LEFT(F3120,7)</f>
        <v>2020.12</v>
      </c>
      <c r="E3120" t="str" cm="1">
        <f t="array" ref="E3120">IF(COUNT(FIND({"셀룰러","샐룰러","lte","Lte","LTE","Cellular","cellular"},G3120)),"lte","wifi")</f>
        <v>wifi</v>
      </c>
      <c r="F3120" t="s">
        <v>153</v>
      </c>
      <c r="G3120" t="s">
        <v>1899</v>
      </c>
      <c r="H3120">
        <f t="shared" si="382"/>
        <v>6.0199999999999818</v>
      </c>
      <c r="I3120">
        <f t="shared" si="379"/>
        <v>840000</v>
      </c>
      <c r="J3120">
        <v>2014.1</v>
      </c>
      <c r="K3120">
        <f t="shared" si="380"/>
        <v>128</v>
      </c>
      <c r="M3120">
        <f t="shared" si="378"/>
        <v>600000</v>
      </c>
    </row>
    <row r="3121" spans="1:13" x14ac:dyDescent="0.45">
      <c r="A3121" t="s">
        <v>1877</v>
      </c>
      <c r="B3121">
        <v>250000</v>
      </c>
      <c r="C3121" t="s">
        <v>4</v>
      </c>
      <c r="D3121" t="str">
        <f>LEFT(F3121,7)</f>
        <v>2020.11</v>
      </c>
      <c r="E3121" t="str" cm="1">
        <f t="array" ref="E3121">IF(COUNT(FIND({"셀룰러","샐룰러","lte","Lte","LTE","Cellular","cellular"},G3121)),"lte","wifi")</f>
        <v>lte</v>
      </c>
      <c r="F3121" t="s">
        <v>236</v>
      </c>
      <c r="G3121" t="s">
        <v>1811</v>
      </c>
      <c r="H3121">
        <f t="shared" si="382"/>
        <v>6.0099999999999909</v>
      </c>
      <c r="I3121">
        <f t="shared" si="379"/>
        <v>880000</v>
      </c>
      <c r="J3121">
        <v>2014.1</v>
      </c>
      <c r="K3121">
        <f t="shared" si="380"/>
        <v>64</v>
      </c>
      <c r="M3121">
        <f t="shared" si="378"/>
        <v>760000</v>
      </c>
    </row>
    <row r="3122" spans="1:13" x14ac:dyDescent="0.45">
      <c r="A3122" t="s">
        <v>1877</v>
      </c>
      <c r="B3122">
        <v>250000</v>
      </c>
      <c r="C3122" t="s">
        <v>4</v>
      </c>
      <c r="D3122" t="str">
        <f>LEFT(F3122,7)</f>
        <v>2021.02</v>
      </c>
      <c r="E3122" t="str" cm="1">
        <f t="array" ref="E3122">IF(COUNT(FIND({"셀룰러","샐룰러","lte","Lte","LTE","Cellular","cellular"},G3122)),"lte","wifi")</f>
        <v>lte</v>
      </c>
      <c r="F3122" t="s">
        <v>61</v>
      </c>
      <c r="G3122" t="s">
        <v>1870</v>
      </c>
      <c r="H3122">
        <f t="shared" si="382"/>
        <v>6.9200000000000728</v>
      </c>
      <c r="I3122">
        <f t="shared" si="379"/>
        <v>880000</v>
      </c>
      <c r="J3122">
        <v>2014.1</v>
      </c>
      <c r="K3122">
        <f t="shared" si="380"/>
        <v>64</v>
      </c>
      <c r="M3122">
        <f t="shared" si="378"/>
        <v>760000</v>
      </c>
    </row>
    <row r="3123" spans="1:13" x14ac:dyDescent="0.45">
      <c r="A3123" t="s">
        <v>1877</v>
      </c>
      <c r="B3123">
        <v>150000</v>
      </c>
      <c r="C3123" t="s">
        <v>7</v>
      </c>
      <c r="D3123" t="str">
        <f>LEFT(F3123,7)</f>
        <v>2020.12</v>
      </c>
      <c r="E3123" t="str" cm="1">
        <f t="array" ref="E3123">IF(COUNT(FIND({"셀룰러","샐룰러","lte","Lte","LTE","Cellular","cellular"},G3123)),"lte","wifi")</f>
        <v>wifi</v>
      </c>
      <c r="F3123" t="s">
        <v>121</v>
      </c>
      <c r="G3123" t="s">
        <v>1925</v>
      </c>
      <c r="H3123">
        <f t="shared" si="382"/>
        <v>6.0199999999999818</v>
      </c>
      <c r="I3123">
        <f t="shared" si="379"/>
        <v>720000</v>
      </c>
      <c r="J3123">
        <v>2014.1</v>
      </c>
      <c r="K3123">
        <f t="shared" si="380"/>
        <v>64</v>
      </c>
      <c r="M3123">
        <f t="shared" si="378"/>
        <v>600000</v>
      </c>
    </row>
    <row r="3124" spans="1:13" x14ac:dyDescent="0.45">
      <c r="A3124" t="s">
        <v>1877</v>
      </c>
      <c r="B3124">
        <v>70000</v>
      </c>
      <c r="C3124" t="s">
        <v>7</v>
      </c>
      <c r="D3124" s="2">
        <v>2021.01</v>
      </c>
      <c r="E3124" t="str" cm="1">
        <f t="array" ref="E3124">IF(COUNT(FIND({"셀룰러","샐룰러","lte","Lte","LTE","Cellular","cellular"},G3124)),"lte","wifi")</f>
        <v>wifi</v>
      </c>
      <c r="F3124">
        <v>20210117</v>
      </c>
      <c r="G3124" t="s">
        <v>5424</v>
      </c>
      <c r="H3124">
        <f t="shared" si="382"/>
        <v>6.9100000000000819</v>
      </c>
      <c r="I3124">
        <f t="shared" si="379"/>
        <v>720000</v>
      </c>
      <c r="J3124">
        <v>2014.1</v>
      </c>
      <c r="K3124">
        <f t="shared" si="380"/>
        <v>64</v>
      </c>
      <c r="M3124">
        <f t="shared" si="378"/>
        <v>600000</v>
      </c>
    </row>
    <row r="3125" spans="1:13" x14ac:dyDescent="0.45">
      <c r="A3125" t="s">
        <v>1877</v>
      </c>
      <c r="B3125" s="1">
        <v>430600</v>
      </c>
      <c r="C3125" t="s">
        <v>4</v>
      </c>
      <c r="D3125" t="str">
        <f t="shared" ref="D3125:D3138" si="385">LEFT(F3125,7)</f>
        <v>2021.01</v>
      </c>
      <c r="E3125" t="str" cm="1">
        <f t="array" ref="E3125">IF(COUNT(FIND({"셀룰러","샐룰러","lte","Lte","LTE","Cellular","cellular"},G3125)),"lte","wifi")</f>
        <v>wifi</v>
      </c>
      <c r="F3125" t="s">
        <v>5283</v>
      </c>
      <c r="G3125" t="s">
        <v>5168</v>
      </c>
      <c r="H3125">
        <f t="shared" si="382"/>
        <v>6.9100000000000819</v>
      </c>
      <c r="I3125">
        <f t="shared" si="379"/>
        <v>720000</v>
      </c>
      <c r="J3125">
        <v>2014.1</v>
      </c>
      <c r="K3125">
        <f t="shared" si="380"/>
        <v>64</v>
      </c>
      <c r="M3125">
        <f t="shared" si="378"/>
        <v>600000</v>
      </c>
    </row>
    <row r="3126" spans="1:13" x14ac:dyDescent="0.45">
      <c r="A3126" t="s">
        <v>1877</v>
      </c>
      <c r="B3126">
        <v>290870</v>
      </c>
      <c r="C3126" t="s">
        <v>4</v>
      </c>
      <c r="D3126" t="str">
        <f t="shared" si="385"/>
        <v>2020.10</v>
      </c>
      <c r="E3126" t="str" cm="1">
        <f t="array" ref="E3126">IF(COUNT(FIND({"셀룰러","샐룰러","lte","Lte","LTE","Cellular","cellular"},G3126)),"lte","wifi")</f>
        <v>wifi</v>
      </c>
      <c r="F3126" t="s">
        <v>616</v>
      </c>
      <c r="G3126" t="s">
        <v>1711</v>
      </c>
      <c r="H3126">
        <f t="shared" si="382"/>
        <v>6</v>
      </c>
      <c r="I3126">
        <f t="shared" si="379"/>
        <v>840000</v>
      </c>
      <c r="J3126">
        <v>2014.1</v>
      </c>
      <c r="K3126">
        <f t="shared" si="380"/>
        <v>128</v>
      </c>
      <c r="M3126">
        <f t="shared" si="378"/>
        <v>600000</v>
      </c>
    </row>
    <row r="3127" spans="1:13" x14ac:dyDescent="0.45">
      <c r="A3127" t="s">
        <v>1877</v>
      </c>
      <c r="B3127">
        <v>250000</v>
      </c>
      <c r="C3127" t="s">
        <v>7</v>
      </c>
      <c r="D3127" t="str">
        <f t="shared" si="385"/>
        <v>2020.12</v>
      </c>
      <c r="E3127" t="str" cm="1">
        <f t="array" ref="E3127">IF(COUNT(FIND({"셀룰러","샐룰러","lte","Lte","LTE","Cellular","cellular"},G3127)),"lte","wifi")</f>
        <v>lte</v>
      </c>
      <c r="F3127" t="s">
        <v>146</v>
      </c>
      <c r="G3127" t="s">
        <v>1933</v>
      </c>
      <c r="H3127">
        <f t="shared" si="382"/>
        <v>6.0199999999999818</v>
      </c>
      <c r="I3127">
        <f t="shared" si="379"/>
        <v>880000</v>
      </c>
      <c r="J3127">
        <v>2014.1</v>
      </c>
      <c r="K3127">
        <f t="shared" si="380"/>
        <v>64</v>
      </c>
      <c r="M3127">
        <f t="shared" ref="M3127:M3190" si="386">IF(E3127="wifi",600000,760000)</f>
        <v>760000</v>
      </c>
    </row>
    <row r="3128" spans="1:13" x14ac:dyDescent="0.45">
      <c r="A3128" t="s">
        <v>1877</v>
      </c>
      <c r="B3128">
        <v>180000</v>
      </c>
      <c r="C3128" t="s">
        <v>4</v>
      </c>
      <c r="D3128" t="str">
        <f t="shared" si="385"/>
        <v>2021.02</v>
      </c>
      <c r="E3128" t="str" cm="1">
        <f t="array" ref="E3128">IF(COUNT(FIND({"셀룰러","샐룰러","lte","Lte","LTE","Cellular","cellular"},G3128)),"lte","wifi")</f>
        <v>wifi</v>
      </c>
      <c r="F3128" t="s">
        <v>52</v>
      </c>
      <c r="G3128" t="s">
        <v>1684</v>
      </c>
      <c r="H3128">
        <f t="shared" si="382"/>
        <v>6.9200000000000728</v>
      </c>
      <c r="I3128">
        <f t="shared" ref="I3128:I3191" si="387">IF(K3128=64,M3128+120000,IF(K3128=128,M3128+240000,IF(K3128=256,M3128+360000,M3128)))</f>
        <v>720000</v>
      </c>
      <c r="J3128">
        <v>2014.1</v>
      </c>
      <c r="K3128">
        <f t="shared" ref="K3128:K3191" si="388">IF(COUNT(FIND(128,G3128)),128,IF(COUNT(FIND(16,G3128)),16,64))</f>
        <v>64</v>
      </c>
      <c r="M3128">
        <f t="shared" si="386"/>
        <v>600000</v>
      </c>
    </row>
    <row r="3129" spans="1:13" x14ac:dyDescent="0.45">
      <c r="A3129" t="s">
        <v>1877</v>
      </c>
      <c r="B3129" s="1">
        <v>449000</v>
      </c>
      <c r="C3129" t="s">
        <v>4</v>
      </c>
      <c r="D3129" t="str">
        <f t="shared" si="385"/>
        <v>2021.01</v>
      </c>
      <c r="E3129" t="str" cm="1">
        <f t="array" ref="E3129">IF(COUNT(FIND({"셀룰러","샐룰러","lte","Lte","LTE","Cellular","cellular"},G3129)),"lte","wifi")</f>
        <v>lte</v>
      </c>
      <c r="F3129" t="s">
        <v>5283</v>
      </c>
      <c r="G3129" t="s">
        <v>5160</v>
      </c>
      <c r="H3129">
        <f t="shared" si="382"/>
        <v>6.9100000000000819</v>
      </c>
      <c r="I3129">
        <f t="shared" si="387"/>
        <v>1000000</v>
      </c>
      <c r="J3129">
        <v>2014.1</v>
      </c>
      <c r="K3129">
        <f t="shared" si="388"/>
        <v>128</v>
      </c>
      <c r="M3129">
        <f t="shared" si="386"/>
        <v>760000</v>
      </c>
    </row>
    <row r="3130" spans="1:13" x14ac:dyDescent="0.45">
      <c r="A3130" t="s">
        <v>1877</v>
      </c>
      <c r="B3130">
        <v>150000</v>
      </c>
      <c r="C3130" t="s">
        <v>7</v>
      </c>
      <c r="D3130" t="str">
        <f t="shared" si="385"/>
        <v>2021.01</v>
      </c>
      <c r="E3130" t="str" cm="1">
        <f t="array" ref="E3130">IF(COUNT(FIND({"셀룰러","샐룰러","lte","Lte","LTE","Cellular","cellular"},G3130)),"lte","wifi")</f>
        <v>wifi</v>
      </c>
      <c r="F3130" t="s">
        <v>351</v>
      </c>
      <c r="G3130" t="s">
        <v>1903</v>
      </c>
      <c r="H3130">
        <f t="shared" si="382"/>
        <v>6.9100000000000819</v>
      </c>
      <c r="I3130">
        <f t="shared" si="387"/>
        <v>720000</v>
      </c>
      <c r="J3130">
        <v>2014.1</v>
      </c>
      <c r="K3130">
        <f t="shared" si="388"/>
        <v>64</v>
      </c>
      <c r="M3130">
        <f t="shared" si="386"/>
        <v>600000</v>
      </c>
    </row>
    <row r="3131" spans="1:13" x14ac:dyDescent="0.45">
      <c r="A3131" t="s">
        <v>1877</v>
      </c>
      <c r="B3131">
        <v>200000</v>
      </c>
      <c r="C3131" t="s">
        <v>7</v>
      </c>
      <c r="D3131" t="str">
        <f t="shared" si="385"/>
        <v>2021.02</v>
      </c>
      <c r="E3131" t="str" cm="1">
        <f t="array" ref="E3131">IF(COUNT(FIND({"셀룰러","샐룰러","lte","Lte","LTE","Cellular","cellular"},G3131)),"lte","wifi")</f>
        <v>lte</v>
      </c>
      <c r="F3131" t="s">
        <v>29</v>
      </c>
      <c r="G3131" t="s">
        <v>1853</v>
      </c>
      <c r="H3131">
        <f t="shared" si="382"/>
        <v>6.9200000000000728</v>
      </c>
      <c r="I3131">
        <f t="shared" si="387"/>
        <v>880000</v>
      </c>
      <c r="J3131">
        <v>2014.1</v>
      </c>
      <c r="K3131">
        <f t="shared" si="388"/>
        <v>64</v>
      </c>
      <c r="M3131">
        <f t="shared" si="386"/>
        <v>760000</v>
      </c>
    </row>
    <row r="3132" spans="1:13" x14ac:dyDescent="0.45">
      <c r="A3132" t="s">
        <v>1877</v>
      </c>
      <c r="B3132">
        <v>220000</v>
      </c>
      <c r="C3132" t="s">
        <v>7</v>
      </c>
      <c r="D3132" t="str">
        <f t="shared" si="385"/>
        <v>2020.12</v>
      </c>
      <c r="E3132" t="str" cm="1">
        <f t="array" ref="E3132">IF(COUNT(FIND({"셀룰러","샐룰러","lte","Lte","LTE","Cellular","cellular"},G3132)),"lte","wifi")</f>
        <v>wifi</v>
      </c>
      <c r="F3132" t="s">
        <v>155</v>
      </c>
      <c r="G3132" t="s">
        <v>1763</v>
      </c>
      <c r="H3132">
        <f t="shared" si="382"/>
        <v>6.0199999999999818</v>
      </c>
      <c r="I3132">
        <f t="shared" si="387"/>
        <v>720000</v>
      </c>
      <c r="J3132">
        <v>2014.1</v>
      </c>
      <c r="K3132">
        <f t="shared" si="388"/>
        <v>64</v>
      </c>
      <c r="M3132">
        <f t="shared" si="386"/>
        <v>600000</v>
      </c>
    </row>
    <row r="3133" spans="1:13" x14ac:dyDescent="0.45">
      <c r="A3133" t="s">
        <v>1877</v>
      </c>
      <c r="B3133">
        <v>200000</v>
      </c>
      <c r="C3133" t="s">
        <v>7</v>
      </c>
      <c r="D3133" t="str">
        <f t="shared" si="385"/>
        <v>2021.02</v>
      </c>
      <c r="E3133" t="str" cm="1">
        <f t="array" ref="E3133">IF(COUNT(FIND({"셀룰러","샐룰러","lte","Lte","LTE","Cellular","cellular"},G3133)),"lte","wifi")</f>
        <v>wifi</v>
      </c>
      <c r="F3133" t="s">
        <v>64</v>
      </c>
      <c r="G3133" t="s">
        <v>1695</v>
      </c>
      <c r="H3133">
        <f t="shared" si="382"/>
        <v>6.9200000000000728</v>
      </c>
      <c r="I3133">
        <f t="shared" si="387"/>
        <v>720000</v>
      </c>
      <c r="J3133">
        <v>2014.1</v>
      </c>
      <c r="K3133">
        <f t="shared" si="388"/>
        <v>64</v>
      </c>
      <c r="M3133">
        <f t="shared" si="386"/>
        <v>600000</v>
      </c>
    </row>
    <row r="3134" spans="1:13" x14ac:dyDescent="0.45">
      <c r="A3134" t="s">
        <v>1877</v>
      </c>
      <c r="B3134">
        <v>220000</v>
      </c>
      <c r="C3134" t="s">
        <v>7</v>
      </c>
      <c r="D3134" t="str">
        <f t="shared" si="385"/>
        <v>2021.02</v>
      </c>
      <c r="E3134" t="str" cm="1">
        <f t="array" ref="E3134">IF(COUNT(FIND({"셀룰러","샐룰러","lte","Lte","LTE","Cellular","cellular"},G3134)),"lte","wifi")</f>
        <v>lte</v>
      </c>
      <c r="F3134" t="s">
        <v>302</v>
      </c>
      <c r="G3134" t="s">
        <v>1469</v>
      </c>
      <c r="H3134">
        <f t="shared" si="382"/>
        <v>6.9200000000000728</v>
      </c>
      <c r="I3134">
        <f t="shared" si="387"/>
        <v>880000</v>
      </c>
      <c r="J3134">
        <v>2014.1</v>
      </c>
      <c r="K3134">
        <f t="shared" si="388"/>
        <v>64</v>
      </c>
      <c r="M3134">
        <f t="shared" si="386"/>
        <v>760000</v>
      </c>
    </row>
    <row r="3135" spans="1:13" x14ac:dyDescent="0.45">
      <c r="A3135" t="s">
        <v>1877</v>
      </c>
      <c r="B3135">
        <v>200000</v>
      </c>
      <c r="C3135" t="s">
        <v>7</v>
      </c>
      <c r="D3135" t="str">
        <f t="shared" si="385"/>
        <v>2021.01</v>
      </c>
      <c r="E3135" t="str" cm="1">
        <f t="array" ref="E3135">IF(COUNT(FIND({"셀룰러","샐룰러","lte","Lte","LTE","Cellular","cellular"},G3135)),"lte","wifi")</f>
        <v>wifi</v>
      </c>
      <c r="F3135" t="s">
        <v>114</v>
      </c>
      <c r="G3135" t="s">
        <v>5150</v>
      </c>
      <c r="H3135">
        <f t="shared" si="382"/>
        <v>6.9100000000000819</v>
      </c>
      <c r="I3135">
        <f t="shared" si="387"/>
        <v>720000</v>
      </c>
      <c r="J3135">
        <v>2014.1</v>
      </c>
      <c r="K3135">
        <f t="shared" si="388"/>
        <v>64</v>
      </c>
      <c r="M3135">
        <f t="shared" si="386"/>
        <v>600000</v>
      </c>
    </row>
    <row r="3136" spans="1:13" x14ac:dyDescent="0.45">
      <c r="A3136" t="s">
        <v>1877</v>
      </c>
      <c r="B3136">
        <v>180000</v>
      </c>
      <c r="C3136" t="s">
        <v>7</v>
      </c>
      <c r="D3136" t="str">
        <f t="shared" si="385"/>
        <v>2021.01</v>
      </c>
      <c r="E3136" t="str" cm="1">
        <f t="array" ref="E3136">IF(COUNT(FIND({"셀룰러","샐룰러","lte","Lte","LTE","Cellular","cellular"},G3136)),"lte","wifi")</f>
        <v>wifi</v>
      </c>
      <c r="F3136" t="s">
        <v>351</v>
      </c>
      <c r="G3136" t="s">
        <v>1724</v>
      </c>
      <c r="H3136">
        <f t="shared" si="382"/>
        <v>6.9100000000000819</v>
      </c>
      <c r="I3136">
        <f t="shared" si="387"/>
        <v>720000</v>
      </c>
      <c r="J3136">
        <v>2014.1</v>
      </c>
      <c r="K3136">
        <f t="shared" si="388"/>
        <v>64</v>
      </c>
      <c r="M3136">
        <f t="shared" si="386"/>
        <v>600000</v>
      </c>
    </row>
    <row r="3137" spans="1:13" x14ac:dyDescent="0.45">
      <c r="A3137" t="s">
        <v>1877</v>
      </c>
      <c r="B3137">
        <v>150000</v>
      </c>
      <c r="C3137" t="s">
        <v>7</v>
      </c>
      <c r="D3137" t="str">
        <f t="shared" si="385"/>
        <v>2020.12</v>
      </c>
      <c r="E3137" t="str" cm="1">
        <f t="array" ref="E3137">IF(COUNT(FIND({"셀룰러","샐룰러","lte","Lte","LTE","Cellular","cellular"},G3137)),"lte","wifi")</f>
        <v>wifi</v>
      </c>
      <c r="F3137" t="s">
        <v>165</v>
      </c>
      <c r="G3137" t="s">
        <v>1953</v>
      </c>
      <c r="H3137">
        <f t="shared" si="382"/>
        <v>6.0199999999999818</v>
      </c>
      <c r="I3137">
        <f t="shared" si="387"/>
        <v>600000</v>
      </c>
      <c r="J3137">
        <v>2014.1</v>
      </c>
      <c r="K3137">
        <f t="shared" si="388"/>
        <v>16</v>
      </c>
      <c r="M3137">
        <f t="shared" si="386"/>
        <v>600000</v>
      </c>
    </row>
    <row r="3138" spans="1:13" x14ac:dyDescent="0.45">
      <c r="A3138" t="s">
        <v>1877</v>
      </c>
      <c r="B3138">
        <v>200000</v>
      </c>
      <c r="C3138" t="s">
        <v>7</v>
      </c>
      <c r="D3138" t="str">
        <f t="shared" si="385"/>
        <v>2021.03</v>
      </c>
      <c r="E3138" t="str" cm="1">
        <f t="array" ref="E3138">IF(COUNT(FIND({"셀룰러","샐룰러","lte","Lte","LTE","Cellular","cellular"},G3138)),"lte","wifi")</f>
        <v>lte</v>
      </c>
      <c r="F3138" t="s">
        <v>22</v>
      </c>
      <c r="G3138" t="s">
        <v>1851</v>
      </c>
      <c r="H3138">
        <f t="shared" si="382"/>
        <v>6.9300000000000637</v>
      </c>
      <c r="I3138">
        <f t="shared" si="387"/>
        <v>1000000</v>
      </c>
      <c r="J3138">
        <v>2014.1</v>
      </c>
      <c r="K3138">
        <f t="shared" si="388"/>
        <v>128</v>
      </c>
      <c r="M3138">
        <f t="shared" si="386"/>
        <v>760000</v>
      </c>
    </row>
    <row r="3139" spans="1:13" x14ac:dyDescent="0.45">
      <c r="A3139" t="s">
        <v>1877</v>
      </c>
      <c r="B3139">
        <v>280000</v>
      </c>
      <c r="C3139" t="s">
        <v>7</v>
      </c>
      <c r="D3139" s="2">
        <v>2020.11</v>
      </c>
      <c r="E3139" t="str" cm="1">
        <f t="array" ref="E3139">IF(COUNT(FIND({"셀룰러","샐룰러","lte","Lte","LTE","Cellular","cellular"},G3139)),"lte","wifi")</f>
        <v>lte</v>
      </c>
      <c r="F3139">
        <v>20201125</v>
      </c>
      <c r="G3139" t="s">
        <v>5393</v>
      </c>
      <c r="H3139">
        <f t="shared" si="382"/>
        <v>6.0099999999999909</v>
      </c>
      <c r="I3139">
        <f t="shared" si="387"/>
        <v>1000000</v>
      </c>
      <c r="J3139">
        <v>2014.1</v>
      </c>
      <c r="K3139">
        <f t="shared" si="388"/>
        <v>128</v>
      </c>
      <c r="M3139">
        <f t="shared" si="386"/>
        <v>760000</v>
      </c>
    </row>
    <row r="3140" spans="1:13" x14ac:dyDescent="0.45">
      <c r="A3140" t="s">
        <v>1877</v>
      </c>
      <c r="B3140">
        <v>250000</v>
      </c>
      <c r="C3140" t="s">
        <v>7</v>
      </c>
      <c r="D3140" t="str">
        <f t="shared" ref="D3140:D3161" si="389">LEFT(F3140,7)</f>
        <v>2020.12</v>
      </c>
      <c r="E3140" t="str" cm="1">
        <f t="array" ref="E3140">IF(COUNT(FIND({"셀룰러","샐룰러","lte","Lte","LTE","Cellular","cellular"},G3140)),"lte","wifi")</f>
        <v>lte</v>
      </c>
      <c r="F3140" t="s">
        <v>132</v>
      </c>
      <c r="G3140" t="s">
        <v>1759</v>
      </c>
      <c r="H3140">
        <f t="shared" si="382"/>
        <v>6.0199999999999818</v>
      </c>
      <c r="I3140">
        <f t="shared" si="387"/>
        <v>880000</v>
      </c>
      <c r="J3140">
        <v>2014.1</v>
      </c>
      <c r="K3140">
        <f t="shared" si="388"/>
        <v>64</v>
      </c>
      <c r="M3140">
        <f t="shared" si="386"/>
        <v>760000</v>
      </c>
    </row>
    <row r="3141" spans="1:13" x14ac:dyDescent="0.45">
      <c r="A3141" t="s">
        <v>1877</v>
      </c>
      <c r="B3141">
        <v>230000</v>
      </c>
      <c r="C3141" t="s">
        <v>7</v>
      </c>
      <c r="D3141" t="str">
        <f t="shared" si="389"/>
        <v>2021.01</v>
      </c>
      <c r="E3141" t="str" cm="1">
        <f t="array" ref="E3141">IF(COUNT(FIND({"셀룰러","샐룰러","lte","Lte","LTE","Cellular","cellular"},G3141)),"lte","wifi")</f>
        <v>wifi</v>
      </c>
      <c r="F3141" t="s">
        <v>102</v>
      </c>
      <c r="G3141" t="s">
        <v>1629</v>
      </c>
      <c r="H3141">
        <f t="shared" si="382"/>
        <v>6.9100000000000819</v>
      </c>
      <c r="I3141">
        <f t="shared" si="387"/>
        <v>720000</v>
      </c>
      <c r="J3141">
        <v>2014.1</v>
      </c>
      <c r="K3141">
        <f t="shared" si="388"/>
        <v>64</v>
      </c>
      <c r="M3141">
        <f t="shared" si="386"/>
        <v>600000</v>
      </c>
    </row>
    <row r="3142" spans="1:13" x14ac:dyDescent="0.45">
      <c r="A3142" t="s">
        <v>1877</v>
      </c>
      <c r="B3142">
        <v>220000</v>
      </c>
      <c r="C3142" t="s">
        <v>7</v>
      </c>
      <c r="D3142" t="str">
        <f t="shared" si="389"/>
        <v>2021.01</v>
      </c>
      <c r="E3142" t="str" cm="1">
        <f t="array" ref="E3142">IF(COUNT(FIND({"셀룰러","샐룰러","lte","Lte","LTE","Cellular","cellular"},G3142)),"lte","wifi")</f>
        <v>wifi</v>
      </c>
      <c r="F3142" t="s">
        <v>107</v>
      </c>
      <c r="G3142" t="s">
        <v>1727</v>
      </c>
      <c r="H3142">
        <f t="shared" si="382"/>
        <v>6.9100000000000819</v>
      </c>
      <c r="I3142">
        <f t="shared" si="387"/>
        <v>720000</v>
      </c>
      <c r="J3142">
        <v>2014.1</v>
      </c>
      <c r="K3142">
        <f t="shared" si="388"/>
        <v>64</v>
      </c>
      <c r="M3142">
        <f t="shared" si="386"/>
        <v>600000</v>
      </c>
    </row>
    <row r="3143" spans="1:13" x14ac:dyDescent="0.45">
      <c r="A3143" t="s">
        <v>1877</v>
      </c>
      <c r="B3143">
        <v>190000</v>
      </c>
      <c r="C3143" t="s">
        <v>7</v>
      </c>
      <c r="D3143" t="str">
        <f t="shared" si="389"/>
        <v>2020.12</v>
      </c>
      <c r="E3143" t="str" cm="1">
        <f t="array" ref="E3143">IF(COUNT(FIND({"셀룰러","샐룰러","lte","Lte","LTE","Cellular","cellular"},G3143)),"lte","wifi")</f>
        <v>wifi</v>
      </c>
      <c r="F3143" t="s">
        <v>173</v>
      </c>
      <c r="G3143" t="s">
        <v>1784</v>
      </c>
      <c r="H3143">
        <f t="shared" ref="H3143:H3206" si="390">D3143-J3143</f>
        <v>6.0199999999999818</v>
      </c>
      <c r="I3143">
        <f t="shared" si="387"/>
        <v>720000</v>
      </c>
      <c r="J3143">
        <v>2014.1</v>
      </c>
      <c r="K3143">
        <f t="shared" si="388"/>
        <v>64</v>
      </c>
      <c r="M3143">
        <f t="shared" si="386"/>
        <v>600000</v>
      </c>
    </row>
    <row r="3144" spans="1:13" x14ac:dyDescent="0.45">
      <c r="A3144" t="s">
        <v>1877</v>
      </c>
      <c r="B3144">
        <v>200000</v>
      </c>
      <c r="C3144" t="s">
        <v>7</v>
      </c>
      <c r="D3144" t="str">
        <f t="shared" si="389"/>
        <v>2020.12</v>
      </c>
      <c r="E3144" t="str" cm="1">
        <f t="array" ref="E3144">IF(COUNT(FIND({"셀룰러","샐룰러","lte","Lte","LTE","Cellular","cellular"},G3144)),"lte","wifi")</f>
        <v>wifi</v>
      </c>
      <c r="F3144" t="s">
        <v>152</v>
      </c>
      <c r="G3144" t="s">
        <v>1758</v>
      </c>
      <c r="H3144">
        <f t="shared" si="390"/>
        <v>6.0199999999999818</v>
      </c>
      <c r="I3144">
        <f t="shared" si="387"/>
        <v>720000</v>
      </c>
      <c r="J3144">
        <v>2014.1</v>
      </c>
      <c r="K3144">
        <f t="shared" si="388"/>
        <v>64</v>
      </c>
      <c r="M3144">
        <f t="shared" si="386"/>
        <v>600000</v>
      </c>
    </row>
    <row r="3145" spans="1:13" x14ac:dyDescent="0.45">
      <c r="A3145" t="s">
        <v>1877</v>
      </c>
      <c r="B3145">
        <v>220000</v>
      </c>
      <c r="C3145" t="s">
        <v>4</v>
      </c>
      <c r="D3145" t="str">
        <f t="shared" si="389"/>
        <v>2021.02</v>
      </c>
      <c r="E3145" t="str" cm="1">
        <f t="array" ref="E3145">IF(COUNT(FIND({"셀룰러","샐룰러","lte","Lte","LTE","Cellular","cellular"},G3145)),"lte","wifi")</f>
        <v>wifi</v>
      </c>
      <c r="F3145" t="s">
        <v>30</v>
      </c>
      <c r="G3145" t="s">
        <v>1838</v>
      </c>
      <c r="H3145">
        <f t="shared" si="390"/>
        <v>6.9200000000000728</v>
      </c>
      <c r="I3145">
        <f t="shared" si="387"/>
        <v>720000</v>
      </c>
      <c r="J3145">
        <v>2014.1</v>
      </c>
      <c r="K3145">
        <f t="shared" si="388"/>
        <v>64</v>
      </c>
      <c r="M3145">
        <f t="shared" si="386"/>
        <v>600000</v>
      </c>
    </row>
    <row r="3146" spans="1:13" x14ac:dyDescent="0.45">
      <c r="A3146" t="s">
        <v>1877</v>
      </c>
      <c r="B3146">
        <v>210000</v>
      </c>
      <c r="C3146" t="s">
        <v>7</v>
      </c>
      <c r="D3146" t="str">
        <f t="shared" si="389"/>
        <v>2020.12</v>
      </c>
      <c r="E3146" t="str" cm="1">
        <f t="array" ref="E3146">IF(COUNT(FIND({"셀룰러","샐룰러","lte","Lte","LTE","Cellular","cellular"},G3146)),"lte","wifi")</f>
        <v>wifi</v>
      </c>
      <c r="F3146" t="s">
        <v>165</v>
      </c>
      <c r="G3146" t="s">
        <v>1943</v>
      </c>
      <c r="H3146">
        <f t="shared" si="390"/>
        <v>6.0199999999999818</v>
      </c>
      <c r="I3146">
        <f t="shared" si="387"/>
        <v>840000</v>
      </c>
      <c r="J3146">
        <v>2014.1</v>
      </c>
      <c r="K3146">
        <f t="shared" si="388"/>
        <v>128</v>
      </c>
      <c r="M3146">
        <f t="shared" si="386"/>
        <v>600000</v>
      </c>
    </row>
    <row r="3147" spans="1:13" x14ac:dyDescent="0.45">
      <c r="A3147" t="s">
        <v>1877</v>
      </c>
      <c r="B3147">
        <v>215000</v>
      </c>
      <c r="C3147" t="s">
        <v>7</v>
      </c>
      <c r="D3147" t="str">
        <f t="shared" si="389"/>
        <v>2021.03</v>
      </c>
      <c r="E3147" t="str" cm="1">
        <f t="array" ref="E3147">IF(COUNT(FIND({"셀룰러","샐룰러","lte","Lte","LTE","Cellular","cellular"},G3147)),"lte","wifi")</f>
        <v>wifi</v>
      </c>
      <c r="F3147" t="s">
        <v>8</v>
      </c>
      <c r="G3147" t="s">
        <v>1669</v>
      </c>
      <c r="H3147">
        <f t="shared" si="390"/>
        <v>6.9300000000000637</v>
      </c>
      <c r="I3147">
        <f t="shared" si="387"/>
        <v>720000</v>
      </c>
      <c r="J3147">
        <v>2014.1</v>
      </c>
      <c r="K3147">
        <f t="shared" si="388"/>
        <v>64</v>
      </c>
      <c r="M3147">
        <f t="shared" si="386"/>
        <v>600000</v>
      </c>
    </row>
    <row r="3148" spans="1:13" x14ac:dyDescent="0.45">
      <c r="A3148" t="s">
        <v>1877</v>
      </c>
      <c r="B3148">
        <v>100000</v>
      </c>
      <c r="C3148" t="s">
        <v>7</v>
      </c>
      <c r="D3148" t="str">
        <f t="shared" si="389"/>
        <v>2021.02</v>
      </c>
      <c r="E3148" t="str" cm="1">
        <f t="array" ref="E3148">IF(COUNT(FIND({"셀룰러","샐룰러","lte","Lte","LTE","Cellular","cellular"},G3148)),"lte","wifi")</f>
        <v>lte</v>
      </c>
      <c r="F3148" t="s">
        <v>74</v>
      </c>
      <c r="G3148" t="s">
        <v>1875</v>
      </c>
      <c r="H3148">
        <f t="shared" si="390"/>
        <v>6.9200000000000728</v>
      </c>
      <c r="I3148">
        <f t="shared" si="387"/>
        <v>880000</v>
      </c>
      <c r="J3148">
        <v>2014.1</v>
      </c>
      <c r="K3148">
        <f t="shared" si="388"/>
        <v>64</v>
      </c>
      <c r="M3148">
        <f t="shared" si="386"/>
        <v>760000</v>
      </c>
    </row>
    <row r="3149" spans="1:13" x14ac:dyDescent="0.45">
      <c r="A3149" t="s">
        <v>1877</v>
      </c>
      <c r="B3149">
        <v>200000</v>
      </c>
      <c r="C3149" t="s">
        <v>4</v>
      </c>
      <c r="D3149" t="str">
        <f t="shared" si="389"/>
        <v>2021.02</v>
      </c>
      <c r="E3149" t="str" cm="1">
        <f t="array" ref="E3149">IF(COUNT(FIND({"셀룰러","샐룰러","lte","Lte","LTE","Cellular","cellular"},G3149)),"lte","wifi")</f>
        <v>wifi</v>
      </c>
      <c r="F3149" t="s">
        <v>69</v>
      </c>
      <c r="G3149" t="s">
        <v>1712</v>
      </c>
      <c r="H3149">
        <f t="shared" si="390"/>
        <v>6.9200000000000728</v>
      </c>
      <c r="I3149">
        <f t="shared" si="387"/>
        <v>720000</v>
      </c>
      <c r="J3149">
        <v>2014.1</v>
      </c>
      <c r="K3149">
        <f t="shared" si="388"/>
        <v>64</v>
      </c>
      <c r="M3149">
        <f t="shared" si="386"/>
        <v>600000</v>
      </c>
    </row>
    <row r="3150" spans="1:13" x14ac:dyDescent="0.45">
      <c r="A3150" t="s">
        <v>1877</v>
      </c>
      <c r="B3150">
        <v>120000</v>
      </c>
      <c r="C3150" t="s">
        <v>7</v>
      </c>
      <c r="D3150" t="str">
        <f t="shared" si="389"/>
        <v>2020.11</v>
      </c>
      <c r="E3150" t="str" cm="1">
        <f t="array" ref="E3150">IF(COUNT(FIND({"셀룰러","샐룰러","lte","Lte","LTE","Cellular","cellular"},G3150)),"lte","wifi")</f>
        <v>lte</v>
      </c>
      <c r="F3150" t="s">
        <v>597</v>
      </c>
      <c r="G3150" t="s">
        <v>1818</v>
      </c>
      <c r="H3150">
        <f t="shared" si="390"/>
        <v>6.0099999999999909</v>
      </c>
      <c r="I3150">
        <f t="shared" si="387"/>
        <v>1000000</v>
      </c>
      <c r="J3150">
        <v>2014.1</v>
      </c>
      <c r="K3150">
        <f t="shared" si="388"/>
        <v>128</v>
      </c>
      <c r="M3150">
        <f t="shared" si="386"/>
        <v>760000</v>
      </c>
    </row>
    <row r="3151" spans="1:13" x14ac:dyDescent="0.45">
      <c r="A3151" t="s">
        <v>1877</v>
      </c>
      <c r="B3151">
        <v>150000</v>
      </c>
      <c r="C3151" t="s">
        <v>7</v>
      </c>
      <c r="D3151" t="str">
        <f t="shared" si="389"/>
        <v>2021.02</v>
      </c>
      <c r="E3151" t="str" cm="1">
        <f t="array" ref="E3151">IF(COUNT(FIND({"셀룰러","샐룰러","lte","Lte","LTE","Cellular","cellular"},G3151)),"lte","wifi")</f>
        <v>wifi</v>
      </c>
      <c r="F3151" t="s">
        <v>25</v>
      </c>
      <c r="G3151" t="s">
        <v>1615</v>
      </c>
      <c r="H3151">
        <f t="shared" si="390"/>
        <v>6.9200000000000728</v>
      </c>
      <c r="I3151">
        <f t="shared" si="387"/>
        <v>720000</v>
      </c>
      <c r="J3151">
        <v>2014.1</v>
      </c>
      <c r="K3151">
        <f t="shared" si="388"/>
        <v>64</v>
      </c>
      <c r="M3151">
        <f t="shared" si="386"/>
        <v>600000</v>
      </c>
    </row>
    <row r="3152" spans="1:13" x14ac:dyDescent="0.45">
      <c r="A3152" t="s">
        <v>1877</v>
      </c>
      <c r="B3152">
        <v>160000</v>
      </c>
      <c r="C3152" t="s">
        <v>4</v>
      </c>
      <c r="D3152" t="str">
        <f t="shared" si="389"/>
        <v>2020.11</v>
      </c>
      <c r="E3152" t="str" cm="1">
        <f t="array" ref="E3152">IF(COUNT(FIND({"셀룰러","샐룰러","lte","Lte","LTE","Cellular","cellular"},G3152)),"lte","wifi")</f>
        <v>wifi</v>
      </c>
      <c r="F3152" t="s">
        <v>536</v>
      </c>
      <c r="G3152" t="s">
        <v>1647</v>
      </c>
      <c r="H3152">
        <f t="shared" si="390"/>
        <v>6.0099999999999909</v>
      </c>
      <c r="I3152">
        <f t="shared" si="387"/>
        <v>600000</v>
      </c>
      <c r="J3152">
        <v>2014.1</v>
      </c>
      <c r="K3152">
        <f t="shared" si="388"/>
        <v>16</v>
      </c>
      <c r="M3152">
        <f t="shared" si="386"/>
        <v>600000</v>
      </c>
    </row>
    <row r="3153" spans="1:13" x14ac:dyDescent="0.45">
      <c r="A3153" t="s">
        <v>1877</v>
      </c>
      <c r="B3153">
        <v>230000</v>
      </c>
      <c r="C3153" t="s">
        <v>7</v>
      </c>
      <c r="D3153" t="str">
        <f t="shared" si="389"/>
        <v>2020.11</v>
      </c>
      <c r="E3153" t="str" cm="1">
        <f t="array" ref="E3153">IF(COUNT(FIND({"셀룰러","샐룰러","lte","Lte","LTE","Cellular","cellular"},G3153)),"lte","wifi")</f>
        <v>wifi</v>
      </c>
      <c r="F3153" t="s">
        <v>285</v>
      </c>
      <c r="G3153" t="s">
        <v>1817</v>
      </c>
      <c r="H3153">
        <f t="shared" si="390"/>
        <v>6.0099999999999909</v>
      </c>
      <c r="I3153">
        <f t="shared" si="387"/>
        <v>720000</v>
      </c>
      <c r="J3153">
        <v>2014.1</v>
      </c>
      <c r="K3153">
        <f t="shared" si="388"/>
        <v>64</v>
      </c>
      <c r="M3153">
        <f t="shared" si="386"/>
        <v>600000</v>
      </c>
    </row>
    <row r="3154" spans="1:13" x14ac:dyDescent="0.45">
      <c r="A3154" t="s">
        <v>1877</v>
      </c>
      <c r="B3154">
        <v>150000</v>
      </c>
      <c r="C3154" t="s">
        <v>7</v>
      </c>
      <c r="D3154" t="str">
        <f t="shared" si="389"/>
        <v>2020.11</v>
      </c>
      <c r="E3154" t="str" cm="1">
        <f t="array" ref="E3154">IF(COUNT(FIND({"셀룰러","샐룰러","lte","Lte","LTE","Cellular","cellular"},G3154)),"lte","wifi")</f>
        <v>wifi</v>
      </c>
      <c r="F3154" t="s">
        <v>186</v>
      </c>
      <c r="G3154" t="s">
        <v>1801</v>
      </c>
      <c r="H3154">
        <f t="shared" si="390"/>
        <v>6.0099999999999909</v>
      </c>
      <c r="I3154">
        <f t="shared" si="387"/>
        <v>720000</v>
      </c>
      <c r="J3154">
        <v>2014.1</v>
      </c>
      <c r="K3154">
        <f t="shared" si="388"/>
        <v>64</v>
      </c>
      <c r="M3154">
        <f t="shared" si="386"/>
        <v>600000</v>
      </c>
    </row>
    <row r="3155" spans="1:13" x14ac:dyDescent="0.45">
      <c r="A3155" t="s">
        <v>1877</v>
      </c>
      <c r="B3155">
        <v>240000</v>
      </c>
      <c r="C3155" t="s">
        <v>7</v>
      </c>
      <c r="D3155" t="str">
        <f t="shared" si="389"/>
        <v>2020.11</v>
      </c>
      <c r="E3155" t="str" cm="1">
        <f t="array" ref="E3155">IF(COUNT(FIND({"셀룰러","샐룰러","lte","Lte","LTE","Cellular","cellular"},G3155)),"lte","wifi")</f>
        <v>wifi</v>
      </c>
      <c r="F3155" t="s">
        <v>216</v>
      </c>
      <c r="G3155" t="s">
        <v>1679</v>
      </c>
      <c r="H3155">
        <f t="shared" si="390"/>
        <v>6.0099999999999909</v>
      </c>
      <c r="I3155">
        <f t="shared" si="387"/>
        <v>720000</v>
      </c>
      <c r="J3155">
        <v>2014.1</v>
      </c>
      <c r="K3155">
        <f t="shared" si="388"/>
        <v>64</v>
      </c>
      <c r="M3155">
        <f t="shared" si="386"/>
        <v>600000</v>
      </c>
    </row>
    <row r="3156" spans="1:13" x14ac:dyDescent="0.45">
      <c r="A3156" t="s">
        <v>1877</v>
      </c>
      <c r="B3156">
        <v>210000</v>
      </c>
      <c r="C3156" t="s">
        <v>7</v>
      </c>
      <c r="D3156" t="str">
        <f t="shared" si="389"/>
        <v>2020.12</v>
      </c>
      <c r="E3156" t="str" cm="1">
        <f t="array" ref="E3156">IF(COUNT(FIND({"셀룰러","샐룰러","lte","Lte","LTE","Cellular","cellular"},G3156)),"lte","wifi")</f>
        <v>lte</v>
      </c>
      <c r="F3156" t="s">
        <v>460</v>
      </c>
      <c r="G3156" t="s">
        <v>1935</v>
      </c>
      <c r="H3156">
        <f t="shared" si="390"/>
        <v>6.0199999999999818</v>
      </c>
      <c r="I3156">
        <f t="shared" si="387"/>
        <v>880000</v>
      </c>
      <c r="J3156">
        <v>2014.1</v>
      </c>
      <c r="K3156">
        <f t="shared" si="388"/>
        <v>64</v>
      </c>
      <c r="M3156">
        <f t="shared" si="386"/>
        <v>760000</v>
      </c>
    </row>
    <row r="3157" spans="1:13" x14ac:dyDescent="0.45">
      <c r="A3157" t="s">
        <v>1877</v>
      </c>
      <c r="B3157">
        <v>280000</v>
      </c>
      <c r="C3157" t="s">
        <v>4</v>
      </c>
      <c r="D3157" t="str">
        <f t="shared" si="389"/>
        <v>2020.12</v>
      </c>
      <c r="E3157" t="str" cm="1">
        <f t="array" ref="E3157">IF(COUNT(FIND({"셀룰러","샐룰러","lte","Lte","LTE","Cellular","cellular"},G3157)),"lte","wifi")</f>
        <v>wifi</v>
      </c>
      <c r="F3157" t="s">
        <v>165</v>
      </c>
      <c r="G3157" t="s">
        <v>1944</v>
      </c>
      <c r="H3157">
        <f t="shared" si="390"/>
        <v>6.0199999999999818</v>
      </c>
      <c r="I3157">
        <f t="shared" si="387"/>
        <v>840000</v>
      </c>
      <c r="J3157">
        <v>2014.1</v>
      </c>
      <c r="K3157">
        <f t="shared" si="388"/>
        <v>128</v>
      </c>
      <c r="M3157">
        <f t="shared" si="386"/>
        <v>600000</v>
      </c>
    </row>
    <row r="3158" spans="1:13" x14ac:dyDescent="0.45">
      <c r="A3158" t="s">
        <v>1877</v>
      </c>
      <c r="B3158">
        <v>60000</v>
      </c>
      <c r="C3158" t="s">
        <v>7</v>
      </c>
      <c r="D3158" t="str">
        <f t="shared" si="389"/>
        <v>2021.01</v>
      </c>
      <c r="E3158" t="str" cm="1">
        <f t="array" ref="E3158">IF(COUNT(FIND({"셀룰러","샐룰러","lte","Lte","LTE","Cellular","cellular"},G3158)),"lte","wifi")</f>
        <v>wifi</v>
      </c>
      <c r="F3158" t="s">
        <v>96</v>
      </c>
      <c r="G3158" t="s">
        <v>1739</v>
      </c>
      <c r="H3158">
        <f t="shared" si="390"/>
        <v>6.9100000000000819</v>
      </c>
      <c r="I3158">
        <f t="shared" si="387"/>
        <v>720000</v>
      </c>
      <c r="J3158">
        <v>2014.1</v>
      </c>
      <c r="K3158">
        <f t="shared" si="388"/>
        <v>64</v>
      </c>
      <c r="M3158">
        <f t="shared" si="386"/>
        <v>600000</v>
      </c>
    </row>
    <row r="3159" spans="1:13" x14ac:dyDescent="0.45">
      <c r="A3159" t="s">
        <v>1877</v>
      </c>
      <c r="B3159">
        <v>200000</v>
      </c>
      <c r="C3159" t="s">
        <v>7</v>
      </c>
      <c r="D3159" t="str">
        <f t="shared" si="389"/>
        <v>2021.01</v>
      </c>
      <c r="E3159" t="str" cm="1">
        <f t="array" ref="E3159">IF(COUNT(FIND({"셀룰러","샐룰러","lte","Lte","LTE","Cellular","cellular"},G3159)),"lte","wifi")</f>
        <v>lte</v>
      </c>
      <c r="F3159" t="s">
        <v>110</v>
      </c>
      <c r="G3159" t="s">
        <v>1480</v>
      </c>
      <c r="H3159">
        <f t="shared" si="390"/>
        <v>6.9100000000000819</v>
      </c>
      <c r="I3159">
        <f t="shared" si="387"/>
        <v>880000</v>
      </c>
      <c r="J3159">
        <v>2014.1</v>
      </c>
      <c r="K3159">
        <f t="shared" si="388"/>
        <v>64</v>
      </c>
      <c r="M3159">
        <f t="shared" si="386"/>
        <v>760000</v>
      </c>
    </row>
    <row r="3160" spans="1:13" x14ac:dyDescent="0.45">
      <c r="A3160" t="s">
        <v>1877</v>
      </c>
      <c r="B3160">
        <v>200000</v>
      </c>
      <c r="C3160" t="s">
        <v>7</v>
      </c>
      <c r="D3160" t="str">
        <f t="shared" si="389"/>
        <v>2020.12</v>
      </c>
      <c r="E3160" t="str" cm="1">
        <f t="array" ref="E3160">IF(COUNT(FIND({"셀룰러","샐룰러","lte","Lte","LTE","Cellular","cellular"},G3160)),"lte","wifi")</f>
        <v>wifi</v>
      </c>
      <c r="F3160" t="s">
        <v>173</v>
      </c>
      <c r="G3160" t="s">
        <v>1949</v>
      </c>
      <c r="H3160">
        <f t="shared" si="390"/>
        <v>6.0199999999999818</v>
      </c>
      <c r="I3160">
        <f t="shared" si="387"/>
        <v>720000</v>
      </c>
      <c r="J3160">
        <v>2014.1</v>
      </c>
      <c r="K3160">
        <f t="shared" si="388"/>
        <v>64</v>
      </c>
      <c r="M3160">
        <f t="shared" si="386"/>
        <v>600000</v>
      </c>
    </row>
    <row r="3161" spans="1:13" x14ac:dyDescent="0.45">
      <c r="A3161" t="s">
        <v>1877</v>
      </c>
      <c r="B3161">
        <v>200000</v>
      </c>
      <c r="C3161" t="s">
        <v>7</v>
      </c>
      <c r="D3161" t="str">
        <f t="shared" si="389"/>
        <v>2021.01</v>
      </c>
      <c r="E3161" t="str" cm="1">
        <f t="array" ref="E3161">IF(COUNT(FIND({"셀룰러","샐룰러","lte","Lte","LTE","Cellular","cellular"},G3161)),"lte","wifi")</f>
        <v>wifi</v>
      </c>
      <c r="F3161" t="s">
        <v>346</v>
      </c>
      <c r="G3161" t="s">
        <v>1893</v>
      </c>
      <c r="H3161">
        <f t="shared" si="390"/>
        <v>6.9100000000000819</v>
      </c>
      <c r="I3161">
        <f t="shared" si="387"/>
        <v>720000</v>
      </c>
      <c r="J3161">
        <v>2014.1</v>
      </c>
      <c r="K3161">
        <f t="shared" si="388"/>
        <v>64</v>
      </c>
      <c r="M3161">
        <f t="shared" si="386"/>
        <v>600000</v>
      </c>
    </row>
    <row r="3162" spans="1:13" x14ac:dyDescent="0.45">
      <c r="A3162" t="s">
        <v>1877</v>
      </c>
      <c r="B3162">
        <v>200000</v>
      </c>
      <c r="C3162" t="s">
        <v>4</v>
      </c>
      <c r="D3162" s="2">
        <v>2021.01</v>
      </c>
      <c r="E3162" t="str" cm="1">
        <f t="array" ref="E3162">IF(COUNT(FIND({"셀룰러","샐룰러","lte","Lte","LTE","Cellular","cellular"},G3162)),"lte","wifi")</f>
        <v>wifi</v>
      </c>
      <c r="F3162">
        <v>20210127</v>
      </c>
      <c r="G3162" t="s">
        <v>1703</v>
      </c>
      <c r="H3162">
        <f t="shared" si="390"/>
        <v>6.9100000000000819</v>
      </c>
      <c r="I3162">
        <f t="shared" si="387"/>
        <v>720000</v>
      </c>
      <c r="J3162">
        <v>2014.1</v>
      </c>
      <c r="K3162">
        <f t="shared" si="388"/>
        <v>64</v>
      </c>
      <c r="M3162">
        <f t="shared" si="386"/>
        <v>600000</v>
      </c>
    </row>
    <row r="3163" spans="1:13" x14ac:dyDescent="0.45">
      <c r="A3163" t="s">
        <v>1877</v>
      </c>
      <c r="B3163">
        <v>190000</v>
      </c>
      <c r="C3163" t="s">
        <v>7</v>
      </c>
      <c r="D3163" t="str">
        <f>LEFT(F3163,7)</f>
        <v>2021.01</v>
      </c>
      <c r="E3163" t="str" cm="1">
        <f t="array" ref="E3163">IF(COUNT(FIND({"셀룰러","샐룰러","lte","Lte","LTE","Cellular","cellular"},G3163)),"lte","wifi")</f>
        <v>wifi</v>
      </c>
      <c r="F3163" t="s">
        <v>418</v>
      </c>
      <c r="G3163" t="s">
        <v>1738</v>
      </c>
      <c r="H3163">
        <f t="shared" si="390"/>
        <v>6.9100000000000819</v>
      </c>
      <c r="I3163">
        <f t="shared" si="387"/>
        <v>720000</v>
      </c>
      <c r="J3163">
        <v>2014.1</v>
      </c>
      <c r="K3163">
        <f t="shared" si="388"/>
        <v>64</v>
      </c>
      <c r="M3163">
        <f t="shared" si="386"/>
        <v>600000</v>
      </c>
    </row>
    <row r="3164" spans="1:13" x14ac:dyDescent="0.45">
      <c r="A3164" t="s">
        <v>1877</v>
      </c>
      <c r="B3164">
        <v>240000</v>
      </c>
      <c r="C3164" t="s">
        <v>7</v>
      </c>
      <c r="D3164" t="str">
        <f>LEFT(F3164,7)</f>
        <v>2020.12</v>
      </c>
      <c r="E3164" t="str" cm="1">
        <f t="array" ref="E3164">IF(COUNT(FIND({"셀룰러","샐룰러","lte","Lte","LTE","Cellular","cellular"},G3164)),"lte","wifi")</f>
        <v>wifi</v>
      </c>
      <c r="F3164" t="s">
        <v>142</v>
      </c>
      <c r="G3164" t="s">
        <v>1936</v>
      </c>
      <c r="H3164">
        <f t="shared" si="390"/>
        <v>6.0199999999999818</v>
      </c>
      <c r="I3164">
        <f t="shared" si="387"/>
        <v>720000</v>
      </c>
      <c r="J3164">
        <v>2014.1</v>
      </c>
      <c r="K3164">
        <f t="shared" si="388"/>
        <v>64</v>
      </c>
      <c r="M3164">
        <f t="shared" si="386"/>
        <v>600000</v>
      </c>
    </row>
    <row r="3165" spans="1:13" x14ac:dyDescent="0.45">
      <c r="A3165" t="s">
        <v>1877</v>
      </c>
      <c r="B3165">
        <v>240000</v>
      </c>
      <c r="C3165" t="s">
        <v>7</v>
      </c>
      <c r="D3165" t="str">
        <f>LEFT(F3165,7)</f>
        <v>2020.11</v>
      </c>
      <c r="E3165" t="str" cm="1">
        <f t="array" ref="E3165">IF(COUNT(FIND({"셀룰러","샐룰러","lte","Lte","LTE","Cellular","cellular"},G3165)),"lte","wifi")</f>
        <v>lte</v>
      </c>
      <c r="F3165" t="s">
        <v>193</v>
      </c>
      <c r="G3165" t="s">
        <v>1603</v>
      </c>
      <c r="H3165">
        <f t="shared" si="390"/>
        <v>6.0099999999999909</v>
      </c>
      <c r="I3165">
        <f t="shared" si="387"/>
        <v>880000</v>
      </c>
      <c r="J3165">
        <v>2014.1</v>
      </c>
      <c r="K3165">
        <f t="shared" si="388"/>
        <v>64</v>
      </c>
      <c r="M3165">
        <f t="shared" si="386"/>
        <v>760000</v>
      </c>
    </row>
    <row r="3166" spans="1:13" x14ac:dyDescent="0.45">
      <c r="A3166" t="s">
        <v>1877</v>
      </c>
      <c r="B3166" s="1">
        <v>250470</v>
      </c>
      <c r="C3166" t="s">
        <v>4</v>
      </c>
      <c r="D3166" t="str">
        <f>LEFT(F3166,7)</f>
        <v>2021.03</v>
      </c>
      <c r="E3166" t="str" cm="1">
        <f t="array" ref="E3166">IF(COUNT(FIND({"셀룰러","샐룰러","lte","Lte","LTE","Cellular","cellular"},G3166)),"lte","wifi")</f>
        <v>lte</v>
      </c>
      <c r="F3166" t="s">
        <v>5279</v>
      </c>
      <c r="G3166" t="s">
        <v>5137</v>
      </c>
      <c r="H3166">
        <f t="shared" si="390"/>
        <v>6.9300000000000637</v>
      </c>
      <c r="I3166">
        <f t="shared" si="387"/>
        <v>760000</v>
      </c>
      <c r="J3166">
        <v>2014.1</v>
      </c>
      <c r="K3166">
        <f t="shared" si="388"/>
        <v>16</v>
      </c>
      <c r="M3166">
        <f t="shared" si="386"/>
        <v>760000</v>
      </c>
    </row>
    <row r="3167" spans="1:13" x14ac:dyDescent="0.45">
      <c r="A3167" t="s">
        <v>1877</v>
      </c>
      <c r="B3167">
        <v>290000</v>
      </c>
      <c r="C3167" t="s">
        <v>4</v>
      </c>
      <c r="D3167" t="str">
        <f>LEFT(F3167,7)</f>
        <v>2020.12</v>
      </c>
      <c r="E3167" t="str" cm="1">
        <f t="array" ref="E3167">IF(COUNT(FIND({"셀룰러","샐룰러","lte","Lte","LTE","Cellular","cellular"},G3167)),"lte","wifi")</f>
        <v>wifi</v>
      </c>
      <c r="F3167" t="s">
        <v>156</v>
      </c>
      <c r="G3167" t="s">
        <v>1782</v>
      </c>
      <c r="H3167">
        <f t="shared" si="390"/>
        <v>6.0199999999999818</v>
      </c>
      <c r="I3167">
        <f t="shared" si="387"/>
        <v>840000</v>
      </c>
      <c r="J3167">
        <v>2014.1</v>
      </c>
      <c r="K3167">
        <f t="shared" si="388"/>
        <v>128</v>
      </c>
      <c r="M3167">
        <f t="shared" si="386"/>
        <v>600000</v>
      </c>
    </row>
    <row r="3168" spans="1:13" x14ac:dyDescent="0.45">
      <c r="A3168" t="s">
        <v>1877</v>
      </c>
      <c r="B3168">
        <v>130000</v>
      </c>
      <c r="C3168" t="s">
        <v>7</v>
      </c>
      <c r="D3168" s="2">
        <v>2021.02</v>
      </c>
      <c r="E3168" t="str" cm="1">
        <f t="array" ref="E3168">IF(COUNT(FIND({"셀룰러","샐룰러","lte","Lte","LTE","Cellular","cellular"},G3168)),"lte","wifi")</f>
        <v>wifi</v>
      </c>
      <c r="F3168">
        <v>20210212</v>
      </c>
      <c r="G3168" t="s">
        <v>1703</v>
      </c>
      <c r="H3168">
        <f t="shared" si="390"/>
        <v>6.9200000000000728</v>
      </c>
      <c r="I3168">
        <f t="shared" si="387"/>
        <v>720000</v>
      </c>
      <c r="J3168">
        <v>2014.1</v>
      </c>
      <c r="K3168">
        <f t="shared" si="388"/>
        <v>64</v>
      </c>
      <c r="M3168">
        <f t="shared" si="386"/>
        <v>600000</v>
      </c>
    </row>
    <row r="3169" spans="1:13" x14ac:dyDescent="0.45">
      <c r="A3169" t="s">
        <v>1877</v>
      </c>
      <c r="B3169">
        <v>210000</v>
      </c>
      <c r="C3169" t="s">
        <v>7</v>
      </c>
      <c r="D3169" t="str">
        <f t="shared" ref="D3169:D3177" si="391">LEFT(F3169,7)</f>
        <v>2021.01</v>
      </c>
      <c r="E3169" t="str" cm="1">
        <f t="array" ref="E3169">IF(COUNT(FIND({"셀룰러","샐룰러","lte","Lte","LTE","Cellular","cellular"},G3169)),"lte","wifi")</f>
        <v>wifi</v>
      </c>
      <c r="F3169" t="s">
        <v>367</v>
      </c>
      <c r="G3169" t="s">
        <v>1750</v>
      </c>
      <c r="H3169">
        <f t="shared" si="390"/>
        <v>6.9100000000000819</v>
      </c>
      <c r="I3169">
        <f t="shared" si="387"/>
        <v>720000</v>
      </c>
      <c r="J3169">
        <v>2014.1</v>
      </c>
      <c r="K3169">
        <f t="shared" si="388"/>
        <v>64</v>
      </c>
      <c r="M3169">
        <f t="shared" si="386"/>
        <v>600000</v>
      </c>
    </row>
    <row r="3170" spans="1:13" x14ac:dyDescent="0.45">
      <c r="A3170" t="s">
        <v>1877</v>
      </c>
      <c r="B3170">
        <v>210000</v>
      </c>
      <c r="C3170" t="s">
        <v>7</v>
      </c>
      <c r="D3170" t="str">
        <f t="shared" si="391"/>
        <v>2020.11</v>
      </c>
      <c r="E3170" t="str" cm="1">
        <f t="array" ref="E3170">IF(COUNT(FIND({"셀룰러","샐룰러","lte","Lte","LTE","Cellular","cellular"},G3170)),"lte","wifi")</f>
        <v>wifi</v>
      </c>
      <c r="F3170" t="s">
        <v>67</v>
      </c>
      <c r="G3170" t="s">
        <v>1972</v>
      </c>
      <c r="H3170">
        <f t="shared" si="390"/>
        <v>6.0099999999999909</v>
      </c>
      <c r="I3170">
        <f t="shared" si="387"/>
        <v>720000</v>
      </c>
      <c r="J3170">
        <v>2014.1</v>
      </c>
      <c r="K3170">
        <f t="shared" si="388"/>
        <v>64</v>
      </c>
      <c r="M3170">
        <f t="shared" si="386"/>
        <v>600000</v>
      </c>
    </row>
    <row r="3171" spans="1:13" x14ac:dyDescent="0.45">
      <c r="A3171" t="s">
        <v>1877</v>
      </c>
      <c r="B3171">
        <v>260000</v>
      </c>
      <c r="C3171" t="s">
        <v>7</v>
      </c>
      <c r="D3171" t="str">
        <f t="shared" si="391"/>
        <v>2020.11</v>
      </c>
      <c r="E3171" t="str" cm="1">
        <f t="array" ref="E3171">IF(COUNT(FIND({"셀룰러","샐룰러","lte","Lte","LTE","Cellular","cellular"},G3171)),"lte","wifi")</f>
        <v>lte</v>
      </c>
      <c r="F3171" t="s">
        <v>216</v>
      </c>
      <c r="G3171" t="s">
        <v>1810</v>
      </c>
      <c r="H3171">
        <f t="shared" si="390"/>
        <v>6.0099999999999909</v>
      </c>
      <c r="I3171">
        <f t="shared" si="387"/>
        <v>880000</v>
      </c>
      <c r="J3171">
        <v>2014.1</v>
      </c>
      <c r="K3171">
        <f t="shared" si="388"/>
        <v>64</v>
      </c>
      <c r="M3171">
        <f t="shared" si="386"/>
        <v>760000</v>
      </c>
    </row>
    <row r="3172" spans="1:13" x14ac:dyDescent="0.45">
      <c r="A3172" t="s">
        <v>1877</v>
      </c>
      <c r="B3172">
        <v>180000</v>
      </c>
      <c r="C3172" t="s">
        <v>7</v>
      </c>
      <c r="D3172" t="str">
        <f t="shared" si="391"/>
        <v>2021.01</v>
      </c>
      <c r="E3172" t="str" cm="1">
        <f t="array" ref="E3172">IF(COUNT(FIND({"셀룰러","샐룰러","lte","Lte","LTE","Cellular","cellular"},G3172)),"lte","wifi")</f>
        <v>wifi</v>
      </c>
      <c r="F3172" t="s">
        <v>347</v>
      </c>
      <c r="G3172" t="s">
        <v>1885</v>
      </c>
      <c r="H3172">
        <f t="shared" si="390"/>
        <v>6.9100000000000819</v>
      </c>
      <c r="I3172">
        <f t="shared" si="387"/>
        <v>720000</v>
      </c>
      <c r="J3172">
        <v>2014.1</v>
      </c>
      <c r="K3172">
        <f t="shared" si="388"/>
        <v>64</v>
      </c>
      <c r="M3172">
        <f t="shared" si="386"/>
        <v>600000</v>
      </c>
    </row>
    <row r="3173" spans="1:13" x14ac:dyDescent="0.45">
      <c r="A3173" t="s">
        <v>1877</v>
      </c>
      <c r="B3173">
        <v>250000</v>
      </c>
      <c r="C3173" t="s">
        <v>7</v>
      </c>
      <c r="D3173" t="str">
        <f t="shared" si="391"/>
        <v>2021.01</v>
      </c>
      <c r="E3173" t="str" cm="1">
        <f t="array" ref="E3173">IF(COUNT(FIND({"셀룰러","샐룰러","lte","Lte","LTE","Cellular","cellular"},G3173)),"lte","wifi")</f>
        <v>wifi</v>
      </c>
      <c r="F3173" t="s">
        <v>108</v>
      </c>
      <c r="G3173" t="s">
        <v>1914</v>
      </c>
      <c r="H3173">
        <f t="shared" si="390"/>
        <v>6.9100000000000819</v>
      </c>
      <c r="I3173">
        <f t="shared" si="387"/>
        <v>840000</v>
      </c>
      <c r="J3173">
        <v>2014.1</v>
      </c>
      <c r="K3173">
        <f t="shared" si="388"/>
        <v>128</v>
      </c>
      <c r="M3173">
        <f t="shared" si="386"/>
        <v>600000</v>
      </c>
    </row>
    <row r="3174" spans="1:13" x14ac:dyDescent="0.45">
      <c r="A3174" t="s">
        <v>1877</v>
      </c>
      <c r="B3174">
        <v>280000</v>
      </c>
      <c r="C3174" t="s">
        <v>7</v>
      </c>
      <c r="D3174" t="str">
        <f t="shared" si="391"/>
        <v>2020.12</v>
      </c>
      <c r="E3174" t="str" cm="1">
        <f t="array" ref="E3174">IF(COUNT(FIND({"셀룰러","샐룰러","lte","Lte","LTE","Cellular","cellular"},G3174)),"lte","wifi")</f>
        <v>lte</v>
      </c>
      <c r="F3174" t="s">
        <v>142</v>
      </c>
      <c r="G3174" t="s">
        <v>1926</v>
      </c>
      <c r="H3174">
        <f t="shared" si="390"/>
        <v>6.0199999999999818</v>
      </c>
      <c r="I3174">
        <f t="shared" si="387"/>
        <v>880000</v>
      </c>
      <c r="J3174">
        <v>2014.1</v>
      </c>
      <c r="K3174">
        <f t="shared" si="388"/>
        <v>64</v>
      </c>
      <c r="M3174">
        <f t="shared" si="386"/>
        <v>760000</v>
      </c>
    </row>
    <row r="3175" spans="1:13" x14ac:dyDescent="0.45">
      <c r="A3175" t="s">
        <v>1877</v>
      </c>
      <c r="B3175">
        <v>230000</v>
      </c>
      <c r="C3175" t="s">
        <v>7</v>
      </c>
      <c r="D3175" t="str">
        <f t="shared" si="391"/>
        <v>2021.02</v>
      </c>
      <c r="E3175" t="str" cm="1">
        <f t="array" ref="E3175">IF(COUNT(FIND({"셀룰러","샐룰러","lte","Lte","LTE","Cellular","cellular"},G3175)),"lte","wifi")</f>
        <v>wifi</v>
      </c>
      <c r="F3175" t="s">
        <v>49</v>
      </c>
      <c r="G3175" t="s">
        <v>1840</v>
      </c>
      <c r="H3175">
        <f t="shared" si="390"/>
        <v>6.9200000000000728</v>
      </c>
      <c r="I3175">
        <f t="shared" si="387"/>
        <v>720000</v>
      </c>
      <c r="J3175">
        <v>2014.1</v>
      </c>
      <c r="K3175">
        <f t="shared" si="388"/>
        <v>64</v>
      </c>
      <c r="M3175">
        <f t="shared" si="386"/>
        <v>600000</v>
      </c>
    </row>
    <row r="3176" spans="1:13" x14ac:dyDescent="0.45">
      <c r="A3176" t="s">
        <v>1877</v>
      </c>
      <c r="B3176">
        <v>220000</v>
      </c>
      <c r="C3176" t="s">
        <v>4</v>
      </c>
      <c r="D3176" t="str">
        <f t="shared" si="391"/>
        <v>2021.02</v>
      </c>
      <c r="E3176" t="str" cm="1">
        <f t="array" ref="E3176">IF(COUNT(FIND({"셀룰러","샐룰러","lte","Lte","LTE","Cellular","cellular"},G3176)),"lte","wifi")</f>
        <v>wifi</v>
      </c>
      <c r="F3176" t="s">
        <v>299</v>
      </c>
      <c r="G3176" t="s">
        <v>1621</v>
      </c>
      <c r="H3176">
        <f t="shared" si="390"/>
        <v>6.9200000000000728</v>
      </c>
      <c r="I3176">
        <f t="shared" si="387"/>
        <v>720000</v>
      </c>
      <c r="J3176">
        <v>2014.1</v>
      </c>
      <c r="K3176">
        <f t="shared" si="388"/>
        <v>64</v>
      </c>
      <c r="M3176">
        <f t="shared" si="386"/>
        <v>600000</v>
      </c>
    </row>
    <row r="3177" spans="1:13" x14ac:dyDescent="0.45">
      <c r="A3177" t="s">
        <v>1877</v>
      </c>
      <c r="B3177">
        <v>230000</v>
      </c>
      <c r="C3177" t="s">
        <v>7</v>
      </c>
      <c r="D3177" t="str">
        <f t="shared" si="391"/>
        <v>2020.11</v>
      </c>
      <c r="E3177" t="str" cm="1">
        <f t="array" ref="E3177">IF(COUNT(FIND({"셀룰러","샐룰러","lte","Lte","LTE","Cellular","cellular"},G3177)),"lte","wifi")</f>
        <v>lte</v>
      </c>
      <c r="F3177" t="s">
        <v>193</v>
      </c>
      <c r="G3177" t="s">
        <v>1797</v>
      </c>
      <c r="H3177">
        <f t="shared" si="390"/>
        <v>6.0099999999999909</v>
      </c>
      <c r="I3177">
        <f t="shared" si="387"/>
        <v>880000</v>
      </c>
      <c r="J3177">
        <v>2014.1</v>
      </c>
      <c r="K3177">
        <f t="shared" si="388"/>
        <v>64</v>
      </c>
      <c r="M3177">
        <f t="shared" si="386"/>
        <v>760000</v>
      </c>
    </row>
    <row r="3178" spans="1:13" x14ac:dyDescent="0.45">
      <c r="A3178" t="s">
        <v>1877</v>
      </c>
      <c r="B3178">
        <v>170000</v>
      </c>
      <c r="C3178" t="s">
        <v>7</v>
      </c>
      <c r="D3178" s="2">
        <v>2020.12</v>
      </c>
      <c r="E3178" t="str" cm="1">
        <f t="array" ref="E3178">IF(COUNT(FIND({"셀룰러","샐룰러","lte","Lte","LTE","Cellular","cellular"},G3178)),"lte","wifi")</f>
        <v>lte</v>
      </c>
      <c r="F3178">
        <v>20201224</v>
      </c>
      <c r="G3178" t="s">
        <v>5333</v>
      </c>
      <c r="H3178">
        <f t="shared" si="390"/>
        <v>6.0199999999999818</v>
      </c>
      <c r="I3178">
        <f t="shared" si="387"/>
        <v>760000</v>
      </c>
      <c r="J3178">
        <v>2014.1</v>
      </c>
      <c r="K3178">
        <f t="shared" si="388"/>
        <v>16</v>
      </c>
      <c r="M3178">
        <f t="shared" si="386"/>
        <v>760000</v>
      </c>
    </row>
    <row r="3179" spans="1:13" x14ac:dyDescent="0.45">
      <c r="A3179" t="s">
        <v>1877</v>
      </c>
      <c r="B3179">
        <v>250000</v>
      </c>
      <c r="C3179" t="s">
        <v>7</v>
      </c>
      <c r="D3179" t="str">
        <f t="shared" ref="D3179:D3188" si="392">LEFT(F3179,7)</f>
        <v>2021.01</v>
      </c>
      <c r="E3179" t="str" cm="1">
        <f t="array" ref="E3179">IF(COUNT(FIND({"셀룰러","샐룰러","lte","Lte","LTE","Cellular","cellular"},G3179)),"lte","wifi")</f>
        <v>lte</v>
      </c>
      <c r="F3179" t="s">
        <v>347</v>
      </c>
      <c r="G3179" t="s">
        <v>1473</v>
      </c>
      <c r="H3179">
        <f t="shared" si="390"/>
        <v>6.9100000000000819</v>
      </c>
      <c r="I3179">
        <f t="shared" si="387"/>
        <v>760000</v>
      </c>
      <c r="J3179">
        <v>2014.1</v>
      </c>
      <c r="K3179">
        <f t="shared" si="388"/>
        <v>16</v>
      </c>
      <c r="M3179">
        <f t="shared" si="386"/>
        <v>760000</v>
      </c>
    </row>
    <row r="3180" spans="1:13" x14ac:dyDescent="0.45">
      <c r="A3180" t="s">
        <v>1877</v>
      </c>
      <c r="B3180">
        <v>250000</v>
      </c>
      <c r="C3180" t="s">
        <v>7</v>
      </c>
      <c r="D3180" t="str">
        <f t="shared" si="392"/>
        <v>2021.01</v>
      </c>
      <c r="E3180" t="str" cm="1">
        <f t="array" ref="E3180">IF(COUNT(FIND({"셀룰러","샐룰러","lte","Lte","LTE","Cellular","cellular"},G3180)),"lte","wifi")</f>
        <v>lte</v>
      </c>
      <c r="F3180" t="s">
        <v>89</v>
      </c>
      <c r="G3180" t="s">
        <v>1627</v>
      </c>
      <c r="H3180">
        <f t="shared" si="390"/>
        <v>6.9100000000000819</v>
      </c>
      <c r="I3180">
        <f t="shared" si="387"/>
        <v>880000</v>
      </c>
      <c r="J3180">
        <v>2014.1</v>
      </c>
      <c r="K3180">
        <f t="shared" si="388"/>
        <v>64</v>
      </c>
      <c r="M3180">
        <f t="shared" si="386"/>
        <v>760000</v>
      </c>
    </row>
    <row r="3181" spans="1:13" x14ac:dyDescent="0.45">
      <c r="A3181" t="s">
        <v>1877</v>
      </c>
      <c r="B3181">
        <v>220000</v>
      </c>
      <c r="C3181" t="s">
        <v>7</v>
      </c>
      <c r="D3181" t="str">
        <f t="shared" si="392"/>
        <v>2020.12</v>
      </c>
      <c r="E3181" t="str" cm="1">
        <f t="array" ref="E3181">IF(COUNT(FIND({"셀룰러","샐룰러","lte","Lte","LTE","Cellular","cellular"},G3181)),"lte","wifi")</f>
        <v>wifi</v>
      </c>
      <c r="F3181" t="s">
        <v>128</v>
      </c>
      <c r="G3181" t="s">
        <v>1756</v>
      </c>
      <c r="H3181">
        <f t="shared" si="390"/>
        <v>6.0199999999999818</v>
      </c>
      <c r="I3181">
        <f t="shared" si="387"/>
        <v>720000</v>
      </c>
      <c r="J3181">
        <v>2014.1</v>
      </c>
      <c r="K3181">
        <f t="shared" si="388"/>
        <v>64</v>
      </c>
      <c r="M3181">
        <f t="shared" si="386"/>
        <v>600000</v>
      </c>
    </row>
    <row r="3182" spans="1:13" x14ac:dyDescent="0.45">
      <c r="A3182" t="s">
        <v>1877</v>
      </c>
      <c r="B3182">
        <v>200000</v>
      </c>
      <c r="C3182" t="s">
        <v>7</v>
      </c>
      <c r="D3182" t="str">
        <f t="shared" si="392"/>
        <v>2020.11</v>
      </c>
      <c r="E3182" t="str" cm="1">
        <f t="array" ref="E3182">IF(COUNT(FIND({"셀룰러","샐룰러","lte","Lte","LTE","Cellular","cellular"},G3182)),"lte","wifi")</f>
        <v>lte</v>
      </c>
      <c r="F3182" t="s">
        <v>32</v>
      </c>
      <c r="G3182" t="s">
        <v>1798</v>
      </c>
      <c r="H3182">
        <f t="shared" si="390"/>
        <v>6.0099999999999909</v>
      </c>
      <c r="I3182">
        <f t="shared" si="387"/>
        <v>880000</v>
      </c>
      <c r="J3182">
        <v>2014.1</v>
      </c>
      <c r="K3182">
        <f t="shared" si="388"/>
        <v>64</v>
      </c>
      <c r="M3182">
        <f t="shared" si="386"/>
        <v>760000</v>
      </c>
    </row>
    <row r="3183" spans="1:13" x14ac:dyDescent="0.45">
      <c r="A3183" t="s">
        <v>1877</v>
      </c>
      <c r="B3183" s="1">
        <v>499000</v>
      </c>
      <c r="C3183" t="s">
        <v>4</v>
      </c>
      <c r="D3183" t="str">
        <f t="shared" si="392"/>
        <v>2021.01</v>
      </c>
      <c r="E3183" t="str" cm="1">
        <f t="array" ref="E3183">IF(COUNT(FIND({"셀룰러","샐룰러","lte","Lte","LTE","Cellular","cellular"},G3183)),"lte","wifi")</f>
        <v>wifi</v>
      </c>
      <c r="F3183" t="s">
        <v>5283</v>
      </c>
      <c r="G3183" t="s">
        <v>5166</v>
      </c>
      <c r="H3183">
        <f t="shared" si="390"/>
        <v>6.9100000000000819</v>
      </c>
      <c r="I3183">
        <f t="shared" si="387"/>
        <v>600000</v>
      </c>
      <c r="J3183">
        <v>2014.1</v>
      </c>
      <c r="K3183">
        <f t="shared" si="388"/>
        <v>16</v>
      </c>
      <c r="M3183">
        <f t="shared" si="386"/>
        <v>600000</v>
      </c>
    </row>
    <row r="3184" spans="1:13" x14ac:dyDescent="0.45">
      <c r="A3184" t="s">
        <v>1877</v>
      </c>
      <c r="B3184">
        <v>200000</v>
      </c>
      <c r="C3184" t="s">
        <v>4</v>
      </c>
      <c r="D3184" t="str">
        <f t="shared" si="392"/>
        <v>2021.01</v>
      </c>
      <c r="E3184" t="str" cm="1">
        <f t="array" ref="E3184">IF(COUNT(FIND({"셀룰러","샐룰러","lte","Lte","LTE","Cellular","cellular"},G3184)),"lte","wifi")</f>
        <v>lte</v>
      </c>
      <c r="F3184" t="s">
        <v>347</v>
      </c>
      <c r="G3184" t="s">
        <v>1884</v>
      </c>
      <c r="H3184">
        <f t="shared" si="390"/>
        <v>6.9100000000000819</v>
      </c>
      <c r="I3184">
        <f t="shared" si="387"/>
        <v>880000</v>
      </c>
      <c r="J3184">
        <v>2014.1</v>
      </c>
      <c r="K3184">
        <f t="shared" si="388"/>
        <v>64</v>
      </c>
      <c r="M3184">
        <f t="shared" si="386"/>
        <v>760000</v>
      </c>
    </row>
    <row r="3185" spans="1:13" x14ac:dyDescent="0.45">
      <c r="A3185" t="s">
        <v>1877</v>
      </c>
      <c r="B3185">
        <v>290000</v>
      </c>
      <c r="C3185" t="s">
        <v>4</v>
      </c>
      <c r="D3185" t="str">
        <f t="shared" si="392"/>
        <v>2021.01</v>
      </c>
      <c r="E3185" t="str" cm="1">
        <f t="array" ref="E3185">IF(COUNT(FIND({"셀룰러","샐룰러","lte","Lte","LTE","Cellular","cellular"},G3185)),"lte","wifi")</f>
        <v>lte</v>
      </c>
      <c r="F3185" t="s">
        <v>94</v>
      </c>
      <c r="G3185" t="s">
        <v>1730</v>
      </c>
      <c r="H3185">
        <f t="shared" si="390"/>
        <v>6.9100000000000819</v>
      </c>
      <c r="I3185">
        <f t="shared" si="387"/>
        <v>880000</v>
      </c>
      <c r="J3185">
        <v>2014.1</v>
      </c>
      <c r="K3185">
        <f t="shared" si="388"/>
        <v>64</v>
      </c>
      <c r="M3185">
        <f t="shared" si="386"/>
        <v>760000</v>
      </c>
    </row>
    <row r="3186" spans="1:13" x14ac:dyDescent="0.45">
      <c r="A3186" t="s">
        <v>1877</v>
      </c>
      <c r="B3186">
        <v>180000</v>
      </c>
      <c r="C3186" t="s">
        <v>7</v>
      </c>
      <c r="D3186" t="str">
        <f t="shared" si="392"/>
        <v>2020.11</v>
      </c>
      <c r="E3186" t="str" cm="1">
        <f t="array" ref="E3186">IF(COUNT(FIND({"셀룰러","샐룰러","lte","Lte","LTE","Cellular","cellular"},G3186)),"lte","wifi")</f>
        <v>wifi</v>
      </c>
      <c r="F3186" t="s">
        <v>181</v>
      </c>
      <c r="G3186" t="s">
        <v>1910</v>
      </c>
      <c r="H3186">
        <f t="shared" si="390"/>
        <v>6.0099999999999909</v>
      </c>
      <c r="I3186">
        <f t="shared" si="387"/>
        <v>840000</v>
      </c>
      <c r="J3186">
        <v>2014.1</v>
      </c>
      <c r="K3186">
        <f t="shared" si="388"/>
        <v>128</v>
      </c>
      <c r="M3186">
        <f t="shared" si="386"/>
        <v>600000</v>
      </c>
    </row>
    <row r="3187" spans="1:13" x14ac:dyDescent="0.45">
      <c r="A3187" t="s">
        <v>1877</v>
      </c>
      <c r="B3187">
        <v>200000</v>
      </c>
      <c r="C3187" t="s">
        <v>4</v>
      </c>
      <c r="D3187" t="str">
        <f t="shared" si="392"/>
        <v>2021.02</v>
      </c>
      <c r="E3187" t="str" cm="1">
        <f t="array" ref="E3187">IF(COUNT(FIND({"셀룰러","샐룰러","lte","Lte","LTE","Cellular","cellular"},G3187)),"lte","wifi")</f>
        <v>lte</v>
      </c>
      <c r="F3187" t="s">
        <v>49</v>
      </c>
      <c r="G3187" t="s">
        <v>1859</v>
      </c>
      <c r="H3187">
        <f t="shared" si="390"/>
        <v>6.9200000000000728</v>
      </c>
      <c r="I3187">
        <f t="shared" si="387"/>
        <v>880000</v>
      </c>
      <c r="J3187">
        <v>2014.1</v>
      </c>
      <c r="K3187">
        <f t="shared" si="388"/>
        <v>64</v>
      </c>
      <c r="M3187">
        <f t="shared" si="386"/>
        <v>760000</v>
      </c>
    </row>
    <row r="3188" spans="1:13" x14ac:dyDescent="0.45">
      <c r="A3188" t="s">
        <v>1877</v>
      </c>
      <c r="B3188">
        <v>230000</v>
      </c>
      <c r="C3188" t="s">
        <v>7</v>
      </c>
      <c r="D3188" t="str">
        <f t="shared" si="392"/>
        <v>2021.02</v>
      </c>
      <c r="E3188" t="str" cm="1">
        <f t="array" ref="E3188">IF(COUNT(FIND({"셀룰러","샐룰러","lte","Lte","LTE","Cellular","cellular"},G3188)),"lte","wifi")</f>
        <v>wifi</v>
      </c>
      <c r="F3188" t="s">
        <v>69</v>
      </c>
      <c r="G3188" t="s">
        <v>1701</v>
      </c>
      <c r="H3188">
        <f t="shared" si="390"/>
        <v>6.9200000000000728</v>
      </c>
      <c r="I3188">
        <f t="shared" si="387"/>
        <v>720000</v>
      </c>
      <c r="J3188">
        <v>2014.1</v>
      </c>
      <c r="K3188">
        <f t="shared" si="388"/>
        <v>64</v>
      </c>
      <c r="M3188">
        <f t="shared" si="386"/>
        <v>600000</v>
      </c>
    </row>
    <row r="3189" spans="1:13" x14ac:dyDescent="0.45">
      <c r="A3189" t="s">
        <v>1877</v>
      </c>
      <c r="B3189">
        <v>111111</v>
      </c>
      <c r="C3189" t="s">
        <v>4</v>
      </c>
      <c r="D3189" s="2">
        <v>2020.12</v>
      </c>
      <c r="E3189" t="str" cm="1">
        <f t="array" ref="E3189">IF(COUNT(FIND({"셀룰러","샐룰러","lte","Lte","LTE","Cellular","cellular"},G3189)),"lte","wifi")</f>
        <v>wifi</v>
      </c>
      <c r="F3189">
        <v>20201231</v>
      </c>
      <c r="G3189" t="s">
        <v>5751</v>
      </c>
      <c r="H3189">
        <f t="shared" si="390"/>
        <v>6.0199999999999818</v>
      </c>
      <c r="I3189">
        <f t="shared" si="387"/>
        <v>720000</v>
      </c>
      <c r="J3189">
        <v>2014.1</v>
      </c>
      <c r="K3189">
        <f t="shared" si="388"/>
        <v>64</v>
      </c>
      <c r="M3189">
        <f t="shared" si="386"/>
        <v>600000</v>
      </c>
    </row>
    <row r="3190" spans="1:13" x14ac:dyDescent="0.45">
      <c r="A3190" t="s">
        <v>1877</v>
      </c>
      <c r="B3190">
        <v>200000</v>
      </c>
      <c r="C3190" t="s">
        <v>7</v>
      </c>
      <c r="D3190" s="2">
        <v>2021.03</v>
      </c>
      <c r="E3190" t="str" cm="1">
        <f t="array" ref="E3190">IF(COUNT(FIND({"셀룰러","샐룰러","lte","Lte","LTE","Cellular","cellular"},G3190)),"lte","wifi")</f>
        <v>wifi</v>
      </c>
      <c r="F3190">
        <v>20210303</v>
      </c>
      <c r="G3190" t="s">
        <v>5743</v>
      </c>
      <c r="H3190">
        <f t="shared" si="390"/>
        <v>6.9300000000000637</v>
      </c>
      <c r="I3190">
        <f t="shared" si="387"/>
        <v>720000</v>
      </c>
      <c r="J3190">
        <v>2014.1</v>
      </c>
      <c r="K3190">
        <f t="shared" si="388"/>
        <v>64</v>
      </c>
      <c r="M3190">
        <f t="shared" si="386"/>
        <v>600000</v>
      </c>
    </row>
    <row r="3191" spans="1:13" x14ac:dyDescent="0.45">
      <c r="A3191" t="s">
        <v>1877</v>
      </c>
      <c r="B3191">
        <v>230000</v>
      </c>
      <c r="C3191" t="s">
        <v>4</v>
      </c>
      <c r="D3191" t="str">
        <f t="shared" ref="D3191:D3207" si="393">LEFT(F3191,7)</f>
        <v>2020.12</v>
      </c>
      <c r="E3191" t="str" cm="1">
        <f t="array" ref="E3191">IF(COUNT(FIND({"셀룰러","샐룰러","lte","Lte","LTE","Cellular","cellular"},G3191)),"lte","wifi")</f>
        <v>wifi</v>
      </c>
      <c r="F3191" t="s">
        <v>159</v>
      </c>
      <c r="G3191" t="s">
        <v>1781</v>
      </c>
      <c r="H3191">
        <f t="shared" si="390"/>
        <v>6.0199999999999818</v>
      </c>
      <c r="I3191">
        <f t="shared" si="387"/>
        <v>720000</v>
      </c>
      <c r="J3191">
        <v>2014.1</v>
      </c>
      <c r="K3191">
        <f t="shared" si="388"/>
        <v>64</v>
      </c>
      <c r="M3191">
        <f t="shared" ref="M3191:M3254" si="394">IF(E3191="wifi",600000,760000)</f>
        <v>600000</v>
      </c>
    </row>
    <row r="3192" spans="1:13" x14ac:dyDescent="0.45">
      <c r="A3192" t="s">
        <v>1877</v>
      </c>
      <c r="B3192">
        <v>70000</v>
      </c>
      <c r="C3192" t="s">
        <v>7</v>
      </c>
      <c r="D3192" t="str">
        <f t="shared" si="393"/>
        <v>2020.11</v>
      </c>
      <c r="E3192" t="str" cm="1">
        <f t="array" ref="E3192">IF(COUNT(FIND({"셀룰러","샐룰러","lte","Lte","LTE","Cellular","cellular"},G3192)),"lte","wifi")</f>
        <v>wifi</v>
      </c>
      <c r="F3192" t="s">
        <v>285</v>
      </c>
      <c r="G3192" t="s">
        <v>1976</v>
      </c>
      <c r="H3192">
        <f t="shared" si="390"/>
        <v>6.0099999999999909</v>
      </c>
      <c r="I3192">
        <f t="shared" ref="I3192:I3255" si="395">IF(K3192=64,M3192+120000,IF(K3192=128,M3192+240000,IF(K3192=256,M3192+360000,M3192)))</f>
        <v>720000</v>
      </c>
      <c r="J3192">
        <v>2014.1</v>
      </c>
      <c r="K3192">
        <f t="shared" ref="K3192:K3255" si="396">IF(COUNT(FIND(128,G3192)),128,IF(COUNT(FIND(16,G3192)),16,64))</f>
        <v>64</v>
      </c>
      <c r="M3192">
        <f t="shared" si="394"/>
        <v>600000</v>
      </c>
    </row>
    <row r="3193" spans="1:13" x14ac:dyDescent="0.45">
      <c r="A3193" t="s">
        <v>1877</v>
      </c>
      <c r="B3193">
        <v>220000</v>
      </c>
      <c r="C3193" t="s">
        <v>7</v>
      </c>
      <c r="D3193" t="str">
        <f t="shared" si="393"/>
        <v>2020.11</v>
      </c>
      <c r="E3193" t="str" cm="1">
        <f t="array" ref="E3193">IF(COUNT(FIND({"셀룰러","샐룰러","lte","Lte","LTE","Cellular","cellular"},G3193)),"lte","wifi")</f>
        <v>lte</v>
      </c>
      <c r="F3193" t="s">
        <v>181</v>
      </c>
      <c r="G3193" t="s">
        <v>1791</v>
      </c>
      <c r="H3193">
        <f t="shared" si="390"/>
        <v>6.0099999999999909</v>
      </c>
      <c r="I3193">
        <f t="shared" si="395"/>
        <v>1000000</v>
      </c>
      <c r="J3193">
        <v>2014.1</v>
      </c>
      <c r="K3193">
        <f t="shared" si="396"/>
        <v>128</v>
      </c>
      <c r="M3193">
        <f t="shared" si="394"/>
        <v>760000</v>
      </c>
    </row>
    <row r="3194" spans="1:13" x14ac:dyDescent="0.45">
      <c r="A3194" t="s">
        <v>1877</v>
      </c>
      <c r="B3194" s="1">
        <v>504400</v>
      </c>
      <c r="C3194" t="s">
        <v>4</v>
      </c>
      <c r="D3194" t="str">
        <f t="shared" si="393"/>
        <v>2017.08</v>
      </c>
      <c r="E3194" t="str" cm="1">
        <f t="array" ref="E3194">IF(COUNT(FIND({"셀룰러","샐룰러","lte","Lte","LTE","Cellular","cellular"},G3194)),"lte","wifi")</f>
        <v>wifi</v>
      </c>
      <c r="F3194" t="s">
        <v>5290</v>
      </c>
      <c r="G3194" t="s">
        <v>5172</v>
      </c>
      <c r="H3194">
        <f t="shared" si="390"/>
        <v>2.9800000000000182</v>
      </c>
      <c r="I3194">
        <f t="shared" si="395"/>
        <v>720000</v>
      </c>
      <c r="J3194">
        <v>2014.1</v>
      </c>
      <c r="K3194">
        <f t="shared" si="396"/>
        <v>64</v>
      </c>
      <c r="M3194">
        <f t="shared" si="394"/>
        <v>600000</v>
      </c>
    </row>
    <row r="3195" spans="1:13" x14ac:dyDescent="0.45">
      <c r="A3195" t="s">
        <v>1877</v>
      </c>
      <c r="B3195" s="1">
        <v>286700</v>
      </c>
      <c r="C3195" t="s">
        <v>4</v>
      </c>
      <c r="D3195" t="str">
        <f t="shared" si="393"/>
        <v>2020.12</v>
      </c>
      <c r="E3195" t="str" cm="1">
        <f t="array" ref="E3195">IF(COUNT(FIND({"셀룰러","샐룰러","lte","Lte","LTE","Cellular","cellular"},G3195)),"lte","wifi")</f>
        <v>wifi</v>
      </c>
      <c r="F3195" t="s">
        <v>5281</v>
      </c>
      <c r="G3195" t="s">
        <v>5179</v>
      </c>
      <c r="H3195">
        <f t="shared" si="390"/>
        <v>6.0199999999999818</v>
      </c>
      <c r="I3195">
        <f t="shared" si="395"/>
        <v>600000</v>
      </c>
      <c r="J3195">
        <v>2014.1</v>
      </c>
      <c r="K3195">
        <f t="shared" si="396"/>
        <v>16</v>
      </c>
      <c r="M3195">
        <f t="shared" si="394"/>
        <v>600000</v>
      </c>
    </row>
    <row r="3196" spans="1:13" x14ac:dyDescent="0.45">
      <c r="A3196" t="s">
        <v>1877</v>
      </c>
      <c r="B3196">
        <v>185000</v>
      </c>
      <c r="C3196" t="s">
        <v>7</v>
      </c>
      <c r="D3196" t="str">
        <f t="shared" si="393"/>
        <v>2021.01</v>
      </c>
      <c r="E3196" t="str" cm="1">
        <f t="array" ref="E3196">IF(COUNT(FIND({"셀룰러","샐룰러","lte","Lte","LTE","Cellular","cellular"},G3196)),"lte","wifi")</f>
        <v>wifi</v>
      </c>
      <c r="F3196" t="s">
        <v>367</v>
      </c>
      <c r="G3196" t="s">
        <v>1827</v>
      </c>
      <c r="H3196">
        <f t="shared" si="390"/>
        <v>6.9100000000000819</v>
      </c>
      <c r="I3196">
        <f t="shared" si="395"/>
        <v>720000</v>
      </c>
      <c r="J3196">
        <v>2014.1</v>
      </c>
      <c r="K3196">
        <f t="shared" si="396"/>
        <v>64</v>
      </c>
      <c r="M3196">
        <f t="shared" si="394"/>
        <v>600000</v>
      </c>
    </row>
    <row r="3197" spans="1:13" x14ac:dyDescent="0.45">
      <c r="A3197" t="s">
        <v>1877</v>
      </c>
      <c r="B3197">
        <v>220000</v>
      </c>
      <c r="C3197" t="s">
        <v>7</v>
      </c>
      <c r="D3197" t="str">
        <f t="shared" si="393"/>
        <v>2021.03</v>
      </c>
      <c r="E3197" t="str" cm="1">
        <f t="array" ref="E3197">IF(COUNT(FIND({"셀룰러","샐룰러","lte","Lte","LTE","Cellular","cellular"},G3197)),"lte","wifi")</f>
        <v>lte</v>
      </c>
      <c r="F3197" t="s">
        <v>13</v>
      </c>
      <c r="G3197" t="s">
        <v>1846</v>
      </c>
      <c r="H3197">
        <f t="shared" si="390"/>
        <v>6.9300000000000637</v>
      </c>
      <c r="I3197">
        <f t="shared" si="395"/>
        <v>880000</v>
      </c>
      <c r="J3197">
        <v>2014.1</v>
      </c>
      <c r="K3197">
        <f t="shared" si="396"/>
        <v>64</v>
      </c>
      <c r="M3197">
        <f t="shared" si="394"/>
        <v>760000</v>
      </c>
    </row>
    <row r="3198" spans="1:13" x14ac:dyDescent="0.45">
      <c r="A3198" t="s">
        <v>1877</v>
      </c>
      <c r="B3198">
        <v>240000</v>
      </c>
      <c r="C3198" t="s">
        <v>7</v>
      </c>
      <c r="D3198" t="str">
        <f t="shared" si="393"/>
        <v>2020.12</v>
      </c>
      <c r="E3198" t="str" cm="1">
        <f t="array" ref="E3198">IF(COUNT(FIND({"셀룰러","샐룰러","lte","Lte","LTE","Cellular","cellular"},G3198)),"lte","wifi")</f>
        <v>wifi</v>
      </c>
      <c r="F3198" t="s">
        <v>130</v>
      </c>
      <c r="G3198" t="s">
        <v>1917</v>
      </c>
      <c r="H3198">
        <f t="shared" si="390"/>
        <v>6.0199999999999818</v>
      </c>
      <c r="I3198">
        <f t="shared" si="395"/>
        <v>720000</v>
      </c>
      <c r="J3198">
        <v>2014.1</v>
      </c>
      <c r="K3198">
        <f t="shared" si="396"/>
        <v>64</v>
      </c>
      <c r="M3198">
        <f t="shared" si="394"/>
        <v>600000</v>
      </c>
    </row>
    <row r="3199" spans="1:13" x14ac:dyDescent="0.45">
      <c r="A3199" t="s">
        <v>1877</v>
      </c>
      <c r="B3199">
        <v>70000</v>
      </c>
      <c r="C3199" t="s">
        <v>7</v>
      </c>
      <c r="D3199" t="str">
        <f t="shared" si="393"/>
        <v>2020.12</v>
      </c>
      <c r="E3199" t="str" cm="1">
        <f t="array" ref="E3199">IF(COUNT(FIND({"셀룰러","샐룰러","lte","Lte","LTE","Cellular","cellular"},G3199)),"lte","wifi")</f>
        <v>wifi</v>
      </c>
      <c r="F3199" t="s">
        <v>142</v>
      </c>
      <c r="G3199" t="s">
        <v>1876</v>
      </c>
      <c r="H3199">
        <f t="shared" si="390"/>
        <v>6.0199999999999818</v>
      </c>
      <c r="I3199">
        <f t="shared" si="395"/>
        <v>720000</v>
      </c>
      <c r="J3199">
        <v>2014.1</v>
      </c>
      <c r="K3199">
        <f t="shared" si="396"/>
        <v>64</v>
      </c>
      <c r="M3199">
        <f t="shared" si="394"/>
        <v>600000</v>
      </c>
    </row>
    <row r="3200" spans="1:13" x14ac:dyDescent="0.45">
      <c r="A3200" t="s">
        <v>1877</v>
      </c>
      <c r="B3200">
        <v>180000</v>
      </c>
      <c r="C3200" t="s">
        <v>7</v>
      </c>
      <c r="D3200" t="str">
        <f t="shared" si="393"/>
        <v>2020.11</v>
      </c>
      <c r="E3200" t="str" cm="1">
        <f t="array" ref="E3200">IF(COUNT(FIND({"셀룰러","샐룰러","lte","Lte","LTE","Cellular","cellular"},G3200)),"lte","wifi")</f>
        <v>wifi</v>
      </c>
      <c r="F3200" t="s">
        <v>201</v>
      </c>
      <c r="G3200" t="s">
        <v>1800</v>
      </c>
      <c r="H3200">
        <f t="shared" si="390"/>
        <v>6.0099999999999909</v>
      </c>
      <c r="I3200">
        <f t="shared" si="395"/>
        <v>600000</v>
      </c>
      <c r="J3200">
        <v>2014.1</v>
      </c>
      <c r="K3200">
        <f t="shared" si="396"/>
        <v>16</v>
      </c>
      <c r="M3200">
        <f t="shared" si="394"/>
        <v>600000</v>
      </c>
    </row>
    <row r="3201" spans="1:13" x14ac:dyDescent="0.45">
      <c r="A3201" t="s">
        <v>1877</v>
      </c>
      <c r="B3201">
        <v>200000</v>
      </c>
      <c r="C3201" t="s">
        <v>7</v>
      </c>
      <c r="D3201" t="str">
        <f t="shared" si="393"/>
        <v>2021.01</v>
      </c>
      <c r="E3201" t="str" cm="1">
        <f t="array" ref="E3201">IF(COUNT(FIND({"셀룰러","샐룰러","lte","Lte","LTE","Cellular","cellular"},G3201)),"lte","wifi")</f>
        <v>wifi</v>
      </c>
      <c r="F3201" t="s">
        <v>117</v>
      </c>
      <c r="G3201" t="s">
        <v>1984</v>
      </c>
      <c r="H3201">
        <f t="shared" si="390"/>
        <v>6.9100000000000819</v>
      </c>
      <c r="I3201">
        <f t="shared" si="395"/>
        <v>720000</v>
      </c>
      <c r="J3201">
        <v>2014.1</v>
      </c>
      <c r="K3201">
        <f t="shared" si="396"/>
        <v>64</v>
      </c>
      <c r="M3201">
        <f t="shared" si="394"/>
        <v>600000</v>
      </c>
    </row>
    <row r="3202" spans="1:13" x14ac:dyDescent="0.45">
      <c r="A3202" t="s">
        <v>1877</v>
      </c>
      <c r="B3202" s="1">
        <v>296010</v>
      </c>
      <c r="C3202" t="s">
        <v>4</v>
      </c>
      <c r="D3202" t="str">
        <f t="shared" si="393"/>
        <v>2020.10</v>
      </c>
      <c r="E3202" t="str" cm="1">
        <f t="array" ref="E3202">IF(COUNT(FIND({"셀룰러","샐룰러","lte","Lte","LTE","Cellular","cellular"},G3202)),"lte","wifi")</f>
        <v>wifi</v>
      </c>
      <c r="F3202" t="s">
        <v>5284</v>
      </c>
      <c r="G3202" t="s">
        <v>5165</v>
      </c>
      <c r="H3202">
        <f t="shared" si="390"/>
        <v>6</v>
      </c>
      <c r="I3202">
        <f t="shared" si="395"/>
        <v>600000</v>
      </c>
      <c r="J3202">
        <v>2014.1</v>
      </c>
      <c r="K3202">
        <f t="shared" si="396"/>
        <v>16</v>
      </c>
      <c r="M3202">
        <f t="shared" si="394"/>
        <v>600000</v>
      </c>
    </row>
    <row r="3203" spans="1:13" x14ac:dyDescent="0.45">
      <c r="A3203" t="s">
        <v>1877</v>
      </c>
      <c r="B3203">
        <v>55000</v>
      </c>
      <c r="C3203" t="s">
        <v>7</v>
      </c>
      <c r="D3203" t="str">
        <f t="shared" si="393"/>
        <v>2021.01</v>
      </c>
      <c r="E3203" t="str" cm="1">
        <f t="array" ref="E3203">IF(COUNT(FIND({"셀룰러","샐룰러","lte","Lte","LTE","Cellular","cellular"},G3203)),"lte","wifi")</f>
        <v>wifi</v>
      </c>
      <c r="F3203" t="s">
        <v>342</v>
      </c>
      <c r="G3203" t="s">
        <v>1909</v>
      </c>
      <c r="H3203">
        <f t="shared" si="390"/>
        <v>6.9100000000000819</v>
      </c>
      <c r="I3203">
        <f t="shared" si="395"/>
        <v>720000</v>
      </c>
      <c r="J3203">
        <v>2014.1</v>
      </c>
      <c r="K3203">
        <f t="shared" si="396"/>
        <v>64</v>
      </c>
      <c r="M3203">
        <f t="shared" si="394"/>
        <v>600000</v>
      </c>
    </row>
    <row r="3204" spans="1:13" x14ac:dyDescent="0.45">
      <c r="A3204" t="s">
        <v>1877</v>
      </c>
      <c r="B3204">
        <v>240000</v>
      </c>
      <c r="C3204" t="s">
        <v>7</v>
      </c>
      <c r="D3204" t="str">
        <f t="shared" si="393"/>
        <v>2020.09</v>
      </c>
      <c r="E3204" t="str" cm="1">
        <f t="array" ref="E3204">IF(COUNT(FIND({"셀룰러","샐룰러","lte","Lte","LTE","Cellular","cellular"},G3204)),"lte","wifi")</f>
        <v>lte</v>
      </c>
      <c r="F3204" t="s">
        <v>1692</v>
      </c>
      <c r="G3204" t="s">
        <v>5152</v>
      </c>
      <c r="H3204">
        <f t="shared" si="390"/>
        <v>5.9900000000000091</v>
      </c>
      <c r="I3204">
        <f t="shared" si="395"/>
        <v>1000000</v>
      </c>
      <c r="J3204">
        <v>2014.1</v>
      </c>
      <c r="K3204">
        <f t="shared" si="396"/>
        <v>128</v>
      </c>
      <c r="M3204">
        <f t="shared" si="394"/>
        <v>760000</v>
      </c>
    </row>
    <row r="3205" spans="1:13" x14ac:dyDescent="0.45">
      <c r="A3205" t="s">
        <v>1877</v>
      </c>
      <c r="B3205">
        <v>200000</v>
      </c>
      <c r="C3205" t="s">
        <v>4</v>
      </c>
      <c r="D3205" t="str">
        <f t="shared" si="393"/>
        <v>2021.02</v>
      </c>
      <c r="E3205" t="str" cm="1">
        <f t="array" ref="E3205">IF(COUNT(FIND({"셀룰러","샐룰러","lte","Lte","LTE","Cellular","cellular"},G3205)),"lte","wifi")</f>
        <v>wifi</v>
      </c>
      <c r="F3205" t="s">
        <v>80</v>
      </c>
      <c r="G3205" t="s">
        <v>1889</v>
      </c>
      <c r="H3205">
        <f t="shared" si="390"/>
        <v>6.9200000000000728</v>
      </c>
      <c r="I3205">
        <f t="shared" si="395"/>
        <v>720000</v>
      </c>
      <c r="J3205">
        <v>2014.1</v>
      </c>
      <c r="K3205">
        <f t="shared" si="396"/>
        <v>64</v>
      </c>
      <c r="M3205">
        <f t="shared" si="394"/>
        <v>600000</v>
      </c>
    </row>
    <row r="3206" spans="1:13" x14ac:dyDescent="0.45">
      <c r="A3206" t="s">
        <v>1877</v>
      </c>
      <c r="B3206">
        <v>230000</v>
      </c>
      <c r="C3206" t="s">
        <v>7</v>
      </c>
      <c r="D3206" t="str">
        <f t="shared" si="393"/>
        <v>2021.01</v>
      </c>
      <c r="E3206" t="str" cm="1">
        <f t="array" ref="E3206">IF(COUNT(FIND({"셀룰러","샐룰러","lte","Lte","LTE","Cellular","cellular"},G3206)),"lte","wifi")</f>
        <v>wifi</v>
      </c>
      <c r="F3206" t="s">
        <v>116</v>
      </c>
      <c r="G3206" t="s">
        <v>1737</v>
      </c>
      <c r="H3206">
        <f t="shared" si="390"/>
        <v>6.9100000000000819</v>
      </c>
      <c r="I3206">
        <f t="shared" si="395"/>
        <v>720000</v>
      </c>
      <c r="J3206">
        <v>2014.1</v>
      </c>
      <c r="K3206">
        <f t="shared" si="396"/>
        <v>64</v>
      </c>
      <c r="M3206">
        <f t="shared" si="394"/>
        <v>600000</v>
      </c>
    </row>
    <row r="3207" spans="1:13" x14ac:dyDescent="0.45">
      <c r="A3207" t="s">
        <v>1877</v>
      </c>
      <c r="B3207">
        <v>200000</v>
      </c>
      <c r="C3207" t="s">
        <v>7</v>
      </c>
      <c r="D3207" t="str">
        <f t="shared" si="393"/>
        <v>2020.11</v>
      </c>
      <c r="E3207" t="str" cm="1">
        <f t="array" ref="E3207">IF(COUNT(FIND({"셀룰러","샐룰러","lte","Lte","LTE","Cellular","cellular"},G3207)),"lte","wifi")</f>
        <v>lte</v>
      </c>
      <c r="F3207" t="s">
        <v>220</v>
      </c>
      <c r="G3207" t="s">
        <v>1819</v>
      </c>
      <c r="H3207">
        <f t="shared" ref="H3207:H3270" si="397">D3207-J3207</f>
        <v>6.0099999999999909</v>
      </c>
      <c r="I3207">
        <f t="shared" si="395"/>
        <v>760000</v>
      </c>
      <c r="J3207">
        <v>2014.1</v>
      </c>
      <c r="K3207">
        <f t="shared" si="396"/>
        <v>16</v>
      </c>
      <c r="M3207">
        <f t="shared" si="394"/>
        <v>760000</v>
      </c>
    </row>
    <row r="3208" spans="1:13" x14ac:dyDescent="0.45">
      <c r="A3208" t="s">
        <v>1877</v>
      </c>
      <c r="B3208">
        <v>70000</v>
      </c>
      <c r="C3208" t="s">
        <v>7</v>
      </c>
      <c r="D3208" s="2">
        <v>2021.01</v>
      </c>
      <c r="E3208" t="str" cm="1">
        <f t="array" ref="E3208">IF(COUNT(FIND({"셀룰러","샐룰러","lte","Lte","LTE","Cellular","cellular"},G3208)),"lte","wifi")</f>
        <v>wifi</v>
      </c>
      <c r="F3208">
        <v>20210109</v>
      </c>
      <c r="G3208" t="s">
        <v>5559</v>
      </c>
      <c r="H3208">
        <f t="shared" si="397"/>
        <v>6.9100000000000819</v>
      </c>
      <c r="I3208">
        <f t="shared" si="395"/>
        <v>840000</v>
      </c>
      <c r="J3208">
        <v>2014.1</v>
      </c>
      <c r="K3208">
        <f t="shared" si="396"/>
        <v>128</v>
      </c>
      <c r="M3208">
        <f t="shared" si="394"/>
        <v>600000</v>
      </c>
    </row>
    <row r="3209" spans="1:13" x14ac:dyDescent="0.45">
      <c r="A3209" t="s">
        <v>1877</v>
      </c>
      <c r="B3209">
        <v>235000</v>
      </c>
      <c r="C3209" t="s">
        <v>7</v>
      </c>
      <c r="D3209" t="str">
        <f>LEFT(F3209,7)</f>
        <v>2021.01</v>
      </c>
      <c r="E3209" t="str" cm="1">
        <f t="array" ref="E3209">IF(COUNT(FIND({"셀룰러","샐룰러","lte","Lte","LTE","Cellular","cellular"},G3209)),"lte","wifi")</f>
        <v>lte</v>
      </c>
      <c r="F3209" t="s">
        <v>106</v>
      </c>
      <c r="G3209" t="s">
        <v>1478</v>
      </c>
      <c r="H3209">
        <f t="shared" si="397"/>
        <v>6.9100000000000819</v>
      </c>
      <c r="I3209">
        <f t="shared" si="395"/>
        <v>880000</v>
      </c>
      <c r="J3209">
        <v>2014.1</v>
      </c>
      <c r="K3209">
        <f t="shared" si="396"/>
        <v>64</v>
      </c>
      <c r="M3209">
        <f t="shared" si="394"/>
        <v>760000</v>
      </c>
    </row>
    <row r="3210" spans="1:13" x14ac:dyDescent="0.45">
      <c r="A3210" t="s">
        <v>1877</v>
      </c>
      <c r="B3210">
        <v>220000</v>
      </c>
      <c r="C3210" t="s">
        <v>7</v>
      </c>
      <c r="D3210" t="str">
        <f>LEFT(F3210,7)</f>
        <v>2020.11</v>
      </c>
      <c r="E3210" t="str" cm="1">
        <f t="array" ref="E3210">IF(COUNT(FIND({"셀룰러","샐룰러","lte","Lte","LTE","Cellular","cellular"},G3210)),"lte","wifi")</f>
        <v>wifi</v>
      </c>
      <c r="F3210" t="s">
        <v>604</v>
      </c>
      <c r="G3210" t="s">
        <v>1804</v>
      </c>
      <c r="H3210">
        <f t="shared" si="397"/>
        <v>6.0099999999999909</v>
      </c>
      <c r="I3210">
        <f t="shared" si="395"/>
        <v>720000</v>
      </c>
      <c r="J3210">
        <v>2014.1</v>
      </c>
      <c r="K3210">
        <f t="shared" si="396"/>
        <v>64</v>
      </c>
      <c r="M3210">
        <f t="shared" si="394"/>
        <v>600000</v>
      </c>
    </row>
    <row r="3211" spans="1:13" x14ac:dyDescent="0.45">
      <c r="A3211" t="s">
        <v>1877</v>
      </c>
      <c r="B3211">
        <v>250000</v>
      </c>
      <c r="C3211" t="s">
        <v>4</v>
      </c>
      <c r="D3211" t="str">
        <f>LEFT(F3211,7)</f>
        <v>2020.11</v>
      </c>
      <c r="E3211" t="str" cm="1">
        <f t="array" ref="E3211">IF(COUNT(FIND({"셀룰러","샐룰러","lte","Lte","LTE","Cellular","cellular"},G3211)),"lte","wifi")</f>
        <v>wifi</v>
      </c>
      <c r="F3211" t="s">
        <v>604</v>
      </c>
      <c r="G3211" t="s">
        <v>1670</v>
      </c>
      <c r="H3211">
        <f t="shared" si="397"/>
        <v>6.0099999999999909</v>
      </c>
      <c r="I3211">
        <f t="shared" si="395"/>
        <v>840000</v>
      </c>
      <c r="J3211">
        <v>2014.1</v>
      </c>
      <c r="K3211">
        <f t="shared" si="396"/>
        <v>128</v>
      </c>
      <c r="M3211">
        <f t="shared" si="394"/>
        <v>600000</v>
      </c>
    </row>
    <row r="3212" spans="1:13" x14ac:dyDescent="0.45">
      <c r="A3212" t="s">
        <v>1877</v>
      </c>
      <c r="B3212">
        <v>180000</v>
      </c>
      <c r="C3212" t="s">
        <v>4</v>
      </c>
      <c r="D3212" s="2">
        <v>2020.12</v>
      </c>
      <c r="E3212" t="str" cm="1">
        <f t="array" ref="E3212">IF(COUNT(FIND({"셀룰러","샐룰러","lte","Lte","LTE","Cellular","cellular"},G3212)),"lte","wifi")</f>
        <v>wifi</v>
      </c>
      <c r="F3212">
        <v>20201226</v>
      </c>
      <c r="G3212" t="s">
        <v>1596</v>
      </c>
      <c r="H3212">
        <f t="shared" si="397"/>
        <v>6.0199999999999818</v>
      </c>
      <c r="I3212">
        <f t="shared" si="395"/>
        <v>600000</v>
      </c>
      <c r="J3212">
        <v>2014.1</v>
      </c>
      <c r="K3212">
        <f t="shared" si="396"/>
        <v>16</v>
      </c>
      <c r="M3212">
        <f t="shared" si="394"/>
        <v>600000</v>
      </c>
    </row>
    <row r="3213" spans="1:13" x14ac:dyDescent="0.45">
      <c r="A3213" t="s">
        <v>1877</v>
      </c>
      <c r="B3213">
        <v>200000</v>
      </c>
      <c r="C3213" t="s">
        <v>7</v>
      </c>
      <c r="D3213" t="str">
        <f t="shared" ref="D3213:D3219" si="398">LEFT(F3213,7)</f>
        <v>2021.02</v>
      </c>
      <c r="E3213" t="str" cm="1">
        <f t="array" ref="E3213">IF(COUNT(FIND({"셀룰러","샐룰러","lte","Lte","LTE","Cellular","cellular"},G3213)),"lte","wifi")</f>
        <v>lte</v>
      </c>
      <c r="F3213" t="s">
        <v>58</v>
      </c>
      <c r="G3213" t="s">
        <v>1702</v>
      </c>
      <c r="H3213">
        <f t="shared" si="397"/>
        <v>6.9200000000000728</v>
      </c>
      <c r="I3213">
        <f t="shared" si="395"/>
        <v>880000</v>
      </c>
      <c r="J3213">
        <v>2014.1</v>
      </c>
      <c r="K3213">
        <f t="shared" si="396"/>
        <v>64</v>
      </c>
      <c r="M3213">
        <f t="shared" si="394"/>
        <v>760000</v>
      </c>
    </row>
    <row r="3214" spans="1:13" x14ac:dyDescent="0.45">
      <c r="A3214" t="s">
        <v>1877</v>
      </c>
      <c r="B3214">
        <v>300000</v>
      </c>
      <c r="C3214" t="s">
        <v>4</v>
      </c>
      <c r="D3214" t="str">
        <f t="shared" si="398"/>
        <v>2020.11</v>
      </c>
      <c r="E3214" t="str" cm="1">
        <f t="array" ref="E3214">IF(COUNT(FIND({"셀룰러","샐룰러","lte","Lte","LTE","Cellular","cellular"},G3214)),"lte","wifi")</f>
        <v>lte</v>
      </c>
      <c r="F3214" t="s">
        <v>32</v>
      </c>
      <c r="G3214" t="s">
        <v>1646</v>
      </c>
      <c r="H3214">
        <f t="shared" si="397"/>
        <v>6.0099999999999909</v>
      </c>
      <c r="I3214">
        <f t="shared" si="395"/>
        <v>1000000</v>
      </c>
      <c r="J3214">
        <v>2014.1</v>
      </c>
      <c r="K3214">
        <f t="shared" si="396"/>
        <v>128</v>
      </c>
      <c r="M3214">
        <f t="shared" si="394"/>
        <v>760000</v>
      </c>
    </row>
    <row r="3215" spans="1:13" x14ac:dyDescent="0.45">
      <c r="A3215" t="s">
        <v>1877</v>
      </c>
      <c r="B3215">
        <v>70000</v>
      </c>
      <c r="C3215" t="s">
        <v>7</v>
      </c>
      <c r="D3215" t="str">
        <f t="shared" si="398"/>
        <v>2020.12</v>
      </c>
      <c r="E3215" t="str" cm="1">
        <f t="array" ref="E3215">IF(COUNT(FIND({"셀룰러","샐룰러","lte","Lte","LTE","Cellular","cellular"},G3215)),"lte","wifi")</f>
        <v>wifi</v>
      </c>
      <c r="F3215" t="s">
        <v>175</v>
      </c>
      <c r="G3215" t="s">
        <v>1622</v>
      </c>
      <c r="H3215">
        <f t="shared" si="397"/>
        <v>6.0199999999999818</v>
      </c>
      <c r="I3215">
        <f t="shared" si="395"/>
        <v>720000</v>
      </c>
      <c r="J3215">
        <v>2014.1</v>
      </c>
      <c r="K3215">
        <f t="shared" si="396"/>
        <v>64</v>
      </c>
      <c r="M3215">
        <f t="shared" si="394"/>
        <v>600000</v>
      </c>
    </row>
    <row r="3216" spans="1:13" x14ac:dyDescent="0.45">
      <c r="A3216" t="s">
        <v>1877</v>
      </c>
      <c r="B3216">
        <v>220000</v>
      </c>
      <c r="C3216" t="s">
        <v>7</v>
      </c>
      <c r="D3216" t="str">
        <f t="shared" si="398"/>
        <v>2021.01</v>
      </c>
      <c r="E3216" t="str" cm="1">
        <f t="array" ref="E3216">IF(COUNT(FIND({"셀룰러","샐룰러","lte","Lte","LTE","Cellular","cellular"},G3216)),"lte","wifi")</f>
        <v>lte</v>
      </c>
      <c r="F3216" t="s">
        <v>81</v>
      </c>
      <c r="G3216" t="s">
        <v>1894</v>
      </c>
      <c r="H3216">
        <f t="shared" si="397"/>
        <v>6.9100000000000819</v>
      </c>
      <c r="I3216">
        <f t="shared" si="395"/>
        <v>880000</v>
      </c>
      <c r="J3216">
        <v>2014.1</v>
      </c>
      <c r="K3216">
        <f t="shared" si="396"/>
        <v>64</v>
      </c>
      <c r="M3216">
        <f t="shared" si="394"/>
        <v>760000</v>
      </c>
    </row>
    <row r="3217" spans="1:13" x14ac:dyDescent="0.45">
      <c r="A3217" t="s">
        <v>1877</v>
      </c>
      <c r="B3217">
        <v>260000</v>
      </c>
      <c r="C3217" t="s">
        <v>4</v>
      </c>
      <c r="D3217" t="str">
        <f t="shared" si="398"/>
        <v>2020.11</v>
      </c>
      <c r="E3217" t="str" cm="1">
        <f t="array" ref="E3217">IF(COUNT(FIND({"셀룰러","샐룰러","lte","Lte","LTE","Cellular","cellular"},G3217)),"lte","wifi")</f>
        <v>wifi</v>
      </c>
      <c r="F3217" t="s">
        <v>199</v>
      </c>
      <c r="G3217" t="s">
        <v>1828</v>
      </c>
      <c r="H3217">
        <f t="shared" si="397"/>
        <v>6.0099999999999909</v>
      </c>
      <c r="I3217">
        <f t="shared" si="395"/>
        <v>720000</v>
      </c>
      <c r="J3217">
        <v>2014.1</v>
      </c>
      <c r="K3217">
        <f t="shared" si="396"/>
        <v>64</v>
      </c>
      <c r="M3217">
        <f t="shared" si="394"/>
        <v>600000</v>
      </c>
    </row>
    <row r="3218" spans="1:13" x14ac:dyDescent="0.45">
      <c r="A3218" t="s">
        <v>1877</v>
      </c>
      <c r="B3218">
        <v>120000</v>
      </c>
      <c r="C3218" t="s">
        <v>7</v>
      </c>
      <c r="D3218" t="str">
        <f t="shared" si="398"/>
        <v>2020.12</v>
      </c>
      <c r="E3218" t="str" cm="1">
        <f t="array" ref="E3218">IF(COUNT(FIND({"셀룰러","샐룰러","lte","Lte","LTE","Cellular","cellular"},G3218)),"lte","wifi")</f>
        <v>lte</v>
      </c>
      <c r="F3218" t="s">
        <v>132</v>
      </c>
      <c r="G3218" t="s">
        <v>1766</v>
      </c>
      <c r="H3218">
        <f t="shared" si="397"/>
        <v>6.0199999999999818</v>
      </c>
      <c r="I3218">
        <f t="shared" si="395"/>
        <v>880000</v>
      </c>
      <c r="J3218">
        <v>2014.1</v>
      </c>
      <c r="K3218">
        <f t="shared" si="396"/>
        <v>64</v>
      </c>
      <c r="M3218">
        <f t="shared" si="394"/>
        <v>760000</v>
      </c>
    </row>
    <row r="3219" spans="1:13" x14ac:dyDescent="0.45">
      <c r="A3219" t="s">
        <v>1877</v>
      </c>
      <c r="B3219">
        <v>200000</v>
      </c>
      <c r="C3219" t="s">
        <v>4</v>
      </c>
      <c r="D3219" t="str">
        <f t="shared" si="398"/>
        <v>2020.11</v>
      </c>
      <c r="E3219" t="str" cm="1">
        <f t="array" ref="E3219">IF(COUNT(FIND({"셀룰러","샐룰러","lte","Lte","LTE","Cellular","cellular"},G3219)),"lte","wifi")</f>
        <v>wifi</v>
      </c>
      <c r="F3219" t="s">
        <v>201</v>
      </c>
      <c r="G3219" t="s">
        <v>1652</v>
      </c>
      <c r="H3219">
        <f t="shared" si="397"/>
        <v>6.0099999999999909</v>
      </c>
      <c r="I3219">
        <f t="shared" si="395"/>
        <v>720000</v>
      </c>
      <c r="J3219">
        <v>2014.1</v>
      </c>
      <c r="K3219">
        <f t="shared" si="396"/>
        <v>64</v>
      </c>
      <c r="M3219">
        <f t="shared" si="394"/>
        <v>600000</v>
      </c>
    </row>
    <row r="3220" spans="1:13" x14ac:dyDescent="0.45">
      <c r="A3220" t="s">
        <v>1877</v>
      </c>
      <c r="B3220">
        <v>232000</v>
      </c>
      <c r="C3220" t="s">
        <v>7</v>
      </c>
      <c r="D3220" s="2">
        <v>2020.11</v>
      </c>
      <c r="E3220" t="str" cm="1">
        <f t="array" ref="E3220">IF(COUNT(FIND({"셀룰러","샐룰러","lte","Lte","LTE","Cellular","cellular"},G3220)),"lte","wifi")</f>
        <v>lte</v>
      </c>
      <c r="F3220">
        <v>20201129</v>
      </c>
      <c r="G3220" t="s">
        <v>5568</v>
      </c>
      <c r="H3220">
        <f t="shared" si="397"/>
        <v>6.0099999999999909</v>
      </c>
      <c r="I3220">
        <f t="shared" si="395"/>
        <v>880000</v>
      </c>
      <c r="J3220">
        <v>2014.1</v>
      </c>
      <c r="K3220">
        <f t="shared" si="396"/>
        <v>64</v>
      </c>
      <c r="M3220">
        <f t="shared" si="394"/>
        <v>760000</v>
      </c>
    </row>
    <row r="3221" spans="1:13" x14ac:dyDescent="0.45">
      <c r="A3221" t="s">
        <v>1877</v>
      </c>
      <c r="B3221">
        <v>250000</v>
      </c>
      <c r="C3221" t="s">
        <v>7</v>
      </c>
      <c r="D3221" t="str">
        <f>LEFT(F3221,7)</f>
        <v>2020.12</v>
      </c>
      <c r="E3221" t="str" cm="1">
        <f t="array" ref="E3221">IF(COUNT(FIND({"셀룰러","샐룰러","lte","Lte","LTE","Cellular","cellular"},G3221)),"lte","wifi")</f>
        <v>wifi</v>
      </c>
      <c r="F3221" t="s">
        <v>148</v>
      </c>
      <c r="G3221" t="s">
        <v>1940</v>
      </c>
      <c r="H3221">
        <f t="shared" si="397"/>
        <v>6.0199999999999818</v>
      </c>
      <c r="I3221">
        <f t="shared" si="395"/>
        <v>840000</v>
      </c>
      <c r="J3221">
        <v>2014.1</v>
      </c>
      <c r="K3221">
        <f t="shared" si="396"/>
        <v>128</v>
      </c>
      <c r="M3221">
        <f t="shared" si="394"/>
        <v>600000</v>
      </c>
    </row>
    <row r="3222" spans="1:13" x14ac:dyDescent="0.45">
      <c r="A3222" t="s">
        <v>1877</v>
      </c>
      <c r="B3222">
        <v>180000</v>
      </c>
      <c r="C3222" t="s">
        <v>7</v>
      </c>
      <c r="D3222" t="str">
        <f>LEFT(F3222,7)</f>
        <v>2020.12</v>
      </c>
      <c r="E3222" t="str" cm="1">
        <f t="array" ref="E3222">IF(COUNT(FIND({"셀룰러","샐룰러","lte","Lte","LTE","Cellular","cellular"},G3222)),"lte","wifi")</f>
        <v>lte</v>
      </c>
      <c r="F3222" t="s">
        <v>153</v>
      </c>
      <c r="G3222" t="s">
        <v>1779</v>
      </c>
      <c r="H3222">
        <f t="shared" si="397"/>
        <v>6.0199999999999818</v>
      </c>
      <c r="I3222">
        <f t="shared" si="395"/>
        <v>880000</v>
      </c>
      <c r="J3222">
        <v>2014.1</v>
      </c>
      <c r="K3222">
        <f t="shared" si="396"/>
        <v>64</v>
      </c>
      <c r="M3222">
        <f t="shared" si="394"/>
        <v>760000</v>
      </c>
    </row>
    <row r="3223" spans="1:13" x14ac:dyDescent="0.45">
      <c r="A3223" t="s">
        <v>1877</v>
      </c>
      <c r="B3223" s="1">
        <v>296010</v>
      </c>
      <c r="C3223" t="s">
        <v>4</v>
      </c>
      <c r="D3223" s="2">
        <v>2020.1</v>
      </c>
      <c r="E3223" t="str" cm="1">
        <f t="array" ref="E3223">IF(COUNT(FIND({"셀룰러","샐룰러","lte","Lte","LTE","Cellular","cellular"},G3223)),"lte","wifi")</f>
        <v>wifi</v>
      </c>
      <c r="F3223">
        <v>202010</v>
      </c>
      <c r="G3223" t="s">
        <v>5665</v>
      </c>
      <c r="H3223">
        <f t="shared" si="397"/>
        <v>6</v>
      </c>
      <c r="I3223">
        <f t="shared" si="395"/>
        <v>600000</v>
      </c>
      <c r="J3223">
        <v>2014.1</v>
      </c>
      <c r="K3223">
        <f t="shared" si="396"/>
        <v>16</v>
      </c>
      <c r="M3223">
        <f t="shared" si="394"/>
        <v>600000</v>
      </c>
    </row>
    <row r="3224" spans="1:13" x14ac:dyDescent="0.45">
      <c r="A3224" t="s">
        <v>1877</v>
      </c>
      <c r="B3224">
        <v>120000</v>
      </c>
      <c r="C3224" t="s">
        <v>7</v>
      </c>
      <c r="D3224" t="str">
        <f t="shared" ref="D3224:D3248" si="399">LEFT(F3224,7)</f>
        <v>2021.01</v>
      </c>
      <c r="E3224" t="str" cm="1">
        <f t="array" ref="E3224">IF(COUNT(FIND({"셀룰러","샐룰러","lte","Lte","LTE","Cellular","cellular"},G3224)),"lte","wifi")</f>
        <v>wifi</v>
      </c>
      <c r="F3224" t="s">
        <v>111</v>
      </c>
      <c r="G3224" t="s">
        <v>1918</v>
      </c>
      <c r="H3224">
        <f t="shared" si="397"/>
        <v>6.9100000000000819</v>
      </c>
      <c r="I3224">
        <f t="shared" si="395"/>
        <v>600000</v>
      </c>
      <c r="J3224">
        <v>2014.1</v>
      </c>
      <c r="K3224">
        <f t="shared" si="396"/>
        <v>16</v>
      </c>
      <c r="M3224">
        <f t="shared" si="394"/>
        <v>600000</v>
      </c>
    </row>
    <row r="3225" spans="1:13" x14ac:dyDescent="0.45">
      <c r="A3225" t="s">
        <v>1877</v>
      </c>
      <c r="B3225">
        <v>140000</v>
      </c>
      <c r="C3225" t="s">
        <v>4</v>
      </c>
      <c r="D3225" t="str">
        <f t="shared" si="399"/>
        <v>2021.02</v>
      </c>
      <c r="E3225" t="str" cm="1">
        <f t="array" ref="E3225">IF(COUNT(FIND({"셀룰러","샐룰러","lte","Lte","LTE","Cellular","cellular"},G3225)),"lte","wifi")</f>
        <v>wifi</v>
      </c>
      <c r="F3225" t="s">
        <v>29</v>
      </c>
      <c r="G3225" t="s">
        <v>1672</v>
      </c>
      <c r="H3225">
        <f t="shared" si="397"/>
        <v>6.9200000000000728</v>
      </c>
      <c r="I3225">
        <f t="shared" si="395"/>
        <v>720000</v>
      </c>
      <c r="J3225">
        <v>2014.1</v>
      </c>
      <c r="K3225">
        <f t="shared" si="396"/>
        <v>64</v>
      </c>
      <c r="M3225">
        <f t="shared" si="394"/>
        <v>600000</v>
      </c>
    </row>
    <row r="3226" spans="1:13" x14ac:dyDescent="0.45">
      <c r="A3226" t="s">
        <v>1877</v>
      </c>
      <c r="B3226">
        <v>230000</v>
      </c>
      <c r="C3226" t="s">
        <v>4</v>
      </c>
      <c r="D3226" t="str">
        <f t="shared" si="399"/>
        <v>2020.11</v>
      </c>
      <c r="E3226" t="str" cm="1">
        <f t="array" ref="E3226">IF(COUNT(FIND({"셀룰러","샐룰러","lte","Lte","LTE","Cellular","cellular"},G3226)),"lte","wifi")</f>
        <v>wifi</v>
      </c>
      <c r="F3226" t="s">
        <v>201</v>
      </c>
      <c r="G3226" t="s">
        <v>1965</v>
      </c>
      <c r="H3226">
        <f t="shared" si="397"/>
        <v>6.0099999999999909</v>
      </c>
      <c r="I3226">
        <f t="shared" si="395"/>
        <v>720000</v>
      </c>
      <c r="J3226">
        <v>2014.1</v>
      </c>
      <c r="K3226">
        <f t="shared" si="396"/>
        <v>64</v>
      </c>
      <c r="M3226">
        <f t="shared" si="394"/>
        <v>600000</v>
      </c>
    </row>
    <row r="3227" spans="1:13" x14ac:dyDescent="0.45">
      <c r="A3227" t="s">
        <v>1877</v>
      </c>
      <c r="B3227">
        <v>180000</v>
      </c>
      <c r="C3227" t="s">
        <v>4</v>
      </c>
      <c r="D3227" t="str">
        <f t="shared" si="399"/>
        <v>2021.02</v>
      </c>
      <c r="E3227" t="str" cm="1">
        <f t="array" ref="E3227">IF(COUNT(FIND({"셀룰러","샐룰러","lte","Lte","LTE","Cellular","cellular"},G3227)),"lte","wifi")</f>
        <v>wifi</v>
      </c>
      <c r="F3227" t="s">
        <v>302</v>
      </c>
      <c r="G3227" t="s">
        <v>1882</v>
      </c>
      <c r="H3227">
        <f t="shared" si="397"/>
        <v>6.9200000000000728</v>
      </c>
      <c r="I3227">
        <f t="shared" si="395"/>
        <v>600000</v>
      </c>
      <c r="J3227">
        <v>2014.1</v>
      </c>
      <c r="K3227">
        <f t="shared" si="396"/>
        <v>16</v>
      </c>
      <c r="M3227">
        <f t="shared" si="394"/>
        <v>600000</v>
      </c>
    </row>
    <row r="3228" spans="1:13" x14ac:dyDescent="0.45">
      <c r="A3228" t="s">
        <v>1877</v>
      </c>
      <c r="B3228">
        <v>260000</v>
      </c>
      <c r="C3228" t="s">
        <v>4</v>
      </c>
      <c r="D3228" t="str">
        <f t="shared" si="399"/>
        <v>2021.02</v>
      </c>
      <c r="E3228" t="str" cm="1">
        <f t="array" ref="E3228">IF(COUNT(FIND({"셀룰러","샐룰러","lte","Lte","LTE","Cellular","cellular"},G3228)),"lte","wifi")</f>
        <v>wifi</v>
      </c>
      <c r="F3228" t="s">
        <v>47</v>
      </c>
      <c r="G3228" t="s">
        <v>1681</v>
      </c>
      <c r="H3228">
        <f t="shared" si="397"/>
        <v>6.9200000000000728</v>
      </c>
      <c r="I3228">
        <f t="shared" si="395"/>
        <v>720000</v>
      </c>
      <c r="J3228">
        <v>2014.1</v>
      </c>
      <c r="K3228">
        <f t="shared" si="396"/>
        <v>64</v>
      </c>
      <c r="M3228">
        <f t="shared" si="394"/>
        <v>600000</v>
      </c>
    </row>
    <row r="3229" spans="1:13" x14ac:dyDescent="0.45">
      <c r="A3229" t="s">
        <v>1877</v>
      </c>
      <c r="B3229" s="1">
        <v>449000</v>
      </c>
      <c r="C3229" t="s">
        <v>4</v>
      </c>
      <c r="D3229" t="str">
        <f t="shared" si="399"/>
        <v>2021.01</v>
      </c>
      <c r="E3229" t="str" cm="1">
        <f t="array" ref="E3229">IF(COUNT(FIND({"셀룰러","샐룰러","lte","Lte","LTE","Cellular","cellular"},G3229)),"lte","wifi")</f>
        <v>wifi</v>
      </c>
      <c r="F3229" t="s">
        <v>5283</v>
      </c>
      <c r="G3229" t="s">
        <v>5163</v>
      </c>
      <c r="H3229">
        <f t="shared" si="397"/>
        <v>6.9100000000000819</v>
      </c>
      <c r="I3229">
        <f t="shared" si="395"/>
        <v>720000</v>
      </c>
      <c r="J3229">
        <v>2014.1</v>
      </c>
      <c r="K3229">
        <f t="shared" si="396"/>
        <v>64</v>
      </c>
      <c r="M3229">
        <f t="shared" si="394"/>
        <v>600000</v>
      </c>
    </row>
    <row r="3230" spans="1:13" x14ac:dyDescent="0.45">
      <c r="A3230" t="s">
        <v>1877</v>
      </c>
      <c r="B3230">
        <v>215000</v>
      </c>
      <c r="C3230" t="s">
        <v>7</v>
      </c>
      <c r="D3230" t="str">
        <f t="shared" si="399"/>
        <v>2020.12</v>
      </c>
      <c r="E3230" t="str" cm="1">
        <f t="array" ref="E3230">IF(COUNT(FIND({"셀룰러","샐룰러","lte","Lte","LTE","Cellular","cellular"},G3230)),"lte","wifi")</f>
        <v>wifi</v>
      </c>
      <c r="F3230" t="s">
        <v>121</v>
      </c>
      <c r="G3230" t="s">
        <v>1924</v>
      </c>
      <c r="H3230">
        <f t="shared" si="397"/>
        <v>6.0199999999999818</v>
      </c>
      <c r="I3230">
        <f t="shared" si="395"/>
        <v>720000</v>
      </c>
      <c r="J3230">
        <v>2014.1</v>
      </c>
      <c r="K3230">
        <f t="shared" si="396"/>
        <v>64</v>
      </c>
      <c r="M3230">
        <f t="shared" si="394"/>
        <v>600000</v>
      </c>
    </row>
    <row r="3231" spans="1:13" x14ac:dyDescent="0.45">
      <c r="A3231" t="s">
        <v>1877</v>
      </c>
      <c r="B3231">
        <v>160000</v>
      </c>
      <c r="C3231" t="s">
        <v>4</v>
      </c>
      <c r="D3231" t="str">
        <f t="shared" si="399"/>
        <v>2021.01</v>
      </c>
      <c r="E3231" t="str" cm="1">
        <f t="array" ref="E3231">IF(COUNT(FIND({"셀룰러","샐룰러","lte","Lte","LTE","Cellular","cellular"},G3231)),"lte","wifi")</f>
        <v>wifi</v>
      </c>
      <c r="F3231" t="s">
        <v>87</v>
      </c>
      <c r="G3231" t="s">
        <v>1880</v>
      </c>
      <c r="H3231">
        <f t="shared" si="397"/>
        <v>6.9100000000000819</v>
      </c>
      <c r="I3231">
        <f t="shared" si="395"/>
        <v>600000</v>
      </c>
      <c r="J3231">
        <v>2014.1</v>
      </c>
      <c r="K3231">
        <f t="shared" si="396"/>
        <v>16</v>
      </c>
      <c r="M3231">
        <f t="shared" si="394"/>
        <v>600000</v>
      </c>
    </row>
    <row r="3232" spans="1:13" x14ac:dyDescent="0.45">
      <c r="A3232" t="s">
        <v>1877</v>
      </c>
      <c r="B3232">
        <v>300000</v>
      </c>
      <c r="C3232" t="s">
        <v>4</v>
      </c>
      <c r="D3232" t="str">
        <f t="shared" si="399"/>
        <v>2021.01</v>
      </c>
      <c r="E3232" t="str" cm="1">
        <f t="array" ref="E3232">IF(COUNT(FIND({"셀룰러","샐룰러","lte","Lte","LTE","Cellular","cellular"},G3232)),"lte","wifi")</f>
        <v>wifi</v>
      </c>
      <c r="F3232" t="s">
        <v>418</v>
      </c>
      <c r="G3232" t="s">
        <v>1865</v>
      </c>
      <c r="H3232">
        <f t="shared" si="397"/>
        <v>6.9100000000000819</v>
      </c>
      <c r="I3232">
        <f t="shared" si="395"/>
        <v>840000</v>
      </c>
      <c r="J3232">
        <v>2014.1</v>
      </c>
      <c r="K3232">
        <f t="shared" si="396"/>
        <v>128</v>
      </c>
      <c r="M3232">
        <f t="shared" si="394"/>
        <v>600000</v>
      </c>
    </row>
    <row r="3233" spans="1:13" x14ac:dyDescent="0.45">
      <c r="A3233" t="s">
        <v>1877</v>
      </c>
      <c r="B3233">
        <v>180000</v>
      </c>
      <c r="C3233" t="s">
        <v>7</v>
      </c>
      <c r="D3233" t="str">
        <f t="shared" si="399"/>
        <v>2021.01</v>
      </c>
      <c r="E3233" t="str" cm="1">
        <f t="array" ref="E3233">IF(COUNT(FIND({"셀룰러","샐룰러","lte","Lte","LTE","Cellular","cellular"},G3233)),"lte","wifi")</f>
        <v>wifi</v>
      </c>
      <c r="F3233" t="s">
        <v>371</v>
      </c>
      <c r="G3233" t="s">
        <v>1731</v>
      </c>
      <c r="H3233">
        <f t="shared" si="397"/>
        <v>6.9100000000000819</v>
      </c>
      <c r="I3233">
        <f t="shared" si="395"/>
        <v>720000</v>
      </c>
      <c r="J3233">
        <v>2014.1</v>
      </c>
      <c r="K3233">
        <f t="shared" si="396"/>
        <v>64</v>
      </c>
      <c r="M3233">
        <f t="shared" si="394"/>
        <v>600000</v>
      </c>
    </row>
    <row r="3234" spans="1:13" x14ac:dyDescent="0.45">
      <c r="A3234" t="s">
        <v>1877</v>
      </c>
      <c r="B3234">
        <v>250000</v>
      </c>
      <c r="C3234" t="s">
        <v>4</v>
      </c>
      <c r="D3234" t="str">
        <f t="shared" si="399"/>
        <v>2020.09</v>
      </c>
      <c r="E3234" t="str" cm="1">
        <f t="array" ref="E3234">IF(COUNT(FIND({"셀룰러","샐룰러","lte","Lte","LTE","Cellular","cellular"},G3234)),"lte","wifi")</f>
        <v>lte</v>
      </c>
      <c r="F3234" t="s">
        <v>331</v>
      </c>
      <c r="G3234" t="s">
        <v>1503</v>
      </c>
      <c r="H3234">
        <f t="shared" si="397"/>
        <v>5.9900000000000091</v>
      </c>
      <c r="I3234">
        <f t="shared" si="395"/>
        <v>1000000</v>
      </c>
      <c r="J3234">
        <v>2014.1</v>
      </c>
      <c r="K3234">
        <f t="shared" si="396"/>
        <v>128</v>
      </c>
      <c r="M3234">
        <f t="shared" si="394"/>
        <v>760000</v>
      </c>
    </row>
    <row r="3235" spans="1:13" x14ac:dyDescent="0.45">
      <c r="A3235" t="s">
        <v>1877</v>
      </c>
      <c r="B3235">
        <v>210000</v>
      </c>
      <c r="C3235" t="s">
        <v>4</v>
      </c>
      <c r="D3235" t="str">
        <f t="shared" si="399"/>
        <v>2021.01</v>
      </c>
      <c r="E3235" t="str" cm="1">
        <f t="array" ref="E3235">IF(COUNT(FIND({"셀룰러","샐룰러","lte","Lte","LTE","Cellular","cellular"},G3235)),"lte","wifi")</f>
        <v>lte</v>
      </c>
      <c r="F3235" t="s">
        <v>371</v>
      </c>
      <c r="G3235" t="s">
        <v>1986</v>
      </c>
      <c r="H3235">
        <f t="shared" si="397"/>
        <v>6.9100000000000819</v>
      </c>
      <c r="I3235">
        <f t="shared" si="395"/>
        <v>880000</v>
      </c>
      <c r="J3235">
        <v>2014.1</v>
      </c>
      <c r="K3235">
        <f t="shared" si="396"/>
        <v>64</v>
      </c>
      <c r="M3235">
        <f t="shared" si="394"/>
        <v>760000</v>
      </c>
    </row>
    <row r="3236" spans="1:13" x14ac:dyDescent="0.45">
      <c r="A3236" t="s">
        <v>1877</v>
      </c>
      <c r="B3236">
        <v>170000</v>
      </c>
      <c r="C3236" t="s">
        <v>7</v>
      </c>
      <c r="D3236" t="str">
        <f t="shared" si="399"/>
        <v>2021.02</v>
      </c>
      <c r="E3236" t="str" cm="1">
        <f t="array" ref="E3236">IF(COUNT(FIND({"셀룰러","샐룰러","lte","Lte","LTE","Cellular","cellular"},G3236)),"lte","wifi")</f>
        <v>wifi</v>
      </c>
      <c r="F3236" t="s">
        <v>54</v>
      </c>
      <c r="G3236" t="s">
        <v>1862</v>
      </c>
      <c r="H3236">
        <f t="shared" si="397"/>
        <v>6.9200000000000728</v>
      </c>
      <c r="I3236">
        <f t="shared" si="395"/>
        <v>720000</v>
      </c>
      <c r="J3236">
        <v>2014.1</v>
      </c>
      <c r="K3236">
        <f t="shared" si="396"/>
        <v>64</v>
      </c>
      <c r="M3236">
        <f t="shared" si="394"/>
        <v>600000</v>
      </c>
    </row>
    <row r="3237" spans="1:13" x14ac:dyDescent="0.45">
      <c r="A3237" t="s">
        <v>1877</v>
      </c>
      <c r="B3237">
        <v>250000</v>
      </c>
      <c r="C3237" t="s">
        <v>4</v>
      </c>
      <c r="D3237" t="str">
        <f t="shared" si="399"/>
        <v>2021.01</v>
      </c>
      <c r="E3237" t="str" cm="1">
        <f t="array" ref="E3237">IF(COUNT(FIND({"셀룰러","샐룰러","lte","Lte","LTE","Cellular","cellular"},G3237)),"lte","wifi")</f>
        <v>wifi</v>
      </c>
      <c r="F3237" t="s">
        <v>83</v>
      </c>
      <c r="G3237" t="s">
        <v>1890</v>
      </c>
      <c r="H3237">
        <f t="shared" si="397"/>
        <v>6.9100000000000819</v>
      </c>
      <c r="I3237">
        <f t="shared" si="395"/>
        <v>720000</v>
      </c>
      <c r="J3237">
        <v>2014.1</v>
      </c>
      <c r="K3237">
        <f t="shared" si="396"/>
        <v>64</v>
      </c>
      <c r="M3237">
        <f t="shared" si="394"/>
        <v>600000</v>
      </c>
    </row>
    <row r="3238" spans="1:13" x14ac:dyDescent="0.45">
      <c r="A3238" t="s">
        <v>1877</v>
      </c>
      <c r="B3238">
        <v>200000</v>
      </c>
      <c r="C3238" t="s">
        <v>7</v>
      </c>
      <c r="D3238" t="str">
        <f t="shared" si="399"/>
        <v>2020.12</v>
      </c>
      <c r="E3238" t="str" cm="1">
        <f t="array" ref="E3238">IF(COUNT(FIND({"셀룰러","샐룰러","lte","Lte","LTE","Cellular","cellular"},G3238)),"lte","wifi")</f>
        <v>wifi</v>
      </c>
      <c r="F3238" t="s">
        <v>130</v>
      </c>
      <c r="G3238" t="s">
        <v>1633</v>
      </c>
      <c r="H3238">
        <f t="shared" si="397"/>
        <v>6.0199999999999818</v>
      </c>
      <c r="I3238">
        <f t="shared" si="395"/>
        <v>720000</v>
      </c>
      <c r="J3238">
        <v>2014.1</v>
      </c>
      <c r="K3238">
        <f t="shared" si="396"/>
        <v>64</v>
      </c>
      <c r="M3238">
        <f t="shared" si="394"/>
        <v>600000</v>
      </c>
    </row>
    <row r="3239" spans="1:13" x14ac:dyDescent="0.45">
      <c r="A3239" t="s">
        <v>1877</v>
      </c>
      <c r="B3239">
        <v>240000</v>
      </c>
      <c r="C3239" t="s">
        <v>7</v>
      </c>
      <c r="D3239" t="str">
        <f t="shared" si="399"/>
        <v>2021.01</v>
      </c>
      <c r="E3239" t="str" cm="1">
        <f t="array" ref="E3239">IF(COUNT(FIND({"셀룰러","샐룰러","lte","Lte","LTE","Cellular","cellular"},G3239)),"lte","wifi")</f>
        <v>lte</v>
      </c>
      <c r="F3239" t="s">
        <v>116</v>
      </c>
      <c r="G3239" t="s">
        <v>1913</v>
      </c>
      <c r="H3239">
        <f t="shared" si="397"/>
        <v>6.9100000000000819</v>
      </c>
      <c r="I3239">
        <f t="shared" si="395"/>
        <v>880000</v>
      </c>
      <c r="J3239">
        <v>2014.1</v>
      </c>
      <c r="K3239">
        <f t="shared" si="396"/>
        <v>64</v>
      </c>
      <c r="M3239">
        <f t="shared" si="394"/>
        <v>760000</v>
      </c>
    </row>
    <row r="3240" spans="1:13" x14ac:dyDescent="0.45">
      <c r="A3240" t="s">
        <v>1877</v>
      </c>
      <c r="B3240">
        <v>200000</v>
      </c>
      <c r="C3240" t="s">
        <v>4</v>
      </c>
      <c r="D3240" t="str">
        <f t="shared" si="399"/>
        <v>2021.01</v>
      </c>
      <c r="E3240" t="str" cm="1">
        <f t="array" ref="E3240">IF(COUNT(FIND({"셀룰러","샐룰러","lte","Lte","LTE","Cellular","cellular"},G3240)),"lte","wifi")</f>
        <v>wifi</v>
      </c>
      <c r="F3240" t="s">
        <v>347</v>
      </c>
      <c r="G3240" t="s">
        <v>1623</v>
      </c>
      <c r="H3240">
        <f t="shared" si="397"/>
        <v>6.9100000000000819</v>
      </c>
      <c r="I3240">
        <f t="shared" si="395"/>
        <v>720000</v>
      </c>
      <c r="J3240">
        <v>2014.1</v>
      </c>
      <c r="K3240">
        <f t="shared" si="396"/>
        <v>64</v>
      </c>
      <c r="M3240">
        <f t="shared" si="394"/>
        <v>600000</v>
      </c>
    </row>
    <row r="3241" spans="1:13" x14ac:dyDescent="0.45">
      <c r="A3241" t="s">
        <v>1877</v>
      </c>
      <c r="B3241">
        <v>150000</v>
      </c>
      <c r="C3241" t="s">
        <v>7</v>
      </c>
      <c r="D3241" t="str">
        <f t="shared" si="399"/>
        <v>2021.02</v>
      </c>
      <c r="E3241" t="str" cm="1">
        <f t="array" ref="E3241">IF(COUNT(FIND({"셀룰러","샐룰러","lte","Lte","LTE","Cellular","cellular"},G3241)),"lte","wifi")</f>
        <v>wifi</v>
      </c>
      <c r="F3241" t="s">
        <v>58</v>
      </c>
      <c r="G3241" t="s">
        <v>1871</v>
      </c>
      <c r="H3241">
        <f t="shared" si="397"/>
        <v>6.9200000000000728</v>
      </c>
      <c r="I3241">
        <f t="shared" si="395"/>
        <v>720000</v>
      </c>
      <c r="J3241">
        <v>2014.1</v>
      </c>
      <c r="K3241">
        <f t="shared" si="396"/>
        <v>64</v>
      </c>
      <c r="M3241">
        <f t="shared" si="394"/>
        <v>600000</v>
      </c>
    </row>
    <row r="3242" spans="1:13" x14ac:dyDescent="0.45">
      <c r="A3242" t="s">
        <v>1877</v>
      </c>
      <c r="B3242" s="1">
        <v>449000</v>
      </c>
      <c r="C3242" t="s">
        <v>4</v>
      </c>
      <c r="D3242" t="str">
        <f t="shared" si="399"/>
        <v>2021.01</v>
      </c>
      <c r="E3242" t="str" cm="1">
        <f t="array" ref="E3242">IF(COUNT(FIND({"셀룰러","샐룰러","lte","Lte","LTE","Cellular","cellular"},G3242)),"lte","wifi")</f>
        <v>lte</v>
      </c>
      <c r="F3242" t="s">
        <v>5283</v>
      </c>
      <c r="G3242" t="s">
        <v>5160</v>
      </c>
      <c r="H3242">
        <f t="shared" si="397"/>
        <v>6.9100000000000819</v>
      </c>
      <c r="I3242">
        <f t="shared" si="395"/>
        <v>1000000</v>
      </c>
      <c r="J3242">
        <v>2014.1</v>
      </c>
      <c r="K3242">
        <f t="shared" si="396"/>
        <v>128</v>
      </c>
      <c r="M3242">
        <f t="shared" si="394"/>
        <v>760000</v>
      </c>
    </row>
    <row r="3243" spans="1:13" x14ac:dyDescent="0.45">
      <c r="A3243" t="s">
        <v>1877</v>
      </c>
      <c r="B3243">
        <v>130000</v>
      </c>
      <c r="C3243" t="s">
        <v>7</v>
      </c>
      <c r="D3243" t="str">
        <f t="shared" si="399"/>
        <v>2020.12</v>
      </c>
      <c r="E3243" t="str" cm="1">
        <f t="array" ref="E3243">IF(COUNT(FIND({"셀룰러","샐룰러","lte","Lte","LTE","Cellular","cellular"},G3243)),"lte","wifi")</f>
        <v>wifi</v>
      </c>
      <c r="F3243" t="s">
        <v>155</v>
      </c>
      <c r="G3243" t="s">
        <v>1764</v>
      </c>
      <c r="H3243">
        <f t="shared" si="397"/>
        <v>6.0199999999999818</v>
      </c>
      <c r="I3243">
        <f t="shared" si="395"/>
        <v>600000</v>
      </c>
      <c r="J3243">
        <v>2014.1</v>
      </c>
      <c r="K3243">
        <f t="shared" si="396"/>
        <v>16</v>
      </c>
      <c r="M3243">
        <f t="shared" si="394"/>
        <v>600000</v>
      </c>
    </row>
    <row r="3244" spans="1:13" x14ac:dyDescent="0.45">
      <c r="A3244" t="s">
        <v>1877</v>
      </c>
      <c r="B3244">
        <v>200000</v>
      </c>
      <c r="C3244" t="s">
        <v>7</v>
      </c>
      <c r="D3244" t="str">
        <f t="shared" si="399"/>
        <v>2020.11</v>
      </c>
      <c r="E3244" t="str" cm="1">
        <f t="array" ref="E3244">IF(COUNT(FIND({"셀룰러","샐룰러","lte","Lte","LTE","Cellular","cellular"},G3244)),"lte","wifi")</f>
        <v>lte</v>
      </c>
      <c r="F3244" t="s">
        <v>181</v>
      </c>
      <c r="G3244" t="s">
        <v>1790</v>
      </c>
      <c r="H3244">
        <f t="shared" si="397"/>
        <v>6.0099999999999909</v>
      </c>
      <c r="I3244">
        <f t="shared" si="395"/>
        <v>760000</v>
      </c>
      <c r="J3244">
        <v>2014.1</v>
      </c>
      <c r="K3244">
        <f t="shared" si="396"/>
        <v>16</v>
      </c>
      <c r="M3244">
        <f t="shared" si="394"/>
        <v>760000</v>
      </c>
    </row>
    <row r="3245" spans="1:13" x14ac:dyDescent="0.45">
      <c r="A3245" t="s">
        <v>1877</v>
      </c>
      <c r="B3245">
        <v>200000</v>
      </c>
      <c r="C3245" t="s">
        <v>7</v>
      </c>
      <c r="D3245" t="str">
        <f t="shared" si="399"/>
        <v>2020.12</v>
      </c>
      <c r="E3245" t="str" cm="1">
        <f t="array" ref="E3245">IF(COUNT(FIND({"셀룰러","샐룰러","lte","Lte","LTE","Cellular","cellular"},G3245)),"lte","wifi")</f>
        <v>wifi</v>
      </c>
      <c r="F3245" t="s">
        <v>171</v>
      </c>
      <c r="G3245" t="s">
        <v>1952</v>
      </c>
      <c r="H3245">
        <f t="shared" si="397"/>
        <v>6.0199999999999818</v>
      </c>
      <c r="I3245">
        <f t="shared" si="395"/>
        <v>720000</v>
      </c>
      <c r="J3245">
        <v>2014.1</v>
      </c>
      <c r="K3245">
        <f t="shared" si="396"/>
        <v>64</v>
      </c>
      <c r="M3245">
        <f t="shared" si="394"/>
        <v>600000</v>
      </c>
    </row>
    <row r="3246" spans="1:13" x14ac:dyDescent="0.45">
      <c r="A3246" t="s">
        <v>1877</v>
      </c>
      <c r="B3246">
        <v>200000</v>
      </c>
      <c r="C3246" t="s">
        <v>7</v>
      </c>
      <c r="D3246" t="str">
        <f t="shared" si="399"/>
        <v>2021.01</v>
      </c>
      <c r="E3246" t="str" cm="1">
        <f t="array" ref="E3246">IF(COUNT(FIND({"셀룰러","샐룰러","lte","Lte","LTE","Cellular","cellular"},G3246)),"lte","wifi")</f>
        <v>wifi</v>
      </c>
      <c r="F3246" t="s">
        <v>100</v>
      </c>
      <c r="G3246" t="s">
        <v>1403</v>
      </c>
      <c r="H3246">
        <f t="shared" si="397"/>
        <v>6.9100000000000819</v>
      </c>
      <c r="I3246">
        <f t="shared" si="395"/>
        <v>720000</v>
      </c>
      <c r="J3246">
        <v>2014.1</v>
      </c>
      <c r="K3246">
        <f t="shared" si="396"/>
        <v>64</v>
      </c>
      <c r="M3246">
        <f t="shared" si="394"/>
        <v>600000</v>
      </c>
    </row>
    <row r="3247" spans="1:13" x14ac:dyDescent="0.45">
      <c r="A3247" t="s">
        <v>1877</v>
      </c>
      <c r="B3247">
        <v>200000</v>
      </c>
      <c r="C3247" t="s">
        <v>4</v>
      </c>
      <c r="D3247" t="str">
        <f t="shared" si="399"/>
        <v>2020.12</v>
      </c>
      <c r="E3247" t="str" cm="1">
        <f t="array" ref="E3247">IF(COUNT(FIND({"셀룰러","샐룰러","lte","Lte","LTE","Cellular","cellular"},G3247)),"lte","wifi")</f>
        <v>wifi</v>
      </c>
      <c r="F3247" t="s">
        <v>499</v>
      </c>
      <c r="G3247" t="s">
        <v>1772</v>
      </c>
      <c r="H3247">
        <f t="shared" si="397"/>
        <v>6.0199999999999818</v>
      </c>
      <c r="I3247">
        <f t="shared" si="395"/>
        <v>720000</v>
      </c>
      <c r="J3247">
        <v>2014.1</v>
      </c>
      <c r="K3247">
        <f t="shared" si="396"/>
        <v>64</v>
      </c>
      <c r="M3247">
        <f t="shared" si="394"/>
        <v>600000</v>
      </c>
    </row>
    <row r="3248" spans="1:13" x14ac:dyDescent="0.45">
      <c r="A3248" t="s">
        <v>1877</v>
      </c>
      <c r="B3248">
        <v>200000</v>
      </c>
      <c r="C3248" t="s">
        <v>7</v>
      </c>
      <c r="D3248" t="str">
        <f t="shared" si="399"/>
        <v>2021.02</v>
      </c>
      <c r="E3248" t="str" cm="1">
        <f t="array" ref="E3248">IF(COUNT(FIND({"셀룰러","샐룰러","lte","Lte","LTE","Cellular","cellular"},G3248)),"lte","wifi")</f>
        <v>wifi</v>
      </c>
      <c r="F3248" t="s">
        <v>74</v>
      </c>
      <c r="G3248" t="s">
        <v>1887</v>
      </c>
      <c r="H3248">
        <f t="shared" si="397"/>
        <v>6.9200000000000728</v>
      </c>
      <c r="I3248">
        <f t="shared" si="395"/>
        <v>840000</v>
      </c>
      <c r="J3248">
        <v>2014.1</v>
      </c>
      <c r="K3248">
        <f t="shared" si="396"/>
        <v>128</v>
      </c>
      <c r="M3248">
        <f t="shared" si="394"/>
        <v>600000</v>
      </c>
    </row>
    <row r="3249" spans="1:13" x14ac:dyDescent="0.45">
      <c r="A3249" t="s">
        <v>1877</v>
      </c>
      <c r="B3249" s="1">
        <v>449000</v>
      </c>
      <c r="C3249" t="s">
        <v>4</v>
      </c>
      <c r="D3249" s="2">
        <v>2021.01</v>
      </c>
      <c r="E3249" t="str" cm="1">
        <f t="array" ref="E3249">IF(COUNT(FIND({"셀룰러","샐룰러","lte","Lte","LTE","Cellular","cellular"},G3249)),"lte","wifi")</f>
        <v>wifi</v>
      </c>
      <c r="F3249">
        <v>202101</v>
      </c>
      <c r="G3249" t="s">
        <v>5163</v>
      </c>
      <c r="H3249">
        <f t="shared" si="397"/>
        <v>6.9100000000000819</v>
      </c>
      <c r="I3249">
        <f t="shared" si="395"/>
        <v>720000</v>
      </c>
      <c r="J3249">
        <v>2014.1</v>
      </c>
      <c r="K3249">
        <f t="shared" si="396"/>
        <v>64</v>
      </c>
      <c r="M3249">
        <f t="shared" si="394"/>
        <v>600000</v>
      </c>
    </row>
    <row r="3250" spans="1:13" x14ac:dyDescent="0.45">
      <c r="A3250" t="s">
        <v>1877</v>
      </c>
      <c r="B3250">
        <v>270000</v>
      </c>
      <c r="C3250" t="s">
        <v>4</v>
      </c>
      <c r="D3250" t="str">
        <f t="shared" ref="D3250:D3277" si="400">LEFT(F3250,7)</f>
        <v>2020.12</v>
      </c>
      <c r="E3250" t="str" cm="1">
        <f t="array" ref="E3250">IF(COUNT(FIND({"셀룰러","샐룰러","lte","Lte","LTE","Cellular","cellular"},G3250)),"lte","wifi")</f>
        <v>wifi</v>
      </c>
      <c r="F3250" t="s">
        <v>472</v>
      </c>
      <c r="G3250" t="s">
        <v>1768</v>
      </c>
      <c r="H3250">
        <f t="shared" si="397"/>
        <v>6.0199999999999818</v>
      </c>
      <c r="I3250">
        <f t="shared" si="395"/>
        <v>720000</v>
      </c>
      <c r="J3250">
        <v>2014.1</v>
      </c>
      <c r="K3250">
        <f t="shared" si="396"/>
        <v>64</v>
      </c>
      <c r="M3250">
        <f t="shared" si="394"/>
        <v>600000</v>
      </c>
    </row>
    <row r="3251" spans="1:13" x14ac:dyDescent="0.45">
      <c r="A3251" t="s">
        <v>1877</v>
      </c>
      <c r="B3251">
        <v>150000</v>
      </c>
      <c r="C3251" t="s">
        <v>7</v>
      </c>
      <c r="D3251" t="str">
        <f t="shared" si="400"/>
        <v>2021.02</v>
      </c>
      <c r="E3251" t="str" cm="1">
        <f t="array" ref="E3251">IF(COUNT(FIND({"셀룰러","샐룰러","lte","Lte","LTE","Cellular","cellular"},G3251)),"lte","wifi")</f>
        <v>wifi</v>
      </c>
      <c r="F3251" t="s">
        <v>35</v>
      </c>
      <c r="G3251" t="s">
        <v>1617</v>
      </c>
      <c r="H3251">
        <f t="shared" si="397"/>
        <v>6.9200000000000728</v>
      </c>
      <c r="I3251">
        <f t="shared" si="395"/>
        <v>600000</v>
      </c>
      <c r="J3251">
        <v>2014.1</v>
      </c>
      <c r="K3251">
        <f t="shared" si="396"/>
        <v>16</v>
      </c>
      <c r="M3251">
        <f t="shared" si="394"/>
        <v>600000</v>
      </c>
    </row>
    <row r="3252" spans="1:13" x14ac:dyDescent="0.45">
      <c r="A3252" t="s">
        <v>1877</v>
      </c>
      <c r="B3252">
        <v>260000</v>
      </c>
      <c r="C3252" t="s">
        <v>4</v>
      </c>
      <c r="D3252" t="str">
        <f t="shared" si="400"/>
        <v>2021.02</v>
      </c>
      <c r="E3252" t="str" cm="1">
        <f t="array" ref="E3252">IF(COUNT(FIND({"셀룰러","샐룰러","lte","Lte","LTE","Cellular","cellular"},G3252)),"lte","wifi")</f>
        <v>lte</v>
      </c>
      <c r="F3252" t="s">
        <v>49</v>
      </c>
      <c r="G3252" t="s">
        <v>1691</v>
      </c>
      <c r="H3252">
        <f t="shared" si="397"/>
        <v>6.9200000000000728</v>
      </c>
      <c r="I3252">
        <f t="shared" si="395"/>
        <v>880000</v>
      </c>
      <c r="J3252">
        <v>2014.1</v>
      </c>
      <c r="K3252">
        <f t="shared" si="396"/>
        <v>64</v>
      </c>
      <c r="M3252">
        <f t="shared" si="394"/>
        <v>760000</v>
      </c>
    </row>
    <row r="3253" spans="1:13" x14ac:dyDescent="0.45">
      <c r="A3253" t="s">
        <v>1877</v>
      </c>
      <c r="B3253">
        <v>290000</v>
      </c>
      <c r="C3253" t="s">
        <v>7</v>
      </c>
      <c r="D3253" t="str">
        <f t="shared" si="400"/>
        <v>2020.11</v>
      </c>
      <c r="E3253" t="str" cm="1">
        <f t="array" ref="E3253">IF(COUNT(FIND({"셀룰러","샐룰러","lte","Lte","LTE","Cellular","cellular"},G3253)),"lte","wifi")</f>
        <v>lte</v>
      </c>
      <c r="F3253" t="s">
        <v>602</v>
      </c>
      <c r="G3253" t="s">
        <v>1964</v>
      </c>
      <c r="H3253">
        <f t="shared" si="397"/>
        <v>6.0099999999999909</v>
      </c>
      <c r="I3253">
        <f t="shared" si="395"/>
        <v>1000000</v>
      </c>
      <c r="J3253">
        <v>2014.1</v>
      </c>
      <c r="K3253">
        <f t="shared" si="396"/>
        <v>128</v>
      </c>
      <c r="M3253">
        <f t="shared" si="394"/>
        <v>760000</v>
      </c>
    </row>
    <row r="3254" spans="1:13" x14ac:dyDescent="0.45">
      <c r="A3254" t="s">
        <v>1877</v>
      </c>
      <c r="B3254">
        <v>270000</v>
      </c>
      <c r="C3254" t="s">
        <v>4</v>
      </c>
      <c r="D3254" t="str">
        <f t="shared" si="400"/>
        <v>2020.11</v>
      </c>
      <c r="E3254" t="str" cm="1">
        <f t="array" ref="E3254">IF(COUNT(FIND({"셀룰러","샐룰러","lte","Lte","LTE","Cellular","cellular"},G3254)),"lte","wifi")</f>
        <v>wifi</v>
      </c>
      <c r="F3254" t="s">
        <v>201</v>
      </c>
      <c r="G3254" t="s">
        <v>1653</v>
      </c>
      <c r="H3254">
        <f t="shared" si="397"/>
        <v>6.0099999999999909</v>
      </c>
      <c r="I3254">
        <f t="shared" si="395"/>
        <v>840000</v>
      </c>
      <c r="J3254">
        <v>2014.1</v>
      </c>
      <c r="K3254">
        <f t="shared" si="396"/>
        <v>128</v>
      </c>
      <c r="M3254">
        <f t="shared" si="394"/>
        <v>600000</v>
      </c>
    </row>
    <row r="3255" spans="1:13" x14ac:dyDescent="0.45">
      <c r="A3255" t="s">
        <v>1877</v>
      </c>
      <c r="B3255">
        <v>200000</v>
      </c>
      <c r="C3255" t="s">
        <v>7</v>
      </c>
      <c r="D3255" t="str">
        <f t="shared" si="400"/>
        <v>2021.02</v>
      </c>
      <c r="E3255" t="str" cm="1">
        <f t="array" ref="E3255">IF(COUNT(FIND({"셀룰러","샐룰러","lte","Lte","LTE","Cellular","cellular"},G3255)),"lte","wifi")</f>
        <v>wifi</v>
      </c>
      <c r="F3255" t="s">
        <v>66</v>
      </c>
      <c r="G3255" t="s">
        <v>1693</v>
      </c>
      <c r="H3255">
        <f t="shared" si="397"/>
        <v>6.9200000000000728</v>
      </c>
      <c r="I3255">
        <f t="shared" si="395"/>
        <v>720000</v>
      </c>
      <c r="J3255">
        <v>2014.1</v>
      </c>
      <c r="K3255">
        <f t="shared" si="396"/>
        <v>64</v>
      </c>
      <c r="M3255">
        <f t="shared" ref="M3255:M3318" si="401">IF(E3255="wifi",600000,760000)</f>
        <v>600000</v>
      </c>
    </row>
    <row r="3256" spans="1:13" x14ac:dyDescent="0.45">
      <c r="A3256" t="s">
        <v>1877</v>
      </c>
      <c r="B3256">
        <v>210000</v>
      </c>
      <c r="C3256" t="s">
        <v>7</v>
      </c>
      <c r="D3256" t="str">
        <f t="shared" si="400"/>
        <v>2021.02</v>
      </c>
      <c r="E3256" t="str" cm="1">
        <f t="array" ref="E3256">IF(COUNT(FIND({"셀룰러","샐룰러","lte","Lte","LTE","Cellular","cellular"},G3256)),"lte","wifi")</f>
        <v>wifi</v>
      </c>
      <c r="F3256" t="s">
        <v>74</v>
      </c>
      <c r="G3256" t="s">
        <v>1886</v>
      </c>
      <c r="H3256">
        <f t="shared" si="397"/>
        <v>6.9200000000000728</v>
      </c>
      <c r="I3256">
        <f t="shared" ref="I3256:I3319" si="402">IF(K3256=64,M3256+120000,IF(K3256=128,M3256+240000,IF(K3256=256,M3256+360000,M3256)))</f>
        <v>720000</v>
      </c>
      <c r="J3256">
        <v>2014.1</v>
      </c>
      <c r="K3256">
        <f t="shared" ref="K3256:K3319" si="403">IF(COUNT(FIND(128,G3256)),128,IF(COUNT(FIND(16,G3256)),16,64))</f>
        <v>64</v>
      </c>
      <c r="M3256">
        <f t="shared" si="401"/>
        <v>600000</v>
      </c>
    </row>
    <row r="3257" spans="1:13" x14ac:dyDescent="0.45">
      <c r="A3257" t="s">
        <v>1877</v>
      </c>
      <c r="B3257">
        <v>260000</v>
      </c>
      <c r="C3257" t="s">
        <v>7</v>
      </c>
      <c r="D3257" t="str">
        <f t="shared" si="400"/>
        <v>2020.11</v>
      </c>
      <c r="E3257" t="str" cm="1">
        <f t="array" ref="E3257">IF(COUNT(FIND({"셀룰러","샐룰러","lte","Lte","LTE","Cellular","cellular"},G3257)),"lte","wifi")</f>
        <v>wifi</v>
      </c>
      <c r="F3257" t="s">
        <v>181</v>
      </c>
      <c r="G3257" t="s">
        <v>1915</v>
      </c>
      <c r="H3257">
        <f t="shared" si="397"/>
        <v>6.0099999999999909</v>
      </c>
      <c r="I3257">
        <f t="shared" si="402"/>
        <v>720000</v>
      </c>
      <c r="J3257">
        <v>2014.1</v>
      </c>
      <c r="K3257">
        <f t="shared" si="403"/>
        <v>64</v>
      </c>
      <c r="M3257">
        <f t="shared" si="401"/>
        <v>600000</v>
      </c>
    </row>
    <row r="3258" spans="1:13" x14ac:dyDescent="0.45">
      <c r="A3258" t="s">
        <v>1877</v>
      </c>
      <c r="B3258">
        <v>230000</v>
      </c>
      <c r="C3258" t="s">
        <v>4</v>
      </c>
      <c r="D3258" t="str">
        <f t="shared" si="400"/>
        <v>2021.01</v>
      </c>
      <c r="E3258" t="str" cm="1">
        <f t="array" ref="E3258">IF(COUNT(FIND({"셀룰러","샐룰러","lte","Lte","LTE","Cellular","cellular"},G3258)),"lte","wifi")</f>
        <v>wifi</v>
      </c>
      <c r="F3258" t="s">
        <v>89</v>
      </c>
      <c r="G3258" t="s">
        <v>1624</v>
      </c>
      <c r="H3258">
        <f t="shared" si="397"/>
        <v>6.9100000000000819</v>
      </c>
      <c r="I3258">
        <f t="shared" si="402"/>
        <v>720000</v>
      </c>
      <c r="J3258">
        <v>2014.1</v>
      </c>
      <c r="K3258">
        <f t="shared" si="403"/>
        <v>64</v>
      </c>
      <c r="M3258">
        <f t="shared" si="401"/>
        <v>600000</v>
      </c>
    </row>
    <row r="3259" spans="1:13" x14ac:dyDescent="0.45">
      <c r="A3259" t="s">
        <v>1877</v>
      </c>
      <c r="B3259">
        <v>210000</v>
      </c>
      <c r="C3259" t="s">
        <v>7</v>
      </c>
      <c r="D3259" t="str">
        <f t="shared" si="400"/>
        <v>2021.02</v>
      </c>
      <c r="E3259" t="str" cm="1">
        <f t="array" ref="E3259">IF(COUNT(FIND({"셀룰러","샐룰러","lte","Lte","LTE","Cellular","cellular"},G3259)),"lte","wifi")</f>
        <v>wifi</v>
      </c>
      <c r="F3259" t="s">
        <v>61</v>
      </c>
      <c r="G3259" t="s">
        <v>5148</v>
      </c>
      <c r="H3259">
        <f t="shared" si="397"/>
        <v>6.9200000000000728</v>
      </c>
      <c r="I3259">
        <f t="shared" si="402"/>
        <v>720000</v>
      </c>
      <c r="J3259">
        <v>2014.1</v>
      </c>
      <c r="K3259">
        <f t="shared" si="403"/>
        <v>64</v>
      </c>
      <c r="M3259">
        <f t="shared" si="401"/>
        <v>600000</v>
      </c>
    </row>
    <row r="3260" spans="1:13" x14ac:dyDescent="0.45">
      <c r="A3260" t="s">
        <v>1877</v>
      </c>
      <c r="B3260" s="1">
        <v>452000</v>
      </c>
      <c r="C3260" t="s">
        <v>4</v>
      </c>
      <c r="D3260" t="str">
        <f t="shared" si="400"/>
        <v>2019.12</v>
      </c>
      <c r="E3260" t="str" cm="1">
        <f t="array" ref="E3260">IF(COUNT(FIND({"셀룰러","샐룰러","lte","Lte","LTE","Cellular","cellular"},G3260)),"lte","wifi")</f>
        <v>lte</v>
      </c>
      <c r="F3260" t="s">
        <v>5306</v>
      </c>
      <c r="G3260" t="s">
        <v>5162</v>
      </c>
      <c r="H3260">
        <f t="shared" si="397"/>
        <v>5.0199999999999818</v>
      </c>
      <c r="I3260">
        <f t="shared" si="402"/>
        <v>1000000</v>
      </c>
      <c r="J3260">
        <v>2014.1</v>
      </c>
      <c r="K3260">
        <f t="shared" si="403"/>
        <v>128</v>
      </c>
      <c r="M3260">
        <f t="shared" si="401"/>
        <v>760000</v>
      </c>
    </row>
    <row r="3261" spans="1:13" x14ac:dyDescent="0.45">
      <c r="A3261" t="s">
        <v>1877</v>
      </c>
      <c r="B3261">
        <v>130000</v>
      </c>
      <c r="C3261" t="s">
        <v>7</v>
      </c>
      <c r="D3261" t="str">
        <f t="shared" si="400"/>
        <v>2021.02</v>
      </c>
      <c r="E3261" t="str" cm="1">
        <f t="array" ref="E3261">IF(COUNT(FIND({"셀룰러","샐룰러","lte","Lte","LTE","Cellular","cellular"},G3261)),"lte","wifi")</f>
        <v>wifi</v>
      </c>
      <c r="F3261" t="s">
        <v>56</v>
      </c>
      <c r="G3261" t="s">
        <v>1700</v>
      </c>
      <c r="H3261">
        <f t="shared" si="397"/>
        <v>6.9200000000000728</v>
      </c>
      <c r="I3261">
        <f t="shared" si="402"/>
        <v>720000</v>
      </c>
      <c r="J3261">
        <v>2014.1</v>
      </c>
      <c r="K3261">
        <f t="shared" si="403"/>
        <v>64</v>
      </c>
      <c r="M3261">
        <f t="shared" si="401"/>
        <v>600000</v>
      </c>
    </row>
    <row r="3262" spans="1:13" x14ac:dyDescent="0.45">
      <c r="A3262" t="s">
        <v>1877</v>
      </c>
      <c r="B3262">
        <v>230000</v>
      </c>
      <c r="C3262" t="s">
        <v>7</v>
      </c>
      <c r="D3262" t="str">
        <f t="shared" si="400"/>
        <v>2021.02</v>
      </c>
      <c r="E3262" t="str" cm="1">
        <f t="array" ref="E3262">IF(COUNT(FIND({"셀룰러","샐룰러","lte","Lte","LTE","Cellular","cellular"},G3262)),"lte","wifi")</f>
        <v>wifi</v>
      </c>
      <c r="F3262" t="s">
        <v>64</v>
      </c>
      <c r="G3262" t="s">
        <v>1686</v>
      </c>
      <c r="H3262">
        <f t="shared" si="397"/>
        <v>6.9200000000000728</v>
      </c>
      <c r="I3262">
        <f t="shared" si="402"/>
        <v>720000</v>
      </c>
      <c r="J3262">
        <v>2014.1</v>
      </c>
      <c r="K3262">
        <f t="shared" si="403"/>
        <v>64</v>
      </c>
      <c r="M3262">
        <f t="shared" si="401"/>
        <v>600000</v>
      </c>
    </row>
    <row r="3263" spans="1:13" x14ac:dyDescent="0.45">
      <c r="A3263" t="s">
        <v>1877</v>
      </c>
      <c r="B3263">
        <v>200000</v>
      </c>
      <c r="C3263" t="s">
        <v>7</v>
      </c>
      <c r="D3263" t="str">
        <f t="shared" si="400"/>
        <v>2020.12</v>
      </c>
      <c r="E3263" t="str" cm="1">
        <f t="array" ref="E3263">IF(COUNT(FIND({"셀룰러","샐룰러","lte","Lte","LTE","Cellular","cellular"},G3263)),"lte","wifi")</f>
        <v>wifi</v>
      </c>
      <c r="F3263" t="s">
        <v>499</v>
      </c>
      <c r="G3263" t="s">
        <v>1895</v>
      </c>
      <c r="H3263">
        <f t="shared" si="397"/>
        <v>6.0199999999999818</v>
      </c>
      <c r="I3263">
        <f t="shared" si="402"/>
        <v>720000</v>
      </c>
      <c r="J3263">
        <v>2014.1</v>
      </c>
      <c r="K3263">
        <f t="shared" si="403"/>
        <v>64</v>
      </c>
      <c r="M3263">
        <f t="shared" si="401"/>
        <v>600000</v>
      </c>
    </row>
    <row r="3264" spans="1:13" x14ac:dyDescent="0.45">
      <c r="A3264" t="s">
        <v>1877</v>
      </c>
      <c r="B3264">
        <v>80000</v>
      </c>
      <c r="C3264" t="s">
        <v>7</v>
      </c>
      <c r="D3264" t="str">
        <f t="shared" si="400"/>
        <v>2021.01</v>
      </c>
      <c r="E3264" t="str" cm="1">
        <f t="array" ref="E3264">IF(COUNT(FIND({"셀룰러","샐룰러","lte","Lte","LTE","Cellular","cellular"},G3264)),"lte","wifi")</f>
        <v>lte</v>
      </c>
      <c r="F3264" t="s">
        <v>114</v>
      </c>
      <c r="G3264" t="s">
        <v>1747</v>
      </c>
      <c r="H3264">
        <f t="shared" si="397"/>
        <v>6.9100000000000819</v>
      </c>
      <c r="I3264">
        <f t="shared" si="402"/>
        <v>1000000</v>
      </c>
      <c r="J3264">
        <v>2014.1</v>
      </c>
      <c r="K3264">
        <f t="shared" si="403"/>
        <v>128</v>
      </c>
      <c r="M3264">
        <f t="shared" si="401"/>
        <v>760000</v>
      </c>
    </row>
    <row r="3265" spans="1:13" x14ac:dyDescent="0.45">
      <c r="A3265" t="s">
        <v>1877</v>
      </c>
      <c r="B3265">
        <v>210000</v>
      </c>
      <c r="C3265" t="s">
        <v>7</v>
      </c>
      <c r="D3265" t="str">
        <f t="shared" si="400"/>
        <v>2021.01</v>
      </c>
      <c r="E3265" t="str" cm="1">
        <f t="array" ref="E3265">IF(COUNT(FIND({"셀룰러","샐룰러","lte","Lte","LTE","Cellular","cellular"},G3265)),"lte","wifi")</f>
        <v>wifi</v>
      </c>
      <c r="F3265" t="s">
        <v>108</v>
      </c>
      <c r="G3265" t="s">
        <v>1741</v>
      </c>
      <c r="H3265">
        <f t="shared" si="397"/>
        <v>6.9100000000000819</v>
      </c>
      <c r="I3265">
        <f t="shared" si="402"/>
        <v>840000</v>
      </c>
      <c r="J3265">
        <v>2014.1</v>
      </c>
      <c r="K3265">
        <f t="shared" si="403"/>
        <v>128</v>
      </c>
      <c r="M3265">
        <f t="shared" si="401"/>
        <v>600000</v>
      </c>
    </row>
    <row r="3266" spans="1:13" x14ac:dyDescent="0.45">
      <c r="A3266" t="s">
        <v>1877</v>
      </c>
      <c r="B3266" s="1">
        <v>303000</v>
      </c>
      <c r="C3266" t="s">
        <v>4</v>
      </c>
      <c r="D3266" t="str">
        <f t="shared" si="400"/>
        <v>2021.01</v>
      </c>
      <c r="E3266" t="str" cm="1">
        <f t="array" ref="E3266">IF(COUNT(FIND({"셀룰러","샐룰러","lte","Lte","LTE","Cellular","cellular"},G3266)),"lte","wifi")</f>
        <v>wifi</v>
      </c>
      <c r="F3266" t="s">
        <v>5283</v>
      </c>
      <c r="G3266" t="s">
        <v>5180</v>
      </c>
      <c r="H3266">
        <f t="shared" si="397"/>
        <v>6.9100000000000819</v>
      </c>
      <c r="I3266">
        <f t="shared" si="402"/>
        <v>600000</v>
      </c>
      <c r="J3266">
        <v>2014.1</v>
      </c>
      <c r="K3266">
        <f t="shared" si="403"/>
        <v>16</v>
      </c>
      <c r="M3266">
        <f t="shared" si="401"/>
        <v>600000</v>
      </c>
    </row>
    <row r="3267" spans="1:13" x14ac:dyDescent="0.45">
      <c r="A3267" t="s">
        <v>1877</v>
      </c>
      <c r="B3267">
        <v>250000</v>
      </c>
      <c r="C3267" t="s">
        <v>4</v>
      </c>
      <c r="D3267" t="str">
        <f t="shared" si="400"/>
        <v>2020.12</v>
      </c>
      <c r="E3267" t="str" cm="1">
        <f t="array" ref="E3267">IF(COUNT(FIND({"셀룰러","샐룰러","lte","Lte","LTE","Cellular","cellular"},G3267)),"lte","wifi")</f>
        <v>wifi</v>
      </c>
      <c r="F3267" t="s">
        <v>173</v>
      </c>
      <c r="G3267" t="s">
        <v>1785</v>
      </c>
      <c r="H3267">
        <f t="shared" si="397"/>
        <v>6.0199999999999818</v>
      </c>
      <c r="I3267">
        <f t="shared" si="402"/>
        <v>840000</v>
      </c>
      <c r="J3267">
        <v>2014.1</v>
      </c>
      <c r="K3267">
        <f t="shared" si="403"/>
        <v>128</v>
      </c>
      <c r="M3267">
        <f t="shared" si="401"/>
        <v>600000</v>
      </c>
    </row>
    <row r="3268" spans="1:13" x14ac:dyDescent="0.45">
      <c r="A3268" t="s">
        <v>1877</v>
      </c>
      <c r="B3268">
        <v>280000</v>
      </c>
      <c r="C3268" t="s">
        <v>7</v>
      </c>
      <c r="D3268" t="str">
        <f t="shared" si="400"/>
        <v>2021.01</v>
      </c>
      <c r="E3268" t="str" cm="1">
        <f t="array" ref="E3268">IF(COUNT(FIND({"셀룰러","샐룰러","lte","Lte","LTE","Cellular","cellular"},G3268)),"lte","wifi")</f>
        <v>wifi</v>
      </c>
      <c r="F3268" t="s">
        <v>342</v>
      </c>
      <c r="G3268" t="s">
        <v>1735</v>
      </c>
      <c r="H3268">
        <f t="shared" si="397"/>
        <v>6.9100000000000819</v>
      </c>
      <c r="I3268">
        <f t="shared" si="402"/>
        <v>840000</v>
      </c>
      <c r="J3268">
        <v>2014.1</v>
      </c>
      <c r="K3268">
        <f t="shared" si="403"/>
        <v>128</v>
      </c>
      <c r="M3268">
        <f t="shared" si="401"/>
        <v>600000</v>
      </c>
    </row>
    <row r="3269" spans="1:13" x14ac:dyDescent="0.45">
      <c r="A3269" t="s">
        <v>1877</v>
      </c>
      <c r="B3269">
        <v>230000</v>
      </c>
      <c r="C3269" t="s">
        <v>4</v>
      </c>
      <c r="D3269" t="str">
        <f t="shared" si="400"/>
        <v>2020.10</v>
      </c>
      <c r="E3269" t="str" cm="1">
        <f t="array" ref="E3269">IF(COUNT(FIND({"셀룰러","샐룰러","lte","Lte","LTE","Cellular","cellular"},G3269)),"lte","wifi")</f>
        <v>wifi</v>
      </c>
      <c r="F3269" t="s">
        <v>222</v>
      </c>
      <c r="G3269" t="s">
        <v>1815</v>
      </c>
      <c r="H3269">
        <f t="shared" si="397"/>
        <v>6</v>
      </c>
      <c r="I3269">
        <f t="shared" si="402"/>
        <v>720000</v>
      </c>
      <c r="J3269">
        <v>2014.1</v>
      </c>
      <c r="K3269">
        <f t="shared" si="403"/>
        <v>64</v>
      </c>
      <c r="M3269">
        <f t="shared" si="401"/>
        <v>600000</v>
      </c>
    </row>
    <row r="3270" spans="1:13" x14ac:dyDescent="0.45">
      <c r="A3270" t="s">
        <v>1877</v>
      </c>
      <c r="B3270">
        <v>250000</v>
      </c>
      <c r="C3270" t="s">
        <v>4</v>
      </c>
      <c r="D3270" t="str">
        <f t="shared" si="400"/>
        <v>2020.11</v>
      </c>
      <c r="E3270" t="str" cm="1">
        <f t="array" ref="E3270">IF(COUNT(FIND({"셀룰러","샐룰러","lte","Lte","LTE","Cellular","cellular"},G3270)),"lte","wifi")</f>
        <v>wifi</v>
      </c>
      <c r="F3270" t="s">
        <v>673</v>
      </c>
      <c r="G3270" t="s">
        <v>1673</v>
      </c>
      <c r="H3270">
        <f t="shared" si="397"/>
        <v>6.0099999999999909</v>
      </c>
      <c r="I3270">
        <f t="shared" si="402"/>
        <v>840000</v>
      </c>
      <c r="J3270">
        <v>2014.1</v>
      </c>
      <c r="K3270">
        <f t="shared" si="403"/>
        <v>128</v>
      </c>
      <c r="M3270">
        <f t="shared" si="401"/>
        <v>600000</v>
      </c>
    </row>
    <row r="3271" spans="1:13" x14ac:dyDescent="0.45">
      <c r="A3271" t="s">
        <v>1877</v>
      </c>
      <c r="B3271">
        <v>220000</v>
      </c>
      <c r="C3271" t="s">
        <v>7</v>
      </c>
      <c r="D3271" t="str">
        <f t="shared" si="400"/>
        <v>2021.01</v>
      </c>
      <c r="E3271" t="str" cm="1">
        <f t="array" ref="E3271">IF(COUNT(FIND({"셀룰러","샐룰러","lte","Lte","LTE","Cellular","cellular"},G3271)),"lte","wifi")</f>
        <v>wifi</v>
      </c>
      <c r="F3271" t="s">
        <v>342</v>
      </c>
      <c r="G3271" t="s">
        <v>1477</v>
      </c>
      <c r="H3271">
        <f t="shared" ref="H3271:H3334" si="404">D3271-J3271</f>
        <v>6.9100000000000819</v>
      </c>
      <c r="I3271">
        <f t="shared" si="402"/>
        <v>720000</v>
      </c>
      <c r="J3271">
        <v>2014.1</v>
      </c>
      <c r="K3271">
        <f t="shared" si="403"/>
        <v>64</v>
      </c>
      <c r="M3271">
        <f t="shared" si="401"/>
        <v>600000</v>
      </c>
    </row>
    <row r="3272" spans="1:13" x14ac:dyDescent="0.45">
      <c r="A3272" t="s">
        <v>1877</v>
      </c>
      <c r="B3272">
        <v>200000</v>
      </c>
      <c r="C3272" t="s">
        <v>7</v>
      </c>
      <c r="D3272" t="str">
        <f t="shared" si="400"/>
        <v>2021.02</v>
      </c>
      <c r="E3272" t="str" cm="1">
        <f t="array" ref="E3272">IF(COUNT(FIND({"셀룰러","샐룰러","lte","Lte","LTE","Cellular","cellular"},G3272)),"lte","wifi")</f>
        <v>wifi</v>
      </c>
      <c r="F3272" t="s">
        <v>44</v>
      </c>
      <c r="G3272" t="s">
        <v>1674</v>
      </c>
      <c r="H3272">
        <f t="shared" si="404"/>
        <v>6.9200000000000728</v>
      </c>
      <c r="I3272">
        <f t="shared" si="402"/>
        <v>840000</v>
      </c>
      <c r="J3272">
        <v>2014.1</v>
      </c>
      <c r="K3272">
        <f t="shared" si="403"/>
        <v>128</v>
      </c>
      <c r="M3272">
        <f t="shared" si="401"/>
        <v>600000</v>
      </c>
    </row>
    <row r="3273" spans="1:13" x14ac:dyDescent="0.45">
      <c r="A3273" t="s">
        <v>1877</v>
      </c>
      <c r="B3273">
        <v>200000</v>
      </c>
      <c r="C3273" t="s">
        <v>7</v>
      </c>
      <c r="D3273" t="str">
        <f t="shared" si="400"/>
        <v>2021.01</v>
      </c>
      <c r="E3273" t="str" cm="1">
        <f t="array" ref="E3273">IF(COUNT(FIND({"셀룰러","샐룰러","lte","Lte","LTE","Cellular","cellular"},G3273)),"lte","wifi")</f>
        <v>wifi</v>
      </c>
      <c r="F3273" t="s">
        <v>117</v>
      </c>
      <c r="G3273" t="s">
        <v>1751</v>
      </c>
      <c r="H3273">
        <f t="shared" si="404"/>
        <v>6.9100000000000819</v>
      </c>
      <c r="I3273">
        <f t="shared" si="402"/>
        <v>720000</v>
      </c>
      <c r="J3273">
        <v>2014.1</v>
      </c>
      <c r="K3273">
        <f t="shared" si="403"/>
        <v>64</v>
      </c>
      <c r="M3273">
        <f t="shared" si="401"/>
        <v>600000</v>
      </c>
    </row>
    <row r="3274" spans="1:13" x14ac:dyDescent="0.45">
      <c r="A3274" t="s">
        <v>1877</v>
      </c>
      <c r="B3274">
        <v>280000</v>
      </c>
      <c r="C3274" t="s">
        <v>7</v>
      </c>
      <c r="D3274" t="str">
        <f t="shared" si="400"/>
        <v>2021.02</v>
      </c>
      <c r="E3274" t="str" cm="1">
        <f t="array" ref="E3274">IF(COUNT(FIND({"셀룰러","샐룰러","lte","Lte","LTE","Cellular","cellular"},G3274)),"lte","wifi")</f>
        <v>lte</v>
      </c>
      <c r="F3274" t="s">
        <v>105</v>
      </c>
      <c r="G3274" t="s">
        <v>1710</v>
      </c>
      <c r="H3274">
        <f t="shared" si="404"/>
        <v>6.9200000000000728</v>
      </c>
      <c r="I3274">
        <f t="shared" si="402"/>
        <v>880000</v>
      </c>
      <c r="J3274">
        <v>2014.1</v>
      </c>
      <c r="K3274">
        <f t="shared" si="403"/>
        <v>64</v>
      </c>
      <c r="M3274">
        <f t="shared" si="401"/>
        <v>760000</v>
      </c>
    </row>
    <row r="3275" spans="1:13" x14ac:dyDescent="0.45">
      <c r="A3275" t="s">
        <v>1877</v>
      </c>
      <c r="B3275">
        <v>150000</v>
      </c>
      <c r="C3275" t="s">
        <v>7</v>
      </c>
      <c r="D3275" t="str">
        <f t="shared" si="400"/>
        <v>2021.02</v>
      </c>
      <c r="E3275" t="str" cm="1">
        <f t="array" ref="E3275">IF(COUNT(FIND({"셀룰러","샐룰러","lte","Lte","LTE","Cellular","cellular"},G3275)),"lte","wifi")</f>
        <v>lte</v>
      </c>
      <c r="F3275" t="s">
        <v>69</v>
      </c>
      <c r="G3275" t="s">
        <v>1879</v>
      </c>
      <c r="H3275">
        <f t="shared" si="404"/>
        <v>6.9200000000000728</v>
      </c>
      <c r="I3275">
        <f t="shared" si="402"/>
        <v>880000</v>
      </c>
      <c r="J3275">
        <v>2014.1</v>
      </c>
      <c r="K3275">
        <f t="shared" si="403"/>
        <v>64</v>
      </c>
      <c r="M3275">
        <f t="shared" si="401"/>
        <v>760000</v>
      </c>
    </row>
    <row r="3276" spans="1:13" x14ac:dyDescent="0.45">
      <c r="A3276" t="s">
        <v>1877</v>
      </c>
      <c r="B3276">
        <v>300000</v>
      </c>
      <c r="C3276" t="s">
        <v>4</v>
      </c>
      <c r="D3276" t="str">
        <f t="shared" si="400"/>
        <v>2021.01</v>
      </c>
      <c r="E3276" t="str" cm="1">
        <f t="array" ref="E3276">IF(COUNT(FIND({"셀룰러","샐룰러","lte","Lte","LTE","Cellular","cellular"},G3276)),"lte","wifi")</f>
        <v>wifi</v>
      </c>
      <c r="F3276" t="s">
        <v>114</v>
      </c>
      <c r="G3276" t="s">
        <v>1745</v>
      </c>
      <c r="H3276">
        <f t="shared" si="404"/>
        <v>6.9100000000000819</v>
      </c>
      <c r="I3276">
        <f t="shared" si="402"/>
        <v>720000</v>
      </c>
      <c r="J3276">
        <v>2014.1</v>
      </c>
      <c r="K3276">
        <f t="shared" si="403"/>
        <v>64</v>
      </c>
      <c r="M3276">
        <f t="shared" si="401"/>
        <v>600000</v>
      </c>
    </row>
    <row r="3277" spans="1:13" x14ac:dyDescent="0.45">
      <c r="A3277" t="s">
        <v>1877</v>
      </c>
      <c r="B3277">
        <v>230000</v>
      </c>
      <c r="C3277" t="s">
        <v>7</v>
      </c>
      <c r="D3277" t="str">
        <f t="shared" si="400"/>
        <v>2020.11</v>
      </c>
      <c r="E3277" t="str" cm="1">
        <f t="array" ref="E3277">IF(COUNT(FIND({"셀룰러","샐룰러","lte","Lte","LTE","Cellular","cellular"},G3277)),"lte","wifi")</f>
        <v>lte</v>
      </c>
      <c r="F3277" t="s">
        <v>213</v>
      </c>
      <c r="G3277" t="s">
        <v>1803</v>
      </c>
      <c r="H3277">
        <f t="shared" si="404"/>
        <v>6.0099999999999909</v>
      </c>
      <c r="I3277">
        <f t="shared" si="402"/>
        <v>880000</v>
      </c>
      <c r="J3277">
        <v>2014.1</v>
      </c>
      <c r="K3277">
        <f t="shared" si="403"/>
        <v>64</v>
      </c>
      <c r="M3277">
        <f t="shared" si="401"/>
        <v>760000</v>
      </c>
    </row>
    <row r="3278" spans="1:13" x14ac:dyDescent="0.45">
      <c r="A3278" t="s">
        <v>1877</v>
      </c>
      <c r="B3278">
        <v>180000</v>
      </c>
      <c r="C3278" t="s">
        <v>7</v>
      </c>
      <c r="D3278" s="2">
        <v>2021.02</v>
      </c>
      <c r="E3278" t="str" cm="1">
        <f t="array" ref="E3278">IF(COUNT(FIND({"셀룰러","샐룰러","lte","Lte","LTE","Cellular","cellular"},G3278)),"lte","wifi")</f>
        <v>wifi</v>
      </c>
      <c r="F3278">
        <v>20210225</v>
      </c>
      <c r="G3278" t="s">
        <v>5360</v>
      </c>
      <c r="H3278">
        <f t="shared" si="404"/>
        <v>6.9200000000000728</v>
      </c>
      <c r="I3278">
        <f t="shared" si="402"/>
        <v>720000</v>
      </c>
      <c r="J3278">
        <v>2014.1</v>
      </c>
      <c r="K3278">
        <f t="shared" si="403"/>
        <v>64</v>
      </c>
      <c r="M3278">
        <f t="shared" si="401"/>
        <v>600000</v>
      </c>
    </row>
    <row r="3279" spans="1:13" x14ac:dyDescent="0.45">
      <c r="A3279" t="s">
        <v>1877</v>
      </c>
      <c r="B3279">
        <v>190000</v>
      </c>
      <c r="C3279" t="s">
        <v>7</v>
      </c>
      <c r="D3279" t="str">
        <f>LEFT(F3279,7)</f>
        <v>2021.02</v>
      </c>
      <c r="E3279" t="str" cm="1">
        <f t="array" ref="E3279">IF(COUNT(FIND({"셀룰러","샐룰러","lte","Lte","LTE","Cellular","cellular"},G3279)),"lte","wifi")</f>
        <v>lte</v>
      </c>
      <c r="F3279" t="s">
        <v>41</v>
      </c>
      <c r="G3279" t="s">
        <v>1687</v>
      </c>
      <c r="H3279">
        <f t="shared" si="404"/>
        <v>6.9200000000000728</v>
      </c>
      <c r="I3279">
        <f t="shared" si="402"/>
        <v>880000</v>
      </c>
      <c r="J3279">
        <v>2014.1</v>
      </c>
      <c r="K3279">
        <f t="shared" si="403"/>
        <v>64</v>
      </c>
      <c r="M3279">
        <f t="shared" si="401"/>
        <v>760000</v>
      </c>
    </row>
    <row r="3280" spans="1:13" x14ac:dyDescent="0.45">
      <c r="A3280" t="s">
        <v>1877</v>
      </c>
      <c r="B3280">
        <v>170000</v>
      </c>
      <c r="C3280" t="s">
        <v>7</v>
      </c>
      <c r="D3280" t="str">
        <f>LEFT(F3280,7)</f>
        <v>2021.02</v>
      </c>
      <c r="E3280" t="str" cm="1">
        <f t="array" ref="E3280">IF(COUNT(FIND({"셀룰러","샐룰러","lte","Lte","LTE","Cellular","cellular"},G3280)),"lte","wifi")</f>
        <v>wifi</v>
      </c>
      <c r="F3280" t="s">
        <v>56</v>
      </c>
      <c r="G3280" t="s">
        <v>1699</v>
      </c>
      <c r="H3280">
        <f t="shared" si="404"/>
        <v>6.9200000000000728</v>
      </c>
      <c r="I3280">
        <f t="shared" si="402"/>
        <v>600000</v>
      </c>
      <c r="J3280">
        <v>2014.1</v>
      </c>
      <c r="K3280">
        <f t="shared" si="403"/>
        <v>16</v>
      </c>
      <c r="M3280">
        <f t="shared" si="401"/>
        <v>600000</v>
      </c>
    </row>
    <row r="3281" spans="1:13" x14ac:dyDescent="0.45">
      <c r="A3281" t="s">
        <v>1877</v>
      </c>
      <c r="B3281">
        <v>170000</v>
      </c>
      <c r="C3281" t="s">
        <v>7</v>
      </c>
      <c r="D3281" t="str">
        <f>LEFT(F3281,7)</f>
        <v>2020.12</v>
      </c>
      <c r="E3281" t="str" cm="1">
        <f t="array" ref="E3281">IF(COUNT(FIND({"셀룰러","샐룰러","lte","Lte","LTE","Cellular","cellular"},G3281)),"lte","wifi")</f>
        <v>lte</v>
      </c>
      <c r="F3281" t="s">
        <v>143</v>
      </c>
      <c r="G3281" t="s">
        <v>1485</v>
      </c>
      <c r="H3281">
        <f t="shared" si="404"/>
        <v>6.0199999999999818</v>
      </c>
      <c r="I3281">
        <f t="shared" si="402"/>
        <v>760000</v>
      </c>
      <c r="J3281">
        <v>2014.1</v>
      </c>
      <c r="K3281">
        <f t="shared" si="403"/>
        <v>16</v>
      </c>
      <c r="M3281">
        <f t="shared" si="401"/>
        <v>760000</v>
      </c>
    </row>
    <row r="3282" spans="1:13" x14ac:dyDescent="0.45">
      <c r="A3282" t="s">
        <v>1877</v>
      </c>
      <c r="B3282">
        <v>200000</v>
      </c>
      <c r="C3282" t="s">
        <v>4</v>
      </c>
      <c r="D3282" t="str">
        <f>LEFT(F3282,7)</f>
        <v>2020.11</v>
      </c>
      <c r="E3282" t="str" cm="1">
        <f t="array" ref="E3282">IF(COUNT(FIND({"셀룰러","샐룰러","lte","Lte","LTE","Cellular","cellular"},G3282)),"lte","wifi")</f>
        <v>lte</v>
      </c>
      <c r="F3282" t="s">
        <v>220</v>
      </c>
      <c r="G3282" t="s">
        <v>1675</v>
      </c>
      <c r="H3282">
        <f t="shared" si="404"/>
        <v>6.0099999999999909</v>
      </c>
      <c r="I3282">
        <f t="shared" si="402"/>
        <v>880000</v>
      </c>
      <c r="J3282">
        <v>2014.1</v>
      </c>
      <c r="K3282">
        <f t="shared" si="403"/>
        <v>64</v>
      </c>
      <c r="M3282">
        <f t="shared" si="401"/>
        <v>760000</v>
      </c>
    </row>
    <row r="3283" spans="1:13" x14ac:dyDescent="0.45">
      <c r="A3283" t="s">
        <v>1877</v>
      </c>
      <c r="B3283">
        <v>233000</v>
      </c>
      <c r="C3283" t="s">
        <v>4</v>
      </c>
      <c r="D3283" t="str">
        <f>LEFT(F3283,7)</f>
        <v>2021.01</v>
      </c>
      <c r="E3283" t="str" cm="1">
        <f t="array" ref="E3283">IF(COUNT(FIND({"셀룰러","샐룰러","lte","Lte","LTE","Cellular","cellular"},G3283)),"lte","wifi")</f>
        <v>wifi</v>
      </c>
      <c r="F3283" t="s">
        <v>92</v>
      </c>
      <c r="G3283" t="s">
        <v>1630</v>
      </c>
      <c r="H3283">
        <f t="shared" si="404"/>
        <v>6.9100000000000819</v>
      </c>
      <c r="I3283">
        <f t="shared" si="402"/>
        <v>720000</v>
      </c>
      <c r="J3283">
        <v>2014.1</v>
      </c>
      <c r="K3283">
        <f t="shared" si="403"/>
        <v>64</v>
      </c>
      <c r="M3283">
        <f t="shared" si="401"/>
        <v>600000</v>
      </c>
    </row>
    <row r="3284" spans="1:13" x14ac:dyDescent="0.45">
      <c r="A3284" t="s">
        <v>1877</v>
      </c>
      <c r="B3284" s="1">
        <v>378500</v>
      </c>
      <c r="C3284" t="s">
        <v>4</v>
      </c>
      <c r="D3284" s="2">
        <v>2018.1</v>
      </c>
      <c r="E3284" t="str" cm="1">
        <f t="array" ref="E3284">IF(COUNT(FIND({"셀룰러","샐룰러","lte","Lte","LTE","Cellular","cellular"},G3284)),"lte","wifi")</f>
        <v>wifi</v>
      </c>
      <c r="F3284">
        <v>201810</v>
      </c>
      <c r="G3284" t="s">
        <v>5714</v>
      </c>
      <c r="H3284">
        <f t="shared" si="404"/>
        <v>4</v>
      </c>
      <c r="I3284">
        <f t="shared" si="402"/>
        <v>720000</v>
      </c>
      <c r="J3284">
        <v>2014.1</v>
      </c>
      <c r="K3284">
        <f t="shared" si="403"/>
        <v>64</v>
      </c>
      <c r="M3284">
        <f t="shared" si="401"/>
        <v>600000</v>
      </c>
    </row>
    <row r="3285" spans="1:13" x14ac:dyDescent="0.45">
      <c r="A3285" t="s">
        <v>1877</v>
      </c>
      <c r="B3285">
        <v>80000</v>
      </c>
      <c r="C3285" t="s">
        <v>7</v>
      </c>
      <c r="D3285" t="str">
        <f t="shared" ref="D3285:D3303" si="405">LEFT(F3285,7)</f>
        <v>2021.02</v>
      </c>
      <c r="E3285" t="str" cm="1">
        <f t="array" ref="E3285">IF(COUNT(FIND({"셀룰러","샐룰러","lte","Lte","LTE","Cellular","cellular"},G3285)),"lte","wifi")</f>
        <v>wifi</v>
      </c>
      <c r="F3285" t="s">
        <v>49</v>
      </c>
      <c r="G3285" t="s">
        <v>1682</v>
      </c>
      <c r="H3285">
        <f t="shared" si="404"/>
        <v>6.9200000000000728</v>
      </c>
      <c r="I3285">
        <f t="shared" si="402"/>
        <v>720000</v>
      </c>
      <c r="J3285">
        <v>2014.1</v>
      </c>
      <c r="K3285">
        <f t="shared" si="403"/>
        <v>64</v>
      </c>
      <c r="M3285">
        <f t="shared" si="401"/>
        <v>600000</v>
      </c>
    </row>
    <row r="3286" spans="1:13" x14ac:dyDescent="0.45">
      <c r="A3286" t="s">
        <v>1877</v>
      </c>
      <c r="B3286">
        <v>200000</v>
      </c>
      <c r="C3286" t="s">
        <v>7</v>
      </c>
      <c r="D3286" t="str">
        <f t="shared" si="405"/>
        <v>2020.12</v>
      </c>
      <c r="E3286" t="str" cm="1">
        <f t="array" ref="E3286">IF(COUNT(FIND({"셀룰러","샐룰러","lte","Lte","LTE","Cellular","cellular"},G3286)),"lte","wifi")</f>
        <v>wifi</v>
      </c>
      <c r="F3286" t="s">
        <v>146</v>
      </c>
      <c r="G3286" t="s">
        <v>1932</v>
      </c>
      <c r="H3286">
        <f t="shared" si="404"/>
        <v>6.0199999999999818</v>
      </c>
      <c r="I3286">
        <f t="shared" si="402"/>
        <v>720000</v>
      </c>
      <c r="J3286">
        <v>2014.1</v>
      </c>
      <c r="K3286">
        <f t="shared" si="403"/>
        <v>64</v>
      </c>
      <c r="M3286">
        <f t="shared" si="401"/>
        <v>600000</v>
      </c>
    </row>
    <row r="3287" spans="1:13" x14ac:dyDescent="0.45">
      <c r="A3287" t="s">
        <v>1877</v>
      </c>
      <c r="B3287">
        <v>210000</v>
      </c>
      <c r="C3287" t="s">
        <v>7</v>
      </c>
      <c r="D3287" t="str">
        <f t="shared" si="405"/>
        <v>2021.02</v>
      </c>
      <c r="E3287" t="str" cm="1">
        <f t="array" ref="E3287">IF(COUNT(FIND({"셀룰러","샐룰러","lte","Lte","LTE","Cellular","cellular"},G3287)),"lte","wifi")</f>
        <v>wifi</v>
      </c>
      <c r="F3287" t="s">
        <v>64</v>
      </c>
      <c r="G3287" t="s">
        <v>1866</v>
      </c>
      <c r="H3287">
        <f t="shared" si="404"/>
        <v>6.9200000000000728</v>
      </c>
      <c r="I3287">
        <f t="shared" si="402"/>
        <v>720000</v>
      </c>
      <c r="J3287">
        <v>2014.1</v>
      </c>
      <c r="K3287">
        <f t="shared" si="403"/>
        <v>64</v>
      </c>
      <c r="M3287">
        <f t="shared" si="401"/>
        <v>600000</v>
      </c>
    </row>
    <row r="3288" spans="1:13" x14ac:dyDescent="0.45">
      <c r="A3288" t="s">
        <v>1877</v>
      </c>
      <c r="B3288">
        <v>120000</v>
      </c>
      <c r="C3288" t="s">
        <v>7</v>
      </c>
      <c r="D3288" t="str">
        <f t="shared" si="405"/>
        <v>2021.01</v>
      </c>
      <c r="E3288" t="str" cm="1">
        <f t="array" ref="E3288">IF(COUNT(FIND({"셀룰러","샐룰러","lte","Lte","LTE","Cellular","cellular"},G3288)),"lte","wifi")</f>
        <v>wifi</v>
      </c>
      <c r="F3288" t="s">
        <v>95</v>
      </c>
      <c r="G3288" t="s">
        <v>1733</v>
      </c>
      <c r="H3288">
        <f t="shared" si="404"/>
        <v>6.9100000000000819</v>
      </c>
      <c r="I3288">
        <f t="shared" si="402"/>
        <v>720000</v>
      </c>
      <c r="J3288">
        <v>2014.1</v>
      </c>
      <c r="K3288">
        <f t="shared" si="403"/>
        <v>64</v>
      </c>
      <c r="M3288">
        <f t="shared" si="401"/>
        <v>600000</v>
      </c>
    </row>
    <row r="3289" spans="1:13" x14ac:dyDescent="0.45">
      <c r="A3289" t="s">
        <v>1877</v>
      </c>
      <c r="B3289">
        <v>220000</v>
      </c>
      <c r="C3289" t="s">
        <v>7</v>
      </c>
      <c r="D3289" t="str">
        <f t="shared" si="405"/>
        <v>2020.12</v>
      </c>
      <c r="E3289" t="str" cm="1">
        <f t="array" ref="E3289">IF(COUNT(FIND({"셀룰러","샐룰러","lte","Lte","LTE","Cellular","cellular"},G3289)),"lte","wifi")</f>
        <v>wifi</v>
      </c>
      <c r="F3289" t="s">
        <v>153</v>
      </c>
      <c r="G3289" t="s">
        <v>1776</v>
      </c>
      <c r="H3289">
        <f t="shared" si="404"/>
        <v>6.0199999999999818</v>
      </c>
      <c r="I3289">
        <f t="shared" si="402"/>
        <v>720000</v>
      </c>
      <c r="J3289">
        <v>2014.1</v>
      </c>
      <c r="K3289">
        <f t="shared" si="403"/>
        <v>64</v>
      </c>
      <c r="M3289">
        <f t="shared" si="401"/>
        <v>600000</v>
      </c>
    </row>
    <row r="3290" spans="1:13" x14ac:dyDescent="0.45">
      <c r="A3290" t="s">
        <v>1877</v>
      </c>
      <c r="B3290">
        <v>300000</v>
      </c>
      <c r="C3290" t="s">
        <v>7</v>
      </c>
      <c r="D3290" t="str">
        <f t="shared" si="405"/>
        <v>2020.12</v>
      </c>
      <c r="E3290" t="str" cm="1">
        <f t="array" ref="E3290">IF(COUNT(FIND({"셀룰러","샐룰러","lte","Lte","LTE","Cellular","cellular"},G3290)),"lte","wifi")</f>
        <v>lte</v>
      </c>
      <c r="F3290" t="s">
        <v>134</v>
      </c>
      <c r="G3290" t="s">
        <v>955</v>
      </c>
      <c r="H3290">
        <f t="shared" si="404"/>
        <v>6.0199999999999818</v>
      </c>
      <c r="I3290">
        <f t="shared" si="402"/>
        <v>1000000</v>
      </c>
      <c r="J3290">
        <v>2014.1</v>
      </c>
      <c r="K3290">
        <f t="shared" si="403"/>
        <v>128</v>
      </c>
      <c r="M3290">
        <f t="shared" si="401"/>
        <v>760000</v>
      </c>
    </row>
    <row r="3291" spans="1:13" x14ac:dyDescent="0.45">
      <c r="A3291" t="s">
        <v>1877</v>
      </c>
      <c r="B3291">
        <v>260000</v>
      </c>
      <c r="C3291" t="s">
        <v>4</v>
      </c>
      <c r="D3291" t="str">
        <f t="shared" si="405"/>
        <v>2020.11</v>
      </c>
      <c r="E3291" t="str" cm="1">
        <f t="array" ref="E3291">IF(COUNT(FIND({"셀룰러","샐룰러","lte","Lte","LTE","Cellular","cellular"},G3291)),"lte","wifi")</f>
        <v>lte</v>
      </c>
      <c r="F3291" t="s">
        <v>67</v>
      </c>
      <c r="G3291" t="s">
        <v>1974</v>
      </c>
      <c r="H3291">
        <f t="shared" si="404"/>
        <v>6.0099999999999909</v>
      </c>
      <c r="I3291">
        <f t="shared" si="402"/>
        <v>880000</v>
      </c>
      <c r="J3291">
        <v>2014.1</v>
      </c>
      <c r="K3291">
        <f t="shared" si="403"/>
        <v>64</v>
      </c>
      <c r="M3291">
        <f t="shared" si="401"/>
        <v>760000</v>
      </c>
    </row>
    <row r="3292" spans="1:13" x14ac:dyDescent="0.45">
      <c r="A3292" t="s">
        <v>1877</v>
      </c>
      <c r="B3292">
        <v>210000</v>
      </c>
      <c r="C3292" t="s">
        <v>7</v>
      </c>
      <c r="D3292" t="str">
        <f t="shared" si="405"/>
        <v>2020.11</v>
      </c>
      <c r="E3292" t="str" cm="1">
        <f t="array" ref="E3292">IF(COUNT(FIND({"셀룰러","샐룰러","lte","Lte","LTE","Cellular","cellular"},G3292)),"lte","wifi")</f>
        <v>wifi</v>
      </c>
      <c r="F3292" t="s">
        <v>604</v>
      </c>
      <c r="G3292" t="s">
        <v>1805</v>
      </c>
      <c r="H3292">
        <f t="shared" si="404"/>
        <v>6.0099999999999909</v>
      </c>
      <c r="I3292">
        <f t="shared" si="402"/>
        <v>720000</v>
      </c>
      <c r="J3292">
        <v>2014.1</v>
      </c>
      <c r="K3292">
        <f t="shared" si="403"/>
        <v>64</v>
      </c>
      <c r="M3292">
        <f t="shared" si="401"/>
        <v>600000</v>
      </c>
    </row>
    <row r="3293" spans="1:13" x14ac:dyDescent="0.45">
      <c r="A3293" t="s">
        <v>1877</v>
      </c>
      <c r="B3293">
        <v>202000</v>
      </c>
      <c r="C3293" t="s">
        <v>7</v>
      </c>
      <c r="D3293" t="str">
        <f t="shared" si="405"/>
        <v>2020.11</v>
      </c>
      <c r="E3293" t="str" cm="1">
        <f t="array" ref="E3293">IF(COUNT(FIND({"셀룰러","샐룰러","lte","Lte","LTE","Cellular","cellular"},G3293)),"lte","wifi")</f>
        <v>lte</v>
      </c>
      <c r="F3293" t="s">
        <v>234</v>
      </c>
      <c r="G3293" t="s">
        <v>1649</v>
      </c>
      <c r="H3293">
        <f t="shared" si="404"/>
        <v>6.0099999999999909</v>
      </c>
      <c r="I3293">
        <f t="shared" si="402"/>
        <v>1000000</v>
      </c>
      <c r="J3293">
        <v>2014.1</v>
      </c>
      <c r="K3293">
        <f t="shared" si="403"/>
        <v>128</v>
      </c>
      <c r="M3293">
        <f t="shared" si="401"/>
        <v>760000</v>
      </c>
    </row>
    <row r="3294" spans="1:13" x14ac:dyDescent="0.45">
      <c r="A3294" t="s">
        <v>1877</v>
      </c>
      <c r="B3294">
        <v>280000</v>
      </c>
      <c r="C3294" t="s">
        <v>4</v>
      </c>
      <c r="D3294" t="str">
        <f t="shared" si="405"/>
        <v>2021.01</v>
      </c>
      <c r="E3294" t="str" cm="1">
        <f t="array" ref="E3294">IF(COUNT(FIND({"셀룰러","샐룰러","lte","Lte","LTE","Cellular","cellular"},G3294)),"lte","wifi")</f>
        <v>wifi</v>
      </c>
      <c r="F3294" t="s">
        <v>108</v>
      </c>
      <c r="G3294" t="s">
        <v>1754</v>
      </c>
      <c r="H3294">
        <f t="shared" si="404"/>
        <v>6.9100000000000819</v>
      </c>
      <c r="I3294">
        <f t="shared" si="402"/>
        <v>720000</v>
      </c>
      <c r="J3294">
        <v>2014.1</v>
      </c>
      <c r="K3294">
        <f t="shared" si="403"/>
        <v>64</v>
      </c>
      <c r="M3294">
        <f t="shared" si="401"/>
        <v>600000</v>
      </c>
    </row>
    <row r="3295" spans="1:13" x14ac:dyDescent="0.45">
      <c r="A3295" t="s">
        <v>1877</v>
      </c>
      <c r="B3295">
        <v>213000</v>
      </c>
      <c r="C3295" t="s">
        <v>7</v>
      </c>
      <c r="D3295" t="str">
        <f t="shared" si="405"/>
        <v>2021.02</v>
      </c>
      <c r="E3295" t="str" cm="1">
        <f t="array" ref="E3295">IF(COUNT(FIND({"셀룰러","샐룰러","lte","Lte","LTE","Cellular","cellular"},G3295)),"lte","wifi")</f>
        <v>wifi</v>
      </c>
      <c r="F3295" t="s">
        <v>105</v>
      </c>
      <c r="G3295" t="s">
        <v>1845</v>
      </c>
      <c r="H3295">
        <f t="shared" si="404"/>
        <v>6.9200000000000728</v>
      </c>
      <c r="I3295">
        <f t="shared" si="402"/>
        <v>720000</v>
      </c>
      <c r="J3295">
        <v>2014.1</v>
      </c>
      <c r="K3295">
        <f t="shared" si="403"/>
        <v>64</v>
      </c>
      <c r="M3295">
        <f t="shared" si="401"/>
        <v>600000</v>
      </c>
    </row>
    <row r="3296" spans="1:13" x14ac:dyDescent="0.45">
      <c r="A3296" t="s">
        <v>1877</v>
      </c>
      <c r="B3296">
        <v>200000</v>
      </c>
      <c r="C3296" t="s">
        <v>7</v>
      </c>
      <c r="D3296" t="str">
        <f t="shared" si="405"/>
        <v>2021.02</v>
      </c>
      <c r="E3296" t="str" cm="1">
        <f t="array" ref="E3296">IF(COUNT(FIND({"셀룰러","샐룰러","lte","Lte","LTE","Cellular","cellular"},G3296)),"lte","wifi")</f>
        <v>lte</v>
      </c>
      <c r="F3296" t="s">
        <v>74</v>
      </c>
      <c r="G3296" t="s">
        <v>1706</v>
      </c>
      <c r="H3296">
        <f t="shared" si="404"/>
        <v>6.9200000000000728</v>
      </c>
      <c r="I3296">
        <f t="shared" si="402"/>
        <v>880000</v>
      </c>
      <c r="J3296">
        <v>2014.1</v>
      </c>
      <c r="K3296">
        <f t="shared" si="403"/>
        <v>64</v>
      </c>
      <c r="M3296">
        <f t="shared" si="401"/>
        <v>760000</v>
      </c>
    </row>
    <row r="3297" spans="1:13" x14ac:dyDescent="0.45">
      <c r="A3297" t="s">
        <v>1877</v>
      </c>
      <c r="B3297">
        <v>170000</v>
      </c>
      <c r="C3297" t="s">
        <v>7</v>
      </c>
      <c r="D3297" t="str">
        <f t="shared" si="405"/>
        <v>2020.12</v>
      </c>
      <c r="E3297" t="str" cm="1">
        <f t="array" ref="E3297">IF(COUNT(FIND({"셀룰러","샐룰러","lte","Lte","LTE","Cellular","cellular"},G3297)),"lte","wifi")</f>
        <v>wifi</v>
      </c>
      <c r="F3297" t="s">
        <v>118</v>
      </c>
      <c r="G3297" t="s">
        <v>1632</v>
      </c>
      <c r="H3297">
        <f t="shared" si="404"/>
        <v>6.0199999999999818</v>
      </c>
      <c r="I3297">
        <f t="shared" si="402"/>
        <v>600000</v>
      </c>
      <c r="J3297">
        <v>2014.1</v>
      </c>
      <c r="K3297">
        <f t="shared" si="403"/>
        <v>16</v>
      </c>
      <c r="M3297">
        <f t="shared" si="401"/>
        <v>600000</v>
      </c>
    </row>
    <row r="3298" spans="1:13" x14ac:dyDescent="0.45">
      <c r="A3298" t="s">
        <v>1877</v>
      </c>
      <c r="B3298" s="1">
        <v>349000</v>
      </c>
      <c r="C3298" t="s">
        <v>4</v>
      </c>
      <c r="D3298" t="str">
        <f t="shared" si="405"/>
        <v>2021.01</v>
      </c>
      <c r="E3298" t="str" cm="1">
        <f t="array" ref="E3298">IF(COUNT(FIND({"셀룰러","샐룰러","lte","Lte","LTE","Cellular","cellular"},G3298)),"lte","wifi")</f>
        <v>wifi</v>
      </c>
      <c r="F3298" t="s">
        <v>5283</v>
      </c>
      <c r="G3298" t="s">
        <v>5158</v>
      </c>
      <c r="H3298">
        <f t="shared" si="404"/>
        <v>6.9100000000000819</v>
      </c>
      <c r="I3298">
        <f t="shared" si="402"/>
        <v>840000</v>
      </c>
      <c r="J3298">
        <v>2014.1</v>
      </c>
      <c r="K3298">
        <f t="shared" si="403"/>
        <v>128</v>
      </c>
      <c r="M3298">
        <f t="shared" si="401"/>
        <v>600000</v>
      </c>
    </row>
    <row r="3299" spans="1:13" x14ac:dyDescent="0.45">
      <c r="A3299" t="s">
        <v>1877</v>
      </c>
      <c r="B3299">
        <v>190000</v>
      </c>
      <c r="C3299" t="s">
        <v>7</v>
      </c>
      <c r="D3299" t="str">
        <f t="shared" si="405"/>
        <v>2020.12</v>
      </c>
      <c r="E3299" t="str" cm="1">
        <f t="array" ref="E3299">IF(COUNT(FIND({"셀룰러","샐룰러","lte","Lte","LTE","Cellular","cellular"},G3299)),"lte","wifi")</f>
        <v>wifi</v>
      </c>
      <c r="F3299" t="s">
        <v>175</v>
      </c>
      <c r="G3299" t="s">
        <v>1784</v>
      </c>
      <c r="H3299">
        <f t="shared" si="404"/>
        <v>6.0199999999999818</v>
      </c>
      <c r="I3299">
        <f t="shared" si="402"/>
        <v>720000</v>
      </c>
      <c r="J3299">
        <v>2014.1</v>
      </c>
      <c r="K3299">
        <f t="shared" si="403"/>
        <v>64</v>
      </c>
      <c r="M3299">
        <f t="shared" si="401"/>
        <v>600000</v>
      </c>
    </row>
    <row r="3300" spans="1:13" x14ac:dyDescent="0.45">
      <c r="A3300" t="s">
        <v>1877</v>
      </c>
      <c r="B3300">
        <v>220000</v>
      </c>
      <c r="C3300" t="s">
        <v>4</v>
      </c>
      <c r="D3300" t="str">
        <f t="shared" si="405"/>
        <v>2021.02</v>
      </c>
      <c r="E3300" t="str" cm="1">
        <f t="array" ref="E3300">IF(COUNT(FIND({"셀룰러","샐룰러","lte","Lte","LTE","Cellular","cellular"},G3300)),"lte","wifi")</f>
        <v>lte</v>
      </c>
      <c r="F3300" t="s">
        <v>48</v>
      </c>
      <c r="G3300" t="s">
        <v>1697</v>
      </c>
      <c r="H3300">
        <f t="shared" si="404"/>
        <v>6.9200000000000728</v>
      </c>
      <c r="I3300">
        <f t="shared" si="402"/>
        <v>880000</v>
      </c>
      <c r="J3300">
        <v>2014.1</v>
      </c>
      <c r="K3300">
        <f t="shared" si="403"/>
        <v>64</v>
      </c>
      <c r="M3300">
        <f t="shared" si="401"/>
        <v>760000</v>
      </c>
    </row>
    <row r="3301" spans="1:13" x14ac:dyDescent="0.45">
      <c r="A3301" t="s">
        <v>1877</v>
      </c>
      <c r="B3301">
        <v>100000</v>
      </c>
      <c r="C3301" t="s">
        <v>7</v>
      </c>
      <c r="D3301" t="str">
        <f t="shared" si="405"/>
        <v>2020.12</v>
      </c>
      <c r="E3301" t="str" cm="1">
        <f t="array" ref="E3301">IF(COUNT(FIND({"셀룰러","샐룰러","lte","Lte","LTE","Cellular","cellular"},G3301)),"lte","wifi")</f>
        <v>lte</v>
      </c>
      <c r="F3301" t="s">
        <v>499</v>
      </c>
      <c r="G3301" t="s">
        <v>1942</v>
      </c>
      <c r="H3301">
        <f t="shared" si="404"/>
        <v>6.0199999999999818</v>
      </c>
      <c r="I3301">
        <f t="shared" si="402"/>
        <v>880000</v>
      </c>
      <c r="J3301">
        <v>2014.1</v>
      </c>
      <c r="K3301">
        <f t="shared" si="403"/>
        <v>64</v>
      </c>
      <c r="M3301">
        <f t="shared" si="401"/>
        <v>760000</v>
      </c>
    </row>
    <row r="3302" spans="1:13" x14ac:dyDescent="0.45">
      <c r="A3302" t="s">
        <v>1877</v>
      </c>
      <c r="B3302">
        <v>230000</v>
      </c>
      <c r="C3302" t="s">
        <v>7</v>
      </c>
      <c r="D3302" t="str">
        <f t="shared" si="405"/>
        <v>2021.01</v>
      </c>
      <c r="E3302" t="str" cm="1">
        <f t="array" ref="E3302">IF(COUNT(FIND({"셀룰러","샐룰러","lte","Lte","LTE","Cellular","cellular"},G3302)),"lte","wifi")</f>
        <v>wifi</v>
      </c>
      <c r="F3302" t="s">
        <v>96</v>
      </c>
      <c r="G3302" t="s">
        <v>1905</v>
      </c>
      <c r="H3302">
        <f t="shared" si="404"/>
        <v>6.9100000000000819</v>
      </c>
      <c r="I3302">
        <f t="shared" si="402"/>
        <v>720000</v>
      </c>
      <c r="J3302">
        <v>2014.1</v>
      </c>
      <c r="K3302">
        <f t="shared" si="403"/>
        <v>64</v>
      </c>
      <c r="M3302">
        <f t="shared" si="401"/>
        <v>600000</v>
      </c>
    </row>
    <row r="3303" spans="1:13" x14ac:dyDescent="0.45">
      <c r="A3303" t="s">
        <v>1877</v>
      </c>
      <c r="B3303">
        <v>200000</v>
      </c>
      <c r="C3303" t="s">
        <v>4</v>
      </c>
      <c r="D3303" t="str">
        <f t="shared" si="405"/>
        <v>2020.09</v>
      </c>
      <c r="E3303" t="str" cm="1">
        <f t="array" ref="E3303">IF(COUNT(FIND({"셀룰러","샐룰러","lte","Lte","LTE","Cellular","cellular"},G3303)),"lte","wifi")</f>
        <v>lte</v>
      </c>
      <c r="F3303" t="s">
        <v>1007</v>
      </c>
      <c r="G3303" t="s">
        <v>1982</v>
      </c>
      <c r="H3303">
        <f t="shared" si="404"/>
        <v>5.9900000000000091</v>
      </c>
      <c r="I3303">
        <f t="shared" si="402"/>
        <v>880000</v>
      </c>
      <c r="J3303">
        <v>2014.1</v>
      </c>
      <c r="K3303">
        <f t="shared" si="403"/>
        <v>64</v>
      </c>
      <c r="M3303">
        <f t="shared" si="401"/>
        <v>760000</v>
      </c>
    </row>
    <row r="3304" spans="1:13" x14ac:dyDescent="0.45">
      <c r="A3304" t="s">
        <v>1877</v>
      </c>
      <c r="B3304">
        <v>180000</v>
      </c>
      <c r="C3304" t="s">
        <v>7</v>
      </c>
      <c r="D3304" s="2">
        <v>2021.02</v>
      </c>
      <c r="E3304" t="str" cm="1">
        <f t="array" ref="E3304">IF(COUNT(FIND({"셀룰러","샐룰러","lte","Lte","LTE","Cellular","cellular"},G3304)),"lte","wifi")</f>
        <v>lte</v>
      </c>
      <c r="F3304">
        <v>20210221</v>
      </c>
      <c r="G3304" t="s">
        <v>5682</v>
      </c>
      <c r="H3304">
        <f t="shared" si="404"/>
        <v>6.9200000000000728</v>
      </c>
      <c r="I3304">
        <f t="shared" si="402"/>
        <v>880000</v>
      </c>
      <c r="J3304">
        <v>2014.1</v>
      </c>
      <c r="K3304">
        <f t="shared" si="403"/>
        <v>64</v>
      </c>
      <c r="M3304">
        <f t="shared" si="401"/>
        <v>760000</v>
      </c>
    </row>
    <row r="3305" spans="1:13" x14ac:dyDescent="0.45">
      <c r="A3305" t="s">
        <v>1877</v>
      </c>
      <c r="B3305">
        <v>150000</v>
      </c>
      <c r="C3305" t="s">
        <v>7</v>
      </c>
      <c r="D3305" t="str">
        <f>LEFT(F3305,7)</f>
        <v>2020.11</v>
      </c>
      <c r="E3305" t="str" cm="1">
        <f t="array" ref="E3305">IF(COUNT(FIND({"셀룰러","샐룰러","lte","Lte","LTE","Cellular","cellular"},G3305)),"lte","wifi")</f>
        <v>lte</v>
      </c>
      <c r="F3305" t="s">
        <v>193</v>
      </c>
      <c r="G3305" t="s">
        <v>1841</v>
      </c>
      <c r="H3305">
        <f t="shared" si="404"/>
        <v>6.0099999999999909</v>
      </c>
      <c r="I3305">
        <f t="shared" si="402"/>
        <v>760000</v>
      </c>
      <c r="J3305">
        <v>2014.1</v>
      </c>
      <c r="K3305">
        <f t="shared" si="403"/>
        <v>16</v>
      </c>
      <c r="M3305">
        <f t="shared" si="401"/>
        <v>760000</v>
      </c>
    </row>
    <row r="3306" spans="1:13" x14ac:dyDescent="0.45">
      <c r="A3306" t="s">
        <v>1877</v>
      </c>
      <c r="B3306">
        <v>190000</v>
      </c>
      <c r="C3306" t="s">
        <v>7</v>
      </c>
      <c r="D3306" t="str">
        <f>LEFT(F3306,7)</f>
        <v>2021.02</v>
      </c>
      <c r="E3306" t="str" cm="1">
        <f t="array" ref="E3306">IF(COUNT(FIND({"셀룰러","샐룰러","lte","Lte","LTE","Cellular","cellular"},G3306)),"lte","wifi")</f>
        <v>wifi</v>
      </c>
      <c r="F3306" t="s">
        <v>64</v>
      </c>
      <c r="G3306" t="s">
        <v>1842</v>
      </c>
      <c r="H3306">
        <f t="shared" si="404"/>
        <v>6.9200000000000728</v>
      </c>
      <c r="I3306">
        <f t="shared" si="402"/>
        <v>600000</v>
      </c>
      <c r="J3306">
        <v>2014.1</v>
      </c>
      <c r="K3306">
        <f t="shared" si="403"/>
        <v>16</v>
      </c>
      <c r="M3306">
        <f t="shared" si="401"/>
        <v>600000</v>
      </c>
    </row>
    <row r="3307" spans="1:13" x14ac:dyDescent="0.45">
      <c r="A3307" t="s">
        <v>1877</v>
      </c>
      <c r="B3307">
        <v>220000</v>
      </c>
      <c r="C3307" t="s">
        <v>4</v>
      </c>
      <c r="D3307" t="str">
        <f>LEFT(F3307,7)</f>
        <v>2021.01</v>
      </c>
      <c r="E3307" t="str" cm="1">
        <f t="array" ref="E3307">IF(COUNT(FIND({"셀룰러","샐룰러","lte","Lte","LTE","Cellular","cellular"},G3307)),"lte","wifi")</f>
        <v>lte</v>
      </c>
      <c r="F3307" t="s">
        <v>117</v>
      </c>
      <c r="G3307" t="s">
        <v>1749</v>
      </c>
      <c r="H3307">
        <f t="shared" si="404"/>
        <v>6.9100000000000819</v>
      </c>
      <c r="I3307">
        <f t="shared" si="402"/>
        <v>880000</v>
      </c>
      <c r="J3307">
        <v>2014.1</v>
      </c>
      <c r="K3307">
        <f t="shared" si="403"/>
        <v>64</v>
      </c>
      <c r="M3307">
        <f t="shared" si="401"/>
        <v>760000</v>
      </c>
    </row>
    <row r="3308" spans="1:13" x14ac:dyDescent="0.45">
      <c r="A3308" t="s">
        <v>1877</v>
      </c>
      <c r="B3308">
        <v>250000</v>
      </c>
      <c r="C3308" t="s">
        <v>7</v>
      </c>
      <c r="D3308" s="2">
        <v>2021.02</v>
      </c>
      <c r="E3308" t="str" cm="1">
        <f t="array" ref="E3308">IF(COUNT(FIND({"셀룰러","샐룰러","lte","Lte","LTE","Cellular","cellular"},G3308)),"lte","wifi")</f>
        <v>wifi</v>
      </c>
      <c r="F3308">
        <v>20210208</v>
      </c>
      <c r="G3308" t="s">
        <v>5642</v>
      </c>
      <c r="H3308">
        <f t="shared" si="404"/>
        <v>6.9200000000000728</v>
      </c>
      <c r="I3308">
        <f t="shared" si="402"/>
        <v>720000</v>
      </c>
      <c r="J3308">
        <v>2014.1</v>
      </c>
      <c r="K3308">
        <f t="shared" si="403"/>
        <v>64</v>
      </c>
      <c r="M3308">
        <f t="shared" si="401"/>
        <v>600000</v>
      </c>
    </row>
    <row r="3309" spans="1:13" x14ac:dyDescent="0.45">
      <c r="A3309" t="s">
        <v>1877</v>
      </c>
      <c r="B3309">
        <v>220000</v>
      </c>
      <c r="C3309" t="s">
        <v>7</v>
      </c>
      <c r="D3309" t="str">
        <f t="shared" ref="D3309:D3318" si="406">LEFT(F3309,7)</f>
        <v>2021.01</v>
      </c>
      <c r="E3309" t="str" cm="1">
        <f t="array" ref="E3309">IF(COUNT(FIND({"셀룰러","샐룰러","lte","Lte","LTE","Cellular","cellular"},G3309)),"lte","wifi")</f>
        <v>wifi</v>
      </c>
      <c r="F3309" t="s">
        <v>111</v>
      </c>
      <c r="G3309" t="s">
        <v>1742</v>
      </c>
      <c r="H3309">
        <f t="shared" si="404"/>
        <v>6.9100000000000819</v>
      </c>
      <c r="I3309">
        <f t="shared" si="402"/>
        <v>720000</v>
      </c>
      <c r="J3309">
        <v>2014.1</v>
      </c>
      <c r="K3309">
        <f t="shared" si="403"/>
        <v>64</v>
      </c>
      <c r="M3309">
        <f t="shared" si="401"/>
        <v>600000</v>
      </c>
    </row>
    <row r="3310" spans="1:13" x14ac:dyDescent="0.45">
      <c r="A3310" t="s">
        <v>1877</v>
      </c>
      <c r="B3310">
        <v>200000</v>
      </c>
      <c r="C3310" t="s">
        <v>4</v>
      </c>
      <c r="D3310" t="str">
        <f t="shared" si="406"/>
        <v>2020.11</v>
      </c>
      <c r="E3310" t="str" cm="1">
        <f t="array" ref="E3310">IF(COUNT(FIND({"셀룰러","샐룰러","lte","Lte","LTE","Cellular","cellular"},G3310)),"lte","wifi")</f>
        <v>wifi</v>
      </c>
      <c r="F3310" t="s">
        <v>195</v>
      </c>
      <c r="G3310" t="s">
        <v>1959</v>
      </c>
      <c r="H3310">
        <f t="shared" si="404"/>
        <v>6.0099999999999909</v>
      </c>
      <c r="I3310">
        <f t="shared" si="402"/>
        <v>600000</v>
      </c>
      <c r="J3310">
        <v>2014.1</v>
      </c>
      <c r="K3310">
        <f t="shared" si="403"/>
        <v>16</v>
      </c>
      <c r="M3310">
        <f t="shared" si="401"/>
        <v>600000</v>
      </c>
    </row>
    <row r="3311" spans="1:13" x14ac:dyDescent="0.45">
      <c r="A3311" t="s">
        <v>1877</v>
      </c>
      <c r="B3311">
        <v>150000</v>
      </c>
      <c r="C3311" t="s">
        <v>7</v>
      </c>
      <c r="D3311" t="str">
        <f t="shared" si="406"/>
        <v>2020.11</v>
      </c>
      <c r="E3311" t="str" cm="1">
        <f t="array" ref="E3311">IF(COUNT(FIND({"셀룰러","샐룰러","lte","Lte","LTE","Cellular","cellular"},G3311)),"lte","wifi")</f>
        <v>wifi</v>
      </c>
      <c r="F3311" t="s">
        <v>599</v>
      </c>
      <c r="G3311" t="s">
        <v>1971</v>
      </c>
      <c r="H3311">
        <f t="shared" si="404"/>
        <v>6.0099999999999909</v>
      </c>
      <c r="I3311">
        <f t="shared" si="402"/>
        <v>600000</v>
      </c>
      <c r="J3311">
        <v>2014.1</v>
      </c>
      <c r="K3311">
        <f t="shared" si="403"/>
        <v>16</v>
      </c>
      <c r="M3311">
        <f t="shared" si="401"/>
        <v>600000</v>
      </c>
    </row>
    <row r="3312" spans="1:13" x14ac:dyDescent="0.45">
      <c r="A3312" t="s">
        <v>1877</v>
      </c>
      <c r="B3312">
        <v>300000</v>
      </c>
      <c r="C3312" t="s">
        <v>7</v>
      </c>
      <c r="D3312" t="str">
        <f t="shared" si="406"/>
        <v>2020.12</v>
      </c>
      <c r="E3312" t="str" cm="1">
        <f t="array" ref="E3312">IF(COUNT(FIND({"셀룰러","샐룰러","lte","Lte","LTE","Cellular","cellular"},G3312)),"lte","wifi")</f>
        <v>wifi</v>
      </c>
      <c r="F3312" t="s">
        <v>156</v>
      </c>
      <c r="G3312" t="s">
        <v>1767</v>
      </c>
      <c r="H3312">
        <f t="shared" si="404"/>
        <v>6.0199999999999818</v>
      </c>
      <c r="I3312">
        <f t="shared" si="402"/>
        <v>720000</v>
      </c>
      <c r="J3312">
        <v>2014.1</v>
      </c>
      <c r="K3312">
        <f t="shared" si="403"/>
        <v>64</v>
      </c>
      <c r="M3312">
        <f t="shared" si="401"/>
        <v>600000</v>
      </c>
    </row>
    <row r="3313" spans="1:13" x14ac:dyDescent="0.45">
      <c r="A3313" t="s">
        <v>1877</v>
      </c>
      <c r="B3313">
        <v>213000</v>
      </c>
      <c r="C3313" t="s">
        <v>7</v>
      </c>
      <c r="D3313" t="str">
        <f t="shared" si="406"/>
        <v>2021.01</v>
      </c>
      <c r="E3313" t="str" cm="1">
        <f t="array" ref="E3313">IF(COUNT(FIND({"셀룰러","샐룰러","lte","Lte","LTE","Cellular","cellular"},G3313)),"lte","wifi")</f>
        <v>wifi</v>
      </c>
      <c r="F3313" t="s">
        <v>102</v>
      </c>
      <c r="G3313" t="s">
        <v>1628</v>
      </c>
      <c r="H3313">
        <f t="shared" si="404"/>
        <v>6.9100000000000819</v>
      </c>
      <c r="I3313">
        <f t="shared" si="402"/>
        <v>720000</v>
      </c>
      <c r="J3313">
        <v>2014.1</v>
      </c>
      <c r="K3313">
        <f t="shared" si="403"/>
        <v>64</v>
      </c>
      <c r="M3313">
        <f t="shared" si="401"/>
        <v>600000</v>
      </c>
    </row>
    <row r="3314" spans="1:13" x14ac:dyDescent="0.45">
      <c r="A3314" t="s">
        <v>1877</v>
      </c>
      <c r="B3314">
        <v>111111</v>
      </c>
      <c r="C3314" t="s">
        <v>43</v>
      </c>
      <c r="D3314" t="str">
        <f t="shared" si="406"/>
        <v>2021.01</v>
      </c>
      <c r="E3314" t="str" cm="1">
        <f t="array" ref="E3314">IF(COUNT(FIND({"셀룰러","샐룰러","lte","Lte","LTE","Cellular","cellular"},G3314)),"lte","wifi")</f>
        <v>wifi</v>
      </c>
      <c r="F3314" t="s">
        <v>342</v>
      </c>
      <c r="G3314" t="s">
        <v>1901</v>
      </c>
      <c r="H3314">
        <f t="shared" si="404"/>
        <v>6.9100000000000819</v>
      </c>
      <c r="I3314">
        <f t="shared" si="402"/>
        <v>720000</v>
      </c>
      <c r="J3314">
        <v>2014.1</v>
      </c>
      <c r="K3314">
        <f t="shared" si="403"/>
        <v>64</v>
      </c>
      <c r="M3314">
        <f t="shared" si="401"/>
        <v>600000</v>
      </c>
    </row>
    <row r="3315" spans="1:13" x14ac:dyDescent="0.45">
      <c r="A3315" t="s">
        <v>1877</v>
      </c>
      <c r="B3315">
        <v>200000</v>
      </c>
      <c r="C3315" t="s">
        <v>7</v>
      </c>
      <c r="D3315" t="str">
        <f t="shared" si="406"/>
        <v>2020.12</v>
      </c>
      <c r="E3315" t="str" cm="1">
        <f t="array" ref="E3315">IF(COUNT(FIND({"셀룰러","샐룰러","lte","Lte","LTE","Cellular","cellular"},G3315)),"lte","wifi")</f>
        <v>wifi</v>
      </c>
      <c r="F3315" t="s">
        <v>175</v>
      </c>
      <c r="G3315" t="s">
        <v>1958</v>
      </c>
      <c r="H3315">
        <f t="shared" si="404"/>
        <v>6.0199999999999818</v>
      </c>
      <c r="I3315">
        <f t="shared" si="402"/>
        <v>720000</v>
      </c>
      <c r="J3315">
        <v>2014.1</v>
      </c>
      <c r="K3315">
        <f t="shared" si="403"/>
        <v>64</v>
      </c>
      <c r="M3315">
        <f t="shared" si="401"/>
        <v>600000</v>
      </c>
    </row>
    <row r="3316" spans="1:13" x14ac:dyDescent="0.45">
      <c r="A3316" t="s">
        <v>1877</v>
      </c>
      <c r="B3316">
        <v>230000</v>
      </c>
      <c r="C3316" t="s">
        <v>4</v>
      </c>
      <c r="D3316" t="str">
        <f t="shared" si="406"/>
        <v>2020.12</v>
      </c>
      <c r="E3316" t="str" cm="1">
        <f t="array" ref="E3316">IF(COUNT(FIND({"셀룰러","샐룰러","lte","Lte","LTE","Cellular","cellular"},G3316)),"lte","wifi")</f>
        <v>wifi</v>
      </c>
      <c r="F3316" t="s">
        <v>142</v>
      </c>
      <c r="G3316" t="s">
        <v>1642</v>
      </c>
      <c r="H3316">
        <f t="shared" si="404"/>
        <v>6.0199999999999818</v>
      </c>
      <c r="I3316">
        <f t="shared" si="402"/>
        <v>720000</v>
      </c>
      <c r="J3316">
        <v>2014.1</v>
      </c>
      <c r="K3316">
        <f t="shared" si="403"/>
        <v>64</v>
      </c>
      <c r="M3316">
        <f t="shared" si="401"/>
        <v>600000</v>
      </c>
    </row>
    <row r="3317" spans="1:13" x14ac:dyDescent="0.45">
      <c r="A3317" t="s">
        <v>1877</v>
      </c>
      <c r="B3317">
        <v>160000</v>
      </c>
      <c r="C3317" t="s">
        <v>7</v>
      </c>
      <c r="D3317" t="str">
        <f t="shared" si="406"/>
        <v>2021.01</v>
      </c>
      <c r="E3317" t="str" cm="1">
        <f t="array" ref="E3317">IF(COUNT(FIND({"셀룰러","샐룰러","lte","Lte","LTE","Cellular","cellular"},G3317)),"lte","wifi")</f>
        <v>wifi</v>
      </c>
      <c r="F3317" t="s">
        <v>117</v>
      </c>
      <c r="G3317" t="s">
        <v>1748</v>
      </c>
      <c r="H3317">
        <f t="shared" si="404"/>
        <v>6.9100000000000819</v>
      </c>
      <c r="I3317">
        <f t="shared" si="402"/>
        <v>600000</v>
      </c>
      <c r="J3317">
        <v>2014.1</v>
      </c>
      <c r="K3317">
        <f t="shared" si="403"/>
        <v>16</v>
      </c>
      <c r="M3317">
        <f t="shared" si="401"/>
        <v>600000</v>
      </c>
    </row>
    <row r="3318" spans="1:13" x14ac:dyDescent="0.45">
      <c r="A3318" t="s">
        <v>1877</v>
      </c>
      <c r="B3318">
        <v>90000</v>
      </c>
      <c r="C3318" t="s">
        <v>7</v>
      </c>
      <c r="D3318" t="str">
        <f t="shared" si="406"/>
        <v>2021.02</v>
      </c>
      <c r="E3318" t="str" cm="1">
        <f t="array" ref="E3318">IF(COUNT(FIND({"셀룰러","샐룰러","lte","Lte","LTE","Cellular","cellular"},G3318)),"lte","wifi")</f>
        <v>wifi</v>
      </c>
      <c r="F3318" t="s">
        <v>208</v>
      </c>
      <c r="G3318" t="s">
        <v>1671</v>
      </c>
      <c r="H3318">
        <f t="shared" si="404"/>
        <v>6.9200000000000728</v>
      </c>
      <c r="I3318">
        <f t="shared" si="402"/>
        <v>720000</v>
      </c>
      <c r="J3318">
        <v>2014.1</v>
      </c>
      <c r="K3318">
        <f t="shared" si="403"/>
        <v>64</v>
      </c>
      <c r="M3318">
        <f t="shared" si="401"/>
        <v>600000</v>
      </c>
    </row>
    <row r="3319" spans="1:13" x14ac:dyDescent="0.45">
      <c r="A3319" t="s">
        <v>1877</v>
      </c>
      <c r="B3319">
        <v>180000</v>
      </c>
      <c r="C3319" t="s">
        <v>7</v>
      </c>
      <c r="D3319" s="2">
        <v>2021.01</v>
      </c>
      <c r="E3319" t="str" cm="1">
        <f t="array" ref="E3319">IF(COUNT(FIND({"셀룰러","샐룰러","lte","Lte","LTE","Cellular","cellular"},G3319)),"lte","wifi")</f>
        <v>wifi</v>
      </c>
      <c r="F3319">
        <v>20210131</v>
      </c>
      <c r="G3319" t="s">
        <v>1701</v>
      </c>
      <c r="H3319">
        <f t="shared" si="404"/>
        <v>6.9100000000000819</v>
      </c>
      <c r="I3319">
        <f t="shared" si="402"/>
        <v>720000</v>
      </c>
      <c r="J3319">
        <v>2014.1</v>
      </c>
      <c r="K3319">
        <f t="shared" si="403"/>
        <v>64</v>
      </c>
      <c r="M3319">
        <f t="shared" ref="M3319:M3382" si="407">IF(E3319="wifi",600000,760000)</f>
        <v>600000</v>
      </c>
    </row>
    <row r="3320" spans="1:13" x14ac:dyDescent="0.45">
      <c r="A3320" t="s">
        <v>1877</v>
      </c>
      <c r="B3320">
        <v>260000</v>
      </c>
      <c r="C3320" t="s">
        <v>7</v>
      </c>
      <c r="D3320" t="str">
        <f>LEFT(F3320,7)</f>
        <v>2020.12</v>
      </c>
      <c r="E3320" t="str" cm="1">
        <f t="array" ref="E3320">IF(COUNT(FIND({"셀룰러","샐룰러","lte","Lte","LTE","Cellular","cellular"},G3320)),"lte","wifi")</f>
        <v>wifi</v>
      </c>
      <c r="F3320" t="s">
        <v>175</v>
      </c>
      <c r="G3320" t="s">
        <v>1783</v>
      </c>
      <c r="H3320">
        <f t="shared" si="404"/>
        <v>6.0199999999999818</v>
      </c>
      <c r="I3320">
        <f t="shared" ref="I3320:I3383" si="408">IF(K3320=64,M3320+120000,IF(K3320=128,M3320+240000,IF(K3320=256,M3320+360000,M3320)))</f>
        <v>840000</v>
      </c>
      <c r="J3320">
        <v>2014.1</v>
      </c>
      <c r="K3320">
        <f t="shared" ref="K3320:K3383" si="409">IF(COUNT(FIND(128,G3320)),128,IF(COUNT(FIND(16,G3320)),16,64))</f>
        <v>128</v>
      </c>
      <c r="M3320">
        <f t="shared" si="407"/>
        <v>600000</v>
      </c>
    </row>
    <row r="3321" spans="1:13" x14ac:dyDescent="0.45">
      <c r="A3321" t="s">
        <v>1877</v>
      </c>
      <c r="B3321">
        <v>200000</v>
      </c>
      <c r="C3321" t="s">
        <v>4</v>
      </c>
      <c r="D3321" t="str">
        <f>LEFT(F3321,7)</f>
        <v>2021.01</v>
      </c>
      <c r="E3321" t="str" cm="1">
        <f t="array" ref="E3321">IF(COUNT(FIND({"셀룰러","샐룰러","lte","Lte","LTE","Cellular","cellular"},G3321)),"lte","wifi")</f>
        <v>wifi</v>
      </c>
      <c r="F3321" t="s">
        <v>83</v>
      </c>
      <c r="G3321" t="s">
        <v>1891</v>
      </c>
      <c r="H3321">
        <f t="shared" si="404"/>
        <v>6.9100000000000819</v>
      </c>
      <c r="I3321">
        <f t="shared" si="408"/>
        <v>840000</v>
      </c>
      <c r="J3321">
        <v>2014.1</v>
      </c>
      <c r="K3321">
        <f t="shared" si="409"/>
        <v>128</v>
      </c>
      <c r="M3321">
        <f t="shared" si="407"/>
        <v>600000</v>
      </c>
    </row>
    <row r="3322" spans="1:13" x14ac:dyDescent="0.45">
      <c r="A3322" t="s">
        <v>1877</v>
      </c>
      <c r="B3322">
        <v>180000</v>
      </c>
      <c r="C3322" t="s">
        <v>4</v>
      </c>
      <c r="D3322" s="2">
        <v>2020.12</v>
      </c>
      <c r="E3322" t="str" cm="1">
        <f t="array" ref="E3322">IF(COUNT(FIND({"셀룰러","샐룰러","lte","Lte","LTE","Cellular","cellular"},G3322)),"lte","wifi")</f>
        <v>lte</v>
      </c>
      <c r="F3322">
        <v>20201207</v>
      </c>
      <c r="G3322" t="s">
        <v>5694</v>
      </c>
      <c r="H3322">
        <f t="shared" si="404"/>
        <v>6.0199999999999818</v>
      </c>
      <c r="I3322">
        <f t="shared" si="408"/>
        <v>880000</v>
      </c>
      <c r="J3322">
        <v>2014.1</v>
      </c>
      <c r="K3322">
        <f t="shared" si="409"/>
        <v>64</v>
      </c>
      <c r="M3322">
        <f t="shared" si="407"/>
        <v>760000</v>
      </c>
    </row>
    <row r="3323" spans="1:13" x14ac:dyDescent="0.45">
      <c r="A3323" t="s">
        <v>1877</v>
      </c>
      <c r="B3323" s="1">
        <v>273000</v>
      </c>
      <c r="C3323" t="s">
        <v>4</v>
      </c>
      <c r="D3323" t="str">
        <f>LEFT(F3323,7)</f>
        <v>2019.02</v>
      </c>
      <c r="E3323" t="str" cm="1">
        <f t="array" ref="E3323">IF(COUNT(FIND({"셀룰러","샐룰러","lte","Lte","LTE","Cellular","cellular"},G3323)),"lte","wifi")</f>
        <v>wifi</v>
      </c>
      <c r="F3323" t="s">
        <v>5286</v>
      </c>
      <c r="G3323" t="s">
        <v>5116</v>
      </c>
      <c r="H3323">
        <f t="shared" si="404"/>
        <v>4.9200000000000728</v>
      </c>
      <c r="I3323">
        <f t="shared" si="408"/>
        <v>600000</v>
      </c>
      <c r="J3323">
        <v>2014.1</v>
      </c>
      <c r="K3323">
        <f t="shared" si="409"/>
        <v>16</v>
      </c>
      <c r="M3323">
        <f t="shared" si="407"/>
        <v>600000</v>
      </c>
    </row>
    <row r="3324" spans="1:13" x14ac:dyDescent="0.45">
      <c r="A3324" t="s">
        <v>1877</v>
      </c>
      <c r="B3324">
        <v>240000</v>
      </c>
      <c r="C3324" t="s">
        <v>7</v>
      </c>
      <c r="D3324" t="str">
        <f>LEFT(F3324,7)</f>
        <v>2021.02</v>
      </c>
      <c r="E3324" t="str" cm="1">
        <f t="array" ref="E3324">IF(COUNT(FIND({"셀룰러","샐룰러","lte","Lte","LTE","Cellular","cellular"},G3324)),"lte","wifi")</f>
        <v>lte</v>
      </c>
      <c r="F3324" t="s">
        <v>64</v>
      </c>
      <c r="G3324" t="s">
        <v>1685</v>
      </c>
      <c r="H3324">
        <f t="shared" si="404"/>
        <v>6.9200000000000728</v>
      </c>
      <c r="I3324">
        <f t="shared" si="408"/>
        <v>1000000</v>
      </c>
      <c r="J3324">
        <v>2014.1</v>
      </c>
      <c r="K3324">
        <f t="shared" si="409"/>
        <v>128</v>
      </c>
      <c r="M3324">
        <f t="shared" si="407"/>
        <v>760000</v>
      </c>
    </row>
    <row r="3325" spans="1:13" x14ac:dyDescent="0.45">
      <c r="A3325" t="s">
        <v>1877</v>
      </c>
      <c r="B3325">
        <v>250000</v>
      </c>
      <c r="C3325" t="s">
        <v>7</v>
      </c>
      <c r="D3325" s="2">
        <v>2021.02</v>
      </c>
      <c r="E3325" t="str" cm="1">
        <f t="array" ref="E3325">IF(COUNT(FIND({"셀룰러","샐룰러","lte","Lte","LTE","Cellular","cellular"},G3325)),"lte","wifi")</f>
        <v>lte</v>
      </c>
      <c r="F3325">
        <v>20210219</v>
      </c>
      <c r="G3325" t="s">
        <v>5605</v>
      </c>
      <c r="H3325">
        <f t="shared" si="404"/>
        <v>6.9200000000000728</v>
      </c>
      <c r="I3325">
        <f t="shared" si="408"/>
        <v>1000000</v>
      </c>
      <c r="J3325">
        <v>2014.1</v>
      </c>
      <c r="K3325">
        <f t="shared" si="409"/>
        <v>128</v>
      </c>
      <c r="M3325">
        <f t="shared" si="407"/>
        <v>760000</v>
      </c>
    </row>
    <row r="3326" spans="1:13" x14ac:dyDescent="0.45">
      <c r="A3326" t="s">
        <v>1877</v>
      </c>
      <c r="B3326">
        <v>230000</v>
      </c>
      <c r="C3326" t="s">
        <v>4</v>
      </c>
      <c r="D3326" t="str">
        <f>LEFT(F3326,7)</f>
        <v>2021.01</v>
      </c>
      <c r="E3326" t="str" cm="1">
        <f t="array" ref="E3326">IF(COUNT(FIND({"셀룰러","샐룰러","lte","Lte","LTE","Cellular","cellular"},G3326)),"lte","wifi")</f>
        <v>wifi</v>
      </c>
      <c r="F3326" t="s">
        <v>116</v>
      </c>
      <c r="G3326" t="s">
        <v>1609</v>
      </c>
      <c r="H3326">
        <f t="shared" si="404"/>
        <v>6.9100000000000819</v>
      </c>
      <c r="I3326">
        <f t="shared" si="408"/>
        <v>720000</v>
      </c>
      <c r="J3326">
        <v>2014.1</v>
      </c>
      <c r="K3326">
        <f t="shared" si="409"/>
        <v>64</v>
      </c>
      <c r="M3326">
        <f t="shared" si="407"/>
        <v>600000</v>
      </c>
    </row>
    <row r="3327" spans="1:13" x14ac:dyDescent="0.45">
      <c r="A3327" t="s">
        <v>1877</v>
      </c>
      <c r="B3327">
        <v>280000</v>
      </c>
      <c r="C3327" t="s">
        <v>43</v>
      </c>
      <c r="D3327" t="str">
        <f>LEFT(F3327,7)</f>
        <v>2020.11</v>
      </c>
      <c r="E3327" t="str" cm="1">
        <f t="array" ref="E3327">IF(COUNT(FIND({"셀룰러","샐룰러","lte","Lte","LTE","Cellular","cellular"},G3327)),"lte","wifi")</f>
        <v>wifi</v>
      </c>
      <c r="F3327" t="s">
        <v>220</v>
      </c>
      <c r="G3327" t="s">
        <v>1809</v>
      </c>
      <c r="H3327">
        <f t="shared" si="404"/>
        <v>6.0099999999999909</v>
      </c>
      <c r="I3327">
        <f t="shared" si="408"/>
        <v>720000</v>
      </c>
      <c r="J3327">
        <v>2014.1</v>
      </c>
      <c r="K3327">
        <f t="shared" si="409"/>
        <v>64</v>
      </c>
      <c r="M3327">
        <f t="shared" si="407"/>
        <v>600000</v>
      </c>
    </row>
    <row r="3328" spans="1:13" x14ac:dyDescent="0.45">
      <c r="A3328" t="s">
        <v>1877</v>
      </c>
      <c r="B3328">
        <v>165000</v>
      </c>
      <c r="C3328" t="s">
        <v>4</v>
      </c>
      <c r="D3328" s="2">
        <v>2021.02</v>
      </c>
      <c r="E3328" t="str" cm="1">
        <f t="array" ref="E3328">IF(COUNT(FIND({"셀룰러","샐룰러","lte","Lte","LTE","Cellular","cellular"},G3328)),"lte","wifi")</f>
        <v>lte</v>
      </c>
      <c r="F3328">
        <v>20210215</v>
      </c>
      <c r="G3328" t="s">
        <v>5564</v>
      </c>
      <c r="H3328">
        <f t="shared" si="404"/>
        <v>6.9200000000000728</v>
      </c>
      <c r="I3328">
        <f t="shared" si="408"/>
        <v>880000</v>
      </c>
      <c r="J3328">
        <v>2014.1</v>
      </c>
      <c r="K3328">
        <f t="shared" si="409"/>
        <v>64</v>
      </c>
      <c r="M3328">
        <f t="shared" si="407"/>
        <v>760000</v>
      </c>
    </row>
    <row r="3329" spans="1:13" x14ac:dyDescent="0.45">
      <c r="A3329" t="s">
        <v>1877</v>
      </c>
      <c r="B3329">
        <v>180000</v>
      </c>
      <c r="C3329" t="s">
        <v>7</v>
      </c>
      <c r="D3329" t="str">
        <f t="shared" ref="D3329:D3343" si="410">LEFT(F3329,7)</f>
        <v>2020.12</v>
      </c>
      <c r="E3329" t="str" cm="1">
        <f t="array" ref="E3329">IF(COUNT(FIND({"셀룰러","샐룰러","lte","Lte","LTE","Cellular","cellular"},G3329)),"lte","wifi")</f>
        <v>wifi</v>
      </c>
      <c r="F3329" t="s">
        <v>163</v>
      </c>
      <c r="G3329" t="s">
        <v>1786</v>
      </c>
      <c r="H3329">
        <f t="shared" si="404"/>
        <v>6.0199999999999818</v>
      </c>
      <c r="I3329">
        <f t="shared" si="408"/>
        <v>600000</v>
      </c>
      <c r="J3329">
        <v>2014.1</v>
      </c>
      <c r="K3329">
        <f t="shared" si="409"/>
        <v>16</v>
      </c>
      <c r="M3329">
        <f t="shared" si="407"/>
        <v>600000</v>
      </c>
    </row>
    <row r="3330" spans="1:13" x14ac:dyDescent="0.45">
      <c r="A3330" t="s">
        <v>1877</v>
      </c>
      <c r="B3330">
        <v>200000</v>
      </c>
      <c r="C3330" t="s">
        <v>4</v>
      </c>
      <c r="D3330" t="str">
        <f t="shared" si="410"/>
        <v>2021.02</v>
      </c>
      <c r="E3330" t="str" cm="1">
        <f t="array" ref="E3330">IF(COUNT(FIND({"셀룰러","샐룰러","lte","Lte","LTE","Cellular","cellular"},G3330)),"lte","wifi")</f>
        <v>wifi</v>
      </c>
      <c r="F3330" t="s">
        <v>299</v>
      </c>
      <c r="G3330" t="s">
        <v>1696</v>
      </c>
      <c r="H3330">
        <f t="shared" si="404"/>
        <v>6.9200000000000728</v>
      </c>
      <c r="I3330">
        <f t="shared" si="408"/>
        <v>720000</v>
      </c>
      <c r="J3330">
        <v>2014.1</v>
      </c>
      <c r="K3330">
        <f t="shared" si="409"/>
        <v>64</v>
      </c>
      <c r="M3330">
        <f t="shared" si="407"/>
        <v>600000</v>
      </c>
    </row>
    <row r="3331" spans="1:13" x14ac:dyDescent="0.45">
      <c r="A3331" t="s">
        <v>1877</v>
      </c>
      <c r="B3331">
        <v>330000</v>
      </c>
      <c r="C3331" t="s">
        <v>4</v>
      </c>
      <c r="D3331" t="str">
        <f t="shared" si="410"/>
        <v>2020.12</v>
      </c>
      <c r="E3331" t="str" cm="1">
        <f t="array" ref="E3331">IF(COUNT(FIND({"셀룰러","샐룰러","lte","Lte","LTE","Cellular","cellular"},G3331)),"lte","wifi")</f>
        <v>wifi</v>
      </c>
      <c r="F3331" t="s">
        <v>155</v>
      </c>
      <c r="G3331" t="s">
        <v>1761</v>
      </c>
      <c r="H3331">
        <f t="shared" si="404"/>
        <v>6.0199999999999818</v>
      </c>
      <c r="I3331">
        <f t="shared" si="408"/>
        <v>840000</v>
      </c>
      <c r="J3331">
        <v>2014.1</v>
      </c>
      <c r="K3331">
        <f t="shared" si="409"/>
        <v>128</v>
      </c>
      <c r="M3331">
        <f t="shared" si="407"/>
        <v>600000</v>
      </c>
    </row>
    <row r="3332" spans="1:13" x14ac:dyDescent="0.45">
      <c r="A3332" t="s">
        <v>1877</v>
      </c>
      <c r="B3332">
        <v>221000</v>
      </c>
      <c r="C3332" t="s">
        <v>4</v>
      </c>
      <c r="D3332" t="str">
        <f t="shared" si="410"/>
        <v>2021.02</v>
      </c>
      <c r="E3332" t="str" cm="1">
        <f t="array" ref="E3332">IF(COUNT(FIND({"셀룰러","샐룰러","lte","Lte","LTE","Cellular","cellular"},G3332)),"lte","wifi")</f>
        <v>wifi</v>
      </c>
      <c r="F3332" t="s">
        <v>40</v>
      </c>
      <c r="G3332" t="s">
        <v>1618</v>
      </c>
      <c r="H3332">
        <f t="shared" si="404"/>
        <v>6.9200000000000728</v>
      </c>
      <c r="I3332">
        <f t="shared" si="408"/>
        <v>720000</v>
      </c>
      <c r="J3332">
        <v>2014.1</v>
      </c>
      <c r="K3332">
        <f t="shared" si="409"/>
        <v>64</v>
      </c>
      <c r="M3332">
        <f t="shared" si="407"/>
        <v>600000</v>
      </c>
    </row>
    <row r="3333" spans="1:13" x14ac:dyDescent="0.45">
      <c r="A3333" t="s">
        <v>1877</v>
      </c>
      <c r="B3333" s="1">
        <v>359000</v>
      </c>
      <c r="C3333" t="s">
        <v>4</v>
      </c>
      <c r="D3333" t="str">
        <f t="shared" si="410"/>
        <v>2021.02</v>
      </c>
      <c r="E3333" t="str" cm="1">
        <f t="array" ref="E3333">IF(COUNT(FIND({"셀룰러","샐룰러","lte","Lte","LTE","Cellular","cellular"},G3333)),"lte","wifi")</f>
        <v>lte</v>
      </c>
      <c r="F3333" t="s">
        <v>5277</v>
      </c>
      <c r="G3333" t="s">
        <v>5147</v>
      </c>
      <c r="H3333">
        <f t="shared" si="404"/>
        <v>6.9200000000000728</v>
      </c>
      <c r="I3333">
        <f t="shared" si="408"/>
        <v>880000</v>
      </c>
      <c r="J3333">
        <v>2014.1</v>
      </c>
      <c r="K3333">
        <f t="shared" si="409"/>
        <v>64</v>
      </c>
      <c r="M3333">
        <f t="shared" si="407"/>
        <v>760000</v>
      </c>
    </row>
    <row r="3334" spans="1:13" x14ac:dyDescent="0.45">
      <c r="A3334" t="s">
        <v>1877</v>
      </c>
      <c r="B3334">
        <v>220000</v>
      </c>
      <c r="C3334" t="s">
        <v>7</v>
      </c>
      <c r="D3334" t="str">
        <f t="shared" si="410"/>
        <v>2021.02</v>
      </c>
      <c r="E3334" t="str" cm="1">
        <f t="array" ref="E3334">IF(COUNT(FIND({"셀룰러","샐룰러","lte","Lte","LTE","Cellular","cellular"},G3334)),"lte","wifi")</f>
        <v>wifi</v>
      </c>
      <c r="F3334" t="s">
        <v>71</v>
      </c>
      <c r="G3334" t="s">
        <v>1873</v>
      </c>
      <c r="H3334">
        <f t="shared" si="404"/>
        <v>6.9200000000000728</v>
      </c>
      <c r="I3334">
        <f t="shared" si="408"/>
        <v>720000</v>
      </c>
      <c r="J3334">
        <v>2014.1</v>
      </c>
      <c r="K3334">
        <f t="shared" si="409"/>
        <v>64</v>
      </c>
      <c r="M3334">
        <f t="shared" si="407"/>
        <v>600000</v>
      </c>
    </row>
    <row r="3335" spans="1:13" x14ac:dyDescent="0.45">
      <c r="A3335" t="s">
        <v>1877</v>
      </c>
      <c r="B3335">
        <v>200000</v>
      </c>
      <c r="C3335" t="s">
        <v>4</v>
      </c>
      <c r="D3335" t="str">
        <f t="shared" si="410"/>
        <v>2020.12</v>
      </c>
      <c r="E3335" t="str" cm="1">
        <f t="array" ref="E3335">IF(COUNT(FIND({"셀룰러","샐룰러","lte","Lte","LTE","Cellular","cellular"},G3335)),"lte","wifi")</f>
        <v>wifi</v>
      </c>
      <c r="F3335" t="s">
        <v>155</v>
      </c>
      <c r="G3335" t="s">
        <v>1644</v>
      </c>
      <c r="H3335">
        <f t="shared" ref="H3335:H3398" si="411">D3335-J3335</f>
        <v>6.0199999999999818</v>
      </c>
      <c r="I3335">
        <f t="shared" si="408"/>
        <v>600000</v>
      </c>
      <c r="J3335">
        <v>2014.1</v>
      </c>
      <c r="K3335">
        <f t="shared" si="409"/>
        <v>16</v>
      </c>
      <c r="M3335">
        <f t="shared" si="407"/>
        <v>600000</v>
      </c>
    </row>
    <row r="3336" spans="1:13" x14ac:dyDescent="0.45">
      <c r="A3336" t="s">
        <v>1877</v>
      </c>
      <c r="B3336">
        <v>250000</v>
      </c>
      <c r="C3336" t="s">
        <v>4</v>
      </c>
      <c r="D3336" t="str">
        <f t="shared" si="410"/>
        <v>2021.02</v>
      </c>
      <c r="E3336" t="str" cm="1">
        <f t="array" ref="E3336">IF(COUNT(FIND({"셀룰러","샐룰러","lte","Lte","LTE","Cellular","cellular"},G3336)),"lte","wifi")</f>
        <v>wifi</v>
      </c>
      <c r="F3336" t="s">
        <v>52</v>
      </c>
      <c r="G3336" t="s">
        <v>1620</v>
      </c>
      <c r="H3336">
        <f t="shared" si="411"/>
        <v>6.9200000000000728</v>
      </c>
      <c r="I3336">
        <f t="shared" si="408"/>
        <v>720000</v>
      </c>
      <c r="J3336">
        <v>2014.1</v>
      </c>
      <c r="K3336">
        <f t="shared" si="409"/>
        <v>64</v>
      </c>
      <c r="M3336">
        <f t="shared" si="407"/>
        <v>600000</v>
      </c>
    </row>
    <row r="3337" spans="1:13" x14ac:dyDescent="0.45">
      <c r="A3337" t="s">
        <v>1877</v>
      </c>
      <c r="B3337">
        <v>180000</v>
      </c>
      <c r="C3337" t="s">
        <v>4</v>
      </c>
      <c r="D3337" t="str">
        <f t="shared" si="410"/>
        <v>2021.02</v>
      </c>
      <c r="E3337" t="str" cm="1">
        <f t="array" ref="E3337">IF(COUNT(FIND({"셀룰러","샐룰러","lte","Lte","LTE","Cellular","cellular"},G3337)),"lte","wifi")</f>
        <v>wifi</v>
      </c>
      <c r="F3337" t="s">
        <v>208</v>
      </c>
      <c r="G3337" t="s">
        <v>1784</v>
      </c>
      <c r="H3337">
        <f t="shared" si="411"/>
        <v>6.9200000000000728</v>
      </c>
      <c r="I3337">
        <f t="shared" si="408"/>
        <v>720000</v>
      </c>
      <c r="J3337">
        <v>2014.1</v>
      </c>
      <c r="K3337">
        <f t="shared" si="409"/>
        <v>64</v>
      </c>
      <c r="M3337">
        <f t="shared" si="407"/>
        <v>600000</v>
      </c>
    </row>
    <row r="3338" spans="1:13" x14ac:dyDescent="0.45">
      <c r="A3338" t="s">
        <v>1877</v>
      </c>
      <c r="B3338" s="1">
        <v>349000</v>
      </c>
      <c r="C3338" t="s">
        <v>4</v>
      </c>
      <c r="D3338" t="str">
        <f t="shared" si="410"/>
        <v>2021.01</v>
      </c>
      <c r="E3338" t="str" cm="1">
        <f t="array" ref="E3338">IF(COUNT(FIND({"셀룰러","샐룰러","lte","Lte","LTE","Cellular","cellular"},G3338)),"lte","wifi")</f>
        <v>wifi</v>
      </c>
      <c r="F3338" t="s">
        <v>5283</v>
      </c>
      <c r="G3338" t="s">
        <v>5158</v>
      </c>
      <c r="H3338">
        <f t="shared" si="411"/>
        <v>6.9100000000000819</v>
      </c>
      <c r="I3338">
        <f t="shared" si="408"/>
        <v>840000</v>
      </c>
      <c r="J3338">
        <v>2014.1</v>
      </c>
      <c r="K3338">
        <f t="shared" si="409"/>
        <v>128</v>
      </c>
      <c r="M3338">
        <f t="shared" si="407"/>
        <v>600000</v>
      </c>
    </row>
    <row r="3339" spans="1:13" x14ac:dyDescent="0.45">
      <c r="A3339" t="s">
        <v>1877</v>
      </c>
      <c r="B3339">
        <v>210000</v>
      </c>
      <c r="C3339" t="s">
        <v>7</v>
      </c>
      <c r="D3339" t="str">
        <f t="shared" si="410"/>
        <v>2020.11</v>
      </c>
      <c r="E3339" t="str" cm="1">
        <f t="array" ref="E3339">IF(COUNT(FIND({"셀룰러","샐룰러","lte","Lte","LTE","Cellular","cellular"},G3339)),"lte","wifi")</f>
        <v>wifi</v>
      </c>
      <c r="F3339" t="s">
        <v>599</v>
      </c>
      <c r="G3339" t="s">
        <v>1966</v>
      </c>
      <c r="H3339">
        <f t="shared" si="411"/>
        <v>6.0099999999999909</v>
      </c>
      <c r="I3339">
        <f t="shared" si="408"/>
        <v>720000</v>
      </c>
      <c r="J3339">
        <v>2014.1</v>
      </c>
      <c r="K3339">
        <f t="shared" si="409"/>
        <v>64</v>
      </c>
      <c r="M3339">
        <f t="shared" si="407"/>
        <v>600000</v>
      </c>
    </row>
    <row r="3340" spans="1:13" x14ac:dyDescent="0.45">
      <c r="A3340" t="s">
        <v>1877</v>
      </c>
      <c r="B3340">
        <v>150000</v>
      </c>
      <c r="C3340" t="s">
        <v>7</v>
      </c>
      <c r="D3340" t="str">
        <f t="shared" si="410"/>
        <v>2021.03</v>
      </c>
      <c r="E3340" t="str" cm="1">
        <f t="array" ref="E3340">IF(COUNT(FIND({"셀룰러","샐룰러","lte","Lte","LTE","Cellular","cellular"},G3340)),"lte","wifi")</f>
        <v>wifi</v>
      </c>
      <c r="F3340" t="s">
        <v>17</v>
      </c>
      <c r="G3340" t="s">
        <v>1651</v>
      </c>
      <c r="H3340">
        <f t="shared" si="411"/>
        <v>6.9300000000000637</v>
      </c>
      <c r="I3340">
        <f t="shared" si="408"/>
        <v>720000</v>
      </c>
      <c r="J3340">
        <v>2014.1</v>
      </c>
      <c r="K3340">
        <f t="shared" si="409"/>
        <v>64</v>
      </c>
      <c r="M3340">
        <f t="shared" si="407"/>
        <v>600000</v>
      </c>
    </row>
    <row r="3341" spans="1:13" x14ac:dyDescent="0.45">
      <c r="A3341" t="s">
        <v>1877</v>
      </c>
      <c r="B3341">
        <v>225000</v>
      </c>
      <c r="C3341" t="s">
        <v>7</v>
      </c>
      <c r="D3341" t="str">
        <f t="shared" si="410"/>
        <v>2021.03</v>
      </c>
      <c r="E3341" t="str" cm="1">
        <f t="array" ref="E3341">IF(COUNT(FIND({"셀룰러","샐룰러","lte","Lte","LTE","Cellular","cellular"},G3341)),"lte","wifi")</f>
        <v>wifi</v>
      </c>
      <c r="F3341" t="s">
        <v>197</v>
      </c>
      <c r="G3341" t="s">
        <v>1834</v>
      </c>
      <c r="H3341">
        <f t="shared" si="411"/>
        <v>6.9300000000000637</v>
      </c>
      <c r="I3341">
        <f t="shared" si="408"/>
        <v>720000</v>
      </c>
      <c r="J3341">
        <v>2014.1</v>
      </c>
      <c r="K3341">
        <f t="shared" si="409"/>
        <v>64</v>
      </c>
      <c r="M3341">
        <f t="shared" si="407"/>
        <v>600000</v>
      </c>
    </row>
    <row r="3342" spans="1:13" x14ac:dyDescent="0.45">
      <c r="A3342" t="s">
        <v>1877</v>
      </c>
      <c r="B3342">
        <v>190000</v>
      </c>
      <c r="C3342" t="s">
        <v>7</v>
      </c>
      <c r="D3342" t="str">
        <f t="shared" si="410"/>
        <v>2020.11</v>
      </c>
      <c r="E3342" t="str" cm="1">
        <f t="array" ref="E3342">IF(COUNT(FIND({"셀룰러","샐룰러","lte","Lte","LTE","Cellular","cellular"},G3342)),"lte","wifi")</f>
        <v>lte</v>
      </c>
      <c r="F3342" t="s">
        <v>673</v>
      </c>
      <c r="G3342" t="s">
        <v>1968</v>
      </c>
      <c r="H3342">
        <f t="shared" si="411"/>
        <v>6.0099999999999909</v>
      </c>
      <c r="I3342">
        <f t="shared" si="408"/>
        <v>880000</v>
      </c>
      <c r="J3342">
        <v>2014.1</v>
      </c>
      <c r="K3342">
        <f t="shared" si="409"/>
        <v>64</v>
      </c>
      <c r="M3342">
        <f t="shared" si="407"/>
        <v>760000</v>
      </c>
    </row>
    <row r="3343" spans="1:13" x14ac:dyDescent="0.45">
      <c r="A3343" t="s">
        <v>1877</v>
      </c>
      <c r="B3343">
        <v>230000</v>
      </c>
      <c r="C3343" t="s">
        <v>7</v>
      </c>
      <c r="D3343" t="str">
        <f t="shared" si="410"/>
        <v>2021.01</v>
      </c>
      <c r="E3343" t="str" cm="1">
        <f t="array" ref="E3343">IF(COUNT(FIND({"셀룰러","샐룰러","lte","Lte","LTE","Cellular","cellular"},G3343)),"lte","wifi")</f>
        <v>wifi</v>
      </c>
      <c r="F3343" t="s">
        <v>127</v>
      </c>
      <c r="G3343" t="s">
        <v>5149</v>
      </c>
      <c r="H3343">
        <f t="shared" si="411"/>
        <v>6.9100000000000819</v>
      </c>
      <c r="I3343">
        <f t="shared" si="408"/>
        <v>840000</v>
      </c>
      <c r="J3343">
        <v>2014.1</v>
      </c>
      <c r="K3343">
        <f t="shared" si="409"/>
        <v>128</v>
      </c>
      <c r="M3343">
        <f t="shared" si="407"/>
        <v>600000</v>
      </c>
    </row>
    <row r="3344" spans="1:13" x14ac:dyDescent="0.45">
      <c r="A3344" t="s">
        <v>1877</v>
      </c>
      <c r="B3344">
        <v>230000</v>
      </c>
      <c r="C3344" t="s">
        <v>7</v>
      </c>
      <c r="D3344" s="2">
        <v>2020.11</v>
      </c>
      <c r="E3344" t="str" cm="1">
        <f t="array" ref="E3344">IF(COUNT(FIND({"셀룰러","샐룰러","lte","Lte","LTE","Cellular","cellular"},G3344)),"lte","wifi")</f>
        <v>wifi</v>
      </c>
      <c r="F3344">
        <v>20201103</v>
      </c>
      <c r="G3344" t="s">
        <v>5662</v>
      </c>
      <c r="H3344">
        <f t="shared" si="411"/>
        <v>6.0099999999999909</v>
      </c>
      <c r="I3344">
        <f t="shared" si="408"/>
        <v>720000</v>
      </c>
      <c r="J3344">
        <v>2014.1</v>
      </c>
      <c r="K3344">
        <f t="shared" si="409"/>
        <v>64</v>
      </c>
      <c r="M3344">
        <f t="shared" si="407"/>
        <v>600000</v>
      </c>
    </row>
    <row r="3345" spans="1:13" x14ac:dyDescent="0.45">
      <c r="A3345" t="s">
        <v>1877</v>
      </c>
      <c r="B3345">
        <v>300000</v>
      </c>
      <c r="C3345" t="s">
        <v>7</v>
      </c>
      <c r="D3345" t="str">
        <f t="shared" ref="D3345:D3350" si="412">LEFT(F3345,7)</f>
        <v>2021.01</v>
      </c>
      <c r="E3345" t="str" cm="1">
        <f t="array" ref="E3345">IF(COUNT(FIND({"셀룰러","샐룰러","lte","Lte","LTE","Cellular","cellular"},G3345)),"lte","wifi")</f>
        <v>wifi</v>
      </c>
      <c r="F3345" t="s">
        <v>108</v>
      </c>
      <c r="G3345" t="s">
        <v>1631</v>
      </c>
      <c r="H3345">
        <f t="shared" si="411"/>
        <v>6.9100000000000819</v>
      </c>
      <c r="I3345">
        <f t="shared" si="408"/>
        <v>720000</v>
      </c>
      <c r="J3345">
        <v>2014.1</v>
      </c>
      <c r="K3345">
        <f t="shared" si="409"/>
        <v>64</v>
      </c>
      <c r="M3345">
        <f t="shared" si="407"/>
        <v>600000</v>
      </c>
    </row>
    <row r="3346" spans="1:13" x14ac:dyDescent="0.45">
      <c r="A3346" t="s">
        <v>1877</v>
      </c>
      <c r="B3346">
        <v>60000</v>
      </c>
      <c r="C3346" t="s">
        <v>7</v>
      </c>
      <c r="D3346" t="str">
        <f t="shared" si="412"/>
        <v>2020.12</v>
      </c>
      <c r="E3346" t="str" cm="1">
        <f t="array" ref="E3346">IF(COUNT(FIND({"셀룰러","샐룰러","lte","Lte","LTE","Cellular","cellular"},G3346)),"lte","wifi")</f>
        <v>wifi</v>
      </c>
      <c r="F3346" t="s">
        <v>134</v>
      </c>
      <c r="G3346" t="s">
        <v>1922</v>
      </c>
      <c r="H3346">
        <f t="shared" si="411"/>
        <v>6.0199999999999818</v>
      </c>
      <c r="I3346">
        <f t="shared" si="408"/>
        <v>720000</v>
      </c>
      <c r="J3346">
        <v>2014.1</v>
      </c>
      <c r="K3346">
        <f t="shared" si="409"/>
        <v>64</v>
      </c>
      <c r="M3346">
        <f t="shared" si="407"/>
        <v>600000</v>
      </c>
    </row>
    <row r="3347" spans="1:13" x14ac:dyDescent="0.45">
      <c r="A3347" t="s">
        <v>1877</v>
      </c>
      <c r="B3347">
        <v>200000</v>
      </c>
      <c r="C3347" t="s">
        <v>7</v>
      </c>
      <c r="D3347" t="str">
        <f t="shared" si="412"/>
        <v>2021.01</v>
      </c>
      <c r="E3347" t="str" cm="1">
        <f t="array" ref="E3347">IF(COUNT(FIND({"셀룰러","샐룰러","lte","Lte","LTE","Cellular","cellular"},G3347)),"lte","wifi")</f>
        <v>wifi</v>
      </c>
      <c r="F3347" t="s">
        <v>102</v>
      </c>
      <c r="G3347" t="s">
        <v>1829</v>
      </c>
      <c r="H3347">
        <f t="shared" si="411"/>
        <v>6.9100000000000819</v>
      </c>
      <c r="I3347">
        <f t="shared" si="408"/>
        <v>720000</v>
      </c>
      <c r="J3347">
        <v>2014.1</v>
      </c>
      <c r="K3347">
        <f t="shared" si="409"/>
        <v>64</v>
      </c>
      <c r="M3347">
        <f t="shared" si="407"/>
        <v>600000</v>
      </c>
    </row>
    <row r="3348" spans="1:13" x14ac:dyDescent="0.45">
      <c r="A3348" t="s">
        <v>1877</v>
      </c>
      <c r="B3348">
        <v>160000</v>
      </c>
      <c r="C3348" t="s">
        <v>4</v>
      </c>
      <c r="D3348" t="str">
        <f t="shared" si="412"/>
        <v>2021.02</v>
      </c>
      <c r="E3348" t="str" cm="1">
        <f t="array" ref="E3348">IF(COUNT(FIND({"셀룰러","샐룰러","lte","Lte","LTE","Cellular","cellular"},G3348)),"lte","wifi")</f>
        <v>wifi</v>
      </c>
      <c r="F3348" t="s">
        <v>105</v>
      </c>
      <c r="G3348" t="s">
        <v>1878</v>
      </c>
      <c r="H3348">
        <f t="shared" si="411"/>
        <v>6.9200000000000728</v>
      </c>
      <c r="I3348">
        <f t="shared" si="408"/>
        <v>720000</v>
      </c>
      <c r="J3348">
        <v>2014.1</v>
      </c>
      <c r="K3348">
        <f t="shared" si="409"/>
        <v>64</v>
      </c>
      <c r="M3348">
        <f t="shared" si="407"/>
        <v>600000</v>
      </c>
    </row>
    <row r="3349" spans="1:13" x14ac:dyDescent="0.45">
      <c r="A3349" t="s">
        <v>1877</v>
      </c>
      <c r="B3349">
        <v>150000</v>
      </c>
      <c r="C3349" t="s">
        <v>7</v>
      </c>
      <c r="D3349" t="str">
        <f t="shared" si="412"/>
        <v>2021.03</v>
      </c>
      <c r="E3349" t="str" cm="1">
        <f t="array" ref="E3349">IF(COUNT(FIND({"셀룰러","샐룰러","lte","Lte","LTE","Cellular","cellular"},G3349)),"lte","wifi")</f>
        <v>wifi</v>
      </c>
      <c r="F3349" t="s">
        <v>17</v>
      </c>
      <c r="G3349" t="s">
        <v>1660</v>
      </c>
      <c r="H3349">
        <f t="shared" si="411"/>
        <v>6.9300000000000637</v>
      </c>
      <c r="I3349">
        <f t="shared" si="408"/>
        <v>720000</v>
      </c>
      <c r="J3349">
        <v>2014.1</v>
      </c>
      <c r="K3349">
        <f t="shared" si="409"/>
        <v>64</v>
      </c>
      <c r="M3349">
        <f t="shared" si="407"/>
        <v>600000</v>
      </c>
    </row>
    <row r="3350" spans="1:13" x14ac:dyDescent="0.45">
      <c r="A3350" t="s">
        <v>1877</v>
      </c>
      <c r="B3350">
        <v>285000</v>
      </c>
      <c r="C3350" t="s">
        <v>4</v>
      </c>
      <c r="D3350" t="str">
        <f t="shared" si="412"/>
        <v>2020.12</v>
      </c>
      <c r="E3350" t="str" cm="1">
        <f t="array" ref="E3350">IF(COUNT(FIND({"셀룰러","샐룰러","lte","Lte","LTE","Cellular","cellular"},G3350)),"lte","wifi")</f>
        <v>wifi</v>
      </c>
      <c r="F3350" t="s">
        <v>161</v>
      </c>
      <c r="G3350" t="s">
        <v>1907</v>
      </c>
      <c r="H3350">
        <f t="shared" si="411"/>
        <v>6.0199999999999818</v>
      </c>
      <c r="I3350">
        <f t="shared" si="408"/>
        <v>720000</v>
      </c>
      <c r="J3350">
        <v>2014.1</v>
      </c>
      <c r="K3350">
        <f t="shared" si="409"/>
        <v>64</v>
      </c>
      <c r="M3350">
        <f t="shared" si="407"/>
        <v>600000</v>
      </c>
    </row>
    <row r="3351" spans="1:13" x14ac:dyDescent="0.45">
      <c r="A3351" t="s">
        <v>1877</v>
      </c>
      <c r="B3351">
        <v>200000</v>
      </c>
      <c r="C3351" t="s">
        <v>7</v>
      </c>
      <c r="D3351" s="2">
        <v>2020.11</v>
      </c>
      <c r="E3351" t="str" cm="1">
        <f t="array" ref="E3351">IF(COUNT(FIND({"셀룰러","샐룰러","lte","Lte","LTE","Cellular","cellular"},G3351)),"lte","wifi")</f>
        <v>wifi</v>
      </c>
      <c r="F3351">
        <v>20201105</v>
      </c>
      <c r="G3351" t="s">
        <v>5643</v>
      </c>
      <c r="H3351">
        <f t="shared" si="411"/>
        <v>6.0099999999999909</v>
      </c>
      <c r="I3351">
        <f t="shared" si="408"/>
        <v>720000</v>
      </c>
      <c r="J3351">
        <v>2014.1</v>
      </c>
      <c r="K3351">
        <f t="shared" si="409"/>
        <v>64</v>
      </c>
      <c r="M3351">
        <f t="shared" si="407"/>
        <v>600000</v>
      </c>
    </row>
    <row r="3352" spans="1:13" x14ac:dyDescent="0.45">
      <c r="A3352" t="s">
        <v>1877</v>
      </c>
      <c r="B3352">
        <v>150000</v>
      </c>
      <c r="C3352" t="s">
        <v>7</v>
      </c>
      <c r="D3352" t="str">
        <f>LEFT(F3352,7)</f>
        <v>2020.12</v>
      </c>
      <c r="E3352" t="str" cm="1">
        <f t="array" ref="E3352">IF(COUNT(FIND({"셀룰러","샐룰러","lte","Lte","LTE","Cellular","cellular"},G3352)),"lte","wifi")</f>
        <v>wifi</v>
      </c>
      <c r="F3352" t="s">
        <v>159</v>
      </c>
      <c r="G3352" t="s">
        <v>1955</v>
      </c>
      <c r="H3352">
        <f t="shared" si="411"/>
        <v>6.0199999999999818</v>
      </c>
      <c r="I3352">
        <f t="shared" si="408"/>
        <v>720000</v>
      </c>
      <c r="J3352">
        <v>2014.1</v>
      </c>
      <c r="K3352">
        <f t="shared" si="409"/>
        <v>64</v>
      </c>
      <c r="M3352">
        <f t="shared" si="407"/>
        <v>600000</v>
      </c>
    </row>
    <row r="3353" spans="1:13" x14ac:dyDescent="0.45">
      <c r="A3353" t="s">
        <v>1877</v>
      </c>
      <c r="B3353">
        <v>230000</v>
      </c>
      <c r="C3353" t="s">
        <v>7</v>
      </c>
      <c r="D3353" s="2">
        <v>2021.02</v>
      </c>
      <c r="E3353" t="str" cm="1">
        <f t="array" ref="E3353">IF(COUNT(FIND({"셀룰러","샐룰러","lte","Lte","LTE","Cellular","cellular"},G3353)),"lte","wifi")</f>
        <v>wifi</v>
      </c>
      <c r="F3353">
        <v>20210226</v>
      </c>
      <c r="G3353" t="s">
        <v>5329</v>
      </c>
      <c r="H3353">
        <f t="shared" si="411"/>
        <v>6.9200000000000728</v>
      </c>
      <c r="I3353">
        <f t="shared" si="408"/>
        <v>720000</v>
      </c>
      <c r="J3353">
        <v>2014.1</v>
      </c>
      <c r="K3353">
        <f t="shared" si="409"/>
        <v>64</v>
      </c>
      <c r="M3353">
        <f t="shared" si="407"/>
        <v>600000</v>
      </c>
    </row>
    <row r="3354" spans="1:13" x14ac:dyDescent="0.45">
      <c r="A3354" t="s">
        <v>1877</v>
      </c>
      <c r="B3354">
        <v>185000</v>
      </c>
      <c r="C3354" t="s">
        <v>7</v>
      </c>
      <c r="D3354" t="str">
        <f t="shared" ref="D3354:D3367" si="413">LEFT(F3354,7)</f>
        <v>2021.02</v>
      </c>
      <c r="E3354" t="str" cm="1">
        <f t="array" ref="E3354">IF(COUNT(FIND({"셀룰러","샐룰러","lte","Lte","LTE","Cellular","cellular"},G3354)),"lte","wifi")</f>
        <v>wifi</v>
      </c>
      <c r="F3354" t="s">
        <v>41</v>
      </c>
      <c r="G3354" t="s">
        <v>1609</v>
      </c>
      <c r="H3354">
        <f t="shared" si="411"/>
        <v>6.9200000000000728</v>
      </c>
      <c r="I3354">
        <f t="shared" si="408"/>
        <v>720000</v>
      </c>
      <c r="J3354">
        <v>2014.1</v>
      </c>
      <c r="K3354">
        <f t="shared" si="409"/>
        <v>64</v>
      </c>
      <c r="M3354">
        <f t="shared" si="407"/>
        <v>600000</v>
      </c>
    </row>
    <row r="3355" spans="1:13" x14ac:dyDescent="0.45">
      <c r="A3355" t="s">
        <v>1877</v>
      </c>
      <c r="B3355">
        <v>250000</v>
      </c>
      <c r="C3355" t="s">
        <v>7</v>
      </c>
      <c r="D3355" t="str">
        <f t="shared" si="413"/>
        <v>2020.11</v>
      </c>
      <c r="E3355" t="str" cm="1">
        <f t="array" ref="E3355">IF(COUNT(FIND({"셀룰러","샐룰러","lte","Lte","LTE","Cellular","cellular"},G3355)),"lte","wifi")</f>
        <v>lte</v>
      </c>
      <c r="F3355" t="s">
        <v>193</v>
      </c>
      <c r="G3355" t="s">
        <v>1807</v>
      </c>
      <c r="H3355">
        <f t="shared" si="411"/>
        <v>6.0099999999999909</v>
      </c>
      <c r="I3355">
        <f t="shared" si="408"/>
        <v>880000</v>
      </c>
      <c r="J3355">
        <v>2014.1</v>
      </c>
      <c r="K3355">
        <f t="shared" si="409"/>
        <v>64</v>
      </c>
      <c r="M3355">
        <f t="shared" si="407"/>
        <v>760000</v>
      </c>
    </row>
    <row r="3356" spans="1:13" x14ac:dyDescent="0.45">
      <c r="A3356" t="s">
        <v>1877</v>
      </c>
      <c r="B3356">
        <v>230000</v>
      </c>
      <c r="C3356" t="s">
        <v>7</v>
      </c>
      <c r="D3356" t="str">
        <f t="shared" si="413"/>
        <v>2020.11</v>
      </c>
      <c r="E3356" t="str" cm="1">
        <f t="array" ref="E3356">IF(COUNT(FIND({"셀룰러","샐룰러","lte","Lte","LTE","Cellular","cellular"},G3356)),"lte","wifi")</f>
        <v>lte</v>
      </c>
      <c r="F3356" t="s">
        <v>192</v>
      </c>
      <c r="G3356" t="s">
        <v>1795</v>
      </c>
      <c r="H3356">
        <f t="shared" si="411"/>
        <v>6.0099999999999909</v>
      </c>
      <c r="I3356">
        <f t="shared" si="408"/>
        <v>880000</v>
      </c>
      <c r="J3356">
        <v>2014.1</v>
      </c>
      <c r="K3356">
        <f t="shared" si="409"/>
        <v>64</v>
      </c>
      <c r="M3356">
        <f t="shared" si="407"/>
        <v>760000</v>
      </c>
    </row>
    <row r="3357" spans="1:13" x14ac:dyDescent="0.45">
      <c r="A3357" t="s">
        <v>1877</v>
      </c>
      <c r="B3357">
        <v>210000</v>
      </c>
      <c r="C3357" t="s">
        <v>4</v>
      </c>
      <c r="D3357" t="str">
        <f t="shared" si="413"/>
        <v>2020.12</v>
      </c>
      <c r="E3357" t="str" cm="1">
        <f t="array" ref="E3357">IF(COUNT(FIND({"셀룰러","샐룰러","lte","Lte","LTE","Cellular","cellular"},G3357)),"lte","wifi")</f>
        <v>wifi</v>
      </c>
      <c r="F3357" t="s">
        <v>134</v>
      </c>
      <c r="G3357" t="s">
        <v>1765</v>
      </c>
      <c r="H3357">
        <f t="shared" si="411"/>
        <v>6.0199999999999818</v>
      </c>
      <c r="I3357">
        <f t="shared" si="408"/>
        <v>720000</v>
      </c>
      <c r="J3357">
        <v>2014.1</v>
      </c>
      <c r="K3357">
        <f t="shared" si="409"/>
        <v>64</v>
      </c>
      <c r="M3357">
        <f t="shared" si="407"/>
        <v>600000</v>
      </c>
    </row>
    <row r="3358" spans="1:13" x14ac:dyDescent="0.45">
      <c r="A3358" t="s">
        <v>1877</v>
      </c>
      <c r="B3358">
        <v>200000</v>
      </c>
      <c r="C3358" t="s">
        <v>7</v>
      </c>
      <c r="D3358" t="str">
        <f t="shared" si="413"/>
        <v>2021.02</v>
      </c>
      <c r="E3358" t="str" cm="1">
        <f t="array" ref="E3358">IF(COUNT(FIND({"셀룰러","샐룰러","lte","Lte","LTE","Cellular","cellular"},G3358)),"lte","wifi")</f>
        <v>lte</v>
      </c>
      <c r="F3358" t="s">
        <v>35</v>
      </c>
      <c r="G3358" t="s">
        <v>1616</v>
      </c>
      <c r="H3358">
        <f t="shared" si="411"/>
        <v>6.9200000000000728</v>
      </c>
      <c r="I3358">
        <f t="shared" si="408"/>
        <v>880000</v>
      </c>
      <c r="J3358">
        <v>2014.1</v>
      </c>
      <c r="K3358">
        <f t="shared" si="409"/>
        <v>64</v>
      </c>
      <c r="M3358">
        <f t="shared" si="407"/>
        <v>760000</v>
      </c>
    </row>
    <row r="3359" spans="1:13" x14ac:dyDescent="0.45">
      <c r="A3359" t="s">
        <v>1877</v>
      </c>
      <c r="B3359">
        <v>100000</v>
      </c>
      <c r="C3359" t="s">
        <v>7</v>
      </c>
      <c r="D3359" t="str">
        <f t="shared" si="413"/>
        <v>2021.01</v>
      </c>
      <c r="E3359" t="str" cm="1">
        <f t="array" ref="E3359">IF(COUNT(FIND({"셀룰러","샐룰러","lte","Lte","LTE","Cellular","cellular"},G3359)),"lte","wifi")</f>
        <v>lte</v>
      </c>
      <c r="F3359" t="s">
        <v>81</v>
      </c>
      <c r="G3359" t="s">
        <v>1722</v>
      </c>
      <c r="H3359">
        <f t="shared" si="411"/>
        <v>6.9100000000000819</v>
      </c>
      <c r="I3359">
        <f t="shared" si="408"/>
        <v>880000</v>
      </c>
      <c r="J3359">
        <v>2014.1</v>
      </c>
      <c r="K3359">
        <f t="shared" si="409"/>
        <v>64</v>
      </c>
      <c r="M3359">
        <f t="shared" si="407"/>
        <v>760000</v>
      </c>
    </row>
    <row r="3360" spans="1:13" x14ac:dyDescent="0.45">
      <c r="A3360" t="s">
        <v>1877</v>
      </c>
      <c r="B3360">
        <v>250000</v>
      </c>
      <c r="C3360" t="s">
        <v>7</v>
      </c>
      <c r="D3360" t="str">
        <f t="shared" si="413"/>
        <v>2021.02</v>
      </c>
      <c r="E3360" t="str" cm="1">
        <f t="array" ref="E3360">IF(COUNT(FIND({"셀룰러","샐룰러","lte","Lte","LTE","Cellular","cellular"},G3360)),"lte","wifi")</f>
        <v>wifi</v>
      </c>
      <c r="F3360" t="s">
        <v>47</v>
      </c>
      <c r="G3360" t="s">
        <v>1839</v>
      </c>
      <c r="H3360">
        <f t="shared" si="411"/>
        <v>6.9200000000000728</v>
      </c>
      <c r="I3360">
        <f t="shared" si="408"/>
        <v>720000</v>
      </c>
      <c r="J3360">
        <v>2014.1</v>
      </c>
      <c r="K3360">
        <f t="shared" si="409"/>
        <v>64</v>
      </c>
      <c r="M3360">
        <f t="shared" si="407"/>
        <v>600000</v>
      </c>
    </row>
    <row r="3361" spans="1:13" x14ac:dyDescent="0.45">
      <c r="A3361" t="s">
        <v>1877</v>
      </c>
      <c r="B3361">
        <v>200000</v>
      </c>
      <c r="C3361" t="s">
        <v>7</v>
      </c>
      <c r="D3361" t="str">
        <f t="shared" si="413"/>
        <v>2020.12</v>
      </c>
      <c r="E3361" t="str" cm="1">
        <f t="array" ref="E3361">IF(COUNT(FIND({"셀룰러","샐룰러","lte","Lte","LTE","Cellular","cellular"},G3361)),"lte","wifi")</f>
        <v>wifi</v>
      </c>
      <c r="F3361" t="s">
        <v>121</v>
      </c>
      <c r="G3361" t="s">
        <v>1634</v>
      </c>
      <c r="H3361">
        <f t="shared" si="411"/>
        <v>6.0199999999999818</v>
      </c>
      <c r="I3361">
        <f t="shared" si="408"/>
        <v>720000</v>
      </c>
      <c r="J3361">
        <v>2014.1</v>
      </c>
      <c r="K3361">
        <f t="shared" si="409"/>
        <v>64</v>
      </c>
      <c r="M3361">
        <f t="shared" si="407"/>
        <v>600000</v>
      </c>
    </row>
    <row r="3362" spans="1:13" x14ac:dyDescent="0.45">
      <c r="A3362" t="s">
        <v>1877</v>
      </c>
      <c r="B3362">
        <v>80000</v>
      </c>
      <c r="C3362" t="s">
        <v>7</v>
      </c>
      <c r="D3362" t="str">
        <f t="shared" si="413"/>
        <v>2020.11</v>
      </c>
      <c r="E3362" t="str" cm="1">
        <f t="array" ref="E3362">IF(COUNT(FIND({"셀룰러","샐룰러","lte","Lte","LTE","Cellular","cellular"},G3362)),"lte","wifi")</f>
        <v>wifi</v>
      </c>
      <c r="F3362" t="s">
        <v>234</v>
      </c>
      <c r="G3362" t="s">
        <v>1789</v>
      </c>
      <c r="H3362">
        <f t="shared" si="411"/>
        <v>6.0099999999999909</v>
      </c>
      <c r="I3362">
        <f t="shared" si="408"/>
        <v>720000</v>
      </c>
      <c r="J3362">
        <v>2014.1</v>
      </c>
      <c r="K3362">
        <f t="shared" si="409"/>
        <v>64</v>
      </c>
      <c r="M3362">
        <f t="shared" si="407"/>
        <v>600000</v>
      </c>
    </row>
    <row r="3363" spans="1:13" x14ac:dyDescent="0.45">
      <c r="A3363" t="s">
        <v>1877</v>
      </c>
      <c r="B3363">
        <v>220000</v>
      </c>
      <c r="C3363" t="s">
        <v>4</v>
      </c>
      <c r="D3363" t="str">
        <f t="shared" si="413"/>
        <v>2021.02</v>
      </c>
      <c r="E3363" t="str" cm="1">
        <f t="array" ref="E3363">IF(COUNT(FIND({"셀룰러","샐룰러","lte","Lte","LTE","Cellular","cellular"},G3363)),"lte","wifi")</f>
        <v>wifi</v>
      </c>
      <c r="F3363" t="s">
        <v>48</v>
      </c>
      <c r="G3363" t="s">
        <v>1708</v>
      </c>
      <c r="H3363">
        <f t="shared" si="411"/>
        <v>6.9200000000000728</v>
      </c>
      <c r="I3363">
        <f t="shared" si="408"/>
        <v>720000</v>
      </c>
      <c r="J3363">
        <v>2014.1</v>
      </c>
      <c r="K3363">
        <f t="shared" si="409"/>
        <v>64</v>
      </c>
      <c r="M3363">
        <f t="shared" si="407"/>
        <v>600000</v>
      </c>
    </row>
    <row r="3364" spans="1:13" x14ac:dyDescent="0.45">
      <c r="A3364" t="s">
        <v>1877</v>
      </c>
      <c r="B3364">
        <v>254000</v>
      </c>
      <c r="C3364" t="s">
        <v>7</v>
      </c>
      <c r="D3364" t="str">
        <f t="shared" si="413"/>
        <v>2021.01</v>
      </c>
      <c r="E3364" t="str" cm="1">
        <f t="array" ref="E3364">IF(COUNT(FIND({"셀룰러","샐룰러","lte","Lte","LTE","Cellular","cellular"},G3364)),"lte","wifi")</f>
        <v>wifi</v>
      </c>
      <c r="F3364" t="s">
        <v>114</v>
      </c>
      <c r="G3364" t="s">
        <v>1637</v>
      </c>
      <c r="H3364">
        <f t="shared" si="411"/>
        <v>6.9100000000000819</v>
      </c>
      <c r="I3364">
        <f t="shared" si="408"/>
        <v>840000</v>
      </c>
      <c r="J3364">
        <v>2014.1</v>
      </c>
      <c r="K3364">
        <f t="shared" si="409"/>
        <v>128</v>
      </c>
      <c r="M3364">
        <f t="shared" si="407"/>
        <v>600000</v>
      </c>
    </row>
    <row r="3365" spans="1:13" x14ac:dyDescent="0.45">
      <c r="A3365" t="s">
        <v>1877</v>
      </c>
      <c r="B3365">
        <v>200000</v>
      </c>
      <c r="C3365" t="s">
        <v>7</v>
      </c>
      <c r="D3365" t="str">
        <f t="shared" si="413"/>
        <v>2021.01</v>
      </c>
      <c r="E3365" t="str" cm="1">
        <f t="array" ref="E3365">IF(COUNT(FIND({"셀룰러","샐룰러","lte","Lte","LTE","Cellular","cellular"},G3365)),"lte","wifi")</f>
        <v>wifi</v>
      </c>
      <c r="F3365" t="s">
        <v>87</v>
      </c>
      <c r="G3365" t="s">
        <v>1715</v>
      </c>
      <c r="H3365">
        <f t="shared" si="411"/>
        <v>6.9100000000000819</v>
      </c>
      <c r="I3365">
        <f t="shared" si="408"/>
        <v>720000</v>
      </c>
      <c r="J3365">
        <v>2014.1</v>
      </c>
      <c r="K3365">
        <f t="shared" si="409"/>
        <v>64</v>
      </c>
      <c r="M3365">
        <f t="shared" si="407"/>
        <v>600000</v>
      </c>
    </row>
    <row r="3366" spans="1:13" x14ac:dyDescent="0.45">
      <c r="A3366" t="s">
        <v>1877</v>
      </c>
      <c r="B3366">
        <v>175000</v>
      </c>
      <c r="C3366" t="s">
        <v>7</v>
      </c>
      <c r="D3366" t="str">
        <f t="shared" si="413"/>
        <v>2021.01</v>
      </c>
      <c r="E3366" t="str" cm="1">
        <f t="array" ref="E3366">IF(COUNT(FIND({"셀룰러","샐룰러","lte","Lte","LTE","Cellular","cellular"},G3366)),"lte","wifi")</f>
        <v>wifi</v>
      </c>
      <c r="F3366" t="s">
        <v>346</v>
      </c>
      <c r="G3366" t="s">
        <v>1584</v>
      </c>
      <c r="H3366">
        <f t="shared" si="411"/>
        <v>6.9100000000000819</v>
      </c>
      <c r="I3366">
        <f t="shared" si="408"/>
        <v>720000</v>
      </c>
      <c r="J3366">
        <v>2014.1</v>
      </c>
      <c r="K3366">
        <f t="shared" si="409"/>
        <v>64</v>
      </c>
      <c r="M3366">
        <f t="shared" si="407"/>
        <v>600000</v>
      </c>
    </row>
    <row r="3367" spans="1:13" x14ac:dyDescent="0.45">
      <c r="A3367" t="s">
        <v>1877</v>
      </c>
      <c r="B3367">
        <v>200000</v>
      </c>
      <c r="C3367" t="s">
        <v>7</v>
      </c>
      <c r="D3367" t="str">
        <f t="shared" si="413"/>
        <v>2021.02</v>
      </c>
      <c r="E3367" t="str" cm="1">
        <f t="array" ref="E3367">IF(COUNT(FIND({"셀룰러","샐룰러","lte","Lte","LTE","Cellular","cellular"},G3367)),"lte","wifi")</f>
        <v>wifi</v>
      </c>
      <c r="F3367" t="s">
        <v>54</v>
      </c>
      <c r="G3367" t="s">
        <v>1825</v>
      </c>
      <c r="H3367">
        <f t="shared" si="411"/>
        <v>6.9200000000000728</v>
      </c>
      <c r="I3367">
        <f t="shared" si="408"/>
        <v>600000</v>
      </c>
      <c r="J3367">
        <v>2014.1</v>
      </c>
      <c r="K3367">
        <f t="shared" si="409"/>
        <v>16</v>
      </c>
      <c r="M3367">
        <f t="shared" si="407"/>
        <v>600000</v>
      </c>
    </row>
    <row r="3368" spans="1:13" x14ac:dyDescent="0.45">
      <c r="A3368" t="s">
        <v>1877</v>
      </c>
      <c r="B3368">
        <v>150000</v>
      </c>
      <c r="C3368" t="s">
        <v>7</v>
      </c>
      <c r="D3368" s="2">
        <v>2020.1</v>
      </c>
      <c r="E3368" t="str" cm="1">
        <f t="array" ref="E3368">IF(COUNT(FIND({"셀룰러","샐룰러","lte","Lte","LTE","Cellular","cellular"},G3368)),"lte","wifi")</f>
        <v>wifi</v>
      </c>
      <c r="F3368">
        <v>20201029</v>
      </c>
      <c r="G3368" t="s">
        <v>1502</v>
      </c>
      <c r="H3368">
        <f t="shared" si="411"/>
        <v>6</v>
      </c>
      <c r="I3368">
        <f t="shared" si="408"/>
        <v>840000</v>
      </c>
      <c r="J3368">
        <v>2014.1</v>
      </c>
      <c r="K3368">
        <f t="shared" si="409"/>
        <v>128</v>
      </c>
      <c r="M3368">
        <f t="shared" si="407"/>
        <v>600000</v>
      </c>
    </row>
    <row r="3369" spans="1:13" x14ac:dyDescent="0.45">
      <c r="A3369" t="s">
        <v>1877</v>
      </c>
      <c r="B3369">
        <v>300000</v>
      </c>
      <c r="C3369" t="s">
        <v>7</v>
      </c>
      <c r="D3369" t="str">
        <f>LEFT(F3369,7)</f>
        <v>2021.02</v>
      </c>
      <c r="E3369" t="str" cm="1">
        <f t="array" ref="E3369">IF(COUNT(FIND({"셀룰러","샐룰러","lte","Lte","LTE","Cellular","cellular"},G3369)),"lte","wifi")</f>
        <v>lte</v>
      </c>
      <c r="F3369" t="s">
        <v>48</v>
      </c>
      <c r="G3369" t="s">
        <v>1698</v>
      </c>
      <c r="H3369">
        <f t="shared" si="411"/>
        <v>6.9200000000000728</v>
      </c>
      <c r="I3369">
        <f t="shared" si="408"/>
        <v>1000000</v>
      </c>
      <c r="J3369">
        <v>2014.1</v>
      </c>
      <c r="K3369">
        <f t="shared" si="409"/>
        <v>128</v>
      </c>
      <c r="M3369">
        <f t="shared" si="407"/>
        <v>760000</v>
      </c>
    </row>
    <row r="3370" spans="1:13" x14ac:dyDescent="0.45">
      <c r="A3370" t="s">
        <v>1877</v>
      </c>
      <c r="B3370">
        <v>250000</v>
      </c>
      <c r="C3370" t="s">
        <v>4</v>
      </c>
      <c r="D3370" t="str">
        <f>LEFT(F3370,7)</f>
        <v>2020.11</v>
      </c>
      <c r="E3370" t="str" cm="1">
        <f t="array" ref="E3370">IF(COUNT(FIND({"셀룰러","샐룰러","lte","Lte","LTE","Cellular","cellular"},G3370)),"lte","wifi")</f>
        <v>wifi</v>
      </c>
      <c r="F3370" t="s">
        <v>199</v>
      </c>
      <c r="G3370" t="s">
        <v>1821</v>
      </c>
      <c r="H3370">
        <f t="shared" si="411"/>
        <v>6.0099999999999909</v>
      </c>
      <c r="I3370">
        <f t="shared" si="408"/>
        <v>720000</v>
      </c>
      <c r="J3370">
        <v>2014.1</v>
      </c>
      <c r="K3370">
        <f t="shared" si="409"/>
        <v>64</v>
      </c>
      <c r="M3370">
        <f t="shared" si="407"/>
        <v>600000</v>
      </c>
    </row>
    <row r="3371" spans="1:13" x14ac:dyDescent="0.45">
      <c r="A3371" t="s">
        <v>1877</v>
      </c>
      <c r="B3371">
        <v>250000</v>
      </c>
      <c r="C3371" t="s">
        <v>4</v>
      </c>
      <c r="D3371" t="str">
        <f>LEFT(F3371,7)</f>
        <v>2020.11</v>
      </c>
      <c r="E3371" t="str" cm="1">
        <f t="array" ref="E3371">IF(COUNT(FIND({"셀룰러","샐룰러","lte","Lte","LTE","Cellular","cellular"},G3371)),"lte","wifi")</f>
        <v>wifi</v>
      </c>
      <c r="F3371" t="s">
        <v>599</v>
      </c>
      <c r="G3371" t="s">
        <v>1605</v>
      </c>
      <c r="H3371">
        <f t="shared" si="411"/>
        <v>6.0099999999999909</v>
      </c>
      <c r="I3371">
        <f t="shared" si="408"/>
        <v>720000</v>
      </c>
      <c r="J3371">
        <v>2014.1</v>
      </c>
      <c r="K3371">
        <f t="shared" si="409"/>
        <v>64</v>
      </c>
      <c r="M3371">
        <f t="shared" si="407"/>
        <v>600000</v>
      </c>
    </row>
    <row r="3372" spans="1:13" x14ac:dyDescent="0.45">
      <c r="A3372" t="s">
        <v>1877</v>
      </c>
      <c r="B3372">
        <v>230000</v>
      </c>
      <c r="C3372" t="s">
        <v>7</v>
      </c>
      <c r="D3372" s="2">
        <v>2021.03</v>
      </c>
      <c r="E3372" t="str" cm="1">
        <f t="array" ref="E3372">IF(COUNT(FIND({"셀룰러","샐룰러","lte","Lte","LTE","Cellular","cellular"},G3372)),"lte","wifi")</f>
        <v>lte</v>
      </c>
      <c r="F3372">
        <v>20210306</v>
      </c>
      <c r="G3372" t="s">
        <v>1469</v>
      </c>
      <c r="H3372">
        <f t="shared" si="411"/>
        <v>6.9300000000000637</v>
      </c>
      <c r="I3372">
        <f t="shared" si="408"/>
        <v>880000</v>
      </c>
      <c r="J3372">
        <v>2014.1</v>
      </c>
      <c r="K3372">
        <f t="shared" si="409"/>
        <v>64</v>
      </c>
      <c r="M3372">
        <f t="shared" si="407"/>
        <v>760000</v>
      </c>
    </row>
    <row r="3373" spans="1:13" x14ac:dyDescent="0.45">
      <c r="A3373" t="s">
        <v>1877</v>
      </c>
      <c r="B3373">
        <v>210000</v>
      </c>
      <c r="C3373" t="s">
        <v>7</v>
      </c>
      <c r="D3373" t="str">
        <f>LEFT(F3373,7)</f>
        <v>2021.02</v>
      </c>
      <c r="E3373" t="str" cm="1">
        <f t="array" ref="E3373">IF(COUNT(FIND({"셀룰러","샐룰러","lte","Lte","LTE","Cellular","cellular"},G3373)),"lte","wifi")</f>
        <v>wifi</v>
      </c>
      <c r="F3373" t="s">
        <v>80</v>
      </c>
      <c r="G3373" t="s">
        <v>1707</v>
      </c>
      <c r="H3373">
        <f t="shared" si="411"/>
        <v>6.9200000000000728</v>
      </c>
      <c r="I3373">
        <f t="shared" si="408"/>
        <v>720000</v>
      </c>
      <c r="J3373">
        <v>2014.1</v>
      </c>
      <c r="K3373">
        <f t="shared" si="409"/>
        <v>64</v>
      </c>
      <c r="M3373">
        <f t="shared" si="407"/>
        <v>600000</v>
      </c>
    </row>
    <row r="3374" spans="1:13" x14ac:dyDescent="0.45">
      <c r="A3374" t="s">
        <v>1877</v>
      </c>
      <c r="B3374">
        <v>190000</v>
      </c>
      <c r="C3374" t="s">
        <v>7</v>
      </c>
      <c r="D3374" t="str">
        <f>LEFT(F3374,7)</f>
        <v>2021.02</v>
      </c>
      <c r="E3374" t="str" cm="1">
        <f t="array" ref="E3374">IF(COUNT(FIND({"셀룰러","샐룰러","lte","Lte","LTE","Cellular","cellular"},G3374)),"lte","wifi")</f>
        <v>lte</v>
      </c>
      <c r="F3374" t="s">
        <v>25</v>
      </c>
      <c r="G3374" t="s">
        <v>1662</v>
      </c>
      <c r="H3374">
        <f t="shared" si="411"/>
        <v>6.9200000000000728</v>
      </c>
      <c r="I3374">
        <f t="shared" si="408"/>
        <v>880000</v>
      </c>
      <c r="J3374">
        <v>2014.1</v>
      </c>
      <c r="K3374">
        <f t="shared" si="409"/>
        <v>64</v>
      </c>
      <c r="M3374">
        <f t="shared" si="407"/>
        <v>760000</v>
      </c>
    </row>
    <row r="3375" spans="1:13" x14ac:dyDescent="0.45">
      <c r="A3375" t="s">
        <v>1877</v>
      </c>
      <c r="B3375">
        <v>160000</v>
      </c>
      <c r="C3375" t="s">
        <v>7</v>
      </c>
      <c r="D3375" s="2">
        <v>2021.01</v>
      </c>
      <c r="E3375" t="str" cm="1">
        <f t="array" ref="E3375">IF(COUNT(FIND({"셀룰러","샐룰러","lte","Lte","LTE","Cellular","cellular"},G3375)),"lte","wifi")</f>
        <v>wifi</v>
      </c>
      <c r="F3375">
        <v>20210112</v>
      </c>
      <c r="G3375" t="s">
        <v>5441</v>
      </c>
      <c r="H3375">
        <f t="shared" si="411"/>
        <v>6.9100000000000819</v>
      </c>
      <c r="I3375">
        <f t="shared" si="408"/>
        <v>720000</v>
      </c>
      <c r="J3375">
        <v>2014.1</v>
      </c>
      <c r="K3375">
        <f t="shared" si="409"/>
        <v>64</v>
      </c>
      <c r="M3375">
        <f t="shared" si="407"/>
        <v>600000</v>
      </c>
    </row>
    <row r="3376" spans="1:13" x14ac:dyDescent="0.45">
      <c r="A3376" t="s">
        <v>1877</v>
      </c>
      <c r="B3376" s="1">
        <v>299000</v>
      </c>
      <c r="C3376" t="s">
        <v>4</v>
      </c>
      <c r="D3376" t="str">
        <f>LEFT(F3376,7)</f>
        <v>2020.12</v>
      </c>
      <c r="E3376" t="str" cm="1">
        <f t="array" ref="E3376">IF(COUNT(FIND({"셀룰러","샐룰러","lte","Lte","LTE","Cellular","cellular"},G3376)),"lte","wifi")</f>
        <v>wifi</v>
      </c>
      <c r="F3376" t="s">
        <v>5281</v>
      </c>
      <c r="G3376" t="s">
        <v>5135</v>
      </c>
      <c r="H3376">
        <f t="shared" si="411"/>
        <v>6.0199999999999818</v>
      </c>
      <c r="I3376">
        <f t="shared" si="408"/>
        <v>720000</v>
      </c>
      <c r="J3376">
        <v>2014.1</v>
      </c>
      <c r="K3376">
        <f t="shared" si="409"/>
        <v>64</v>
      </c>
      <c r="M3376">
        <f t="shared" si="407"/>
        <v>600000</v>
      </c>
    </row>
    <row r="3377" spans="1:13" x14ac:dyDescent="0.45">
      <c r="A3377" t="s">
        <v>1877</v>
      </c>
      <c r="B3377">
        <v>220000</v>
      </c>
      <c r="C3377" t="s">
        <v>7</v>
      </c>
      <c r="D3377" s="2">
        <v>2021.01</v>
      </c>
      <c r="E3377" t="str" cm="1">
        <f t="array" ref="E3377">IF(COUNT(FIND({"셀룰러","샐룰러","lte","Lte","LTE","Cellular","cellular"},G3377)),"lte","wifi")</f>
        <v>wifi</v>
      </c>
      <c r="F3377">
        <v>20210107</v>
      </c>
      <c r="G3377" t="s">
        <v>5383</v>
      </c>
      <c r="H3377">
        <f t="shared" si="411"/>
        <v>6.9100000000000819</v>
      </c>
      <c r="I3377">
        <f t="shared" si="408"/>
        <v>720000</v>
      </c>
      <c r="J3377">
        <v>2014.1</v>
      </c>
      <c r="K3377">
        <f t="shared" si="409"/>
        <v>64</v>
      </c>
      <c r="M3377">
        <f t="shared" si="407"/>
        <v>600000</v>
      </c>
    </row>
    <row r="3378" spans="1:13" x14ac:dyDescent="0.45">
      <c r="A3378" t="s">
        <v>1877</v>
      </c>
      <c r="B3378">
        <v>200000</v>
      </c>
      <c r="C3378" t="s">
        <v>7</v>
      </c>
      <c r="D3378" t="str">
        <f>LEFT(F3378,7)</f>
        <v>2020.11</v>
      </c>
      <c r="E3378" t="str" cm="1">
        <f t="array" ref="E3378">IF(COUNT(FIND({"셀룰러","샐룰러","lte","Lte","LTE","Cellular","cellular"},G3378)),"lte","wifi")</f>
        <v>wifi</v>
      </c>
      <c r="F3378" t="s">
        <v>193</v>
      </c>
      <c r="G3378" t="s">
        <v>1604</v>
      </c>
      <c r="H3378">
        <f t="shared" si="411"/>
        <v>6.0099999999999909</v>
      </c>
      <c r="I3378">
        <f t="shared" si="408"/>
        <v>720000</v>
      </c>
      <c r="J3378">
        <v>2014.1</v>
      </c>
      <c r="K3378">
        <f t="shared" si="409"/>
        <v>64</v>
      </c>
      <c r="M3378">
        <f t="shared" si="407"/>
        <v>600000</v>
      </c>
    </row>
    <row r="3379" spans="1:13" x14ac:dyDescent="0.45">
      <c r="A3379" t="s">
        <v>1877</v>
      </c>
      <c r="B3379">
        <v>284855</v>
      </c>
      <c r="C3379" t="s">
        <v>4</v>
      </c>
      <c r="D3379" s="2">
        <v>2020.11</v>
      </c>
      <c r="E3379" t="str" cm="1">
        <f t="array" ref="E3379">IF(COUNT(FIND({"셀룰러","샐룰러","lte","Lte","LTE","Cellular","cellular"},G3379)),"lte","wifi")</f>
        <v>wifi</v>
      </c>
      <c r="F3379">
        <v>20201102</v>
      </c>
      <c r="G3379" t="s">
        <v>5628</v>
      </c>
      <c r="H3379">
        <f t="shared" si="411"/>
        <v>6.0099999999999909</v>
      </c>
      <c r="I3379">
        <f t="shared" si="408"/>
        <v>720000</v>
      </c>
      <c r="J3379">
        <v>2014.1</v>
      </c>
      <c r="K3379">
        <f t="shared" si="409"/>
        <v>64</v>
      </c>
      <c r="M3379">
        <f t="shared" si="407"/>
        <v>600000</v>
      </c>
    </row>
    <row r="3380" spans="1:13" x14ac:dyDescent="0.45">
      <c r="A3380" t="s">
        <v>1877</v>
      </c>
      <c r="B3380">
        <v>250000</v>
      </c>
      <c r="C3380" t="s">
        <v>7</v>
      </c>
      <c r="D3380" t="str">
        <f t="shared" ref="D3380:D3387" si="414">LEFT(F3380,7)</f>
        <v>2020.11</v>
      </c>
      <c r="E3380" t="str" cm="1">
        <f t="array" ref="E3380">IF(COUNT(FIND({"셀룰러","샐룰러","lte","Lte","LTE","Cellular","cellular"},G3380)),"lte","wifi")</f>
        <v>wifi</v>
      </c>
      <c r="F3380" t="s">
        <v>516</v>
      </c>
      <c r="G3380" t="s">
        <v>1794</v>
      </c>
      <c r="H3380">
        <f t="shared" si="411"/>
        <v>6.0099999999999909</v>
      </c>
      <c r="I3380">
        <f t="shared" si="408"/>
        <v>840000</v>
      </c>
      <c r="J3380">
        <v>2014.1</v>
      </c>
      <c r="K3380">
        <f t="shared" si="409"/>
        <v>128</v>
      </c>
      <c r="M3380">
        <f t="shared" si="407"/>
        <v>600000</v>
      </c>
    </row>
    <row r="3381" spans="1:13" x14ac:dyDescent="0.45">
      <c r="A3381" t="s">
        <v>1877</v>
      </c>
      <c r="B3381" s="1">
        <v>220000</v>
      </c>
      <c r="C3381" t="s">
        <v>4</v>
      </c>
      <c r="D3381" t="str">
        <f t="shared" si="414"/>
        <v>2020.11</v>
      </c>
      <c r="E3381" t="str" cm="1">
        <f t="array" ref="E3381">IF(COUNT(FIND({"셀룰러","샐룰러","lte","Lte","LTE","Cellular","cellular"},G3381)),"lte","wifi")</f>
        <v>wifi</v>
      </c>
      <c r="F3381" t="s">
        <v>5285</v>
      </c>
      <c r="G3381" t="s">
        <v>1609</v>
      </c>
      <c r="H3381">
        <f t="shared" si="411"/>
        <v>6.0099999999999909</v>
      </c>
      <c r="I3381">
        <f t="shared" si="408"/>
        <v>720000</v>
      </c>
      <c r="J3381">
        <v>2014.1</v>
      </c>
      <c r="K3381">
        <f t="shared" si="409"/>
        <v>64</v>
      </c>
      <c r="M3381">
        <f t="shared" si="407"/>
        <v>600000</v>
      </c>
    </row>
    <row r="3382" spans="1:13" x14ac:dyDescent="0.45">
      <c r="A3382" t="s">
        <v>1877</v>
      </c>
      <c r="B3382">
        <v>180000</v>
      </c>
      <c r="C3382" t="s">
        <v>7</v>
      </c>
      <c r="D3382" t="str">
        <f t="shared" si="414"/>
        <v>2020.12</v>
      </c>
      <c r="E3382" t="str" cm="1">
        <f t="array" ref="E3382">IF(COUNT(FIND({"셀룰러","샐룰러","lte","Lte","LTE","Cellular","cellular"},G3382)),"lte","wifi")</f>
        <v>wifi</v>
      </c>
      <c r="F3382" t="s">
        <v>175</v>
      </c>
      <c r="G3382" t="s">
        <v>1950</v>
      </c>
      <c r="H3382">
        <f t="shared" si="411"/>
        <v>6.0199999999999818</v>
      </c>
      <c r="I3382">
        <f t="shared" si="408"/>
        <v>720000</v>
      </c>
      <c r="J3382">
        <v>2014.1</v>
      </c>
      <c r="K3382">
        <f t="shared" si="409"/>
        <v>64</v>
      </c>
      <c r="M3382">
        <f t="shared" si="407"/>
        <v>600000</v>
      </c>
    </row>
    <row r="3383" spans="1:13" x14ac:dyDescent="0.45">
      <c r="A3383" t="s">
        <v>1877</v>
      </c>
      <c r="B3383">
        <v>270000</v>
      </c>
      <c r="C3383" t="s">
        <v>7</v>
      </c>
      <c r="D3383" t="str">
        <f t="shared" si="414"/>
        <v>2021.01</v>
      </c>
      <c r="E3383" t="str" cm="1">
        <f t="array" ref="E3383">IF(COUNT(FIND({"셀룰러","샐룰러","lte","Lte","LTE","Cellular","cellular"},G3383)),"lte","wifi")</f>
        <v>lte</v>
      </c>
      <c r="F3383" t="s">
        <v>313</v>
      </c>
      <c r="G3383" t="s">
        <v>1844</v>
      </c>
      <c r="H3383">
        <f t="shared" si="411"/>
        <v>6.9100000000000819</v>
      </c>
      <c r="I3383">
        <f t="shared" si="408"/>
        <v>880000</v>
      </c>
      <c r="J3383">
        <v>2014.1</v>
      </c>
      <c r="K3383">
        <f t="shared" si="409"/>
        <v>64</v>
      </c>
      <c r="M3383">
        <f t="shared" ref="M3383:M3446" si="415">IF(E3383="wifi",600000,760000)</f>
        <v>760000</v>
      </c>
    </row>
    <row r="3384" spans="1:13" x14ac:dyDescent="0.45">
      <c r="A3384" t="s">
        <v>1877</v>
      </c>
      <c r="B3384">
        <v>200000</v>
      </c>
      <c r="C3384" t="s">
        <v>7</v>
      </c>
      <c r="D3384" t="str">
        <f t="shared" si="414"/>
        <v>2021.03</v>
      </c>
      <c r="E3384" t="str" cm="1">
        <f t="array" ref="E3384">IF(COUNT(FIND({"셀룰러","샐룰러","lte","Lte","LTE","Cellular","cellular"},G3384)),"lte","wifi")</f>
        <v>lte</v>
      </c>
      <c r="F3384" t="s">
        <v>20</v>
      </c>
      <c r="G3384" t="s">
        <v>1661</v>
      </c>
      <c r="H3384">
        <f t="shared" si="411"/>
        <v>6.9300000000000637</v>
      </c>
      <c r="I3384">
        <f t="shared" ref="I3384:I3447" si="416">IF(K3384=64,M3384+120000,IF(K3384=128,M3384+240000,IF(K3384=256,M3384+360000,M3384)))</f>
        <v>760000</v>
      </c>
      <c r="J3384">
        <v>2014.1</v>
      </c>
      <c r="K3384">
        <f t="shared" ref="K3384:K3447" si="417">IF(COUNT(FIND(128,G3384)),128,IF(COUNT(FIND(16,G3384)),16,64))</f>
        <v>16</v>
      </c>
      <c r="M3384">
        <f t="shared" si="415"/>
        <v>760000</v>
      </c>
    </row>
    <row r="3385" spans="1:13" x14ac:dyDescent="0.45">
      <c r="A3385" t="s">
        <v>1877</v>
      </c>
      <c r="B3385">
        <v>150000</v>
      </c>
      <c r="C3385" t="s">
        <v>7</v>
      </c>
      <c r="D3385" t="str">
        <f t="shared" si="414"/>
        <v>2020.12</v>
      </c>
      <c r="E3385" t="str" cm="1">
        <f t="array" ref="E3385">IF(COUNT(FIND({"셀룰러","샐룰러","lte","Lte","LTE","Cellular","cellular"},G3385)),"lte","wifi")</f>
        <v>wifi</v>
      </c>
      <c r="F3385" t="s">
        <v>121</v>
      </c>
      <c r="G3385" t="s">
        <v>1752</v>
      </c>
      <c r="H3385">
        <f t="shared" si="411"/>
        <v>6.0199999999999818</v>
      </c>
      <c r="I3385">
        <f t="shared" si="416"/>
        <v>600000</v>
      </c>
      <c r="J3385">
        <v>2014.1</v>
      </c>
      <c r="K3385">
        <f t="shared" si="417"/>
        <v>16</v>
      </c>
      <c r="M3385">
        <f t="shared" si="415"/>
        <v>600000</v>
      </c>
    </row>
    <row r="3386" spans="1:13" x14ac:dyDescent="0.45">
      <c r="A3386" t="s">
        <v>1877</v>
      </c>
      <c r="B3386">
        <v>200000</v>
      </c>
      <c r="C3386" t="s">
        <v>7</v>
      </c>
      <c r="D3386" t="str">
        <f t="shared" si="414"/>
        <v>2021.02</v>
      </c>
      <c r="E3386" t="str" cm="1">
        <f t="array" ref="E3386">IF(COUNT(FIND({"셀룰러","샐룰러","lte","Lte","LTE","Cellular","cellular"},G3386)),"lte","wifi")</f>
        <v>wifi</v>
      </c>
      <c r="F3386" t="s">
        <v>71</v>
      </c>
      <c r="G3386" t="s">
        <v>1705</v>
      </c>
      <c r="H3386">
        <f t="shared" si="411"/>
        <v>6.9200000000000728</v>
      </c>
      <c r="I3386">
        <f t="shared" si="416"/>
        <v>840000</v>
      </c>
      <c r="J3386">
        <v>2014.1</v>
      </c>
      <c r="K3386">
        <f t="shared" si="417"/>
        <v>128</v>
      </c>
      <c r="M3386">
        <f t="shared" si="415"/>
        <v>600000</v>
      </c>
    </row>
    <row r="3387" spans="1:13" x14ac:dyDescent="0.45">
      <c r="A3387" t="s">
        <v>1877</v>
      </c>
      <c r="B3387">
        <v>190000</v>
      </c>
      <c r="C3387" t="s">
        <v>7</v>
      </c>
      <c r="D3387" t="str">
        <f t="shared" si="414"/>
        <v>2020.11</v>
      </c>
      <c r="E3387" t="str" cm="1">
        <f t="array" ref="E3387">IF(COUNT(FIND({"셀룰러","샐룰러","lte","Lte","LTE","Cellular","cellular"},G3387)),"lte","wifi")</f>
        <v>wifi</v>
      </c>
      <c r="F3387" t="s">
        <v>199</v>
      </c>
      <c r="G3387" t="s">
        <v>1663</v>
      </c>
      <c r="H3387">
        <f t="shared" si="411"/>
        <v>6.0099999999999909</v>
      </c>
      <c r="I3387">
        <f t="shared" si="416"/>
        <v>720000</v>
      </c>
      <c r="J3387">
        <v>2014.1</v>
      </c>
      <c r="K3387">
        <f t="shared" si="417"/>
        <v>64</v>
      </c>
      <c r="M3387">
        <f t="shared" si="415"/>
        <v>600000</v>
      </c>
    </row>
    <row r="3388" spans="1:13" x14ac:dyDescent="0.45">
      <c r="A3388" t="s">
        <v>1877</v>
      </c>
      <c r="B3388">
        <v>300000</v>
      </c>
      <c r="C3388" t="s">
        <v>7</v>
      </c>
      <c r="D3388" s="2">
        <v>2021.01</v>
      </c>
      <c r="E3388" t="str" cm="1">
        <f t="array" ref="E3388">IF(COUNT(FIND({"셀룰러","샐룰러","lte","Lte","LTE","Cellular","cellular"},G3388)),"lte","wifi")</f>
        <v>lte</v>
      </c>
      <c r="F3388">
        <v>20210111</v>
      </c>
      <c r="G3388" t="s">
        <v>5608</v>
      </c>
      <c r="H3388">
        <f t="shared" si="411"/>
        <v>6.9100000000000819</v>
      </c>
      <c r="I3388">
        <f t="shared" si="416"/>
        <v>1000000</v>
      </c>
      <c r="J3388">
        <v>2014.1</v>
      </c>
      <c r="K3388">
        <f t="shared" si="417"/>
        <v>128</v>
      </c>
      <c r="M3388">
        <f t="shared" si="415"/>
        <v>760000</v>
      </c>
    </row>
    <row r="3389" spans="1:13" x14ac:dyDescent="0.45">
      <c r="A3389" t="s">
        <v>1877</v>
      </c>
      <c r="B3389">
        <v>240000</v>
      </c>
      <c r="C3389" t="s">
        <v>7</v>
      </c>
      <c r="D3389" t="str">
        <f t="shared" ref="D3389:D3398" si="418">LEFT(F3389,7)</f>
        <v>2021.02</v>
      </c>
      <c r="E3389" t="str" cm="1">
        <f t="array" ref="E3389">IF(COUNT(FIND({"셀룰러","샐룰러","lte","Lte","LTE","Cellular","cellular"},G3389)),"lte","wifi")</f>
        <v>lte</v>
      </c>
      <c r="F3389" t="s">
        <v>69</v>
      </c>
      <c r="G3389" t="s">
        <v>1843</v>
      </c>
      <c r="H3389">
        <f t="shared" si="411"/>
        <v>6.9200000000000728</v>
      </c>
      <c r="I3389">
        <f t="shared" si="416"/>
        <v>1000000</v>
      </c>
      <c r="J3389">
        <v>2014.1</v>
      </c>
      <c r="K3389">
        <f t="shared" si="417"/>
        <v>128</v>
      </c>
      <c r="M3389">
        <f t="shared" si="415"/>
        <v>760000</v>
      </c>
    </row>
    <row r="3390" spans="1:13" x14ac:dyDescent="0.45">
      <c r="A3390" t="s">
        <v>1877</v>
      </c>
      <c r="B3390">
        <v>200000</v>
      </c>
      <c r="C3390" t="s">
        <v>7</v>
      </c>
      <c r="D3390" t="str">
        <f t="shared" si="418"/>
        <v>2021.02</v>
      </c>
      <c r="E3390" t="str" cm="1">
        <f t="array" ref="E3390">IF(COUNT(FIND({"셀룰러","샐룰러","lte","Lte","LTE","Cellular","cellular"},G3390)),"lte","wifi")</f>
        <v>wifi</v>
      </c>
      <c r="F3390" t="s">
        <v>71</v>
      </c>
      <c r="G3390" t="s">
        <v>1717</v>
      </c>
      <c r="H3390">
        <f t="shared" si="411"/>
        <v>6.9200000000000728</v>
      </c>
      <c r="I3390">
        <f t="shared" si="416"/>
        <v>720000</v>
      </c>
      <c r="J3390">
        <v>2014.1</v>
      </c>
      <c r="K3390">
        <f t="shared" si="417"/>
        <v>64</v>
      </c>
      <c r="M3390">
        <f t="shared" si="415"/>
        <v>600000</v>
      </c>
    </row>
    <row r="3391" spans="1:13" x14ac:dyDescent="0.45">
      <c r="A3391" t="s">
        <v>1877</v>
      </c>
      <c r="B3391">
        <v>250000</v>
      </c>
      <c r="C3391" t="s">
        <v>7</v>
      </c>
      <c r="D3391" t="str">
        <f t="shared" si="418"/>
        <v>2021.03</v>
      </c>
      <c r="E3391" t="str" cm="1">
        <f t="array" ref="E3391">IF(COUNT(FIND({"셀룰러","샐룰러","lte","Lte","LTE","Cellular","cellular"},G3391)),"lte","wifi")</f>
        <v>lte</v>
      </c>
      <c r="F3391" t="s">
        <v>190</v>
      </c>
      <c r="G3391" t="s">
        <v>1848</v>
      </c>
      <c r="H3391">
        <f t="shared" si="411"/>
        <v>6.9300000000000637</v>
      </c>
      <c r="I3391">
        <f t="shared" si="416"/>
        <v>880000</v>
      </c>
      <c r="J3391">
        <v>2014.1</v>
      </c>
      <c r="K3391">
        <f t="shared" si="417"/>
        <v>64</v>
      </c>
      <c r="M3391">
        <f t="shared" si="415"/>
        <v>760000</v>
      </c>
    </row>
    <row r="3392" spans="1:13" x14ac:dyDescent="0.45">
      <c r="A3392" t="s">
        <v>1877</v>
      </c>
      <c r="B3392">
        <v>220000</v>
      </c>
      <c r="C3392" t="s">
        <v>4</v>
      </c>
      <c r="D3392" t="str">
        <f t="shared" si="418"/>
        <v>2020.12</v>
      </c>
      <c r="E3392" t="str" cm="1">
        <f t="array" ref="E3392">IF(COUNT(FIND({"셀룰러","샐룰러","lte","Lte","LTE","Cellular","cellular"},G3392)),"lte","wifi")</f>
        <v>wifi</v>
      </c>
      <c r="F3392" t="s">
        <v>142</v>
      </c>
      <c r="G3392" t="s">
        <v>1760</v>
      </c>
      <c r="H3392">
        <f t="shared" si="411"/>
        <v>6.0199999999999818</v>
      </c>
      <c r="I3392">
        <f t="shared" si="416"/>
        <v>720000</v>
      </c>
      <c r="J3392">
        <v>2014.1</v>
      </c>
      <c r="K3392">
        <f t="shared" si="417"/>
        <v>64</v>
      </c>
      <c r="M3392">
        <f t="shared" si="415"/>
        <v>600000</v>
      </c>
    </row>
    <row r="3393" spans="1:13" x14ac:dyDescent="0.45">
      <c r="A3393" t="s">
        <v>1877</v>
      </c>
      <c r="B3393">
        <v>210000</v>
      </c>
      <c r="C3393" t="s">
        <v>7</v>
      </c>
      <c r="D3393" t="str">
        <f t="shared" si="418"/>
        <v>2021.02</v>
      </c>
      <c r="E3393" t="str" cm="1">
        <f t="array" ref="E3393">IF(COUNT(FIND({"셀룰러","샐룰러","lte","Lte","LTE","Cellular","cellular"},G3393)),"lte","wifi")</f>
        <v>wifi</v>
      </c>
      <c r="F3393" t="s">
        <v>47</v>
      </c>
      <c r="G3393" t="s">
        <v>1677</v>
      </c>
      <c r="H3393">
        <f t="shared" si="411"/>
        <v>6.9200000000000728</v>
      </c>
      <c r="I3393">
        <f t="shared" si="416"/>
        <v>720000</v>
      </c>
      <c r="J3393">
        <v>2014.1</v>
      </c>
      <c r="K3393">
        <f t="shared" si="417"/>
        <v>64</v>
      </c>
      <c r="M3393">
        <f t="shared" si="415"/>
        <v>600000</v>
      </c>
    </row>
    <row r="3394" spans="1:13" x14ac:dyDescent="0.45">
      <c r="A3394" t="s">
        <v>1877</v>
      </c>
      <c r="B3394">
        <v>200000</v>
      </c>
      <c r="C3394" t="s">
        <v>4</v>
      </c>
      <c r="D3394" t="str">
        <f t="shared" si="418"/>
        <v>2020.12</v>
      </c>
      <c r="E3394" t="str" cm="1">
        <f t="array" ref="E3394">IF(COUNT(FIND({"셀룰러","샐룰러","lte","Lte","LTE","Cellular","cellular"},G3394)),"lte","wifi")</f>
        <v>lte</v>
      </c>
      <c r="F3394" t="s">
        <v>499</v>
      </c>
      <c r="G3394" t="s">
        <v>1645</v>
      </c>
      <c r="H3394">
        <f t="shared" si="411"/>
        <v>6.0199999999999818</v>
      </c>
      <c r="I3394">
        <f t="shared" si="416"/>
        <v>880000</v>
      </c>
      <c r="J3394">
        <v>2014.1</v>
      </c>
      <c r="K3394">
        <f t="shared" si="417"/>
        <v>64</v>
      </c>
      <c r="M3394">
        <f t="shared" si="415"/>
        <v>760000</v>
      </c>
    </row>
    <row r="3395" spans="1:13" x14ac:dyDescent="0.45">
      <c r="A3395" t="s">
        <v>1877</v>
      </c>
      <c r="B3395">
        <v>240000</v>
      </c>
      <c r="C3395" t="s">
        <v>7</v>
      </c>
      <c r="D3395" t="str">
        <f t="shared" si="418"/>
        <v>2021.03</v>
      </c>
      <c r="E3395" t="str" cm="1">
        <f t="array" ref="E3395">IF(COUNT(FIND({"셀룰러","샐룰러","lte","Lte","LTE","Cellular","cellular"},G3395)),"lte","wifi")</f>
        <v>lte</v>
      </c>
      <c r="F3395" t="s">
        <v>190</v>
      </c>
      <c r="G3395" t="s">
        <v>1655</v>
      </c>
      <c r="H3395">
        <f t="shared" si="411"/>
        <v>6.9300000000000637</v>
      </c>
      <c r="I3395">
        <f t="shared" si="416"/>
        <v>880000</v>
      </c>
      <c r="J3395">
        <v>2014.1</v>
      </c>
      <c r="K3395">
        <f t="shared" si="417"/>
        <v>64</v>
      </c>
      <c r="M3395">
        <f t="shared" si="415"/>
        <v>760000</v>
      </c>
    </row>
    <row r="3396" spans="1:13" x14ac:dyDescent="0.45">
      <c r="A3396" t="s">
        <v>1877</v>
      </c>
      <c r="B3396">
        <v>250000</v>
      </c>
      <c r="C3396" t="s">
        <v>7</v>
      </c>
      <c r="D3396" t="str">
        <f t="shared" si="418"/>
        <v>2020.12</v>
      </c>
      <c r="E3396" t="str" cm="1">
        <f t="array" ref="E3396">IF(COUNT(FIND({"셀룰러","샐룰러","lte","Lte","LTE","Cellular","cellular"},G3396)),"lte","wifi")</f>
        <v>wifi</v>
      </c>
      <c r="F3396" t="s">
        <v>156</v>
      </c>
      <c r="G3396" t="s">
        <v>1783</v>
      </c>
      <c r="H3396">
        <f t="shared" si="411"/>
        <v>6.0199999999999818</v>
      </c>
      <c r="I3396">
        <f t="shared" si="416"/>
        <v>840000</v>
      </c>
      <c r="J3396">
        <v>2014.1</v>
      </c>
      <c r="K3396">
        <f t="shared" si="417"/>
        <v>128</v>
      </c>
      <c r="M3396">
        <f t="shared" si="415"/>
        <v>600000</v>
      </c>
    </row>
    <row r="3397" spans="1:13" x14ac:dyDescent="0.45">
      <c r="A3397" t="s">
        <v>1877</v>
      </c>
      <c r="B3397">
        <v>220000</v>
      </c>
      <c r="C3397" t="s">
        <v>4</v>
      </c>
      <c r="D3397" t="str">
        <f t="shared" si="418"/>
        <v>2021.01</v>
      </c>
      <c r="E3397" t="str" cm="1">
        <f t="array" ref="E3397">IF(COUNT(FIND({"셀룰러","샐룰러","lte","Lte","LTE","Cellular","cellular"},G3397)),"lte","wifi")</f>
        <v>wifi</v>
      </c>
      <c r="F3397" t="s">
        <v>84</v>
      </c>
      <c r="G3397" t="s">
        <v>1883</v>
      </c>
      <c r="H3397">
        <f t="shared" si="411"/>
        <v>6.9100000000000819</v>
      </c>
      <c r="I3397">
        <f t="shared" si="416"/>
        <v>720000</v>
      </c>
      <c r="J3397">
        <v>2014.1</v>
      </c>
      <c r="K3397">
        <f t="shared" si="417"/>
        <v>64</v>
      </c>
      <c r="M3397">
        <f t="shared" si="415"/>
        <v>600000</v>
      </c>
    </row>
    <row r="3398" spans="1:13" x14ac:dyDescent="0.45">
      <c r="A3398" t="s">
        <v>1877</v>
      </c>
      <c r="B3398">
        <v>200000</v>
      </c>
      <c r="C3398" t="s">
        <v>4</v>
      </c>
      <c r="D3398" t="str">
        <f t="shared" si="418"/>
        <v>2021.01</v>
      </c>
      <c r="E3398" t="str" cm="1">
        <f t="array" ref="E3398">IF(COUNT(FIND({"셀룰러","샐룰러","lte","Lte","LTE","Cellular","cellular"},G3398)),"lte","wifi")</f>
        <v>wifi</v>
      </c>
      <c r="F3398" t="s">
        <v>102</v>
      </c>
      <c r="G3398" t="s">
        <v>1609</v>
      </c>
      <c r="H3398">
        <f t="shared" si="411"/>
        <v>6.9100000000000819</v>
      </c>
      <c r="I3398">
        <f t="shared" si="416"/>
        <v>720000</v>
      </c>
      <c r="J3398">
        <v>2014.1</v>
      </c>
      <c r="K3398">
        <f t="shared" si="417"/>
        <v>64</v>
      </c>
      <c r="M3398">
        <f t="shared" si="415"/>
        <v>600000</v>
      </c>
    </row>
    <row r="3399" spans="1:13" x14ac:dyDescent="0.45">
      <c r="A3399" t="s">
        <v>1877</v>
      </c>
      <c r="B3399">
        <v>200000</v>
      </c>
      <c r="C3399" t="s">
        <v>7</v>
      </c>
      <c r="D3399" s="2">
        <v>2020.11</v>
      </c>
      <c r="E3399" t="str" cm="1">
        <f t="array" ref="E3399">IF(COUNT(FIND({"셀룰러","샐룰러","lte","Lte","LTE","Cellular","cellular"},G3399)),"lte","wifi")</f>
        <v>wifi</v>
      </c>
      <c r="F3399">
        <v>20201118</v>
      </c>
      <c r="G3399" t="s">
        <v>5503</v>
      </c>
      <c r="H3399">
        <f t="shared" ref="H3399:H3462" si="419">D3399-J3399</f>
        <v>6.0099999999999909</v>
      </c>
      <c r="I3399">
        <f t="shared" si="416"/>
        <v>600000</v>
      </c>
      <c r="J3399">
        <v>2014.1</v>
      </c>
      <c r="K3399">
        <f t="shared" si="417"/>
        <v>16</v>
      </c>
      <c r="M3399">
        <f t="shared" si="415"/>
        <v>600000</v>
      </c>
    </row>
    <row r="3400" spans="1:13" x14ac:dyDescent="0.45">
      <c r="A3400" t="s">
        <v>1877</v>
      </c>
      <c r="B3400">
        <v>200000</v>
      </c>
      <c r="C3400" t="s">
        <v>7</v>
      </c>
      <c r="D3400" t="str">
        <f t="shared" ref="D3400:D3408" si="420">LEFT(F3400,7)</f>
        <v>2021.02</v>
      </c>
      <c r="E3400" t="str" cm="1">
        <f t="array" ref="E3400">IF(COUNT(FIND({"셀룰러","샐룰러","lte","Lte","LTE","Cellular","cellular"},G3400)),"lte","wifi")</f>
        <v>wifi</v>
      </c>
      <c r="F3400" t="s">
        <v>61</v>
      </c>
      <c r="G3400" t="s">
        <v>1869</v>
      </c>
      <c r="H3400">
        <f t="shared" si="419"/>
        <v>6.9200000000000728</v>
      </c>
      <c r="I3400">
        <f t="shared" si="416"/>
        <v>720000</v>
      </c>
      <c r="J3400">
        <v>2014.1</v>
      </c>
      <c r="K3400">
        <f t="shared" si="417"/>
        <v>64</v>
      </c>
      <c r="M3400">
        <f t="shared" si="415"/>
        <v>600000</v>
      </c>
    </row>
    <row r="3401" spans="1:13" x14ac:dyDescent="0.45">
      <c r="A3401" t="s">
        <v>1877</v>
      </c>
      <c r="B3401">
        <v>250000</v>
      </c>
      <c r="C3401" t="s">
        <v>4</v>
      </c>
      <c r="D3401" t="str">
        <f t="shared" si="420"/>
        <v>2020.11</v>
      </c>
      <c r="E3401" t="str" cm="1">
        <f t="array" ref="E3401">IF(COUNT(FIND({"셀룰러","샐룰러","lte","Lte","LTE","Cellular","cellular"},G3401)),"lte","wifi")</f>
        <v>wifi</v>
      </c>
      <c r="F3401" t="s">
        <v>168</v>
      </c>
      <c r="G3401" t="s">
        <v>1788</v>
      </c>
      <c r="H3401">
        <f t="shared" si="419"/>
        <v>6.0099999999999909</v>
      </c>
      <c r="I3401">
        <f t="shared" si="416"/>
        <v>720000</v>
      </c>
      <c r="J3401">
        <v>2014.1</v>
      </c>
      <c r="K3401">
        <f t="shared" si="417"/>
        <v>64</v>
      </c>
      <c r="M3401">
        <f t="shared" si="415"/>
        <v>600000</v>
      </c>
    </row>
    <row r="3402" spans="1:13" x14ac:dyDescent="0.45">
      <c r="A3402" t="s">
        <v>1877</v>
      </c>
      <c r="B3402">
        <v>260000</v>
      </c>
      <c r="C3402" t="s">
        <v>7</v>
      </c>
      <c r="D3402" t="str">
        <f t="shared" si="420"/>
        <v>2021.03</v>
      </c>
      <c r="E3402" t="str" cm="1">
        <f t="array" ref="E3402">IF(COUNT(FIND({"셀룰러","샐룰러","lte","Lte","LTE","Cellular","cellular"},G3402)),"lte","wifi")</f>
        <v>lte</v>
      </c>
      <c r="F3402" t="s">
        <v>18</v>
      </c>
      <c r="G3402" t="s">
        <v>1856</v>
      </c>
      <c r="H3402">
        <f t="shared" si="419"/>
        <v>6.9300000000000637</v>
      </c>
      <c r="I3402">
        <f t="shared" si="416"/>
        <v>1000000</v>
      </c>
      <c r="J3402">
        <v>2014.1</v>
      </c>
      <c r="K3402">
        <f t="shared" si="417"/>
        <v>128</v>
      </c>
      <c r="M3402">
        <f t="shared" si="415"/>
        <v>760000</v>
      </c>
    </row>
    <row r="3403" spans="1:13" x14ac:dyDescent="0.45">
      <c r="A3403" t="s">
        <v>1877</v>
      </c>
      <c r="B3403">
        <v>170000</v>
      </c>
      <c r="C3403" t="s">
        <v>7</v>
      </c>
      <c r="D3403" t="str">
        <f t="shared" si="420"/>
        <v>2021.01</v>
      </c>
      <c r="E3403" t="str" cm="1">
        <f t="array" ref="E3403">IF(COUNT(FIND({"셀룰러","샐룰러","lte","Lte","LTE","Cellular","cellular"},G3403)),"lte","wifi")</f>
        <v>lte</v>
      </c>
      <c r="F3403" t="s">
        <v>116</v>
      </c>
      <c r="G3403" t="s">
        <v>1916</v>
      </c>
      <c r="H3403">
        <f t="shared" si="419"/>
        <v>6.9100000000000819</v>
      </c>
      <c r="I3403">
        <f t="shared" si="416"/>
        <v>880000</v>
      </c>
      <c r="J3403">
        <v>2014.1</v>
      </c>
      <c r="K3403">
        <f t="shared" si="417"/>
        <v>64</v>
      </c>
      <c r="M3403">
        <f t="shared" si="415"/>
        <v>760000</v>
      </c>
    </row>
    <row r="3404" spans="1:13" x14ac:dyDescent="0.45">
      <c r="A3404" t="s">
        <v>1877</v>
      </c>
      <c r="B3404">
        <v>451000</v>
      </c>
      <c r="C3404" t="s">
        <v>7</v>
      </c>
      <c r="D3404" t="str">
        <f t="shared" si="420"/>
        <v>2021.03</v>
      </c>
      <c r="E3404" t="str" cm="1">
        <f t="array" ref="E3404">IF(COUNT(FIND({"셀룰러","샐룰러","lte","Lte","LTE","Cellular","cellular"},G3404)),"lte","wifi")</f>
        <v>wifi</v>
      </c>
      <c r="F3404" t="s">
        <v>10</v>
      </c>
      <c r="G3404" t="s">
        <v>1832</v>
      </c>
      <c r="H3404">
        <f t="shared" si="419"/>
        <v>6.9300000000000637</v>
      </c>
      <c r="I3404">
        <f t="shared" si="416"/>
        <v>720000</v>
      </c>
      <c r="J3404">
        <v>2014.1</v>
      </c>
      <c r="K3404">
        <f t="shared" si="417"/>
        <v>64</v>
      </c>
      <c r="M3404">
        <f t="shared" si="415"/>
        <v>600000</v>
      </c>
    </row>
    <row r="3405" spans="1:13" x14ac:dyDescent="0.45">
      <c r="A3405" t="s">
        <v>1877</v>
      </c>
      <c r="B3405">
        <v>220000</v>
      </c>
      <c r="C3405" t="s">
        <v>7</v>
      </c>
      <c r="D3405" t="str">
        <f t="shared" si="420"/>
        <v>2020.09</v>
      </c>
      <c r="E3405" t="str" cm="1">
        <f t="array" ref="E3405">IF(COUNT(FIND({"셀룰러","샐룰러","lte","Lte","LTE","Cellular","cellular"},G3405)),"lte","wifi")</f>
        <v>wifi</v>
      </c>
      <c r="F3405" t="s">
        <v>369</v>
      </c>
      <c r="G3405" t="s">
        <v>1824</v>
      </c>
      <c r="H3405">
        <f t="shared" si="419"/>
        <v>5.9900000000000091</v>
      </c>
      <c r="I3405">
        <f t="shared" si="416"/>
        <v>720000</v>
      </c>
      <c r="J3405">
        <v>2014.1</v>
      </c>
      <c r="K3405">
        <f t="shared" si="417"/>
        <v>64</v>
      </c>
      <c r="M3405">
        <f t="shared" si="415"/>
        <v>600000</v>
      </c>
    </row>
    <row r="3406" spans="1:13" x14ac:dyDescent="0.45">
      <c r="A3406" t="s">
        <v>1877</v>
      </c>
      <c r="B3406">
        <v>230000</v>
      </c>
      <c r="C3406" t="s">
        <v>7</v>
      </c>
      <c r="D3406" t="str">
        <f t="shared" si="420"/>
        <v>2020.12</v>
      </c>
      <c r="E3406" t="str" cm="1">
        <f t="array" ref="E3406">IF(COUNT(FIND({"셀룰러","샐룰러","lte","Lte","LTE","Cellular","cellular"},G3406)),"lte","wifi")</f>
        <v>wifi</v>
      </c>
      <c r="F3406" t="s">
        <v>128</v>
      </c>
      <c r="G3406" t="s">
        <v>1928</v>
      </c>
      <c r="H3406">
        <f t="shared" si="419"/>
        <v>6.0199999999999818</v>
      </c>
      <c r="I3406">
        <f t="shared" si="416"/>
        <v>720000</v>
      </c>
      <c r="J3406">
        <v>2014.1</v>
      </c>
      <c r="K3406">
        <f t="shared" si="417"/>
        <v>64</v>
      </c>
      <c r="M3406">
        <f t="shared" si="415"/>
        <v>600000</v>
      </c>
    </row>
    <row r="3407" spans="1:13" x14ac:dyDescent="0.45">
      <c r="A3407" t="s">
        <v>1877</v>
      </c>
      <c r="B3407">
        <v>230000</v>
      </c>
      <c r="C3407" t="s">
        <v>7</v>
      </c>
      <c r="D3407" t="str">
        <f t="shared" si="420"/>
        <v>2021.03</v>
      </c>
      <c r="E3407" t="str" cm="1">
        <f t="array" ref="E3407">IF(COUNT(FIND({"셀룰러","샐룰러","lte","Lte","LTE","Cellular","cellular"},G3407)),"lte","wifi")</f>
        <v>wifi</v>
      </c>
      <c r="F3407" t="s">
        <v>13</v>
      </c>
      <c r="G3407" t="s">
        <v>1850</v>
      </c>
      <c r="H3407">
        <f t="shared" si="419"/>
        <v>6.9300000000000637</v>
      </c>
      <c r="I3407">
        <f t="shared" si="416"/>
        <v>840000</v>
      </c>
      <c r="J3407">
        <v>2014.1</v>
      </c>
      <c r="K3407">
        <f t="shared" si="417"/>
        <v>128</v>
      </c>
      <c r="M3407">
        <f t="shared" si="415"/>
        <v>600000</v>
      </c>
    </row>
    <row r="3408" spans="1:13" x14ac:dyDescent="0.45">
      <c r="A3408" t="s">
        <v>1877</v>
      </c>
      <c r="B3408">
        <v>270000</v>
      </c>
      <c r="C3408" t="s">
        <v>4</v>
      </c>
      <c r="D3408" t="str">
        <f t="shared" si="420"/>
        <v>2020.12</v>
      </c>
      <c r="E3408" t="str" cm="1">
        <f t="array" ref="E3408">IF(COUNT(FIND({"셀룰러","샐룰러","lte","Lte","LTE","Cellular","cellular"},G3408)),"lte","wifi")</f>
        <v>lte</v>
      </c>
      <c r="F3408" t="s">
        <v>128</v>
      </c>
      <c r="G3408" t="s">
        <v>1635</v>
      </c>
      <c r="H3408">
        <f t="shared" si="419"/>
        <v>6.0199999999999818</v>
      </c>
      <c r="I3408">
        <f t="shared" si="416"/>
        <v>1000000</v>
      </c>
      <c r="J3408">
        <v>2014.1</v>
      </c>
      <c r="K3408">
        <f t="shared" si="417"/>
        <v>128</v>
      </c>
      <c r="M3408">
        <f t="shared" si="415"/>
        <v>760000</v>
      </c>
    </row>
    <row r="3409" spans="1:13" x14ac:dyDescent="0.45">
      <c r="A3409" t="s">
        <v>1877</v>
      </c>
      <c r="B3409">
        <v>250000</v>
      </c>
      <c r="C3409" t="s">
        <v>7</v>
      </c>
      <c r="D3409" s="2">
        <v>2021.02</v>
      </c>
      <c r="E3409" t="str" cm="1">
        <f t="array" ref="E3409">IF(COUNT(FIND({"셀룰러","샐룰러","lte","Lte","LTE","Cellular","cellular"},G3409)),"lte","wifi")</f>
        <v>wifi</v>
      </c>
      <c r="F3409">
        <v>20210219</v>
      </c>
      <c r="G3409" t="s">
        <v>5501</v>
      </c>
      <c r="H3409">
        <f t="shared" si="419"/>
        <v>6.9200000000000728</v>
      </c>
      <c r="I3409">
        <f t="shared" si="416"/>
        <v>720000</v>
      </c>
      <c r="J3409">
        <v>2014.1</v>
      </c>
      <c r="K3409">
        <f t="shared" si="417"/>
        <v>64</v>
      </c>
      <c r="M3409">
        <f t="shared" si="415"/>
        <v>600000</v>
      </c>
    </row>
    <row r="3410" spans="1:13" x14ac:dyDescent="0.45">
      <c r="A3410" t="s">
        <v>1877</v>
      </c>
      <c r="B3410">
        <v>210000</v>
      </c>
      <c r="C3410" t="s">
        <v>4</v>
      </c>
      <c r="D3410" t="str">
        <f>LEFT(F3410,7)</f>
        <v>2021.02</v>
      </c>
      <c r="E3410" t="str" cm="1">
        <f t="array" ref="E3410">IF(COUNT(FIND({"셀룰러","샐룰러","lte","Lte","LTE","Cellular","cellular"},G3410)),"lte","wifi")</f>
        <v>wifi</v>
      </c>
      <c r="F3410" t="s">
        <v>25</v>
      </c>
      <c r="G3410" t="s">
        <v>1857</v>
      </c>
      <c r="H3410">
        <f t="shared" si="419"/>
        <v>6.9200000000000728</v>
      </c>
      <c r="I3410">
        <f t="shared" si="416"/>
        <v>720000</v>
      </c>
      <c r="J3410">
        <v>2014.1</v>
      </c>
      <c r="K3410">
        <f t="shared" si="417"/>
        <v>64</v>
      </c>
      <c r="M3410">
        <f t="shared" si="415"/>
        <v>600000</v>
      </c>
    </row>
    <row r="3411" spans="1:13" x14ac:dyDescent="0.45">
      <c r="A3411" t="s">
        <v>1877</v>
      </c>
      <c r="B3411" s="1">
        <v>399000</v>
      </c>
      <c r="C3411" t="s">
        <v>4</v>
      </c>
      <c r="D3411" t="str">
        <f>LEFT(F3411,7)</f>
        <v>2021.01</v>
      </c>
      <c r="E3411" t="str" cm="1">
        <f t="array" ref="E3411">IF(COUNT(FIND({"셀룰러","샐룰러","lte","Lte","LTE","Cellular","cellular"},G3411)),"lte","wifi")</f>
        <v>wifi</v>
      </c>
      <c r="F3411" t="s">
        <v>5283</v>
      </c>
      <c r="G3411" t="s">
        <v>5163</v>
      </c>
      <c r="H3411">
        <f t="shared" si="419"/>
        <v>6.9100000000000819</v>
      </c>
      <c r="I3411">
        <f t="shared" si="416"/>
        <v>720000</v>
      </c>
      <c r="J3411">
        <v>2014.1</v>
      </c>
      <c r="K3411">
        <f t="shared" si="417"/>
        <v>64</v>
      </c>
      <c r="M3411">
        <f t="shared" si="415"/>
        <v>600000</v>
      </c>
    </row>
    <row r="3412" spans="1:13" x14ac:dyDescent="0.45">
      <c r="A3412" t="s">
        <v>1877</v>
      </c>
      <c r="B3412">
        <v>200000</v>
      </c>
      <c r="C3412" t="s">
        <v>7</v>
      </c>
      <c r="D3412" t="str">
        <f>LEFT(F3412,7)</f>
        <v>2021.01</v>
      </c>
      <c r="E3412" t="str" cm="1">
        <f t="array" ref="E3412">IF(COUNT(FIND({"셀룰러","샐룰러","lte","Lte","LTE","Cellular","cellular"},G3412)),"lte","wifi")</f>
        <v>lte</v>
      </c>
      <c r="F3412" t="s">
        <v>108</v>
      </c>
      <c r="G3412" t="s">
        <v>1740</v>
      </c>
      <c r="H3412">
        <f t="shared" si="419"/>
        <v>6.9100000000000819</v>
      </c>
      <c r="I3412">
        <f t="shared" si="416"/>
        <v>880000</v>
      </c>
      <c r="J3412">
        <v>2014.1</v>
      </c>
      <c r="K3412">
        <f t="shared" si="417"/>
        <v>64</v>
      </c>
      <c r="M3412">
        <f t="shared" si="415"/>
        <v>760000</v>
      </c>
    </row>
    <row r="3413" spans="1:13" x14ac:dyDescent="0.45">
      <c r="A3413" t="s">
        <v>1877</v>
      </c>
      <c r="B3413">
        <v>170000</v>
      </c>
      <c r="C3413" t="s">
        <v>4</v>
      </c>
      <c r="D3413" t="str">
        <f>LEFT(F3413,7)</f>
        <v>2021.02</v>
      </c>
      <c r="E3413" t="str" cm="1">
        <f t="array" ref="E3413">IF(COUNT(FIND({"셀룰러","샐룰러","lte","Lte","LTE","Cellular","cellular"},G3413)),"lte","wifi")</f>
        <v>wifi</v>
      </c>
      <c r="F3413" t="s">
        <v>302</v>
      </c>
      <c r="G3413" t="s">
        <v>1704</v>
      </c>
      <c r="H3413">
        <f t="shared" si="419"/>
        <v>6.9200000000000728</v>
      </c>
      <c r="I3413">
        <f t="shared" si="416"/>
        <v>720000</v>
      </c>
      <c r="J3413">
        <v>2014.1</v>
      </c>
      <c r="K3413">
        <f t="shared" si="417"/>
        <v>64</v>
      </c>
      <c r="M3413">
        <f t="shared" si="415"/>
        <v>600000</v>
      </c>
    </row>
    <row r="3414" spans="1:13" x14ac:dyDescent="0.45">
      <c r="A3414" t="s">
        <v>1877</v>
      </c>
      <c r="B3414" s="1">
        <v>279000</v>
      </c>
      <c r="C3414" t="s">
        <v>4</v>
      </c>
      <c r="D3414" t="str">
        <f>LEFT(F3414,7)</f>
        <v>2018.04</v>
      </c>
      <c r="E3414" t="str" cm="1">
        <f t="array" ref="E3414">IF(COUNT(FIND({"셀룰러","샐룰러","lte","Lte","LTE","Cellular","cellular"},G3414)),"lte","wifi")</f>
        <v>wifi</v>
      </c>
      <c r="F3414" t="s">
        <v>5288</v>
      </c>
      <c r="G3414" t="s">
        <v>5159</v>
      </c>
      <c r="H3414">
        <f t="shared" si="419"/>
        <v>3.9400000000000546</v>
      </c>
      <c r="I3414">
        <f t="shared" si="416"/>
        <v>600000</v>
      </c>
      <c r="J3414">
        <v>2014.1</v>
      </c>
      <c r="K3414">
        <f t="shared" si="417"/>
        <v>16</v>
      </c>
      <c r="M3414">
        <f t="shared" si="415"/>
        <v>600000</v>
      </c>
    </row>
    <row r="3415" spans="1:13" x14ac:dyDescent="0.45">
      <c r="A3415" t="s">
        <v>1877</v>
      </c>
      <c r="B3415" s="1">
        <v>345800</v>
      </c>
      <c r="C3415" t="s">
        <v>4</v>
      </c>
      <c r="D3415" s="2">
        <v>2020.12</v>
      </c>
      <c r="E3415" t="str" cm="1">
        <f t="array" ref="E3415">IF(COUNT(FIND({"셀룰러","샐룰러","lte","Lte","LTE","Cellular","cellular"},G3415)),"lte","wifi")</f>
        <v>lte</v>
      </c>
      <c r="F3415">
        <v>202012</v>
      </c>
      <c r="G3415" t="s">
        <v>5154</v>
      </c>
      <c r="H3415">
        <f t="shared" si="419"/>
        <v>6.0199999999999818</v>
      </c>
      <c r="I3415">
        <f t="shared" si="416"/>
        <v>880000</v>
      </c>
      <c r="J3415">
        <v>2014.1</v>
      </c>
      <c r="K3415">
        <f t="shared" si="417"/>
        <v>64</v>
      </c>
      <c r="M3415">
        <f t="shared" si="415"/>
        <v>760000</v>
      </c>
    </row>
    <row r="3416" spans="1:13" x14ac:dyDescent="0.45">
      <c r="A3416" t="s">
        <v>1877</v>
      </c>
      <c r="B3416">
        <v>210000</v>
      </c>
      <c r="C3416" t="s">
        <v>7</v>
      </c>
      <c r="D3416" s="2">
        <v>2020.11</v>
      </c>
      <c r="E3416" t="str" cm="1">
        <f t="array" ref="E3416">IF(COUNT(FIND({"셀룰러","샐룰러","lte","Lte","LTE","Cellular","cellular"},G3416)),"lte","wifi")</f>
        <v>wifi</v>
      </c>
      <c r="F3416">
        <v>20201125</v>
      </c>
      <c r="G3416" t="s">
        <v>5761</v>
      </c>
      <c r="H3416">
        <f t="shared" si="419"/>
        <v>6.0099999999999909</v>
      </c>
      <c r="I3416">
        <f t="shared" si="416"/>
        <v>720000</v>
      </c>
      <c r="J3416">
        <v>2014.1</v>
      </c>
      <c r="K3416">
        <f t="shared" si="417"/>
        <v>64</v>
      </c>
      <c r="M3416">
        <f t="shared" si="415"/>
        <v>600000</v>
      </c>
    </row>
    <row r="3417" spans="1:13" x14ac:dyDescent="0.45">
      <c r="A3417" t="s">
        <v>1877</v>
      </c>
      <c r="B3417">
        <v>200000</v>
      </c>
      <c r="C3417" t="s">
        <v>7</v>
      </c>
      <c r="D3417" t="str">
        <f>LEFT(F3417,7)</f>
        <v>2021.01</v>
      </c>
      <c r="E3417" t="str" cm="1">
        <f t="array" ref="E3417">IF(COUNT(FIND({"셀룰러","샐룰러","lte","Lte","LTE","Cellular","cellular"},G3417)),"lte","wifi")</f>
        <v>lte</v>
      </c>
      <c r="F3417" t="s">
        <v>84</v>
      </c>
      <c r="G3417" t="s">
        <v>1723</v>
      </c>
      <c r="H3417">
        <f t="shared" si="419"/>
        <v>6.9100000000000819</v>
      </c>
      <c r="I3417">
        <f t="shared" si="416"/>
        <v>880000</v>
      </c>
      <c r="J3417">
        <v>2014.1</v>
      </c>
      <c r="K3417">
        <f t="shared" si="417"/>
        <v>64</v>
      </c>
      <c r="M3417">
        <f t="shared" si="415"/>
        <v>760000</v>
      </c>
    </row>
    <row r="3418" spans="1:13" x14ac:dyDescent="0.45">
      <c r="A3418" t="s">
        <v>1877</v>
      </c>
      <c r="B3418">
        <v>250000</v>
      </c>
      <c r="C3418" t="s">
        <v>4</v>
      </c>
      <c r="D3418" t="str">
        <f>LEFT(F3418,7)</f>
        <v>2020.11</v>
      </c>
      <c r="E3418" t="str" cm="1">
        <f t="array" ref="E3418">IF(COUNT(FIND({"셀룰러","샐룰러","lte","Lte","LTE","Cellular","cellular"},G3418)),"lte","wifi")</f>
        <v>wifi</v>
      </c>
      <c r="F3418" t="s">
        <v>234</v>
      </c>
      <c r="G3418" t="s">
        <v>1961</v>
      </c>
      <c r="H3418">
        <f t="shared" si="419"/>
        <v>6.0099999999999909</v>
      </c>
      <c r="I3418">
        <f t="shared" si="416"/>
        <v>720000</v>
      </c>
      <c r="J3418">
        <v>2014.1</v>
      </c>
      <c r="K3418">
        <f t="shared" si="417"/>
        <v>64</v>
      </c>
      <c r="M3418">
        <f t="shared" si="415"/>
        <v>600000</v>
      </c>
    </row>
    <row r="3419" spans="1:13" x14ac:dyDescent="0.45">
      <c r="A3419" t="s">
        <v>1877</v>
      </c>
      <c r="B3419">
        <v>234000</v>
      </c>
      <c r="C3419" t="s">
        <v>7</v>
      </c>
      <c r="D3419" t="str">
        <f>LEFT(F3419,7)</f>
        <v>2020.12</v>
      </c>
      <c r="E3419" t="str" cm="1">
        <f t="array" ref="E3419">IF(COUNT(FIND({"셀룰러","샐룰러","lte","Lte","LTE","Cellular","cellular"},G3419)),"lte","wifi")</f>
        <v>wifi</v>
      </c>
      <c r="F3419" t="s">
        <v>118</v>
      </c>
      <c r="G3419" t="s">
        <v>1641</v>
      </c>
      <c r="H3419">
        <f t="shared" si="419"/>
        <v>6.0199999999999818</v>
      </c>
      <c r="I3419">
        <f t="shared" si="416"/>
        <v>720000</v>
      </c>
      <c r="J3419">
        <v>2014.1</v>
      </c>
      <c r="K3419">
        <f t="shared" si="417"/>
        <v>64</v>
      </c>
      <c r="M3419">
        <f t="shared" si="415"/>
        <v>600000</v>
      </c>
    </row>
    <row r="3420" spans="1:13" x14ac:dyDescent="0.45">
      <c r="A3420" t="s">
        <v>1877</v>
      </c>
      <c r="B3420" s="1">
        <v>270000</v>
      </c>
      <c r="C3420" t="s">
        <v>4</v>
      </c>
      <c r="D3420" s="2">
        <v>2021.01</v>
      </c>
      <c r="E3420" t="str" cm="1">
        <f t="array" ref="E3420">IF(COUNT(FIND({"셀룰러","샐룰러","lte","Lte","LTE","Cellular","cellular"},G3420)),"lte","wifi")</f>
        <v>wifi</v>
      </c>
      <c r="F3420">
        <v>202101</v>
      </c>
      <c r="G3420" t="s">
        <v>5134</v>
      </c>
      <c r="H3420">
        <f t="shared" si="419"/>
        <v>6.9100000000000819</v>
      </c>
      <c r="I3420">
        <f t="shared" si="416"/>
        <v>840000</v>
      </c>
      <c r="J3420">
        <v>2014.1</v>
      </c>
      <c r="K3420">
        <f t="shared" si="417"/>
        <v>128</v>
      </c>
      <c r="M3420">
        <f t="shared" si="415"/>
        <v>600000</v>
      </c>
    </row>
    <row r="3421" spans="1:13" x14ac:dyDescent="0.45">
      <c r="A3421" t="s">
        <v>1877</v>
      </c>
      <c r="B3421" s="1">
        <v>230000</v>
      </c>
      <c r="C3421" t="s">
        <v>4</v>
      </c>
      <c r="D3421" t="str">
        <f t="shared" ref="D3421:D3433" si="421">LEFT(F3421,7)</f>
        <v>2021.03</v>
      </c>
      <c r="E3421" t="str" cm="1">
        <f t="array" ref="E3421">IF(COUNT(FIND({"셀룰러","샐룰러","lte","Lte","LTE","Cellular","cellular"},G3421)),"lte","wifi")</f>
        <v>wifi</v>
      </c>
      <c r="F3421" t="s">
        <v>5279</v>
      </c>
      <c r="G3421" t="s">
        <v>5167</v>
      </c>
      <c r="H3421">
        <f t="shared" si="419"/>
        <v>6.9300000000000637</v>
      </c>
      <c r="I3421">
        <f t="shared" si="416"/>
        <v>600000</v>
      </c>
      <c r="J3421">
        <v>2014.1</v>
      </c>
      <c r="K3421">
        <f t="shared" si="417"/>
        <v>16</v>
      </c>
      <c r="M3421">
        <f t="shared" si="415"/>
        <v>600000</v>
      </c>
    </row>
    <row r="3422" spans="1:13" x14ac:dyDescent="0.45">
      <c r="A3422" t="s">
        <v>1877</v>
      </c>
      <c r="B3422">
        <v>200000</v>
      </c>
      <c r="C3422" t="s">
        <v>7</v>
      </c>
      <c r="D3422" t="str">
        <f t="shared" si="421"/>
        <v>2021.03</v>
      </c>
      <c r="E3422" t="str" cm="1">
        <f t="array" ref="E3422">IF(COUNT(FIND({"셀룰러","샐룰러","lte","Lte","LTE","Cellular","cellular"},G3422)),"lte","wifi")</f>
        <v>lte</v>
      </c>
      <c r="F3422" t="s">
        <v>13</v>
      </c>
      <c r="G3422" t="s">
        <v>1648</v>
      </c>
      <c r="H3422">
        <f t="shared" si="419"/>
        <v>6.9300000000000637</v>
      </c>
      <c r="I3422">
        <f t="shared" si="416"/>
        <v>760000</v>
      </c>
      <c r="J3422">
        <v>2014.1</v>
      </c>
      <c r="K3422">
        <f t="shared" si="417"/>
        <v>16</v>
      </c>
      <c r="M3422">
        <f t="shared" si="415"/>
        <v>760000</v>
      </c>
    </row>
    <row r="3423" spans="1:13" x14ac:dyDescent="0.45">
      <c r="A3423" t="s">
        <v>1877</v>
      </c>
      <c r="B3423">
        <v>180000</v>
      </c>
      <c r="C3423" t="s">
        <v>7</v>
      </c>
      <c r="D3423" t="str">
        <f t="shared" si="421"/>
        <v>2021.01</v>
      </c>
      <c r="E3423" t="str" cm="1">
        <f t="array" ref="E3423">IF(COUNT(FIND({"셀룰러","샐룰러","lte","Lte","LTE","Cellular","cellular"},G3423)),"lte","wifi")</f>
        <v>wifi</v>
      </c>
      <c r="F3423" t="s">
        <v>81</v>
      </c>
      <c r="G3423" t="s">
        <v>1892</v>
      </c>
      <c r="H3423">
        <f t="shared" si="419"/>
        <v>6.9100000000000819</v>
      </c>
      <c r="I3423">
        <f t="shared" si="416"/>
        <v>720000</v>
      </c>
      <c r="J3423">
        <v>2014.1</v>
      </c>
      <c r="K3423">
        <f t="shared" si="417"/>
        <v>64</v>
      </c>
      <c r="M3423">
        <f t="shared" si="415"/>
        <v>600000</v>
      </c>
    </row>
    <row r="3424" spans="1:13" x14ac:dyDescent="0.45">
      <c r="A3424" t="s">
        <v>1877</v>
      </c>
      <c r="B3424">
        <v>200000</v>
      </c>
      <c r="C3424" t="s">
        <v>7</v>
      </c>
      <c r="D3424" t="str">
        <f t="shared" si="421"/>
        <v>2021.01</v>
      </c>
      <c r="E3424" t="str" cm="1">
        <f t="array" ref="E3424">IF(COUNT(FIND({"셀룰러","샐룰러","lte","Lte","LTE","Cellular","cellular"},G3424)),"lte","wifi")</f>
        <v>wifi</v>
      </c>
      <c r="F3424" t="s">
        <v>83</v>
      </c>
      <c r="G3424" t="s">
        <v>1625</v>
      </c>
      <c r="H3424">
        <f t="shared" si="419"/>
        <v>6.9100000000000819</v>
      </c>
      <c r="I3424">
        <f t="shared" si="416"/>
        <v>720000</v>
      </c>
      <c r="J3424">
        <v>2014.1</v>
      </c>
      <c r="K3424">
        <f t="shared" si="417"/>
        <v>64</v>
      </c>
      <c r="M3424">
        <f t="shared" si="415"/>
        <v>600000</v>
      </c>
    </row>
    <row r="3425" spans="1:13" x14ac:dyDescent="0.45">
      <c r="A3425" t="s">
        <v>1877</v>
      </c>
      <c r="B3425">
        <v>240000</v>
      </c>
      <c r="C3425" t="s">
        <v>7</v>
      </c>
      <c r="D3425" t="str">
        <f t="shared" si="421"/>
        <v>2021.02</v>
      </c>
      <c r="E3425" t="str" cm="1">
        <f t="array" ref="E3425">IF(COUNT(FIND({"셀룰러","샐룰러","lte","Lte","LTE","Cellular","cellular"},G3425)),"lte","wifi")</f>
        <v>lte</v>
      </c>
      <c r="F3425" t="s">
        <v>41</v>
      </c>
      <c r="G3425" t="s">
        <v>1619</v>
      </c>
      <c r="H3425">
        <f t="shared" si="419"/>
        <v>6.9200000000000728</v>
      </c>
      <c r="I3425">
        <f t="shared" si="416"/>
        <v>880000</v>
      </c>
      <c r="J3425">
        <v>2014.1</v>
      </c>
      <c r="K3425">
        <f t="shared" si="417"/>
        <v>64</v>
      </c>
      <c r="M3425">
        <f t="shared" si="415"/>
        <v>760000</v>
      </c>
    </row>
    <row r="3426" spans="1:13" x14ac:dyDescent="0.45">
      <c r="A3426" t="s">
        <v>1877</v>
      </c>
      <c r="B3426">
        <v>200000</v>
      </c>
      <c r="C3426" t="s">
        <v>7</v>
      </c>
      <c r="D3426" t="str">
        <f t="shared" si="421"/>
        <v>2020.12</v>
      </c>
      <c r="E3426" t="str" cm="1">
        <f t="array" ref="E3426">IF(COUNT(FIND({"셀룰러","샐룰러","lte","Lte","LTE","Cellular","cellular"},G3426)),"lte","wifi")</f>
        <v>wifi</v>
      </c>
      <c r="F3426" t="s">
        <v>163</v>
      </c>
      <c r="G3426" t="s">
        <v>1951</v>
      </c>
      <c r="H3426">
        <f t="shared" si="419"/>
        <v>6.0199999999999818</v>
      </c>
      <c r="I3426">
        <f t="shared" si="416"/>
        <v>720000</v>
      </c>
      <c r="J3426">
        <v>2014.1</v>
      </c>
      <c r="K3426">
        <f t="shared" si="417"/>
        <v>64</v>
      </c>
      <c r="M3426">
        <f t="shared" si="415"/>
        <v>600000</v>
      </c>
    </row>
    <row r="3427" spans="1:13" x14ac:dyDescent="0.45">
      <c r="A3427" t="s">
        <v>1877</v>
      </c>
      <c r="B3427">
        <v>240000</v>
      </c>
      <c r="C3427" t="s">
        <v>7</v>
      </c>
      <c r="D3427" t="str">
        <f t="shared" si="421"/>
        <v>2021.01</v>
      </c>
      <c r="E3427" t="str" cm="1">
        <f t="array" ref="E3427">IF(COUNT(FIND({"셀룰러","샐룰러","lte","Lte","LTE","Cellular","cellular"},G3427)),"lte","wifi")</f>
        <v>wifi</v>
      </c>
      <c r="F3427" t="s">
        <v>83</v>
      </c>
      <c r="G3427" t="s">
        <v>1728</v>
      </c>
      <c r="H3427">
        <f t="shared" si="419"/>
        <v>6.9100000000000819</v>
      </c>
      <c r="I3427">
        <f t="shared" si="416"/>
        <v>840000</v>
      </c>
      <c r="J3427">
        <v>2014.1</v>
      </c>
      <c r="K3427">
        <f t="shared" si="417"/>
        <v>128</v>
      </c>
      <c r="M3427">
        <f t="shared" si="415"/>
        <v>600000</v>
      </c>
    </row>
    <row r="3428" spans="1:13" x14ac:dyDescent="0.45">
      <c r="A3428" t="s">
        <v>1877</v>
      </c>
      <c r="B3428">
        <v>180000</v>
      </c>
      <c r="C3428" t="s">
        <v>4</v>
      </c>
      <c r="D3428" t="str">
        <f t="shared" si="421"/>
        <v>2020.12</v>
      </c>
      <c r="E3428" t="str" cm="1">
        <f t="array" ref="E3428">IF(COUNT(FIND({"셀룰러","샐룰러","lte","Lte","LTE","Cellular","cellular"},G3428)),"lte","wifi")</f>
        <v>wifi</v>
      </c>
      <c r="F3428" t="s">
        <v>169</v>
      </c>
      <c r="G3428" t="s">
        <v>1946</v>
      </c>
      <c r="H3428">
        <f t="shared" si="419"/>
        <v>6.0199999999999818</v>
      </c>
      <c r="I3428">
        <f t="shared" si="416"/>
        <v>720000</v>
      </c>
      <c r="J3428">
        <v>2014.1</v>
      </c>
      <c r="K3428">
        <f t="shared" si="417"/>
        <v>64</v>
      </c>
      <c r="M3428">
        <f t="shared" si="415"/>
        <v>600000</v>
      </c>
    </row>
    <row r="3429" spans="1:13" x14ac:dyDescent="0.45">
      <c r="A3429" t="s">
        <v>1877</v>
      </c>
      <c r="B3429">
        <v>260000</v>
      </c>
      <c r="C3429" t="s">
        <v>7</v>
      </c>
      <c r="D3429" t="str">
        <f t="shared" si="421"/>
        <v>2021.01</v>
      </c>
      <c r="E3429" t="str" cm="1">
        <f t="array" ref="E3429">IF(COUNT(FIND({"셀룰러","샐룰러","lte","Lte","LTE","Cellular","cellular"},G3429)),"lte","wifi")</f>
        <v>lte</v>
      </c>
      <c r="F3429" t="s">
        <v>347</v>
      </c>
      <c r="G3429" t="s">
        <v>1749</v>
      </c>
      <c r="H3429">
        <f t="shared" si="419"/>
        <v>6.9100000000000819</v>
      </c>
      <c r="I3429">
        <f t="shared" si="416"/>
        <v>880000</v>
      </c>
      <c r="J3429">
        <v>2014.1</v>
      </c>
      <c r="K3429">
        <f t="shared" si="417"/>
        <v>64</v>
      </c>
      <c r="M3429">
        <f t="shared" si="415"/>
        <v>760000</v>
      </c>
    </row>
    <row r="3430" spans="1:13" x14ac:dyDescent="0.45">
      <c r="A3430" t="s">
        <v>1877</v>
      </c>
      <c r="B3430">
        <v>330000</v>
      </c>
      <c r="C3430" t="s">
        <v>7</v>
      </c>
      <c r="D3430" t="str">
        <f t="shared" si="421"/>
        <v>2020.12</v>
      </c>
      <c r="E3430" t="str" cm="1">
        <f t="array" ref="E3430">IF(COUNT(FIND({"셀룰러","샐룰러","lte","Lte","LTE","Cellular","cellular"},G3430)),"lte","wifi")</f>
        <v>lte</v>
      </c>
      <c r="F3430" t="s">
        <v>169</v>
      </c>
      <c r="G3430" t="s">
        <v>1947</v>
      </c>
      <c r="H3430">
        <f t="shared" si="419"/>
        <v>6.0199999999999818</v>
      </c>
      <c r="I3430">
        <f t="shared" si="416"/>
        <v>1000000</v>
      </c>
      <c r="J3430">
        <v>2014.1</v>
      </c>
      <c r="K3430">
        <f t="shared" si="417"/>
        <v>128</v>
      </c>
      <c r="M3430">
        <f t="shared" si="415"/>
        <v>760000</v>
      </c>
    </row>
    <row r="3431" spans="1:13" x14ac:dyDescent="0.45">
      <c r="A3431" t="s">
        <v>1877</v>
      </c>
      <c r="B3431">
        <v>160000</v>
      </c>
      <c r="C3431" t="s">
        <v>7</v>
      </c>
      <c r="D3431" t="str">
        <f t="shared" si="421"/>
        <v>2020.12</v>
      </c>
      <c r="E3431" t="str" cm="1">
        <f t="array" ref="E3431">IF(COUNT(FIND({"셀룰러","샐룰러","lte","Lte","LTE","Cellular","cellular"},G3431)),"lte","wifi")</f>
        <v>wifi</v>
      </c>
      <c r="F3431" t="s">
        <v>160</v>
      </c>
      <c r="G3431" t="s">
        <v>1780</v>
      </c>
      <c r="H3431">
        <f t="shared" si="419"/>
        <v>6.0199999999999818</v>
      </c>
      <c r="I3431">
        <f t="shared" si="416"/>
        <v>600000</v>
      </c>
      <c r="J3431">
        <v>2014.1</v>
      </c>
      <c r="K3431">
        <f t="shared" si="417"/>
        <v>16</v>
      </c>
      <c r="M3431">
        <f t="shared" si="415"/>
        <v>600000</v>
      </c>
    </row>
    <row r="3432" spans="1:13" x14ac:dyDescent="0.45">
      <c r="A3432" t="s">
        <v>1877</v>
      </c>
      <c r="B3432">
        <v>250000</v>
      </c>
      <c r="C3432" t="s">
        <v>7</v>
      </c>
      <c r="D3432" t="str">
        <f t="shared" si="421"/>
        <v>2021.03</v>
      </c>
      <c r="E3432" t="str" cm="1">
        <f t="array" ref="E3432">IF(COUNT(FIND({"셀룰러","샐룰러","lte","Lte","LTE","Cellular","cellular"},G3432)),"lte","wifi")</f>
        <v>wifi</v>
      </c>
      <c r="F3432" t="s">
        <v>8</v>
      </c>
      <c r="G3432" t="s">
        <v>1835</v>
      </c>
      <c r="H3432">
        <f t="shared" si="419"/>
        <v>6.9300000000000637</v>
      </c>
      <c r="I3432">
        <f t="shared" si="416"/>
        <v>720000</v>
      </c>
      <c r="J3432">
        <v>2014.1</v>
      </c>
      <c r="K3432">
        <f t="shared" si="417"/>
        <v>64</v>
      </c>
      <c r="M3432">
        <f t="shared" si="415"/>
        <v>600000</v>
      </c>
    </row>
    <row r="3433" spans="1:13" x14ac:dyDescent="0.45">
      <c r="A3433" t="s">
        <v>1877</v>
      </c>
      <c r="B3433">
        <v>260000</v>
      </c>
      <c r="C3433" t="s">
        <v>4</v>
      </c>
      <c r="D3433" t="str">
        <f t="shared" si="421"/>
        <v>2020.12</v>
      </c>
      <c r="E3433" t="str" cm="1">
        <f t="array" ref="E3433">IF(COUNT(FIND({"셀룰러","샐룰러","lte","Lte","LTE","Cellular","cellular"},G3433)),"lte","wifi")</f>
        <v>wifi</v>
      </c>
      <c r="F3433" t="s">
        <v>146</v>
      </c>
      <c r="G3433" t="s">
        <v>1743</v>
      </c>
      <c r="H3433">
        <f t="shared" si="419"/>
        <v>6.0199999999999818</v>
      </c>
      <c r="I3433">
        <f t="shared" si="416"/>
        <v>840000</v>
      </c>
      <c r="J3433">
        <v>2014.1</v>
      </c>
      <c r="K3433">
        <f t="shared" si="417"/>
        <v>128</v>
      </c>
      <c r="M3433">
        <f t="shared" si="415"/>
        <v>600000</v>
      </c>
    </row>
    <row r="3434" spans="1:13" x14ac:dyDescent="0.45">
      <c r="A3434" t="s">
        <v>1877</v>
      </c>
      <c r="B3434">
        <v>200000</v>
      </c>
      <c r="C3434" t="s">
        <v>7</v>
      </c>
      <c r="D3434" s="2">
        <v>2021.02</v>
      </c>
      <c r="E3434" t="str" cm="1">
        <f t="array" ref="E3434">IF(COUNT(FIND({"셀룰러","샐룰러","lte","Lte","LTE","Cellular","cellular"},G3434)),"lte","wifi")</f>
        <v>wifi</v>
      </c>
      <c r="F3434">
        <v>20210213</v>
      </c>
      <c r="G3434" t="s">
        <v>5382</v>
      </c>
      <c r="H3434">
        <f t="shared" si="419"/>
        <v>6.9200000000000728</v>
      </c>
      <c r="I3434">
        <f t="shared" si="416"/>
        <v>600000</v>
      </c>
      <c r="J3434">
        <v>2014.1</v>
      </c>
      <c r="K3434">
        <f t="shared" si="417"/>
        <v>16</v>
      </c>
      <c r="M3434">
        <f t="shared" si="415"/>
        <v>600000</v>
      </c>
    </row>
    <row r="3435" spans="1:13" x14ac:dyDescent="0.45">
      <c r="A3435" t="s">
        <v>1877</v>
      </c>
      <c r="B3435">
        <v>185000</v>
      </c>
      <c r="C3435" t="s">
        <v>7</v>
      </c>
      <c r="D3435" t="str">
        <f t="shared" ref="D3435:D3443" si="422">LEFT(F3435,7)</f>
        <v>2020.12</v>
      </c>
      <c r="E3435" t="str" cm="1">
        <f t="array" ref="E3435">IF(COUNT(FIND({"셀룰러","샐룰러","lte","Lte","LTE","Cellular","cellular"},G3435)),"lte","wifi")</f>
        <v>wifi</v>
      </c>
      <c r="F3435" t="s">
        <v>134</v>
      </c>
      <c r="G3435" t="s">
        <v>1784</v>
      </c>
      <c r="H3435">
        <f t="shared" si="419"/>
        <v>6.0199999999999818</v>
      </c>
      <c r="I3435">
        <f t="shared" si="416"/>
        <v>720000</v>
      </c>
      <c r="J3435">
        <v>2014.1</v>
      </c>
      <c r="K3435">
        <f t="shared" si="417"/>
        <v>64</v>
      </c>
      <c r="M3435">
        <f t="shared" si="415"/>
        <v>600000</v>
      </c>
    </row>
    <row r="3436" spans="1:13" x14ac:dyDescent="0.45">
      <c r="A3436" t="s">
        <v>1877</v>
      </c>
      <c r="B3436">
        <v>240000</v>
      </c>
      <c r="C3436" t="s">
        <v>7</v>
      </c>
      <c r="D3436" t="str">
        <f t="shared" si="422"/>
        <v>2021.01</v>
      </c>
      <c r="E3436" t="str" cm="1">
        <f t="array" ref="E3436">IF(COUNT(FIND({"셀룰러","샐룰러","lte","Lte","LTE","Cellular","cellular"},G3436)),"lte","wifi")</f>
        <v>wifi</v>
      </c>
      <c r="F3436" t="s">
        <v>108</v>
      </c>
      <c r="G3436" t="s">
        <v>1861</v>
      </c>
      <c r="H3436">
        <f t="shared" si="419"/>
        <v>6.9100000000000819</v>
      </c>
      <c r="I3436">
        <f t="shared" si="416"/>
        <v>720000</v>
      </c>
      <c r="J3436">
        <v>2014.1</v>
      </c>
      <c r="K3436">
        <f t="shared" si="417"/>
        <v>64</v>
      </c>
      <c r="M3436">
        <f t="shared" si="415"/>
        <v>600000</v>
      </c>
    </row>
    <row r="3437" spans="1:13" x14ac:dyDescent="0.45">
      <c r="A3437" t="s">
        <v>1877</v>
      </c>
      <c r="B3437">
        <v>230000</v>
      </c>
      <c r="C3437" t="s">
        <v>7</v>
      </c>
      <c r="D3437" t="str">
        <f t="shared" si="422"/>
        <v>2020.12</v>
      </c>
      <c r="E3437" t="str" cm="1">
        <f t="array" ref="E3437">IF(COUNT(FIND({"셀룰러","샐룰러","lte","Lte","LTE","Cellular","cellular"},G3437)),"lte","wifi")</f>
        <v>wifi</v>
      </c>
      <c r="F3437" t="s">
        <v>146</v>
      </c>
      <c r="G3437" t="s">
        <v>1897</v>
      </c>
      <c r="H3437">
        <f t="shared" si="419"/>
        <v>6.0199999999999818</v>
      </c>
      <c r="I3437">
        <f t="shared" si="416"/>
        <v>720000</v>
      </c>
      <c r="J3437">
        <v>2014.1</v>
      </c>
      <c r="K3437">
        <f t="shared" si="417"/>
        <v>64</v>
      </c>
      <c r="M3437">
        <f t="shared" si="415"/>
        <v>600000</v>
      </c>
    </row>
    <row r="3438" spans="1:13" x14ac:dyDescent="0.45">
      <c r="A3438" t="s">
        <v>1877</v>
      </c>
      <c r="B3438">
        <v>260000</v>
      </c>
      <c r="C3438" t="s">
        <v>7</v>
      </c>
      <c r="D3438" t="str">
        <f t="shared" si="422"/>
        <v>2020.12</v>
      </c>
      <c r="E3438" t="str" cm="1">
        <f t="array" ref="E3438">IF(COUNT(FIND({"셀룰러","샐룰러","lte","Lte","LTE","Cellular","cellular"},G3438)),"lte","wifi")</f>
        <v>wifi</v>
      </c>
      <c r="F3438" t="s">
        <v>152</v>
      </c>
      <c r="G3438" t="s">
        <v>1609</v>
      </c>
      <c r="H3438">
        <f t="shared" si="419"/>
        <v>6.0199999999999818</v>
      </c>
      <c r="I3438">
        <f t="shared" si="416"/>
        <v>720000</v>
      </c>
      <c r="J3438">
        <v>2014.1</v>
      </c>
      <c r="K3438">
        <f t="shared" si="417"/>
        <v>64</v>
      </c>
      <c r="M3438">
        <f t="shared" si="415"/>
        <v>600000</v>
      </c>
    </row>
    <row r="3439" spans="1:13" x14ac:dyDescent="0.45">
      <c r="A3439" t="s">
        <v>1877</v>
      </c>
      <c r="B3439">
        <v>290000</v>
      </c>
      <c r="C3439" t="s">
        <v>4</v>
      </c>
      <c r="D3439" t="str">
        <f t="shared" si="422"/>
        <v>2020.12</v>
      </c>
      <c r="E3439" t="str" cm="1">
        <f t="array" ref="E3439">IF(COUNT(FIND({"셀룰러","샐룰러","lte","Lte","LTE","Cellular","cellular"},G3439)),"lte","wifi")</f>
        <v>wifi</v>
      </c>
      <c r="F3439" t="s">
        <v>499</v>
      </c>
      <c r="G3439" t="s">
        <v>1774</v>
      </c>
      <c r="H3439">
        <f t="shared" si="419"/>
        <v>6.0199999999999818</v>
      </c>
      <c r="I3439">
        <f t="shared" si="416"/>
        <v>720000</v>
      </c>
      <c r="J3439">
        <v>2014.1</v>
      </c>
      <c r="K3439">
        <f t="shared" si="417"/>
        <v>64</v>
      </c>
      <c r="M3439">
        <f t="shared" si="415"/>
        <v>600000</v>
      </c>
    </row>
    <row r="3440" spans="1:13" x14ac:dyDescent="0.45">
      <c r="A3440" t="s">
        <v>1877</v>
      </c>
      <c r="B3440">
        <v>180000</v>
      </c>
      <c r="C3440" t="s">
        <v>7</v>
      </c>
      <c r="D3440" t="str">
        <f t="shared" si="422"/>
        <v>2021.01</v>
      </c>
      <c r="E3440" t="str" cm="1">
        <f t="array" ref="E3440">IF(COUNT(FIND({"셀룰러","샐룰러","lte","Lte","LTE","Cellular","cellular"},G3440)),"lte","wifi")</f>
        <v>wifi</v>
      </c>
      <c r="F3440" t="s">
        <v>339</v>
      </c>
      <c r="G3440" t="s">
        <v>1720</v>
      </c>
      <c r="H3440">
        <f t="shared" si="419"/>
        <v>6.9100000000000819</v>
      </c>
      <c r="I3440">
        <f t="shared" si="416"/>
        <v>840000</v>
      </c>
      <c r="J3440">
        <v>2014.1</v>
      </c>
      <c r="K3440">
        <f t="shared" si="417"/>
        <v>128</v>
      </c>
      <c r="M3440">
        <f t="shared" si="415"/>
        <v>600000</v>
      </c>
    </row>
    <row r="3441" spans="1:13" x14ac:dyDescent="0.45">
      <c r="A3441" t="s">
        <v>1877</v>
      </c>
      <c r="B3441">
        <v>250000</v>
      </c>
      <c r="C3441" t="s">
        <v>7</v>
      </c>
      <c r="D3441" t="str">
        <f t="shared" si="422"/>
        <v>2021.02</v>
      </c>
      <c r="E3441" t="str" cm="1">
        <f t="array" ref="E3441">IF(COUNT(FIND({"셀룰러","샐룰러","lte","Lte","LTE","Cellular","cellular"},G3441)),"lte","wifi")</f>
        <v>wifi</v>
      </c>
      <c r="F3441" t="s">
        <v>30</v>
      </c>
      <c r="G3441" t="s">
        <v>1668</v>
      </c>
      <c r="H3441">
        <f t="shared" si="419"/>
        <v>6.9200000000000728</v>
      </c>
      <c r="I3441">
        <f t="shared" si="416"/>
        <v>840000</v>
      </c>
      <c r="J3441">
        <v>2014.1</v>
      </c>
      <c r="K3441">
        <f t="shared" si="417"/>
        <v>128</v>
      </c>
      <c r="M3441">
        <f t="shared" si="415"/>
        <v>600000</v>
      </c>
    </row>
    <row r="3442" spans="1:13" x14ac:dyDescent="0.45">
      <c r="A3442" t="s">
        <v>1877</v>
      </c>
      <c r="B3442">
        <v>180000</v>
      </c>
      <c r="C3442" t="s">
        <v>7</v>
      </c>
      <c r="D3442" t="str">
        <f t="shared" si="422"/>
        <v>2020.11</v>
      </c>
      <c r="E3442" t="str" cm="1">
        <f t="array" ref="E3442">IF(COUNT(FIND({"셀룰러","샐룰러","lte","Lte","LTE","Cellular","cellular"},G3442)),"lte","wifi")</f>
        <v>wifi</v>
      </c>
      <c r="F3442" t="s">
        <v>604</v>
      </c>
      <c r="G3442" t="s">
        <v>1659</v>
      </c>
      <c r="H3442">
        <f t="shared" si="419"/>
        <v>6.0099999999999909</v>
      </c>
      <c r="I3442">
        <f t="shared" si="416"/>
        <v>720000</v>
      </c>
      <c r="J3442">
        <v>2014.1</v>
      </c>
      <c r="K3442">
        <f t="shared" si="417"/>
        <v>64</v>
      </c>
      <c r="M3442">
        <f t="shared" si="415"/>
        <v>600000</v>
      </c>
    </row>
    <row r="3443" spans="1:13" x14ac:dyDescent="0.45">
      <c r="A3443" t="s">
        <v>1877</v>
      </c>
      <c r="B3443">
        <v>220000</v>
      </c>
      <c r="C3443" t="s">
        <v>7</v>
      </c>
      <c r="D3443" t="str">
        <f t="shared" si="422"/>
        <v>2021.03</v>
      </c>
      <c r="E3443" t="str" cm="1">
        <f t="array" ref="E3443">IF(COUNT(FIND({"셀룰러","샐룰러","lte","Lte","LTE","Cellular","cellular"},G3443)),"lte","wifi")</f>
        <v>wifi</v>
      </c>
      <c r="F3443" t="s">
        <v>197</v>
      </c>
      <c r="G3443" t="s">
        <v>1610</v>
      </c>
      <c r="H3443">
        <f t="shared" si="419"/>
        <v>6.9300000000000637</v>
      </c>
      <c r="I3443">
        <f t="shared" si="416"/>
        <v>720000</v>
      </c>
      <c r="J3443">
        <v>2014.1</v>
      </c>
      <c r="K3443">
        <f t="shared" si="417"/>
        <v>64</v>
      </c>
      <c r="M3443">
        <f t="shared" si="415"/>
        <v>600000</v>
      </c>
    </row>
    <row r="3444" spans="1:13" x14ac:dyDescent="0.45">
      <c r="A3444" t="s">
        <v>1877</v>
      </c>
      <c r="B3444">
        <v>210000</v>
      </c>
      <c r="C3444" t="s">
        <v>4</v>
      </c>
      <c r="D3444" s="2">
        <v>2021.02</v>
      </c>
      <c r="E3444" t="str" cm="1">
        <f t="array" ref="E3444">IF(COUNT(FIND({"셀룰러","샐룰러","lte","Lte","LTE","Cellular","cellular"},G3444)),"lte","wifi")</f>
        <v>wifi</v>
      </c>
      <c r="F3444">
        <v>20210225</v>
      </c>
      <c r="G3444" t="s">
        <v>5612</v>
      </c>
      <c r="H3444">
        <f t="shared" si="419"/>
        <v>6.9200000000000728</v>
      </c>
      <c r="I3444">
        <f t="shared" si="416"/>
        <v>720000</v>
      </c>
      <c r="J3444">
        <v>2014.1</v>
      </c>
      <c r="K3444">
        <f t="shared" si="417"/>
        <v>64</v>
      </c>
      <c r="M3444">
        <f t="shared" si="415"/>
        <v>600000</v>
      </c>
    </row>
    <row r="3445" spans="1:13" x14ac:dyDescent="0.45">
      <c r="A3445" t="s">
        <v>1877</v>
      </c>
      <c r="B3445">
        <v>200000</v>
      </c>
      <c r="C3445" t="s">
        <v>43</v>
      </c>
      <c r="D3445" t="str">
        <f t="shared" ref="D3445:D3490" si="423">LEFT(F3445,7)</f>
        <v>2020.12</v>
      </c>
      <c r="E3445" t="str" cm="1">
        <f t="array" ref="E3445">IF(COUNT(FIND({"셀룰러","샐룰러","lte","Lte","LTE","Cellular","cellular"},G3445)),"lte","wifi")</f>
        <v>wifi</v>
      </c>
      <c r="F3445" t="s">
        <v>499</v>
      </c>
      <c r="G3445" t="s">
        <v>1941</v>
      </c>
      <c r="H3445">
        <f t="shared" si="419"/>
        <v>6.0199999999999818</v>
      </c>
      <c r="I3445">
        <f t="shared" si="416"/>
        <v>720000</v>
      </c>
      <c r="J3445">
        <v>2014.1</v>
      </c>
      <c r="K3445">
        <f t="shared" si="417"/>
        <v>64</v>
      </c>
      <c r="M3445">
        <f t="shared" si="415"/>
        <v>600000</v>
      </c>
    </row>
    <row r="3446" spans="1:13" x14ac:dyDescent="0.45">
      <c r="A3446" t="s">
        <v>1877</v>
      </c>
      <c r="B3446">
        <v>250000</v>
      </c>
      <c r="C3446" t="s">
        <v>7</v>
      </c>
      <c r="D3446" t="str">
        <f t="shared" si="423"/>
        <v>2021.01</v>
      </c>
      <c r="E3446" t="str" cm="1">
        <f t="array" ref="E3446">IF(COUNT(FIND({"셀룰러","샐룰러","lte","Lte","LTE","Cellular","cellular"},G3446)),"lte","wifi")</f>
        <v>wifi</v>
      </c>
      <c r="F3446" t="s">
        <v>114</v>
      </c>
      <c r="G3446" t="s">
        <v>1746</v>
      </c>
      <c r="H3446">
        <f t="shared" si="419"/>
        <v>6.9100000000000819</v>
      </c>
      <c r="I3446">
        <f t="shared" si="416"/>
        <v>720000</v>
      </c>
      <c r="J3446">
        <v>2014.1</v>
      </c>
      <c r="K3446">
        <f t="shared" si="417"/>
        <v>64</v>
      </c>
      <c r="M3446">
        <f t="shared" si="415"/>
        <v>600000</v>
      </c>
    </row>
    <row r="3447" spans="1:13" x14ac:dyDescent="0.45">
      <c r="A3447" t="s">
        <v>1877</v>
      </c>
      <c r="B3447">
        <v>190000</v>
      </c>
      <c r="C3447" t="s">
        <v>7</v>
      </c>
      <c r="D3447" t="str">
        <f t="shared" si="423"/>
        <v>2021.02</v>
      </c>
      <c r="E3447" t="str" cm="1">
        <f t="array" ref="E3447">IF(COUNT(FIND({"셀룰러","샐룰러","lte","Lte","LTE","Cellular","cellular"},G3447)),"lte","wifi")</f>
        <v>lte</v>
      </c>
      <c r="F3447" t="s">
        <v>44</v>
      </c>
      <c r="G3447" t="s">
        <v>1863</v>
      </c>
      <c r="H3447">
        <f t="shared" si="419"/>
        <v>6.9200000000000728</v>
      </c>
      <c r="I3447">
        <f t="shared" si="416"/>
        <v>880000</v>
      </c>
      <c r="J3447">
        <v>2014.1</v>
      </c>
      <c r="K3447">
        <f t="shared" si="417"/>
        <v>64</v>
      </c>
      <c r="M3447">
        <f t="shared" ref="M3447:M3506" si="424">IF(E3447="wifi",600000,760000)</f>
        <v>760000</v>
      </c>
    </row>
    <row r="3448" spans="1:13" x14ac:dyDescent="0.45">
      <c r="A3448" t="s">
        <v>1877</v>
      </c>
      <c r="B3448">
        <v>220000</v>
      </c>
      <c r="C3448" t="s">
        <v>7</v>
      </c>
      <c r="D3448" t="str">
        <f t="shared" si="423"/>
        <v>2021.02</v>
      </c>
      <c r="E3448" t="str" cm="1">
        <f t="array" ref="E3448">IF(COUNT(FIND({"셀룰러","샐룰러","lte","Lte","LTE","Cellular","cellular"},G3448)),"lte","wifi")</f>
        <v>wifi</v>
      </c>
      <c r="F3448" t="s">
        <v>66</v>
      </c>
      <c r="G3448" t="s">
        <v>1624</v>
      </c>
      <c r="H3448">
        <f t="shared" si="419"/>
        <v>6.9200000000000728</v>
      </c>
      <c r="I3448">
        <f t="shared" ref="I3448:I3504" si="425">IF(K3448=64,M3448+120000,IF(K3448=128,M3448+240000,IF(K3448=256,M3448+360000,M3448)))</f>
        <v>720000</v>
      </c>
      <c r="J3448">
        <v>2014.1</v>
      </c>
      <c r="K3448">
        <f t="shared" ref="K3448:K3506" si="426">IF(COUNT(FIND(128,G3448)),128,IF(COUNT(FIND(16,G3448)),16,64))</f>
        <v>64</v>
      </c>
      <c r="M3448">
        <f t="shared" si="424"/>
        <v>600000</v>
      </c>
    </row>
    <row r="3449" spans="1:13" x14ac:dyDescent="0.45">
      <c r="A3449" t="s">
        <v>1877</v>
      </c>
      <c r="B3449">
        <v>250000</v>
      </c>
      <c r="C3449" t="s">
        <v>7</v>
      </c>
      <c r="D3449" t="str">
        <f t="shared" si="423"/>
        <v>2020.11</v>
      </c>
      <c r="E3449" t="str" cm="1">
        <f t="array" ref="E3449">IF(COUNT(FIND({"셀룰러","샐룰러","lte","Lte","LTE","Cellular","cellular"},G3449)),"lte","wifi")</f>
        <v>wifi</v>
      </c>
      <c r="F3449" t="s">
        <v>199</v>
      </c>
      <c r="G3449" t="s">
        <v>1609</v>
      </c>
      <c r="H3449">
        <f t="shared" si="419"/>
        <v>6.0099999999999909</v>
      </c>
      <c r="I3449">
        <f t="shared" si="425"/>
        <v>720000</v>
      </c>
      <c r="J3449">
        <v>2014.1</v>
      </c>
      <c r="K3449">
        <f t="shared" si="426"/>
        <v>64</v>
      </c>
      <c r="M3449">
        <f t="shared" si="424"/>
        <v>600000</v>
      </c>
    </row>
    <row r="3450" spans="1:13" x14ac:dyDescent="0.45">
      <c r="A3450" t="s">
        <v>1877</v>
      </c>
      <c r="B3450" s="1">
        <v>255000</v>
      </c>
      <c r="C3450" t="s">
        <v>4</v>
      </c>
      <c r="D3450" t="str">
        <f t="shared" si="423"/>
        <v>2021.02</v>
      </c>
      <c r="E3450" t="str" cm="1">
        <f t="array" ref="E3450">IF(COUNT(FIND({"셀룰러","샐룰러","lte","Lte","LTE","Cellular","cellular"},G3450)),"lte","wifi")</f>
        <v>lte</v>
      </c>
      <c r="F3450" t="s">
        <v>5277</v>
      </c>
      <c r="G3450" t="s">
        <v>5157</v>
      </c>
      <c r="H3450">
        <f t="shared" si="419"/>
        <v>6.9200000000000728</v>
      </c>
      <c r="I3450">
        <f t="shared" si="425"/>
        <v>880000</v>
      </c>
      <c r="J3450">
        <v>2014.1</v>
      </c>
      <c r="K3450">
        <f t="shared" si="426"/>
        <v>64</v>
      </c>
      <c r="M3450">
        <f t="shared" si="424"/>
        <v>760000</v>
      </c>
    </row>
    <row r="3451" spans="1:13" x14ac:dyDescent="0.45">
      <c r="A3451" t="s">
        <v>1877</v>
      </c>
      <c r="B3451">
        <v>180000</v>
      </c>
      <c r="C3451" t="s">
        <v>4</v>
      </c>
      <c r="D3451" t="str">
        <f t="shared" si="423"/>
        <v>2021.02</v>
      </c>
      <c r="E3451" t="str" cm="1">
        <f t="array" ref="E3451">IF(COUNT(FIND({"셀룰러","샐룰러","lte","Lte","LTE","Cellular","cellular"},G3451)),"lte","wifi")</f>
        <v>wifi</v>
      </c>
      <c r="F3451" t="s">
        <v>56</v>
      </c>
      <c r="G3451" t="s">
        <v>1689</v>
      </c>
      <c r="H3451">
        <f t="shared" si="419"/>
        <v>6.9200000000000728</v>
      </c>
      <c r="I3451">
        <f t="shared" si="425"/>
        <v>720000</v>
      </c>
      <c r="J3451">
        <v>2014.1</v>
      </c>
      <c r="K3451">
        <f t="shared" si="426"/>
        <v>64</v>
      </c>
      <c r="M3451">
        <f t="shared" si="424"/>
        <v>600000</v>
      </c>
    </row>
    <row r="3452" spans="1:13" x14ac:dyDescent="0.45">
      <c r="A3452" t="s">
        <v>1877</v>
      </c>
      <c r="B3452">
        <v>220000</v>
      </c>
      <c r="C3452" t="s">
        <v>7</v>
      </c>
      <c r="D3452" t="str">
        <f t="shared" si="423"/>
        <v>2020.12</v>
      </c>
      <c r="E3452" t="str" cm="1">
        <f t="array" ref="E3452">IF(COUNT(FIND({"셀룰러","샐룰러","lte","Lte","LTE","Cellular","cellular"},G3452)),"lte","wifi")</f>
        <v>wifi</v>
      </c>
      <c r="F3452" t="s">
        <v>128</v>
      </c>
      <c r="G3452" t="s">
        <v>1753</v>
      </c>
      <c r="H3452">
        <f t="shared" si="419"/>
        <v>6.0199999999999818</v>
      </c>
      <c r="I3452">
        <f t="shared" si="425"/>
        <v>840000</v>
      </c>
      <c r="J3452">
        <v>2014.1</v>
      </c>
      <c r="K3452">
        <f t="shared" si="426"/>
        <v>128</v>
      </c>
      <c r="M3452">
        <f t="shared" si="424"/>
        <v>600000</v>
      </c>
    </row>
    <row r="3453" spans="1:13" x14ac:dyDescent="0.45">
      <c r="A3453" t="s">
        <v>1877</v>
      </c>
      <c r="B3453">
        <v>200000</v>
      </c>
      <c r="C3453" t="s">
        <v>7</v>
      </c>
      <c r="D3453" t="str">
        <f t="shared" si="423"/>
        <v>2021.03</v>
      </c>
      <c r="E3453" t="str" cm="1">
        <f t="array" ref="E3453">IF(COUNT(FIND({"셀룰러","샐룰러","lte","Lte","LTE","Cellular","cellular"},G3453)),"lte","wifi")</f>
        <v>wifi</v>
      </c>
      <c r="F3453" t="s">
        <v>15</v>
      </c>
      <c r="G3453" t="s">
        <v>1847</v>
      </c>
      <c r="H3453">
        <f t="shared" si="419"/>
        <v>6.9300000000000637</v>
      </c>
      <c r="I3453">
        <f t="shared" si="425"/>
        <v>720000</v>
      </c>
      <c r="J3453">
        <v>2014.1</v>
      </c>
      <c r="K3453">
        <f t="shared" si="426"/>
        <v>64</v>
      </c>
      <c r="M3453">
        <f t="shared" si="424"/>
        <v>600000</v>
      </c>
    </row>
    <row r="3454" spans="1:13" x14ac:dyDescent="0.45">
      <c r="A3454" t="s">
        <v>1877</v>
      </c>
      <c r="B3454">
        <v>220000</v>
      </c>
      <c r="C3454" t="s">
        <v>7</v>
      </c>
      <c r="D3454" t="str">
        <f t="shared" si="423"/>
        <v>2021.01</v>
      </c>
      <c r="E3454" t="str" cm="1">
        <f t="array" ref="E3454">IF(COUNT(FIND({"셀룰러","샐룰러","lte","Lte","LTE","Cellular","cellular"},G3454)),"lte","wifi")</f>
        <v>lte</v>
      </c>
      <c r="F3454" t="s">
        <v>114</v>
      </c>
      <c r="G3454" t="s">
        <v>1919</v>
      </c>
      <c r="H3454">
        <f t="shared" si="419"/>
        <v>6.9100000000000819</v>
      </c>
      <c r="I3454">
        <f t="shared" si="425"/>
        <v>880000</v>
      </c>
      <c r="J3454">
        <v>2014.1</v>
      </c>
      <c r="K3454">
        <f t="shared" si="426"/>
        <v>64</v>
      </c>
      <c r="M3454">
        <f t="shared" si="424"/>
        <v>760000</v>
      </c>
    </row>
    <row r="3455" spans="1:13" x14ac:dyDescent="0.45">
      <c r="A3455" t="s">
        <v>1877</v>
      </c>
      <c r="B3455">
        <v>270000</v>
      </c>
      <c r="C3455" t="s">
        <v>4</v>
      </c>
      <c r="D3455" t="str">
        <f t="shared" si="423"/>
        <v>2021.01</v>
      </c>
      <c r="E3455" t="str" cm="1">
        <f t="array" ref="E3455">IF(COUNT(FIND({"셀룰러","샐룰러","lte","Lte","LTE","Cellular","cellular"},G3455)),"lte","wifi")</f>
        <v>wifi</v>
      </c>
      <c r="F3455" t="s">
        <v>418</v>
      </c>
      <c r="G3455" t="s">
        <v>1482</v>
      </c>
      <c r="H3455">
        <f t="shared" si="419"/>
        <v>6.9100000000000819</v>
      </c>
      <c r="I3455">
        <f t="shared" si="425"/>
        <v>840000</v>
      </c>
      <c r="J3455">
        <v>2014.1</v>
      </c>
      <c r="K3455">
        <f t="shared" si="426"/>
        <v>128</v>
      </c>
      <c r="M3455">
        <f t="shared" si="424"/>
        <v>600000</v>
      </c>
    </row>
    <row r="3456" spans="1:13" x14ac:dyDescent="0.45">
      <c r="A3456" t="s">
        <v>1877</v>
      </c>
      <c r="B3456">
        <v>500000</v>
      </c>
      <c r="C3456" t="s">
        <v>7</v>
      </c>
      <c r="D3456" t="str">
        <f t="shared" si="423"/>
        <v>2020.12</v>
      </c>
      <c r="E3456" t="str" cm="1">
        <f t="array" ref="E3456">IF(COUNT(FIND({"셀룰러","샐룰러","lte","Lte","LTE","Cellular","cellular"},G3456)),"lte","wifi")</f>
        <v>wifi</v>
      </c>
      <c r="F3456" t="s">
        <v>153</v>
      </c>
      <c r="G3456" t="s">
        <v>1505</v>
      </c>
      <c r="H3456">
        <f t="shared" si="419"/>
        <v>6.0199999999999818</v>
      </c>
      <c r="I3456">
        <f t="shared" si="425"/>
        <v>720000</v>
      </c>
      <c r="J3456">
        <v>2014.1</v>
      </c>
      <c r="K3456">
        <f t="shared" si="426"/>
        <v>64</v>
      </c>
      <c r="M3456">
        <f t="shared" si="424"/>
        <v>600000</v>
      </c>
    </row>
    <row r="3457" spans="1:13" x14ac:dyDescent="0.45">
      <c r="A3457" t="s">
        <v>1877</v>
      </c>
      <c r="B3457">
        <v>225000</v>
      </c>
      <c r="C3457" t="s">
        <v>7</v>
      </c>
      <c r="D3457" t="str">
        <f t="shared" si="423"/>
        <v>2020.11</v>
      </c>
      <c r="E3457" t="str" cm="1">
        <f t="array" ref="E3457">IF(COUNT(FIND({"셀룰러","샐룰러","lte","Lte","LTE","Cellular","cellular"},G3457)),"lte","wifi")</f>
        <v>wifi</v>
      </c>
      <c r="F3457" t="s">
        <v>236</v>
      </c>
      <c r="G3457" t="s">
        <v>1670</v>
      </c>
      <c r="H3457">
        <f t="shared" si="419"/>
        <v>6.0099999999999909</v>
      </c>
      <c r="I3457">
        <f t="shared" si="425"/>
        <v>840000</v>
      </c>
      <c r="J3457">
        <v>2014.1</v>
      </c>
      <c r="K3457">
        <f t="shared" si="426"/>
        <v>128</v>
      </c>
      <c r="M3457">
        <f t="shared" si="424"/>
        <v>600000</v>
      </c>
    </row>
    <row r="3458" spans="1:13" x14ac:dyDescent="0.45">
      <c r="A3458" t="s">
        <v>1877</v>
      </c>
      <c r="B3458">
        <v>200000</v>
      </c>
      <c r="C3458" t="s">
        <v>7</v>
      </c>
      <c r="D3458" t="str">
        <f t="shared" si="423"/>
        <v>2021.02</v>
      </c>
      <c r="E3458" t="str" cm="1">
        <f t="array" ref="E3458">IF(COUNT(FIND({"셀룰러","샐룰러","lte","Lte","LTE","Cellular","cellular"},G3458)),"lte","wifi")</f>
        <v>wifi</v>
      </c>
      <c r="F3458" t="s">
        <v>105</v>
      </c>
      <c r="G3458" t="s">
        <v>1709</v>
      </c>
      <c r="H3458">
        <f t="shared" si="419"/>
        <v>6.9200000000000728</v>
      </c>
      <c r="I3458">
        <f t="shared" si="425"/>
        <v>720000</v>
      </c>
      <c r="J3458">
        <v>2014.1</v>
      </c>
      <c r="K3458">
        <f t="shared" si="426"/>
        <v>64</v>
      </c>
      <c r="M3458">
        <f t="shared" si="424"/>
        <v>600000</v>
      </c>
    </row>
    <row r="3459" spans="1:13" x14ac:dyDescent="0.45">
      <c r="A3459" t="s">
        <v>1877</v>
      </c>
      <c r="B3459">
        <v>250000</v>
      </c>
      <c r="C3459" t="s">
        <v>4</v>
      </c>
      <c r="D3459" t="str">
        <f t="shared" si="423"/>
        <v>2020.12</v>
      </c>
      <c r="E3459" t="str" cm="1">
        <f t="array" ref="E3459">IF(COUNT(FIND({"셀룰러","샐룰러","lte","Lte","LTE","Cellular","cellular"},G3459)),"lte","wifi")</f>
        <v>wifi</v>
      </c>
      <c r="F3459" t="s">
        <v>128</v>
      </c>
      <c r="G3459" t="s">
        <v>1636</v>
      </c>
      <c r="H3459">
        <f t="shared" si="419"/>
        <v>6.0199999999999818</v>
      </c>
      <c r="I3459">
        <f t="shared" si="425"/>
        <v>840000</v>
      </c>
      <c r="J3459">
        <v>2014.1</v>
      </c>
      <c r="K3459">
        <f t="shared" si="426"/>
        <v>128</v>
      </c>
      <c r="M3459">
        <f t="shared" si="424"/>
        <v>600000</v>
      </c>
    </row>
    <row r="3460" spans="1:13" x14ac:dyDescent="0.45">
      <c r="A3460" t="s">
        <v>1877</v>
      </c>
      <c r="B3460">
        <v>230000</v>
      </c>
      <c r="C3460" t="s">
        <v>7</v>
      </c>
      <c r="D3460" t="str">
        <f t="shared" si="423"/>
        <v>2020.12</v>
      </c>
      <c r="E3460" t="str" cm="1">
        <f t="array" ref="E3460">IF(COUNT(FIND({"셀룰러","샐룰러","lte","Lte","LTE","Cellular","cellular"},G3460)),"lte","wifi")</f>
        <v>lte</v>
      </c>
      <c r="F3460" t="s">
        <v>128</v>
      </c>
      <c r="G3460" t="s">
        <v>1755</v>
      </c>
      <c r="H3460">
        <f t="shared" si="419"/>
        <v>6.0199999999999818</v>
      </c>
      <c r="I3460">
        <f t="shared" si="425"/>
        <v>880000</v>
      </c>
      <c r="J3460">
        <v>2014.1</v>
      </c>
      <c r="K3460">
        <f t="shared" si="426"/>
        <v>64</v>
      </c>
      <c r="M3460">
        <f t="shared" si="424"/>
        <v>760000</v>
      </c>
    </row>
    <row r="3461" spans="1:13" x14ac:dyDescent="0.45">
      <c r="A3461" t="s">
        <v>1877</v>
      </c>
      <c r="B3461">
        <v>230000</v>
      </c>
      <c r="C3461" t="s">
        <v>43</v>
      </c>
      <c r="D3461" t="str">
        <f t="shared" si="423"/>
        <v>2021.01</v>
      </c>
      <c r="E3461" t="str" cm="1">
        <f t="array" ref="E3461">IF(COUNT(FIND({"셀룰러","샐룰러","lte","Lte","LTE","Cellular","cellular"},G3461)),"lte","wifi")</f>
        <v>lte</v>
      </c>
      <c r="F3461" t="s">
        <v>94</v>
      </c>
      <c r="G3461" t="s">
        <v>1902</v>
      </c>
      <c r="H3461">
        <f t="shared" si="419"/>
        <v>6.9100000000000819</v>
      </c>
      <c r="I3461">
        <f t="shared" si="425"/>
        <v>880000</v>
      </c>
      <c r="J3461">
        <v>2014.1</v>
      </c>
      <c r="K3461">
        <f t="shared" si="426"/>
        <v>64</v>
      </c>
      <c r="M3461">
        <f t="shared" si="424"/>
        <v>760000</v>
      </c>
    </row>
    <row r="3462" spans="1:13" x14ac:dyDescent="0.45">
      <c r="A3462" t="s">
        <v>1877</v>
      </c>
      <c r="B3462" s="1">
        <v>298500</v>
      </c>
      <c r="C3462" t="s">
        <v>4</v>
      </c>
      <c r="D3462" t="str">
        <f t="shared" si="423"/>
        <v>2019.05</v>
      </c>
      <c r="E3462" t="str" cm="1">
        <f t="array" ref="E3462">IF(COUNT(FIND({"셀룰러","샐룰러","lte","Lte","LTE","Cellular","cellular"},G3462)),"lte","wifi")</f>
        <v>wifi</v>
      </c>
      <c r="F3462" t="s">
        <v>5294</v>
      </c>
      <c r="G3462" t="s">
        <v>5178</v>
      </c>
      <c r="H3462">
        <f t="shared" si="419"/>
        <v>4.9500000000000455</v>
      </c>
      <c r="I3462">
        <f t="shared" si="425"/>
        <v>600000</v>
      </c>
      <c r="J3462">
        <v>2014.1</v>
      </c>
      <c r="K3462">
        <f t="shared" si="426"/>
        <v>16</v>
      </c>
      <c r="M3462">
        <f t="shared" si="424"/>
        <v>600000</v>
      </c>
    </row>
    <row r="3463" spans="1:13" x14ac:dyDescent="0.45">
      <c r="A3463" t="s">
        <v>1877</v>
      </c>
      <c r="B3463" s="1">
        <v>259000</v>
      </c>
      <c r="C3463" t="s">
        <v>4</v>
      </c>
      <c r="D3463" t="str">
        <f t="shared" si="423"/>
        <v>2018.12</v>
      </c>
      <c r="E3463" t="str" cm="1">
        <f t="array" ref="E3463">IF(COUNT(FIND({"셀룰러","샐룰러","lte","Lte","LTE","Cellular","cellular"},G3463)),"lte","wifi")</f>
        <v>wifi</v>
      </c>
      <c r="F3463" t="s">
        <v>5282</v>
      </c>
      <c r="G3463" t="s">
        <v>5156</v>
      </c>
      <c r="H3463">
        <f t="shared" ref="H3463:H3526" si="427">D3463-J3463</f>
        <v>4.0199999999999818</v>
      </c>
      <c r="I3463">
        <f t="shared" si="425"/>
        <v>720000</v>
      </c>
      <c r="J3463">
        <v>2014.1</v>
      </c>
      <c r="K3463">
        <f t="shared" si="426"/>
        <v>64</v>
      </c>
      <c r="M3463">
        <f t="shared" si="424"/>
        <v>600000</v>
      </c>
    </row>
    <row r="3464" spans="1:13" x14ac:dyDescent="0.45">
      <c r="A3464" t="s">
        <v>1877</v>
      </c>
      <c r="B3464">
        <v>200000</v>
      </c>
      <c r="C3464" t="s">
        <v>7</v>
      </c>
      <c r="D3464" t="str">
        <f t="shared" si="423"/>
        <v>2021.01</v>
      </c>
      <c r="E3464" t="str" cm="1">
        <f t="array" ref="E3464">IF(COUNT(FIND({"셀룰러","샐룰러","lte","Lte","LTE","Cellular","cellular"},G3464)),"lte","wifi")</f>
        <v>wifi</v>
      </c>
      <c r="F3464" t="s">
        <v>351</v>
      </c>
      <c r="G3464" t="s">
        <v>1725</v>
      </c>
      <c r="H3464">
        <f t="shared" si="427"/>
        <v>6.9100000000000819</v>
      </c>
      <c r="I3464">
        <f t="shared" si="425"/>
        <v>720000</v>
      </c>
      <c r="J3464">
        <v>2014.1</v>
      </c>
      <c r="K3464">
        <f t="shared" si="426"/>
        <v>64</v>
      </c>
      <c r="M3464">
        <f t="shared" si="424"/>
        <v>600000</v>
      </c>
    </row>
    <row r="3465" spans="1:13" x14ac:dyDescent="0.45">
      <c r="A3465" t="s">
        <v>1877</v>
      </c>
      <c r="B3465">
        <v>230000</v>
      </c>
      <c r="C3465" t="s">
        <v>7</v>
      </c>
      <c r="D3465" t="str">
        <f t="shared" si="423"/>
        <v>2021.03</v>
      </c>
      <c r="E3465" t="str" cm="1">
        <f t="array" ref="E3465">IF(COUNT(FIND({"셀룰러","샐룰러","lte","Lte","LTE","Cellular","cellular"},G3465)),"lte","wifi")</f>
        <v>lte</v>
      </c>
      <c r="F3465" t="s">
        <v>10</v>
      </c>
      <c r="G3465" t="s">
        <v>1654</v>
      </c>
      <c r="H3465">
        <f t="shared" si="427"/>
        <v>6.9300000000000637</v>
      </c>
      <c r="I3465">
        <f t="shared" si="425"/>
        <v>880000</v>
      </c>
      <c r="J3465">
        <v>2014.1</v>
      </c>
      <c r="K3465">
        <f t="shared" si="426"/>
        <v>64</v>
      </c>
      <c r="M3465">
        <f t="shared" si="424"/>
        <v>760000</v>
      </c>
    </row>
    <row r="3466" spans="1:13" x14ac:dyDescent="0.45">
      <c r="A3466" t="s">
        <v>1877</v>
      </c>
      <c r="B3466">
        <v>190000</v>
      </c>
      <c r="C3466" t="s">
        <v>7</v>
      </c>
      <c r="D3466" t="str">
        <f t="shared" si="423"/>
        <v>2021.01</v>
      </c>
      <c r="E3466" t="str" cm="1">
        <f t="array" ref="E3466">IF(COUNT(FIND({"셀룰러","샐룰러","lte","Lte","LTE","Cellular","cellular"},G3466)),"lte","wifi")</f>
        <v>wifi</v>
      </c>
      <c r="F3466" t="s">
        <v>116</v>
      </c>
      <c r="G3466" t="s">
        <v>1703</v>
      </c>
      <c r="H3466">
        <f t="shared" si="427"/>
        <v>6.9100000000000819</v>
      </c>
      <c r="I3466">
        <f t="shared" si="425"/>
        <v>720000</v>
      </c>
      <c r="J3466">
        <v>2014.1</v>
      </c>
      <c r="K3466">
        <f t="shared" si="426"/>
        <v>64</v>
      </c>
      <c r="M3466">
        <f t="shared" si="424"/>
        <v>600000</v>
      </c>
    </row>
    <row r="3467" spans="1:13" x14ac:dyDescent="0.45">
      <c r="A3467" t="s">
        <v>1877</v>
      </c>
      <c r="B3467">
        <v>190000</v>
      </c>
      <c r="C3467" t="s">
        <v>7</v>
      </c>
      <c r="D3467" t="str">
        <f t="shared" si="423"/>
        <v>2020.12</v>
      </c>
      <c r="E3467" t="str" cm="1">
        <f t="array" ref="E3467">IF(COUNT(FIND({"셀룰러","샐룰러","lte","Lte","LTE","Cellular","cellular"},G3467)),"lte","wifi")</f>
        <v>lte</v>
      </c>
      <c r="F3467" t="s">
        <v>455</v>
      </c>
      <c r="G3467" t="s">
        <v>1931</v>
      </c>
      <c r="H3467">
        <f t="shared" si="427"/>
        <v>6.0199999999999818</v>
      </c>
      <c r="I3467">
        <f t="shared" si="425"/>
        <v>1000000</v>
      </c>
      <c r="J3467">
        <v>2014.1</v>
      </c>
      <c r="K3467">
        <f t="shared" si="426"/>
        <v>128</v>
      </c>
      <c r="M3467">
        <f t="shared" si="424"/>
        <v>760000</v>
      </c>
    </row>
    <row r="3468" spans="1:13" x14ac:dyDescent="0.45">
      <c r="A3468" t="s">
        <v>1877</v>
      </c>
      <c r="B3468">
        <v>230000</v>
      </c>
      <c r="C3468" t="s">
        <v>7</v>
      </c>
      <c r="D3468" t="str">
        <f t="shared" si="423"/>
        <v>2021.03</v>
      </c>
      <c r="E3468" t="str" cm="1">
        <f t="array" ref="E3468">IF(COUNT(FIND({"셀룰러","샐룰러","lte","Lte","LTE","Cellular","cellular"},G3468)),"lte","wifi")</f>
        <v>lte</v>
      </c>
      <c r="F3468" t="s">
        <v>190</v>
      </c>
      <c r="G3468" t="s">
        <v>1664</v>
      </c>
      <c r="H3468">
        <f t="shared" si="427"/>
        <v>6.9300000000000637</v>
      </c>
      <c r="I3468">
        <f t="shared" si="425"/>
        <v>880000</v>
      </c>
      <c r="J3468">
        <v>2014.1</v>
      </c>
      <c r="K3468">
        <f t="shared" si="426"/>
        <v>64</v>
      </c>
      <c r="M3468">
        <f t="shared" si="424"/>
        <v>760000</v>
      </c>
    </row>
    <row r="3469" spans="1:13" x14ac:dyDescent="0.45">
      <c r="A3469" t="s">
        <v>1877</v>
      </c>
      <c r="B3469">
        <v>250000</v>
      </c>
      <c r="C3469" t="s">
        <v>4</v>
      </c>
      <c r="D3469" t="str">
        <f t="shared" si="423"/>
        <v>2021.02</v>
      </c>
      <c r="E3469" t="str" cm="1">
        <f t="array" ref="E3469">IF(COUNT(FIND({"셀룰러","샐룰러","lte","Lte","LTE","Cellular","cellular"},G3469)),"lte","wifi")</f>
        <v>wifi</v>
      </c>
      <c r="F3469" t="s">
        <v>47</v>
      </c>
      <c r="G3469" t="s">
        <v>1676</v>
      </c>
      <c r="H3469">
        <f t="shared" si="427"/>
        <v>6.9200000000000728</v>
      </c>
      <c r="I3469">
        <f t="shared" si="425"/>
        <v>720000</v>
      </c>
      <c r="J3469">
        <v>2014.1</v>
      </c>
      <c r="K3469">
        <f t="shared" si="426"/>
        <v>64</v>
      </c>
      <c r="M3469">
        <f t="shared" si="424"/>
        <v>600000</v>
      </c>
    </row>
    <row r="3470" spans="1:13" x14ac:dyDescent="0.45">
      <c r="A3470" t="s">
        <v>1877</v>
      </c>
      <c r="B3470">
        <v>200000</v>
      </c>
      <c r="C3470" t="s">
        <v>7</v>
      </c>
      <c r="D3470" t="str">
        <f t="shared" si="423"/>
        <v>2021.01</v>
      </c>
      <c r="E3470" t="str" cm="1">
        <f t="array" ref="E3470">IF(COUNT(FIND({"셀룰러","샐룰러","lte","Lte","LTE","Cellular","cellular"},G3470)),"lte","wifi")</f>
        <v>wifi</v>
      </c>
      <c r="F3470" t="s">
        <v>351</v>
      </c>
      <c r="G3470" t="s">
        <v>1585</v>
      </c>
      <c r="H3470">
        <f t="shared" si="427"/>
        <v>6.9100000000000819</v>
      </c>
      <c r="I3470">
        <f t="shared" si="425"/>
        <v>840000</v>
      </c>
      <c r="J3470">
        <v>2014.1</v>
      </c>
      <c r="K3470">
        <f t="shared" si="426"/>
        <v>128</v>
      </c>
      <c r="M3470">
        <f t="shared" si="424"/>
        <v>600000</v>
      </c>
    </row>
    <row r="3471" spans="1:13" x14ac:dyDescent="0.45">
      <c r="A3471" t="s">
        <v>1877</v>
      </c>
      <c r="B3471">
        <v>100000</v>
      </c>
      <c r="C3471" t="s">
        <v>7</v>
      </c>
      <c r="D3471" t="str">
        <f t="shared" si="423"/>
        <v>2020.11</v>
      </c>
      <c r="E3471" t="str" cm="1">
        <f t="array" ref="E3471">IF(COUNT(FIND({"셀룰러","샐룰러","lte","Lte","LTE","Cellular","cellular"},G3471)),"lte","wifi")</f>
        <v>wifi</v>
      </c>
      <c r="F3471" t="s">
        <v>238</v>
      </c>
      <c r="G3471" t="s">
        <v>1977</v>
      </c>
      <c r="H3471">
        <f t="shared" si="427"/>
        <v>6.0099999999999909</v>
      </c>
      <c r="I3471">
        <f t="shared" si="425"/>
        <v>600000</v>
      </c>
      <c r="J3471">
        <v>2014.1</v>
      </c>
      <c r="K3471">
        <f t="shared" si="426"/>
        <v>16</v>
      </c>
      <c r="M3471">
        <f t="shared" si="424"/>
        <v>600000</v>
      </c>
    </row>
    <row r="3472" spans="1:13" x14ac:dyDescent="0.45">
      <c r="A3472" t="s">
        <v>1877</v>
      </c>
      <c r="B3472" s="1">
        <v>334700</v>
      </c>
      <c r="C3472" t="s">
        <v>4</v>
      </c>
      <c r="D3472" t="str">
        <f t="shared" si="423"/>
        <v>2021.01</v>
      </c>
      <c r="E3472" t="str" cm="1">
        <f t="array" ref="E3472">IF(COUNT(FIND({"셀룰러","샐룰러","lte","Lte","LTE","Cellular","cellular"},G3472)),"lte","wifi")</f>
        <v>wifi</v>
      </c>
      <c r="F3472" t="s">
        <v>5283</v>
      </c>
      <c r="G3472" t="s">
        <v>5158</v>
      </c>
      <c r="H3472">
        <f t="shared" si="427"/>
        <v>6.9100000000000819</v>
      </c>
      <c r="I3472">
        <f t="shared" si="425"/>
        <v>840000</v>
      </c>
      <c r="J3472">
        <v>2014.1</v>
      </c>
      <c r="K3472">
        <f t="shared" si="426"/>
        <v>128</v>
      </c>
      <c r="M3472">
        <f t="shared" si="424"/>
        <v>600000</v>
      </c>
    </row>
    <row r="3473" spans="1:13" x14ac:dyDescent="0.45">
      <c r="A3473" t="s">
        <v>1877</v>
      </c>
      <c r="B3473">
        <v>150000</v>
      </c>
      <c r="C3473" t="s">
        <v>7</v>
      </c>
      <c r="D3473" t="str">
        <f t="shared" si="423"/>
        <v>2020.11</v>
      </c>
      <c r="E3473" t="str" cm="1">
        <f t="array" ref="E3473">IF(COUNT(FIND({"셀룰러","샐룰러","lte","Lte","LTE","Cellular","cellular"},G3473)),"lte","wifi")</f>
        <v>wifi</v>
      </c>
      <c r="F3473" t="s">
        <v>213</v>
      </c>
      <c r="G3473" t="s">
        <v>1667</v>
      </c>
      <c r="H3473">
        <f t="shared" si="427"/>
        <v>6.0099999999999909</v>
      </c>
      <c r="I3473">
        <f t="shared" si="425"/>
        <v>600000</v>
      </c>
      <c r="J3473">
        <v>2014.1</v>
      </c>
      <c r="K3473">
        <f t="shared" si="426"/>
        <v>16</v>
      </c>
      <c r="M3473">
        <f t="shared" si="424"/>
        <v>600000</v>
      </c>
    </row>
    <row r="3474" spans="1:13" x14ac:dyDescent="0.45">
      <c r="A3474" t="s">
        <v>1877</v>
      </c>
      <c r="B3474">
        <v>190000</v>
      </c>
      <c r="C3474" t="s">
        <v>7</v>
      </c>
      <c r="D3474" t="str">
        <f t="shared" si="423"/>
        <v>2021.01</v>
      </c>
      <c r="E3474" t="str" cm="1">
        <f t="array" ref="E3474">IF(COUNT(FIND({"셀룰러","샐룰러","lte","Lte","LTE","Cellular","cellular"},G3474)),"lte","wifi")</f>
        <v>wifi</v>
      </c>
      <c r="F3474" t="s">
        <v>97</v>
      </c>
      <c r="G3474" t="s">
        <v>1732</v>
      </c>
      <c r="H3474">
        <f t="shared" si="427"/>
        <v>6.9100000000000819</v>
      </c>
      <c r="I3474">
        <f t="shared" si="425"/>
        <v>720000</v>
      </c>
      <c r="J3474">
        <v>2014.1</v>
      </c>
      <c r="K3474">
        <f t="shared" si="426"/>
        <v>64</v>
      </c>
      <c r="M3474">
        <f t="shared" si="424"/>
        <v>600000</v>
      </c>
    </row>
    <row r="3475" spans="1:13" x14ac:dyDescent="0.45">
      <c r="A3475" t="s">
        <v>1877</v>
      </c>
      <c r="B3475">
        <v>200000</v>
      </c>
      <c r="C3475" t="s">
        <v>7</v>
      </c>
      <c r="D3475" t="str">
        <f t="shared" si="423"/>
        <v>2020.12</v>
      </c>
      <c r="E3475" t="str" cm="1">
        <f t="array" ref="E3475">IF(COUNT(FIND({"셀룰러","샐룰러","lte","Lte","LTE","Cellular","cellular"},G3475)),"lte","wifi")</f>
        <v>wifi</v>
      </c>
      <c r="F3475" t="s">
        <v>152</v>
      </c>
      <c r="G3475" t="s">
        <v>1923</v>
      </c>
      <c r="H3475">
        <f t="shared" si="427"/>
        <v>6.0199999999999818</v>
      </c>
      <c r="I3475">
        <f t="shared" si="425"/>
        <v>600000</v>
      </c>
      <c r="J3475">
        <v>2014.1</v>
      </c>
      <c r="K3475">
        <f t="shared" si="426"/>
        <v>16</v>
      </c>
      <c r="M3475">
        <f t="shared" si="424"/>
        <v>600000</v>
      </c>
    </row>
    <row r="3476" spans="1:13" x14ac:dyDescent="0.45">
      <c r="A3476" t="s">
        <v>1877</v>
      </c>
      <c r="B3476">
        <v>250000</v>
      </c>
      <c r="C3476" t="s">
        <v>7</v>
      </c>
      <c r="D3476" t="str">
        <f t="shared" si="423"/>
        <v>2020.10</v>
      </c>
      <c r="E3476" t="str" cm="1">
        <f t="array" ref="E3476">IF(COUNT(FIND({"셀룰러","샐룰러","lte","Lte","LTE","Cellular","cellular"},G3476)),"lte","wifi")</f>
        <v>wifi</v>
      </c>
      <c r="F3476" t="s">
        <v>616</v>
      </c>
      <c r="G3476" t="s">
        <v>1823</v>
      </c>
      <c r="H3476">
        <f t="shared" si="427"/>
        <v>6</v>
      </c>
      <c r="I3476">
        <f t="shared" si="425"/>
        <v>720000</v>
      </c>
      <c r="J3476">
        <v>2014.1</v>
      </c>
      <c r="K3476">
        <f t="shared" si="426"/>
        <v>64</v>
      </c>
      <c r="M3476">
        <f t="shared" si="424"/>
        <v>600000</v>
      </c>
    </row>
    <row r="3477" spans="1:13" x14ac:dyDescent="0.45">
      <c r="A3477" t="s">
        <v>1877</v>
      </c>
      <c r="B3477">
        <v>200000</v>
      </c>
      <c r="C3477" t="s">
        <v>7</v>
      </c>
      <c r="D3477" t="str">
        <f t="shared" si="423"/>
        <v>2020.12</v>
      </c>
      <c r="E3477" t="str" cm="1">
        <f t="array" ref="E3477">IF(COUNT(FIND({"셀룰러","샐룰러","lte","Lte","LTE","Cellular","cellular"},G3477)),"lte","wifi")</f>
        <v>wifi</v>
      </c>
      <c r="F3477" t="s">
        <v>153</v>
      </c>
      <c r="G3477" t="s">
        <v>1777</v>
      </c>
      <c r="H3477">
        <f t="shared" si="427"/>
        <v>6.0199999999999818</v>
      </c>
      <c r="I3477">
        <f t="shared" si="425"/>
        <v>720000</v>
      </c>
      <c r="J3477">
        <v>2014.1</v>
      </c>
      <c r="K3477">
        <f t="shared" si="426"/>
        <v>64</v>
      </c>
      <c r="M3477">
        <f t="shared" si="424"/>
        <v>600000</v>
      </c>
    </row>
    <row r="3478" spans="1:13" x14ac:dyDescent="0.45">
      <c r="A3478" t="s">
        <v>1877</v>
      </c>
      <c r="B3478">
        <v>200000</v>
      </c>
      <c r="C3478" t="s">
        <v>7</v>
      </c>
      <c r="D3478" t="str">
        <f t="shared" si="423"/>
        <v>2021.02</v>
      </c>
      <c r="E3478" t="str" cm="1">
        <f t="array" ref="E3478">IF(COUNT(FIND({"셀룰러","샐룰러","lte","Lte","LTE","Cellular","cellular"},G3478)),"lte","wifi")</f>
        <v>wifi</v>
      </c>
      <c r="F3478" t="s">
        <v>58</v>
      </c>
      <c r="G3478" t="s">
        <v>1690</v>
      </c>
      <c r="H3478">
        <f t="shared" si="427"/>
        <v>6.9200000000000728</v>
      </c>
      <c r="I3478">
        <f t="shared" si="425"/>
        <v>720000</v>
      </c>
      <c r="J3478">
        <v>2014.1</v>
      </c>
      <c r="K3478">
        <f t="shared" si="426"/>
        <v>64</v>
      </c>
      <c r="M3478">
        <f t="shared" si="424"/>
        <v>600000</v>
      </c>
    </row>
    <row r="3479" spans="1:13" x14ac:dyDescent="0.45">
      <c r="A3479" t="s">
        <v>1877</v>
      </c>
      <c r="B3479">
        <v>250000</v>
      </c>
      <c r="C3479" t="s">
        <v>4</v>
      </c>
      <c r="D3479" t="str">
        <f t="shared" si="423"/>
        <v>2021.02</v>
      </c>
      <c r="E3479" t="str" cm="1">
        <f t="array" ref="E3479">IF(COUNT(FIND({"셀룰러","샐룰러","lte","Lte","LTE","Cellular","cellular"},G3479)),"lte","wifi")</f>
        <v>wifi</v>
      </c>
      <c r="F3479" t="s">
        <v>71</v>
      </c>
      <c r="G3479" t="s">
        <v>1716</v>
      </c>
      <c r="H3479">
        <f t="shared" si="427"/>
        <v>6.9200000000000728</v>
      </c>
      <c r="I3479">
        <f t="shared" si="425"/>
        <v>720000</v>
      </c>
      <c r="J3479">
        <v>2014.1</v>
      </c>
      <c r="K3479">
        <f t="shared" si="426"/>
        <v>64</v>
      </c>
      <c r="M3479">
        <f t="shared" si="424"/>
        <v>600000</v>
      </c>
    </row>
    <row r="3480" spans="1:13" x14ac:dyDescent="0.45">
      <c r="A3480" t="s">
        <v>1877</v>
      </c>
      <c r="B3480" s="1">
        <v>270000</v>
      </c>
      <c r="C3480" t="s">
        <v>4</v>
      </c>
      <c r="D3480" t="str">
        <f t="shared" si="423"/>
        <v>2021.02</v>
      </c>
      <c r="E3480" t="str" cm="1">
        <f t="array" ref="E3480">IF(COUNT(FIND({"셀룰러","샐룰러","lte","Lte","LTE","Cellular","cellular"},G3480)),"lte","wifi")</f>
        <v>lte</v>
      </c>
      <c r="F3480" t="s">
        <v>5277</v>
      </c>
      <c r="G3480" t="s">
        <v>5153</v>
      </c>
      <c r="H3480">
        <f t="shared" si="427"/>
        <v>6.9200000000000728</v>
      </c>
      <c r="I3480">
        <f t="shared" si="425"/>
        <v>880000</v>
      </c>
      <c r="J3480">
        <v>2014.1</v>
      </c>
      <c r="K3480">
        <f t="shared" si="426"/>
        <v>64</v>
      </c>
      <c r="M3480">
        <f t="shared" si="424"/>
        <v>760000</v>
      </c>
    </row>
    <row r="3481" spans="1:13" x14ac:dyDescent="0.45">
      <c r="A3481" t="s">
        <v>1877</v>
      </c>
      <c r="B3481">
        <v>160000</v>
      </c>
      <c r="C3481" t="s">
        <v>7</v>
      </c>
      <c r="D3481" t="str">
        <f t="shared" si="423"/>
        <v>2021.01</v>
      </c>
      <c r="E3481" t="str" cm="1">
        <f t="array" ref="E3481">IF(COUNT(FIND({"셀룰러","샐룰러","lte","Lte","LTE","Cellular","cellular"},G3481)),"lte","wifi")</f>
        <v>wifi</v>
      </c>
      <c r="F3481" t="s">
        <v>110</v>
      </c>
      <c r="G3481" t="s">
        <v>1736</v>
      </c>
      <c r="H3481">
        <f t="shared" si="427"/>
        <v>6.9100000000000819</v>
      </c>
      <c r="I3481">
        <f t="shared" si="425"/>
        <v>720000</v>
      </c>
      <c r="J3481">
        <v>2014.1</v>
      </c>
      <c r="K3481">
        <f t="shared" si="426"/>
        <v>64</v>
      </c>
      <c r="M3481">
        <f t="shared" si="424"/>
        <v>600000</v>
      </c>
    </row>
    <row r="3482" spans="1:13" x14ac:dyDescent="0.45">
      <c r="A3482" t="s">
        <v>1877</v>
      </c>
      <c r="B3482">
        <v>280000</v>
      </c>
      <c r="C3482" t="s">
        <v>7</v>
      </c>
      <c r="D3482" t="str">
        <f t="shared" si="423"/>
        <v>2021.01</v>
      </c>
      <c r="E3482" t="str" cm="1">
        <f t="array" ref="E3482">IF(COUNT(FIND({"셀룰러","샐룰러","lte","Lte","LTE","Cellular","cellular"},G3482)),"lte","wifi")</f>
        <v>lte</v>
      </c>
      <c r="F3482" t="s">
        <v>339</v>
      </c>
      <c r="G3482" t="s">
        <v>1888</v>
      </c>
      <c r="H3482">
        <f t="shared" si="427"/>
        <v>6.9100000000000819</v>
      </c>
      <c r="I3482">
        <f t="shared" si="425"/>
        <v>880000</v>
      </c>
      <c r="J3482">
        <v>2014.1</v>
      </c>
      <c r="K3482">
        <f t="shared" si="426"/>
        <v>64</v>
      </c>
      <c r="M3482">
        <f t="shared" si="424"/>
        <v>760000</v>
      </c>
    </row>
    <row r="3483" spans="1:13" x14ac:dyDescent="0.45">
      <c r="A3483" t="s">
        <v>1877</v>
      </c>
      <c r="B3483">
        <v>230000</v>
      </c>
      <c r="C3483" t="s">
        <v>7</v>
      </c>
      <c r="D3483" t="str">
        <f t="shared" si="423"/>
        <v>2020.10</v>
      </c>
      <c r="E3483" t="str" cm="1">
        <f t="array" ref="E3483">IF(COUNT(FIND({"셀룰러","샐룰러","lte","Lte","LTE","Cellular","cellular"},G3483)),"lte","wifi")</f>
        <v>lte</v>
      </c>
      <c r="F3483" t="s">
        <v>268</v>
      </c>
      <c r="G3483" t="s">
        <v>1979</v>
      </c>
      <c r="H3483">
        <f t="shared" si="427"/>
        <v>6</v>
      </c>
      <c r="I3483">
        <f t="shared" si="425"/>
        <v>760000</v>
      </c>
      <c r="J3483">
        <v>2014.1</v>
      </c>
      <c r="K3483">
        <f t="shared" si="426"/>
        <v>16</v>
      </c>
      <c r="M3483">
        <f t="shared" si="424"/>
        <v>760000</v>
      </c>
    </row>
    <row r="3484" spans="1:13" x14ac:dyDescent="0.45">
      <c r="A3484" t="s">
        <v>1877</v>
      </c>
      <c r="B3484">
        <v>190000</v>
      </c>
      <c r="C3484" t="s">
        <v>7</v>
      </c>
      <c r="D3484" t="str">
        <f t="shared" si="423"/>
        <v>2020.11</v>
      </c>
      <c r="E3484" t="str" cm="1">
        <f t="array" ref="E3484">IF(COUNT(FIND({"셀룰러","샐룰러","lte","Lte","LTE","Cellular","cellular"},G3484)),"lte","wifi")</f>
        <v>wifi</v>
      </c>
      <c r="F3484" t="s">
        <v>597</v>
      </c>
      <c r="G3484" t="s">
        <v>1937</v>
      </c>
      <c r="H3484">
        <f t="shared" si="427"/>
        <v>6.0099999999999909</v>
      </c>
      <c r="I3484">
        <f t="shared" si="425"/>
        <v>720000</v>
      </c>
      <c r="J3484">
        <v>2014.1</v>
      </c>
      <c r="K3484">
        <f t="shared" si="426"/>
        <v>64</v>
      </c>
      <c r="M3484">
        <f t="shared" si="424"/>
        <v>600000</v>
      </c>
    </row>
    <row r="3485" spans="1:13" x14ac:dyDescent="0.45">
      <c r="A3485" t="s">
        <v>1877</v>
      </c>
      <c r="B3485">
        <v>230000</v>
      </c>
      <c r="C3485" t="s">
        <v>7</v>
      </c>
      <c r="D3485" t="str">
        <f t="shared" si="423"/>
        <v>2021.03</v>
      </c>
      <c r="E3485" t="str" cm="1">
        <f t="array" ref="E3485">IF(COUNT(FIND({"셀룰러","샐룰러","lte","Lte","LTE","Cellular","cellular"},G3485)),"lte","wifi")</f>
        <v>lte</v>
      </c>
      <c r="F3485" t="s">
        <v>22</v>
      </c>
      <c r="G3485" t="s">
        <v>1666</v>
      </c>
      <c r="H3485">
        <f t="shared" si="427"/>
        <v>6.9300000000000637</v>
      </c>
      <c r="I3485">
        <f t="shared" si="425"/>
        <v>880000</v>
      </c>
      <c r="J3485">
        <v>2014.1</v>
      </c>
      <c r="K3485">
        <f t="shared" si="426"/>
        <v>64</v>
      </c>
      <c r="M3485">
        <f t="shared" si="424"/>
        <v>760000</v>
      </c>
    </row>
    <row r="3486" spans="1:13" x14ac:dyDescent="0.45">
      <c r="A3486" t="s">
        <v>1877</v>
      </c>
      <c r="B3486">
        <v>220000</v>
      </c>
      <c r="C3486" t="s">
        <v>7</v>
      </c>
      <c r="D3486" t="str">
        <f t="shared" si="423"/>
        <v>2020.12</v>
      </c>
      <c r="E3486" t="str" cm="1">
        <f t="array" ref="E3486">IF(COUNT(FIND({"셀룰러","샐룰러","lte","Lte","LTE","Cellular","cellular"},G3486)),"lte","wifi")</f>
        <v>wifi</v>
      </c>
      <c r="F3486" t="s">
        <v>175</v>
      </c>
      <c r="G3486" t="s">
        <v>1793</v>
      </c>
      <c r="H3486">
        <f t="shared" si="427"/>
        <v>6.0199999999999818</v>
      </c>
      <c r="I3486">
        <f t="shared" si="425"/>
        <v>840000</v>
      </c>
      <c r="J3486">
        <v>2014.1</v>
      </c>
      <c r="K3486">
        <f t="shared" si="426"/>
        <v>128</v>
      </c>
      <c r="M3486">
        <f t="shared" si="424"/>
        <v>600000</v>
      </c>
    </row>
    <row r="3487" spans="1:13" x14ac:dyDescent="0.45">
      <c r="A3487" t="s">
        <v>1877</v>
      </c>
      <c r="B3487">
        <v>200000</v>
      </c>
      <c r="C3487" t="s">
        <v>7</v>
      </c>
      <c r="D3487" t="str">
        <f t="shared" si="423"/>
        <v>2021.01</v>
      </c>
      <c r="E3487" t="str" cm="1">
        <f t="array" ref="E3487">IF(COUNT(FIND({"셀룰러","샐룰러","lte","Lte","LTE","Cellular","cellular"},G3487)),"lte","wifi")</f>
        <v>wifi</v>
      </c>
      <c r="F3487" t="s">
        <v>106</v>
      </c>
      <c r="G3487" t="s">
        <v>1908</v>
      </c>
      <c r="H3487">
        <f t="shared" si="427"/>
        <v>6.9100000000000819</v>
      </c>
      <c r="I3487">
        <f t="shared" si="425"/>
        <v>720000</v>
      </c>
      <c r="J3487">
        <v>2014.1</v>
      </c>
      <c r="K3487">
        <f t="shared" si="426"/>
        <v>64</v>
      </c>
      <c r="M3487">
        <f t="shared" si="424"/>
        <v>600000</v>
      </c>
    </row>
    <row r="3488" spans="1:13" x14ac:dyDescent="0.45">
      <c r="A3488" t="s">
        <v>1877</v>
      </c>
      <c r="B3488">
        <v>180000</v>
      </c>
      <c r="C3488" t="s">
        <v>7</v>
      </c>
      <c r="D3488" t="str">
        <f t="shared" si="423"/>
        <v>2020.12</v>
      </c>
      <c r="E3488" t="str" cm="1">
        <f t="array" ref="E3488">IF(COUNT(FIND({"셀룰러","샐룰러","lte","Lte","LTE","Cellular","cellular"},G3488)),"lte","wifi")</f>
        <v>lte</v>
      </c>
      <c r="F3488" t="s">
        <v>480</v>
      </c>
      <c r="G3488" t="s">
        <v>1934</v>
      </c>
      <c r="H3488">
        <f t="shared" si="427"/>
        <v>6.0199999999999818</v>
      </c>
      <c r="I3488">
        <f t="shared" si="425"/>
        <v>760000</v>
      </c>
      <c r="J3488">
        <v>2014.1</v>
      </c>
      <c r="K3488">
        <f t="shared" si="426"/>
        <v>16</v>
      </c>
      <c r="M3488">
        <f t="shared" si="424"/>
        <v>760000</v>
      </c>
    </row>
    <row r="3489" spans="1:13" x14ac:dyDescent="0.45">
      <c r="A3489" t="s">
        <v>1877</v>
      </c>
      <c r="B3489">
        <v>200000</v>
      </c>
      <c r="C3489" t="s">
        <v>7</v>
      </c>
      <c r="D3489" t="str">
        <f t="shared" si="423"/>
        <v>2020.12</v>
      </c>
      <c r="E3489" t="str" cm="1">
        <f t="array" ref="E3489">IF(COUNT(FIND({"셀룰러","샐룰러","lte","Lte","LTE","Cellular","cellular"},G3489)),"lte","wifi")</f>
        <v>wifi</v>
      </c>
      <c r="F3489" t="s">
        <v>173</v>
      </c>
      <c r="G3489" t="s">
        <v>1948</v>
      </c>
      <c r="H3489">
        <f t="shared" si="427"/>
        <v>6.0199999999999818</v>
      </c>
      <c r="I3489">
        <f t="shared" si="425"/>
        <v>720000</v>
      </c>
      <c r="J3489">
        <v>2014.1</v>
      </c>
      <c r="K3489">
        <f t="shared" si="426"/>
        <v>64</v>
      </c>
      <c r="M3489">
        <f t="shared" si="424"/>
        <v>600000</v>
      </c>
    </row>
    <row r="3490" spans="1:13" x14ac:dyDescent="0.45">
      <c r="A3490" t="s">
        <v>1877</v>
      </c>
      <c r="B3490" s="1">
        <v>324000</v>
      </c>
      <c r="C3490" t="s">
        <v>4</v>
      </c>
      <c r="D3490" t="str">
        <f t="shared" si="423"/>
        <v>2020.01</v>
      </c>
      <c r="E3490" t="str" cm="1">
        <f t="array" ref="E3490">IF(COUNT(FIND({"셀룰러","샐룰러","lte","Lte","LTE","Cellular","cellular"},G3490)),"lte","wifi")</f>
        <v>wifi</v>
      </c>
      <c r="F3490" t="s">
        <v>5278</v>
      </c>
      <c r="G3490" t="s">
        <v>5111</v>
      </c>
      <c r="H3490">
        <f t="shared" si="427"/>
        <v>5.9100000000000819</v>
      </c>
      <c r="I3490">
        <f t="shared" si="425"/>
        <v>840000</v>
      </c>
      <c r="J3490">
        <v>2014.1</v>
      </c>
      <c r="K3490">
        <f t="shared" si="426"/>
        <v>128</v>
      </c>
      <c r="M3490">
        <f t="shared" si="424"/>
        <v>600000</v>
      </c>
    </row>
    <row r="3491" spans="1:13" x14ac:dyDescent="0.45">
      <c r="A3491" t="s">
        <v>1877</v>
      </c>
      <c r="B3491">
        <v>195000</v>
      </c>
      <c r="C3491" t="s">
        <v>7</v>
      </c>
      <c r="D3491" s="2">
        <v>2021.01</v>
      </c>
      <c r="E3491" t="str" cm="1">
        <f t="array" ref="E3491">IF(COUNT(FIND({"셀룰러","샐룰러","lte","Lte","LTE","Cellular","cellular"},G3491)),"lte","wifi")</f>
        <v>wifi</v>
      </c>
      <c r="F3491">
        <v>20210109</v>
      </c>
      <c r="G3491" t="s">
        <v>5701</v>
      </c>
      <c r="H3491">
        <f t="shared" si="427"/>
        <v>6.9100000000000819</v>
      </c>
      <c r="I3491">
        <f t="shared" si="425"/>
        <v>600000</v>
      </c>
      <c r="J3491">
        <v>2014.1</v>
      </c>
      <c r="K3491">
        <f t="shared" si="426"/>
        <v>16</v>
      </c>
      <c r="M3491">
        <f t="shared" si="424"/>
        <v>600000</v>
      </c>
    </row>
    <row r="3492" spans="1:13" x14ac:dyDescent="0.45">
      <c r="A3492" t="s">
        <v>1877</v>
      </c>
      <c r="B3492" s="1">
        <v>399000</v>
      </c>
      <c r="C3492" t="s">
        <v>4</v>
      </c>
      <c r="D3492" t="str">
        <f t="shared" ref="D3492:D3507" si="428">LEFT(F3492,7)</f>
        <v>2021.01</v>
      </c>
      <c r="E3492" t="str" cm="1">
        <f t="array" ref="E3492">IF(COUNT(FIND({"셀룰러","샐룰러","lte","Lte","LTE","Cellular","cellular"},G3492)),"lte","wifi")</f>
        <v>wifi</v>
      </c>
      <c r="F3492" t="s">
        <v>5283</v>
      </c>
      <c r="G3492" t="s">
        <v>5163</v>
      </c>
      <c r="H3492">
        <f t="shared" si="427"/>
        <v>6.9100000000000819</v>
      </c>
      <c r="I3492">
        <f t="shared" si="425"/>
        <v>720000</v>
      </c>
      <c r="J3492">
        <v>2014.1</v>
      </c>
      <c r="K3492">
        <f t="shared" si="426"/>
        <v>64</v>
      </c>
      <c r="M3492">
        <f t="shared" si="424"/>
        <v>600000</v>
      </c>
    </row>
    <row r="3493" spans="1:13" x14ac:dyDescent="0.45">
      <c r="A3493" t="s">
        <v>1877</v>
      </c>
      <c r="B3493" s="1">
        <v>329000</v>
      </c>
      <c r="C3493" t="s">
        <v>4</v>
      </c>
      <c r="D3493" t="str">
        <f t="shared" si="428"/>
        <v>2021.01</v>
      </c>
      <c r="E3493" t="str" cm="1">
        <f t="array" ref="E3493">IF(COUNT(FIND({"셀룰러","샐룰러","lte","Lte","LTE","Cellular","cellular"},G3493)),"lte","wifi")</f>
        <v>wifi</v>
      </c>
      <c r="F3493" t="s">
        <v>5283</v>
      </c>
      <c r="G3493" t="s">
        <v>5158</v>
      </c>
      <c r="H3493">
        <f t="shared" si="427"/>
        <v>6.9100000000000819</v>
      </c>
      <c r="I3493">
        <f t="shared" si="425"/>
        <v>840000</v>
      </c>
      <c r="J3493">
        <v>2014.1</v>
      </c>
      <c r="K3493">
        <f t="shared" si="426"/>
        <v>128</v>
      </c>
      <c r="M3493">
        <f t="shared" si="424"/>
        <v>600000</v>
      </c>
    </row>
    <row r="3494" spans="1:13" x14ac:dyDescent="0.45">
      <c r="A3494" t="s">
        <v>1877</v>
      </c>
      <c r="B3494">
        <v>260000</v>
      </c>
      <c r="C3494" t="s">
        <v>7</v>
      </c>
      <c r="D3494" t="str">
        <f t="shared" si="428"/>
        <v>2021.03</v>
      </c>
      <c r="E3494" t="str" cm="1">
        <f t="array" ref="E3494">IF(COUNT(FIND({"셀룰러","샐룰러","lte","Lte","LTE","Cellular","cellular"},G3494)),"lte","wifi")</f>
        <v>wifi</v>
      </c>
      <c r="F3494" t="s">
        <v>8</v>
      </c>
      <c r="G3494" t="s">
        <v>1836</v>
      </c>
      <c r="H3494">
        <f t="shared" si="427"/>
        <v>6.9300000000000637</v>
      </c>
      <c r="I3494">
        <f t="shared" si="425"/>
        <v>840000</v>
      </c>
      <c r="J3494">
        <v>2014.1</v>
      </c>
      <c r="K3494">
        <f t="shared" si="426"/>
        <v>128</v>
      </c>
      <c r="M3494">
        <f t="shared" si="424"/>
        <v>600000</v>
      </c>
    </row>
    <row r="3495" spans="1:13" x14ac:dyDescent="0.45">
      <c r="A3495" t="s">
        <v>1877</v>
      </c>
      <c r="B3495">
        <v>180000</v>
      </c>
      <c r="C3495" t="s">
        <v>7</v>
      </c>
      <c r="D3495" t="str">
        <f t="shared" si="428"/>
        <v>2021.03</v>
      </c>
      <c r="E3495" t="str" cm="1">
        <f t="array" ref="E3495">IF(COUNT(FIND({"셀룰러","샐룰러","lte","Lte","LTE","Cellular","cellular"},G3495)),"lte","wifi")</f>
        <v>wifi</v>
      </c>
      <c r="F3495" t="s">
        <v>17</v>
      </c>
      <c r="G3495" t="s">
        <v>1650</v>
      </c>
      <c r="H3495">
        <f t="shared" si="427"/>
        <v>6.9300000000000637</v>
      </c>
      <c r="I3495">
        <f t="shared" si="425"/>
        <v>720000</v>
      </c>
      <c r="J3495">
        <v>2014.1</v>
      </c>
      <c r="K3495">
        <f t="shared" si="426"/>
        <v>64</v>
      </c>
      <c r="M3495">
        <f t="shared" si="424"/>
        <v>600000</v>
      </c>
    </row>
    <row r="3496" spans="1:13" x14ac:dyDescent="0.45">
      <c r="A3496" t="s">
        <v>1877</v>
      </c>
      <c r="B3496">
        <v>70000</v>
      </c>
      <c r="C3496" t="s">
        <v>7</v>
      </c>
      <c r="D3496" t="str">
        <f t="shared" si="428"/>
        <v>2021.01</v>
      </c>
      <c r="E3496" t="str" cm="1">
        <f t="array" ref="E3496">IF(COUNT(FIND({"셀룰러","샐룰러","lte","Lte","LTE","Cellular","cellular"},G3496)),"lte","wifi")</f>
        <v>wifi</v>
      </c>
      <c r="F3496" t="s">
        <v>103</v>
      </c>
      <c r="G3496" t="s">
        <v>1904</v>
      </c>
      <c r="H3496">
        <f t="shared" si="427"/>
        <v>6.9100000000000819</v>
      </c>
      <c r="I3496">
        <f t="shared" si="425"/>
        <v>840000</v>
      </c>
      <c r="J3496">
        <v>2014.1</v>
      </c>
      <c r="K3496">
        <f t="shared" si="426"/>
        <v>128</v>
      </c>
      <c r="M3496">
        <f t="shared" si="424"/>
        <v>600000</v>
      </c>
    </row>
    <row r="3497" spans="1:13" x14ac:dyDescent="0.45">
      <c r="A3497" t="s">
        <v>1877</v>
      </c>
      <c r="B3497">
        <v>230000</v>
      </c>
      <c r="C3497" t="s">
        <v>7</v>
      </c>
      <c r="D3497" t="str">
        <f t="shared" si="428"/>
        <v>2021.03</v>
      </c>
      <c r="E3497" t="str" cm="1">
        <f t="array" ref="E3497">IF(COUNT(FIND({"셀룰러","샐룰러","lte","Lte","LTE","Cellular","cellular"},G3497)),"lte","wifi")</f>
        <v>wifi</v>
      </c>
      <c r="F3497" t="s">
        <v>17</v>
      </c>
      <c r="G3497" t="s">
        <v>1852</v>
      </c>
      <c r="H3497">
        <f t="shared" si="427"/>
        <v>6.9300000000000637</v>
      </c>
      <c r="I3497">
        <f t="shared" si="425"/>
        <v>840000</v>
      </c>
      <c r="J3497">
        <v>2014.1</v>
      </c>
      <c r="K3497">
        <f t="shared" si="426"/>
        <v>128</v>
      </c>
      <c r="M3497">
        <f t="shared" si="424"/>
        <v>600000</v>
      </c>
    </row>
    <row r="3498" spans="1:13" x14ac:dyDescent="0.45">
      <c r="A3498" t="s">
        <v>1877</v>
      </c>
      <c r="B3498">
        <v>140000</v>
      </c>
      <c r="C3498" t="s">
        <v>7</v>
      </c>
      <c r="D3498" t="str">
        <f t="shared" si="428"/>
        <v>2020.12</v>
      </c>
      <c r="E3498" t="str" cm="1">
        <f t="array" ref="E3498">IF(COUNT(FIND({"셀룰러","샐룰러","lte","Lte","LTE","Cellular","cellular"},G3498)),"lte","wifi")</f>
        <v>wifi</v>
      </c>
      <c r="F3498" t="s">
        <v>138</v>
      </c>
      <c r="G3498" t="s">
        <v>1929</v>
      </c>
      <c r="H3498">
        <f t="shared" si="427"/>
        <v>6.0199999999999818</v>
      </c>
      <c r="I3498">
        <f t="shared" si="425"/>
        <v>600000</v>
      </c>
      <c r="J3498">
        <v>2014.1</v>
      </c>
      <c r="K3498">
        <f t="shared" si="426"/>
        <v>16</v>
      </c>
      <c r="M3498">
        <f t="shared" si="424"/>
        <v>600000</v>
      </c>
    </row>
    <row r="3499" spans="1:13" x14ac:dyDescent="0.45">
      <c r="A3499" t="s">
        <v>1877</v>
      </c>
      <c r="B3499">
        <v>100000</v>
      </c>
      <c r="C3499" t="s">
        <v>7</v>
      </c>
      <c r="D3499" t="str">
        <f t="shared" si="428"/>
        <v>2020.10</v>
      </c>
      <c r="E3499" t="str" cm="1">
        <f t="array" ref="E3499">IF(COUNT(FIND({"셀룰러","샐룰러","lte","Lte","LTE","Cellular","cellular"},G3499)),"lte","wifi")</f>
        <v>wifi</v>
      </c>
      <c r="F3499" t="s">
        <v>608</v>
      </c>
      <c r="G3499" t="s">
        <v>1822</v>
      </c>
      <c r="H3499">
        <f t="shared" si="427"/>
        <v>6</v>
      </c>
      <c r="I3499">
        <f t="shared" si="425"/>
        <v>600000</v>
      </c>
      <c r="J3499">
        <v>2014.1</v>
      </c>
      <c r="K3499">
        <f t="shared" si="426"/>
        <v>16</v>
      </c>
      <c r="M3499">
        <f t="shared" si="424"/>
        <v>600000</v>
      </c>
    </row>
    <row r="3500" spans="1:13" x14ac:dyDescent="0.45">
      <c r="A3500" t="s">
        <v>1877</v>
      </c>
      <c r="B3500">
        <v>190000</v>
      </c>
      <c r="C3500" t="s">
        <v>7</v>
      </c>
      <c r="D3500" t="str">
        <f t="shared" si="428"/>
        <v>2020.12</v>
      </c>
      <c r="E3500" t="str" cm="1">
        <f t="array" ref="E3500">IF(COUNT(FIND({"셀룰러","샐룰러","lte","Lte","LTE","Cellular","cellular"},G3500)),"lte","wifi")</f>
        <v>wifi</v>
      </c>
      <c r="F3500" t="s">
        <v>161</v>
      </c>
      <c r="G3500" t="s">
        <v>1900</v>
      </c>
      <c r="H3500">
        <f t="shared" si="427"/>
        <v>6.0199999999999818</v>
      </c>
      <c r="I3500">
        <f t="shared" si="425"/>
        <v>840000</v>
      </c>
      <c r="J3500">
        <v>2014.1</v>
      </c>
      <c r="K3500">
        <f t="shared" si="426"/>
        <v>128</v>
      </c>
      <c r="M3500">
        <f t="shared" si="424"/>
        <v>600000</v>
      </c>
    </row>
    <row r="3501" spans="1:13" x14ac:dyDescent="0.45">
      <c r="A3501" t="s">
        <v>1877</v>
      </c>
      <c r="B3501">
        <v>55000</v>
      </c>
      <c r="C3501" t="s">
        <v>7</v>
      </c>
      <c r="D3501" t="str">
        <f t="shared" si="428"/>
        <v>2021.01</v>
      </c>
      <c r="E3501" t="str" cm="1">
        <f t="array" ref="E3501">IF(COUNT(FIND({"셀룰러","샐룰러","lte","Lte","LTE","Cellular","cellular"},G3501)),"lte","wifi")</f>
        <v>lte</v>
      </c>
      <c r="F3501" t="s">
        <v>106</v>
      </c>
      <c r="G3501" t="s">
        <v>1594</v>
      </c>
      <c r="H3501">
        <f t="shared" si="427"/>
        <v>6.9100000000000819</v>
      </c>
      <c r="I3501">
        <f t="shared" si="425"/>
        <v>880000</v>
      </c>
      <c r="J3501">
        <v>2014.1</v>
      </c>
      <c r="K3501">
        <f t="shared" si="426"/>
        <v>64</v>
      </c>
      <c r="M3501">
        <f t="shared" si="424"/>
        <v>760000</v>
      </c>
    </row>
    <row r="3502" spans="1:13" x14ac:dyDescent="0.45">
      <c r="A3502" t="s">
        <v>1877</v>
      </c>
      <c r="B3502">
        <v>230000</v>
      </c>
      <c r="C3502" t="s">
        <v>4</v>
      </c>
      <c r="D3502" t="str">
        <f t="shared" si="428"/>
        <v>2020.12</v>
      </c>
      <c r="E3502" t="str" cm="1">
        <f t="array" ref="E3502">IF(COUNT(FIND({"셀룰러","샐룰러","lte","Lte","LTE","Cellular","cellular"},G3502)),"lte","wifi")</f>
        <v>wifi</v>
      </c>
      <c r="F3502" t="s">
        <v>142</v>
      </c>
      <c r="G3502" t="s">
        <v>1643</v>
      </c>
      <c r="H3502">
        <f t="shared" si="427"/>
        <v>6.0199999999999818</v>
      </c>
      <c r="I3502">
        <f t="shared" si="425"/>
        <v>720000</v>
      </c>
      <c r="J3502">
        <v>2014.1</v>
      </c>
      <c r="K3502">
        <f t="shared" si="426"/>
        <v>64</v>
      </c>
      <c r="M3502">
        <f t="shared" si="424"/>
        <v>600000</v>
      </c>
    </row>
    <row r="3503" spans="1:13" x14ac:dyDescent="0.45">
      <c r="A3503" t="s">
        <v>1877</v>
      </c>
      <c r="B3503">
        <v>230000</v>
      </c>
      <c r="C3503" t="s">
        <v>4</v>
      </c>
      <c r="D3503" t="str">
        <f t="shared" si="428"/>
        <v>2020.11</v>
      </c>
      <c r="E3503" t="str" cm="1">
        <f t="array" ref="E3503">IF(COUNT(FIND({"셀룰러","샐룰러","lte","Lte","LTE","Cellular","cellular"},G3503)),"lte","wifi")</f>
        <v>wifi</v>
      </c>
      <c r="F3503" t="s">
        <v>193</v>
      </c>
      <c r="G3503" t="s">
        <v>1969</v>
      </c>
      <c r="H3503">
        <f t="shared" si="427"/>
        <v>6.0099999999999909</v>
      </c>
      <c r="I3503">
        <f t="shared" si="425"/>
        <v>720000</v>
      </c>
      <c r="J3503">
        <v>2014.1</v>
      </c>
      <c r="K3503">
        <f t="shared" si="426"/>
        <v>64</v>
      </c>
      <c r="M3503">
        <f t="shared" si="424"/>
        <v>600000</v>
      </c>
    </row>
    <row r="3504" spans="1:13" x14ac:dyDescent="0.45">
      <c r="A3504" t="s">
        <v>1877</v>
      </c>
      <c r="B3504">
        <v>210000</v>
      </c>
      <c r="C3504" t="s">
        <v>4</v>
      </c>
      <c r="D3504" t="str">
        <f t="shared" si="428"/>
        <v>2021.03</v>
      </c>
      <c r="E3504" t="str" cm="1">
        <f t="array" ref="E3504">IF(COUNT(FIND({"셀룰러","샐룰러","lte","Lte","LTE","Cellular","cellular"},G3504)),"lte","wifi")</f>
        <v>lte</v>
      </c>
      <c r="F3504" t="s">
        <v>5</v>
      </c>
      <c r="G3504" t="s">
        <v>1831</v>
      </c>
      <c r="H3504">
        <f t="shared" si="427"/>
        <v>6.9300000000000637</v>
      </c>
      <c r="I3504">
        <f t="shared" si="425"/>
        <v>760000</v>
      </c>
      <c r="J3504">
        <v>2014.1</v>
      </c>
      <c r="K3504">
        <f t="shared" si="426"/>
        <v>16</v>
      </c>
      <c r="M3504">
        <f t="shared" si="424"/>
        <v>760000</v>
      </c>
    </row>
    <row r="3505" spans="1:13" x14ac:dyDescent="0.45">
      <c r="A3505" t="s">
        <v>1877</v>
      </c>
      <c r="B3505">
        <v>110000</v>
      </c>
      <c r="C3505" t="s">
        <v>7</v>
      </c>
      <c r="D3505" t="str">
        <f t="shared" si="428"/>
        <v>2021.02</v>
      </c>
      <c r="E3505" t="str" cm="1">
        <f t="array" ref="E3505">IF(COUNT(FIND({"셀룰러","샐룰러","lte","Lte","LTE","Cellular","cellular"},G3505)),"lte","wifi")</f>
        <v>wifi</v>
      </c>
      <c r="F3505" t="s">
        <v>208</v>
      </c>
      <c r="G3505" t="s">
        <v>1864</v>
      </c>
      <c r="H3505">
        <f t="shared" si="427"/>
        <v>6.9200000000000728</v>
      </c>
      <c r="I3505">
        <f>IF(K3505=64,M3505+120000,IF(K3505=128,M3505+240000,IF(K3505=256,M3505+360000,M3505)))</f>
        <v>840000</v>
      </c>
      <c r="J3505">
        <v>2014.1</v>
      </c>
      <c r="K3505">
        <f t="shared" si="426"/>
        <v>128</v>
      </c>
      <c r="M3505">
        <f t="shared" si="424"/>
        <v>600000</v>
      </c>
    </row>
    <row r="3506" spans="1:13" x14ac:dyDescent="0.45">
      <c r="A3506" t="s">
        <v>1877</v>
      </c>
      <c r="B3506">
        <v>240000</v>
      </c>
      <c r="C3506" t="s">
        <v>7</v>
      </c>
      <c r="D3506" t="str">
        <f t="shared" si="428"/>
        <v>2020.12</v>
      </c>
      <c r="E3506" t="str" cm="1">
        <f t="array" ref="E3506">IF(COUNT(FIND({"셀룰러","샐룰러","lte","Lte","LTE","Cellular","cellular"},G3506)),"lte","wifi")</f>
        <v>lte</v>
      </c>
      <c r="F3506" t="s">
        <v>145</v>
      </c>
      <c r="G3506" t="s">
        <v>1639</v>
      </c>
      <c r="H3506">
        <f t="shared" si="427"/>
        <v>6.0199999999999818</v>
      </c>
      <c r="I3506">
        <f t="shared" ref="I3506" si="429">IF(K3506=64,M3506+120000,IF(K3506=128,M3506+240000,IF(K3506=256,M3506+360000,M3506)))</f>
        <v>880000</v>
      </c>
      <c r="J3506">
        <v>2014.1</v>
      </c>
      <c r="K3506">
        <f t="shared" si="426"/>
        <v>64</v>
      </c>
      <c r="M3506">
        <f t="shared" si="424"/>
        <v>760000</v>
      </c>
    </row>
    <row r="3507" spans="1:13" x14ac:dyDescent="0.45">
      <c r="A3507" t="s">
        <v>2058</v>
      </c>
      <c r="B3507">
        <v>500000</v>
      </c>
      <c r="C3507" t="s">
        <v>4</v>
      </c>
      <c r="D3507" t="str">
        <f t="shared" si="428"/>
        <v>2021.02</v>
      </c>
      <c r="E3507" t="str" cm="1">
        <f t="array" ref="E3507">IF(COUNT(FIND({"셀룰러","샐룰러","lte","Lte","LTE","Cellular","cellular"},G3507)),"lte","wifi")</f>
        <v>wifi</v>
      </c>
      <c r="F3507" t="s">
        <v>52</v>
      </c>
      <c r="G3507" t="s">
        <v>1994</v>
      </c>
      <c r="H3507">
        <f t="shared" si="427"/>
        <v>1.9900000000000091</v>
      </c>
      <c r="I3507">
        <f>IF(K3507=256,M3507+200000,M3507)</f>
        <v>629000</v>
      </c>
      <c r="J3507">
        <v>2019.03</v>
      </c>
      <c r="K3507">
        <f>IF(COUNT(FIND(256,G3507)),256,64)</f>
        <v>64</v>
      </c>
      <c r="M3507">
        <f>IF(E3507="wifi",629000,799000)</f>
        <v>629000</v>
      </c>
    </row>
    <row r="3508" spans="1:13" x14ac:dyDescent="0.45">
      <c r="A3508" t="s">
        <v>2058</v>
      </c>
      <c r="B3508">
        <v>400000</v>
      </c>
      <c r="C3508" t="s">
        <v>7</v>
      </c>
      <c r="D3508" s="2">
        <v>2021.02</v>
      </c>
      <c r="E3508" t="str" cm="1">
        <f t="array" ref="E3508">IF(COUNT(FIND({"셀룰러","샐룰러","lte","Lte","LTE","Cellular","cellular"},G3508)),"lte","wifi")</f>
        <v>wifi</v>
      </c>
      <c r="F3508">
        <v>20210226</v>
      </c>
      <c r="G3508" t="s">
        <v>5669</v>
      </c>
      <c r="H3508">
        <f t="shared" si="427"/>
        <v>1.9900000000000091</v>
      </c>
      <c r="I3508">
        <f t="shared" ref="I3508:I3571" si="430">IF(K3508=256,M3508+200000,M3508)</f>
        <v>629000</v>
      </c>
      <c r="J3508">
        <v>2019.03</v>
      </c>
      <c r="K3508">
        <f t="shared" ref="K3508:K3571" si="431">IF(COUNT(FIND(256,G3508)),256,64)</f>
        <v>64</v>
      </c>
      <c r="M3508">
        <f t="shared" ref="M3508:M3571" si="432">IF(E3508="wifi",629000,799000)</f>
        <v>629000</v>
      </c>
    </row>
    <row r="3509" spans="1:13" x14ac:dyDescent="0.45">
      <c r="A3509" t="s">
        <v>2058</v>
      </c>
      <c r="B3509">
        <v>470000</v>
      </c>
      <c r="C3509" t="s">
        <v>4</v>
      </c>
      <c r="D3509" t="str">
        <f t="shared" ref="D3509:D3527" si="433">LEFT(F3509,7)</f>
        <v>2020.12</v>
      </c>
      <c r="E3509" t="str" cm="1">
        <f t="array" ref="E3509">IF(COUNT(FIND({"셀룰러","샐룰러","lte","Lte","LTE","Cellular","cellular"},G3509)),"lte","wifi")</f>
        <v>wifi</v>
      </c>
      <c r="F3509" t="s">
        <v>146</v>
      </c>
      <c r="G3509" t="s">
        <v>2132</v>
      </c>
      <c r="H3509">
        <f t="shared" si="427"/>
        <v>1.0899999999999181</v>
      </c>
      <c r="I3509">
        <f t="shared" si="430"/>
        <v>629000</v>
      </c>
      <c r="J3509">
        <v>2019.03</v>
      </c>
      <c r="K3509">
        <f t="shared" si="431"/>
        <v>64</v>
      </c>
      <c r="M3509">
        <f t="shared" si="432"/>
        <v>629000</v>
      </c>
    </row>
    <row r="3510" spans="1:13" x14ac:dyDescent="0.45">
      <c r="A3510" t="s">
        <v>2058</v>
      </c>
      <c r="B3510">
        <v>580000</v>
      </c>
      <c r="C3510" t="s">
        <v>43</v>
      </c>
      <c r="D3510" t="str">
        <f t="shared" si="433"/>
        <v>2021.02</v>
      </c>
      <c r="E3510" t="str" cm="1">
        <f t="array" ref="E3510">IF(COUNT(FIND({"셀룰러","샐룰러","lte","Lte","LTE","Cellular","cellular"},G3510)),"lte","wifi")</f>
        <v>wifi</v>
      </c>
      <c r="F3510" t="s">
        <v>35</v>
      </c>
      <c r="G3510" t="s">
        <v>275</v>
      </c>
      <c r="H3510">
        <f t="shared" si="427"/>
        <v>1.9900000000000091</v>
      </c>
      <c r="I3510">
        <f t="shared" si="430"/>
        <v>629000</v>
      </c>
      <c r="J3510">
        <v>2019.03</v>
      </c>
      <c r="K3510">
        <f t="shared" si="431"/>
        <v>64</v>
      </c>
      <c r="M3510">
        <f t="shared" si="432"/>
        <v>629000</v>
      </c>
    </row>
    <row r="3511" spans="1:13" x14ac:dyDescent="0.45">
      <c r="A3511" t="s">
        <v>2058</v>
      </c>
      <c r="B3511">
        <v>600000</v>
      </c>
      <c r="C3511" t="s">
        <v>4</v>
      </c>
      <c r="D3511" t="str">
        <f t="shared" si="433"/>
        <v>2020.12</v>
      </c>
      <c r="E3511" t="str" cm="1">
        <f t="array" ref="E3511">IF(COUNT(FIND({"셀룰러","샐룰러","lte","Lte","LTE","Cellular","cellular"},G3511)),"lte","wifi")</f>
        <v>lte</v>
      </c>
      <c r="F3511" t="s">
        <v>173</v>
      </c>
      <c r="G3511" t="s">
        <v>2157</v>
      </c>
      <c r="H3511">
        <f t="shared" si="427"/>
        <v>1.0899999999999181</v>
      </c>
      <c r="I3511">
        <f t="shared" si="430"/>
        <v>999000</v>
      </c>
      <c r="J3511">
        <v>2019.03</v>
      </c>
      <c r="K3511">
        <f t="shared" si="431"/>
        <v>256</v>
      </c>
      <c r="M3511">
        <f t="shared" si="432"/>
        <v>799000</v>
      </c>
    </row>
    <row r="3512" spans="1:13" x14ac:dyDescent="0.45">
      <c r="A3512" t="s">
        <v>2058</v>
      </c>
      <c r="B3512">
        <v>230000</v>
      </c>
      <c r="C3512" t="s">
        <v>4</v>
      </c>
      <c r="D3512" t="str">
        <f t="shared" si="433"/>
        <v>2021.03</v>
      </c>
      <c r="E3512" t="str" cm="1">
        <f t="array" ref="E3512">IF(COUNT(FIND({"셀룰러","샐룰러","lte","Lte","LTE","Cellular","cellular"},G3512)),"lte","wifi")</f>
        <v>wifi</v>
      </c>
      <c r="F3512" t="s">
        <v>18</v>
      </c>
      <c r="G3512" t="s">
        <v>2042</v>
      </c>
      <c r="H3512">
        <f t="shared" si="427"/>
        <v>2</v>
      </c>
      <c r="I3512">
        <f t="shared" si="430"/>
        <v>629000</v>
      </c>
      <c r="J3512">
        <v>2019.03</v>
      </c>
      <c r="K3512">
        <f t="shared" si="431"/>
        <v>64</v>
      </c>
      <c r="M3512">
        <f t="shared" si="432"/>
        <v>629000</v>
      </c>
    </row>
    <row r="3513" spans="1:13" x14ac:dyDescent="0.45">
      <c r="A3513" t="s">
        <v>2058</v>
      </c>
      <c r="B3513">
        <v>500000</v>
      </c>
      <c r="C3513" t="s">
        <v>4</v>
      </c>
      <c r="D3513" t="str">
        <f t="shared" si="433"/>
        <v>2021.02</v>
      </c>
      <c r="E3513" t="str" cm="1">
        <f t="array" ref="E3513">IF(COUNT(FIND({"셀룰러","샐룰러","lte","Lte","LTE","Cellular","cellular"},G3513)),"lte","wifi")</f>
        <v>wifi</v>
      </c>
      <c r="F3513" t="s">
        <v>41</v>
      </c>
      <c r="G3513" t="s">
        <v>2057</v>
      </c>
      <c r="H3513">
        <f t="shared" si="427"/>
        <v>1.9900000000000091</v>
      </c>
      <c r="I3513">
        <f t="shared" si="430"/>
        <v>829000</v>
      </c>
      <c r="J3513">
        <v>2019.03</v>
      </c>
      <c r="K3513">
        <f t="shared" si="431"/>
        <v>256</v>
      </c>
      <c r="M3513">
        <f t="shared" si="432"/>
        <v>629000</v>
      </c>
    </row>
    <row r="3514" spans="1:13" x14ac:dyDescent="0.45">
      <c r="A3514" t="s">
        <v>2058</v>
      </c>
      <c r="B3514">
        <v>530000</v>
      </c>
      <c r="C3514" t="s">
        <v>4</v>
      </c>
      <c r="D3514" t="str">
        <f t="shared" si="433"/>
        <v>2020.12</v>
      </c>
      <c r="E3514" t="str" cm="1">
        <f t="array" ref="E3514">IF(COUNT(FIND({"셀룰러","샐룰러","lte","Lte","LTE","Cellular","cellular"},G3514)),"lte","wifi")</f>
        <v>wifi</v>
      </c>
      <c r="F3514" t="s">
        <v>132</v>
      </c>
      <c r="G3514" t="s">
        <v>2123</v>
      </c>
      <c r="H3514">
        <f t="shared" si="427"/>
        <v>1.0899999999999181</v>
      </c>
      <c r="I3514">
        <f t="shared" si="430"/>
        <v>629000</v>
      </c>
      <c r="J3514">
        <v>2019.03</v>
      </c>
      <c r="K3514">
        <f t="shared" si="431"/>
        <v>64</v>
      </c>
      <c r="M3514">
        <f t="shared" si="432"/>
        <v>629000</v>
      </c>
    </row>
    <row r="3515" spans="1:13" x14ac:dyDescent="0.45">
      <c r="A3515" t="s">
        <v>2058</v>
      </c>
      <c r="B3515">
        <v>570000</v>
      </c>
      <c r="C3515" t="s">
        <v>43</v>
      </c>
      <c r="D3515" t="str">
        <f t="shared" si="433"/>
        <v>2020.11</v>
      </c>
      <c r="E3515" t="str" cm="1">
        <f t="array" ref="E3515">IF(COUNT(FIND({"셀룰러","샐룰러","lte","Lte","LTE","Cellular","cellular"},G3515)),"lte","wifi")</f>
        <v>wifi</v>
      </c>
      <c r="F3515" t="s">
        <v>602</v>
      </c>
      <c r="G3515" t="s">
        <v>2046</v>
      </c>
      <c r="H3515">
        <f t="shared" si="427"/>
        <v>1.0799999999999272</v>
      </c>
      <c r="I3515">
        <f t="shared" si="430"/>
        <v>629000</v>
      </c>
      <c r="J3515">
        <v>2019.03</v>
      </c>
      <c r="K3515">
        <f t="shared" si="431"/>
        <v>64</v>
      </c>
      <c r="M3515">
        <f t="shared" si="432"/>
        <v>629000</v>
      </c>
    </row>
    <row r="3516" spans="1:13" x14ac:dyDescent="0.45">
      <c r="A3516" t="s">
        <v>2058</v>
      </c>
      <c r="B3516">
        <v>550000</v>
      </c>
      <c r="C3516" t="s">
        <v>7</v>
      </c>
      <c r="D3516" t="str">
        <f t="shared" si="433"/>
        <v>2020.11</v>
      </c>
      <c r="E3516" t="str" cm="1">
        <f t="array" ref="E3516">IF(COUNT(FIND({"셀룰러","샐룰러","lte","Lte","LTE","Cellular","cellular"},G3516)),"lte","wifi")</f>
        <v>wifi</v>
      </c>
      <c r="F3516" t="s">
        <v>204</v>
      </c>
      <c r="G3516" t="s">
        <v>2184</v>
      </c>
      <c r="H3516">
        <f t="shared" si="427"/>
        <v>1.0799999999999272</v>
      </c>
      <c r="I3516">
        <f t="shared" si="430"/>
        <v>829000</v>
      </c>
      <c r="J3516">
        <v>2019.03</v>
      </c>
      <c r="K3516">
        <f t="shared" si="431"/>
        <v>256</v>
      </c>
      <c r="M3516">
        <f t="shared" si="432"/>
        <v>629000</v>
      </c>
    </row>
    <row r="3517" spans="1:13" x14ac:dyDescent="0.45">
      <c r="A3517" t="s">
        <v>2058</v>
      </c>
      <c r="B3517">
        <v>650000</v>
      </c>
      <c r="C3517" t="s">
        <v>4</v>
      </c>
      <c r="D3517" t="str">
        <f t="shared" si="433"/>
        <v>2020.12</v>
      </c>
      <c r="E3517" t="str" cm="1">
        <f t="array" ref="E3517">IF(COUNT(FIND({"셀룰러","샐룰러","lte","Lte","LTE","Cellular","cellular"},G3517)),"lte","wifi")</f>
        <v>wifi</v>
      </c>
      <c r="F3517" t="s">
        <v>175</v>
      </c>
      <c r="G3517" t="s">
        <v>2131</v>
      </c>
      <c r="H3517">
        <f t="shared" si="427"/>
        <v>1.0899999999999181</v>
      </c>
      <c r="I3517">
        <f t="shared" si="430"/>
        <v>629000</v>
      </c>
      <c r="J3517">
        <v>2019.03</v>
      </c>
      <c r="K3517">
        <f t="shared" si="431"/>
        <v>64</v>
      </c>
      <c r="M3517">
        <f t="shared" si="432"/>
        <v>629000</v>
      </c>
    </row>
    <row r="3518" spans="1:13" x14ac:dyDescent="0.45">
      <c r="A3518" t="s">
        <v>2058</v>
      </c>
      <c r="B3518">
        <v>490000</v>
      </c>
      <c r="C3518" t="s">
        <v>4</v>
      </c>
      <c r="D3518" t="str">
        <f t="shared" si="433"/>
        <v>2020.12</v>
      </c>
      <c r="E3518" t="str" cm="1">
        <f t="array" ref="E3518">IF(COUNT(FIND({"셀룰러","샐룰러","lte","Lte","LTE","Cellular","cellular"},G3518)),"lte","wifi")</f>
        <v>wifi</v>
      </c>
      <c r="F3518" t="s">
        <v>169</v>
      </c>
      <c r="G3518" t="s">
        <v>2002</v>
      </c>
      <c r="H3518">
        <f t="shared" si="427"/>
        <v>1.0899999999999181</v>
      </c>
      <c r="I3518">
        <f t="shared" si="430"/>
        <v>629000</v>
      </c>
      <c r="J3518">
        <v>2019.03</v>
      </c>
      <c r="K3518">
        <f t="shared" si="431"/>
        <v>64</v>
      </c>
      <c r="M3518">
        <f t="shared" si="432"/>
        <v>629000</v>
      </c>
    </row>
    <row r="3519" spans="1:13" x14ac:dyDescent="0.45">
      <c r="A3519" t="s">
        <v>2058</v>
      </c>
      <c r="B3519">
        <v>460000</v>
      </c>
      <c r="C3519" t="s">
        <v>7</v>
      </c>
      <c r="D3519" t="str">
        <f t="shared" si="433"/>
        <v>2020.12</v>
      </c>
      <c r="E3519" t="str" cm="1">
        <f t="array" ref="E3519">IF(COUNT(FIND({"셀룰러","샐룰러","lte","Lte","LTE","Cellular","cellular"},G3519)),"lte","wifi")</f>
        <v>lte</v>
      </c>
      <c r="F3519" t="s">
        <v>169</v>
      </c>
      <c r="G3519" t="s">
        <v>2170</v>
      </c>
      <c r="H3519">
        <f t="shared" si="427"/>
        <v>1.0899999999999181</v>
      </c>
      <c r="I3519">
        <f t="shared" si="430"/>
        <v>799000</v>
      </c>
      <c r="J3519">
        <v>2019.03</v>
      </c>
      <c r="K3519">
        <f t="shared" si="431"/>
        <v>64</v>
      </c>
      <c r="M3519">
        <f t="shared" si="432"/>
        <v>799000</v>
      </c>
    </row>
    <row r="3520" spans="1:13" x14ac:dyDescent="0.45">
      <c r="A3520" t="s">
        <v>2058</v>
      </c>
      <c r="B3520">
        <v>520000</v>
      </c>
      <c r="C3520" t="s">
        <v>43</v>
      </c>
      <c r="D3520" t="str">
        <f t="shared" si="433"/>
        <v>2021.01</v>
      </c>
      <c r="E3520" t="str" cm="1">
        <f t="array" ref="E3520">IF(COUNT(FIND({"셀룰러","샐룰러","lte","Lte","LTE","Cellular","cellular"},G3520)),"lte","wifi")</f>
        <v>wifi</v>
      </c>
      <c r="F3520" t="s">
        <v>114</v>
      </c>
      <c r="G3520" t="s">
        <v>1411</v>
      </c>
      <c r="H3520">
        <f t="shared" si="427"/>
        <v>1.9800000000000182</v>
      </c>
      <c r="I3520">
        <f t="shared" si="430"/>
        <v>629000</v>
      </c>
      <c r="J3520">
        <v>2019.03</v>
      </c>
      <c r="K3520">
        <f t="shared" si="431"/>
        <v>64</v>
      </c>
      <c r="M3520">
        <f t="shared" si="432"/>
        <v>629000</v>
      </c>
    </row>
    <row r="3521" spans="1:13" x14ac:dyDescent="0.45">
      <c r="A3521" t="s">
        <v>2058</v>
      </c>
      <c r="B3521">
        <v>450000</v>
      </c>
      <c r="C3521" t="s">
        <v>4</v>
      </c>
      <c r="D3521" t="str">
        <f t="shared" si="433"/>
        <v>2021.02</v>
      </c>
      <c r="E3521" t="str" cm="1">
        <f t="array" ref="E3521">IF(COUNT(FIND({"셀룰러","샐룰러","lte","Lte","LTE","Cellular","cellular"},G3521)),"lte","wifi")</f>
        <v>wifi</v>
      </c>
      <c r="F3521" t="s">
        <v>44</v>
      </c>
      <c r="G3521" t="s">
        <v>2055</v>
      </c>
      <c r="H3521">
        <f t="shared" si="427"/>
        <v>1.9900000000000091</v>
      </c>
      <c r="I3521">
        <f t="shared" si="430"/>
        <v>629000</v>
      </c>
      <c r="J3521">
        <v>2019.03</v>
      </c>
      <c r="K3521">
        <f t="shared" si="431"/>
        <v>64</v>
      </c>
      <c r="M3521">
        <f t="shared" si="432"/>
        <v>629000</v>
      </c>
    </row>
    <row r="3522" spans="1:13" x14ac:dyDescent="0.45">
      <c r="A3522" t="s">
        <v>2058</v>
      </c>
      <c r="B3522">
        <v>550000</v>
      </c>
      <c r="C3522" t="s">
        <v>4</v>
      </c>
      <c r="D3522" t="str">
        <f t="shared" si="433"/>
        <v>2020.12</v>
      </c>
      <c r="E3522" t="str" cm="1">
        <f t="array" ref="E3522">IF(COUNT(FIND({"셀룰러","샐룰러","lte","Lte","LTE","Cellular","cellular"},G3522)),"lte","wifi")</f>
        <v>wifi</v>
      </c>
      <c r="F3522" t="s">
        <v>134</v>
      </c>
      <c r="G3522" t="s">
        <v>2126</v>
      </c>
      <c r="H3522">
        <f t="shared" si="427"/>
        <v>1.0899999999999181</v>
      </c>
      <c r="I3522">
        <f t="shared" si="430"/>
        <v>629000</v>
      </c>
      <c r="J3522">
        <v>2019.03</v>
      </c>
      <c r="K3522">
        <f t="shared" si="431"/>
        <v>64</v>
      </c>
      <c r="M3522">
        <f t="shared" si="432"/>
        <v>629000</v>
      </c>
    </row>
    <row r="3523" spans="1:13" x14ac:dyDescent="0.45">
      <c r="A3523" t="s">
        <v>2058</v>
      </c>
      <c r="B3523">
        <v>400000</v>
      </c>
      <c r="C3523" t="s">
        <v>4</v>
      </c>
      <c r="D3523" t="str">
        <f t="shared" si="433"/>
        <v>2020.12</v>
      </c>
      <c r="E3523" t="str" cm="1">
        <f t="array" ref="E3523">IF(COUNT(FIND({"셀룰러","샐룰러","lte","Lte","LTE","Cellular","cellular"},G3523)),"lte","wifi")</f>
        <v>wifi</v>
      </c>
      <c r="F3523" t="s">
        <v>460</v>
      </c>
      <c r="G3523" t="s">
        <v>2016</v>
      </c>
      <c r="H3523">
        <f t="shared" si="427"/>
        <v>1.0899999999999181</v>
      </c>
      <c r="I3523">
        <f t="shared" si="430"/>
        <v>629000</v>
      </c>
      <c r="J3523">
        <v>2019.03</v>
      </c>
      <c r="K3523">
        <f t="shared" si="431"/>
        <v>64</v>
      </c>
      <c r="M3523">
        <f t="shared" si="432"/>
        <v>629000</v>
      </c>
    </row>
    <row r="3524" spans="1:13" x14ac:dyDescent="0.45">
      <c r="A3524" t="s">
        <v>2058</v>
      </c>
      <c r="B3524">
        <v>550000</v>
      </c>
      <c r="C3524" t="s">
        <v>7</v>
      </c>
      <c r="D3524" t="str">
        <f t="shared" si="433"/>
        <v>2021.01</v>
      </c>
      <c r="E3524" t="str" cm="1">
        <f t="array" ref="E3524">IF(COUNT(FIND({"셀룰러","샐룰러","lte","Lte","LTE","Cellular","cellular"},G3524)),"lte","wifi")</f>
        <v>wifi</v>
      </c>
      <c r="F3524" t="s">
        <v>110</v>
      </c>
      <c r="G3524" t="s">
        <v>384</v>
      </c>
      <c r="H3524">
        <f t="shared" si="427"/>
        <v>1.9800000000000182</v>
      </c>
      <c r="I3524">
        <f t="shared" si="430"/>
        <v>629000</v>
      </c>
      <c r="J3524">
        <v>2019.03</v>
      </c>
      <c r="K3524">
        <f t="shared" si="431"/>
        <v>64</v>
      </c>
      <c r="M3524">
        <f t="shared" si="432"/>
        <v>629000</v>
      </c>
    </row>
    <row r="3525" spans="1:13" x14ac:dyDescent="0.45">
      <c r="A3525" t="s">
        <v>2058</v>
      </c>
      <c r="B3525">
        <v>500000</v>
      </c>
      <c r="C3525" t="s">
        <v>7</v>
      </c>
      <c r="D3525" t="str">
        <f t="shared" si="433"/>
        <v>2020.12</v>
      </c>
      <c r="E3525" t="str" cm="1">
        <f t="array" ref="E3525">IF(COUNT(FIND({"셀룰러","샐룰러","lte","Lte","LTE","Cellular","cellular"},G3525)),"lte","wifi")</f>
        <v>wifi</v>
      </c>
      <c r="F3525" t="s">
        <v>142</v>
      </c>
      <c r="G3525" t="s">
        <v>2117</v>
      </c>
      <c r="H3525">
        <f t="shared" si="427"/>
        <v>1.0899999999999181</v>
      </c>
      <c r="I3525">
        <f t="shared" si="430"/>
        <v>629000</v>
      </c>
      <c r="J3525">
        <v>2019.03</v>
      </c>
      <c r="K3525">
        <f t="shared" si="431"/>
        <v>64</v>
      </c>
      <c r="M3525">
        <f t="shared" si="432"/>
        <v>629000</v>
      </c>
    </row>
    <row r="3526" spans="1:13" x14ac:dyDescent="0.45">
      <c r="A3526" t="s">
        <v>2058</v>
      </c>
      <c r="B3526">
        <v>530000</v>
      </c>
      <c r="C3526" t="s">
        <v>7</v>
      </c>
      <c r="D3526" t="str">
        <f t="shared" si="433"/>
        <v>2020.12</v>
      </c>
      <c r="E3526" t="str" cm="1">
        <f t="array" ref="E3526">IF(COUNT(FIND({"셀룰러","샐룰러","lte","Lte","LTE","Cellular","cellular"},G3526)),"lte","wifi")</f>
        <v>wifi</v>
      </c>
      <c r="F3526" t="s">
        <v>159</v>
      </c>
      <c r="G3526" t="s">
        <v>2133</v>
      </c>
      <c r="H3526">
        <f t="shared" si="427"/>
        <v>1.0899999999999181</v>
      </c>
      <c r="I3526">
        <f t="shared" si="430"/>
        <v>629000</v>
      </c>
      <c r="J3526">
        <v>2019.03</v>
      </c>
      <c r="K3526">
        <f t="shared" si="431"/>
        <v>64</v>
      </c>
      <c r="M3526">
        <f t="shared" si="432"/>
        <v>629000</v>
      </c>
    </row>
    <row r="3527" spans="1:13" x14ac:dyDescent="0.45">
      <c r="A3527" t="s">
        <v>2058</v>
      </c>
      <c r="B3527">
        <v>560000</v>
      </c>
      <c r="C3527" t="s">
        <v>4</v>
      </c>
      <c r="D3527" t="str">
        <f t="shared" si="433"/>
        <v>2021.01</v>
      </c>
      <c r="E3527" t="str" cm="1">
        <f t="array" ref="E3527">IF(COUNT(FIND({"셀룰러","샐룰러","lte","Lte","LTE","Cellular","cellular"},G3527)),"lte","wifi")</f>
        <v>wifi</v>
      </c>
      <c r="F3527" t="s">
        <v>81</v>
      </c>
      <c r="G3527" t="s">
        <v>2067</v>
      </c>
      <c r="H3527">
        <f t="shared" ref="H3527:H3590" si="434">D3527-J3527</f>
        <v>1.9800000000000182</v>
      </c>
      <c r="I3527">
        <f t="shared" si="430"/>
        <v>829000</v>
      </c>
      <c r="J3527">
        <v>2019.03</v>
      </c>
      <c r="K3527">
        <f t="shared" si="431"/>
        <v>256</v>
      </c>
      <c r="M3527">
        <f t="shared" si="432"/>
        <v>629000</v>
      </c>
    </row>
    <row r="3528" spans="1:13" x14ac:dyDescent="0.45">
      <c r="A3528" t="s">
        <v>2058</v>
      </c>
      <c r="B3528">
        <v>560000</v>
      </c>
      <c r="C3528" t="s">
        <v>43</v>
      </c>
      <c r="D3528" s="2">
        <v>2020.11</v>
      </c>
      <c r="E3528" t="str" cm="1">
        <f t="array" ref="E3528">IF(COUNT(FIND({"셀룰러","샐룰러","lte","Lte","LTE","Cellular","cellular"},G3528)),"lte","wifi")</f>
        <v>wifi</v>
      </c>
      <c r="F3528">
        <v>20201108</v>
      </c>
      <c r="G3528" t="s">
        <v>5456</v>
      </c>
      <c r="H3528">
        <f t="shared" si="434"/>
        <v>1.0799999999999272</v>
      </c>
      <c r="I3528">
        <f t="shared" si="430"/>
        <v>629000</v>
      </c>
      <c r="J3528">
        <v>2019.03</v>
      </c>
      <c r="K3528">
        <f t="shared" si="431"/>
        <v>64</v>
      </c>
      <c r="M3528">
        <f t="shared" si="432"/>
        <v>629000</v>
      </c>
    </row>
    <row r="3529" spans="1:13" x14ac:dyDescent="0.45">
      <c r="A3529" t="s">
        <v>2058</v>
      </c>
      <c r="B3529">
        <v>600000</v>
      </c>
      <c r="C3529" t="s">
        <v>4</v>
      </c>
      <c r="D3529" t="str">
        <f>LEFT(F3529,7)</f>
        <v>2020.11</v>
      </c>
      <c r="E3529" t="str" cm="1">
        <f t="array" ref="E3529">IF(COUNT(FIND({"셀룰러","샐룰러","lte","Lte","LTE","Cellular","cellular"},G3529)),"lte","wifi")</f>
        <v>wifi</v>
      </c>
      <c r="F3529" t="s">
        <v>199</v>
      </c>
      <c r="G3529" t="s">
        <v>2194</v>
      </c>
      <c r="H3529">
        <f t="shared" si="434"/>
        <v>1.0799999999999272</v>
      </c>
      <c r="I3529">
        <f t="shared" si="430"/>
        <v>629000</v>
      </c>
      <c r="J3529">
        <v>2019.03</v>
      </c>
      <c r="K3529">
        <f t="shared" si="431"/>
        <v>64</v>
      </c>
      <c r="M3529">
        <f t="shared" si="432"/>
        <v>629000</v>
      </c>
    </row>
    <row r="3530" spans="1:13" x14ac:dyDescent="0.45">
      <c r="A3530" t="s">
        <v>2058</v>
      </c>
      <c r="B3530">
        <v>550000</v>
      </c>
      <c r="C3530" t="s">
        <v>4</v>
      </c>
      <c r="D3530" s="2">
        <v>2020.11</v>
      </c>
      <c r="E3530" t="str" cm="1">
        <f t="array" ref="E3530">IF(COUNT(FIND({"셀룰러","샐룰러","lte","Lte","LTE","Cellular","cellular"},G3530)),"lte","wifi")</f>
        <v>wifi</v>
      </c>
      <c r="F3530">
        <v>20201118</v>
      </c>
      <c r="G3530" t="s">
        <v>2116</v>
      </c>
      <c r="H3530">
        <f t="shared" si="434"/>
        <v>1.0799999999999272</v>
      </c>
      <c r="I3530">
        <f t="shared" si="430"/>
        <v>629000</v>
      </c>
      <c r="J3530">
        <v>2019.03</v>
      </c>
      <c r="K3530">
        <f t="shared" si="431"/>
        <v>64</v>
      </c>
      <c r="M3530">
        <f t="shared" si="432"/>
        <v>629000</v>
      </c>
    </row>
    <row r="3531" spans="1:13" x14ac:dyDescent="0.45">
      <c r="A3531" t="s">
        <v>2058</v>
      </c>
      <c r="B3531">
        <v>550000</v>
      </c>
      <c r="C3531" t="s">
        <v>4</v>
      </c>
      <c r="D3531" t="str">
        <f t="shared" ref="D3531:D3544" si="435">LEFT(F3531,7)</f>
        <v>2020.12</v>
      </c>
      <c r="E3531" t="str" cm="1">
        <f t="array" ref="E3531">IF(COUNT(FIND({"셀룰러","샐룰러","lte","Lte","LTE","Cellular","cellular"},G3531)),"lte","wifi")</f>
        <v>wifi</v>
      </c>
      <c r="F3531" t="s">
        <v>152</v>
      </c>
      <c r="G3531" t="s">
        <v>2113</v>
      </c>
      <c r="H3531">
        <f t="shared" si="434"/>
        <v>1.0899999999999181</v>
      </c>
      <c r="I3531">
        <f t="shared" si="430"/>
        <v>629000</v>
      </c>
      <c r="J3531">
        <v>2019.03</v>
      </c>
      <c r="K3531">
        <f t="shared" si="431"/>
        <v>64</v>
      </c>
      <c r="M3531">
        <f t="shared" si="432"/>
        <v>629000</v>
      </c>
    </row>
    <row r="3532" spans="1:13" x14ac:dyDescent="0.45">
      <c r="A3532" t="s">
        <v>2058</v>
      </c>
      <c r="B3532">
        <v>480000</v>
      </c>
      <c r="C3532" t="s">
        <v>4</v>
      </c>
      <c r="D3532" t="str">
        <f t="shared" si="435"/>
        <v>2020.12</v>
      </c>
      <c r="E3532" t="str" cm="1">
        <f t="array" ref="E3532">IF(COUNT(FIND({"셀룰러","샐룰러","lte","Lte","LTE","Cellular","cellular"},G3532)),"lte","wifi")</f>
        <v>wifi</v>
      </c>
      <c r="F3532" t="s">
        <v>165</v>
      </c>
      <c r="G3532" t="s">
        <v>2149</v>
      </c>
      <c r="H3532">
        <f t="shared" si="434"/>
        <v>1.0899999999999181</v>
      </c>
      <c r="I3532">
        <f t="shared" si="430"/>
        <v>629000</v>
      </c>
      <c r="J3532">
        <v>2019.03</v>
      </c>
      <c r="K3532">
        <f t="shared" si="431"/>
        <v>64</v>
      </c>
      <c r="M3532">
        <f t="shared" si="432"/>
        <v>629000</v>
      </c>
    </row>
    <row r="3533" spans="1:13" x14ac:dyDescent="0.45">
      <c r="A3533" t="s">
        <v>2058</v>
      </c>
      <c r="B3533">
        <v>600000</v>
      </c>
      <c r="C3533" t="s">
        <v>4</v>
      </c>
      <c r="D3533" t="str">
        <f t="shared" si="435"/>
        <v>2020.12</v>
      </c>
      <c r="E3533" t="str" cm="1">
        <f t="array" ref="E3533">IF(COUNT(FIND({"셀룰러","샐룰러","lte","Lte","LTE","Cellular","cellular"},G3533)),"lte","wifi")</f>
        <v>wifi</v>
      </c>
      <c r="F3533" t="s">
        <v>150</v>
      </c>
      <c r="G3533" t="s">
        <v>2118</v>
      </c>
      <c r="H3533">
        <f t="shared" si="434"/>
        <v>1.0899999999999181</v>
      </c>
      <c r="I3533">
        <f t="shared" si="430"/>
        <v>629000</v>
      </c>
      <c r="J3533">
        <v>2019.03</v>
      </c>
      <c r="K3533">
        <f t="shared" si="431"/>
        <v>64</v>
      </c>
      <c r="M3533">
        <f t="shared" si="432"/>
        <v>629000</v>
      </c>
    </row>
    <row r="3534" spans="1:13" x14ac:dyDescent="0.45">
      <c r="A3534" t="s">
        <v>2058</v>
      </c>
      <c r="B3534">
        <v>450000</v>
      </c>
      <c r="C3534" t="s">
        <v>4</v>
      </c>
      <c r="D3534" t="str">
        <f t="shared" si="435"/>
        <v>2021.02</v>
      </c>
      <c r="E3534" t="str" cm="1">
        <f t="array" ref="E3534">IF(COUNT(FIND({"셀룰러","샐룰러","lte","Lte","LTE","Cellular","cellular"},G3534)),"lte","wifi")</f>
        <v>wifi</v>
      </c>
      <c r="F3534" t="s">
        <v>30</v>
      </c>
      <c r="G3534" t="s">
        <v>1043</v>
      </c>
      <c r="H3534">
        <f t="shared" si="434"/>
        <v>1.9900000000000091</v>
      </c>
      <c r="I3534">
        <f t="shared" si="430"/>
        <v>829000</v>
      </c>
      <c r="J3534">
        <v>2019.03</v>
      </c>
      <c r="K3534">
        <f t="shared" si="431"/>
        <v>256</v>
      </c>
      <c r="M3534">
        <f t="shared" si="432"/>
        <v>629000</v>
      </c>
    </row>
    <row r="3535" spans="1:13" x14ac:dyDescent="0.45">
      <c r="A3535" t="s">
        <v>2058</v>
      </c>
      <c r="B3535">
        <v>490000</v>
      </c>
      <c r="C3535" t="s">
        <v>4</v>
      </c>
      <c r="D3535" t="str">
        <f t="shared" si="435"/>
        <v>2021.01</v>
      </c>
      <c r="E3535" t="str" cm="1">
        <f t="array" ref="E3535">IF(COUNT(FIND({"셀룰러","샐룰러","lte","Lte","LTE","Cellular","cellular"},G3535)),"lte","wifi")</f>
        <v>wifi</v>
      </c>
      <c r="F3535" t="s">
        <v>83</v>
      </c>
      <c r="G3535" t="s">
        <v>2072</v>
      </c>
      <c r="H3535">
        <f t="shared" si="434"/>
        <v>1.9800000000000182</v>
      </c>
      <c r="I3535">
        <f t="shared" si="430"/>
        <v>629000</v>
      </c>
      <c r="J3535">
        <v>2019.03</v>
      </c>
      <c r="K3535">
        <f t="shared" si="431"/>
        <v>64</v>
      </c>
      <c r="M3535">
        <f t="shared" si="432"/>
        <v>629000</v>
      </c>
    </row>
    <row r="3536" spans="1:13" x14ac:dyDescent="0.45">
      <c r="A3536" t="s">
        <v>2058</v>
      </c>
      <c r="B3536">
        <v>800000</v>
      </c>
      <c r="C3536" t="s">
        <v>4</v>
      </c>
      <c r="D3536" t="str">
        <f t="shared" si="435"/>
        <v>2021.01</v>
      </c>
      <c r="E3536" t="str" cm="1">
        <f t="array" ref="E3536">IF(COUNT(FIND({"셀룰러","샐룰러","lte","Lte","LTE","Cellular","cellular"},G3536)),"lte","wifi")</f>
        <v>wifi</v>
      </c>
      <c r="F3536" t="s">
        <v>114</v>
      </c>
      <c r="G3536" t="s">
        <v>113</v>
      </c>
      <c r="H3536">
        <f t="shared" si="434"/>
        <v>1.9800000000000182</v>
      </c>
      <c r="I3536">
        <f t="shared" si="430"/>
        <v>829000</v>
      </c>
      <c r="J3536">
        <v>2019.03</v>
      </c>
      <c r="K3536">
        <f t="shared" si="431"/>
        <v>256</v>
      </c>
      <c r="M3536">
        <f t="shared" si="432"/>
        <v>629000</v>
      </c>
    </row>
    <row r="3537" spans="1:13" x14ac:dyDescent="0.45">
      <c r="A3537" t="s">
        <v>2058</v>
      </c>
      <c r="B3537">
        <v>550000</v>
      </c>
      <c r="C3537" t="s">
        <v>4</v>
      </c>
      <c r="D3537" t="str">
        <f t="shared" si="435"/>
        <v>2020.12</v>
      </c>
      <c r="E3537" t="str" cm="1">
        <f t="array" ref="E3537">IF(COUNT(FIND({"셀룰러","샐룰러","lte","Lte","LTE","Cellular","cellular"},G3537)),"lte","wifi")</f>
        <v>wifi</v>
      </c>
      <c r="F3537" t="s">
        <v>161</v>
      </c>
      <c r="G3537" t="s">
        <v>2130</v>
      </c>
      <c r="H3537">
        <f t="shared" si="434"/>
        <v>1.0899999999999181</v>
      </c>
      <c r="I3537">
        <f t="shared" si="430"/>
        <v>629000</v>
      </c>
      <c r="J3537">
        <v>2019.03</v>
      </c>
      <c r="K3537">
        <f t="shared" si="431"/>
        <v>64</v>
      </c>
      <c r="M3537">
        <f t="shared" si="432"/>
        <v>629000</v>
      </c>
    </row>
    <row r="3538" spans="1:13" x14ac:dyDescent="0.45">
      <c r="A3538" t="s">
        <v>2058</v>
      </c>
      <c r="B3538">
        <v>420000</v>
      </c>
      <c r="C3538" t="s">
        <v>7</v>
      </c>
      <c r="D3538" t="str">
        <f t="shared" si="435"/>
        <v>2021.03</v>
      </c>
      <c r="E3538" t="str" cm="1">
        <f t="array" ref="E3538">IF(COUNT(FIND({"셀룰러","샐룰러","lte","Lte","LTE","Cellular","cellular"},G3538)),"lte","wifi")</f>
        <v>wifi</v>
      </c>
      <c r="F3538" t="s">
        <v>13</v>
      </c>
      <c r="G3538" t="s">
        <v>2034</v>
      </c>
      <c r="H3538">
        <f t="shared" si="434"/>
        <v>2</v>
      </c>
      <c r="I3538">
        <f t="shared" si="430"/>
        <v>629000</v>
      </c>
      <c r="J3538">
        <v>2019.03</v>
      </c>
      <c r="K3538">
        <f t="shared" si="431"/>
        <v>64</v>
      </c>
      <c r="M3538">
        <f t="shared" si="432"/>
        <v>629000</v>
      </c>
    </row>
    <row r="3539" spans="1:13" x14ac:dyDescent="0.45">
      <c r="A3539" t="s">
        <v>2058</v>
      </c>
      <c r="B3539" s="1">
        <v>601000</v>
      </c>
      <c r="C3539" t="s">
        <v>4</v>
      </c>
      <c r="D3539" t="str">
        <f t="shared" si="435"/>
        <v>2020.07</v>
      </c>
      <c r="E3539" t="str" cm="1">
        <f t="array" ref="E3539">IF(COUNT(FIND({"셀룰러","샐룰러","lte","Lte","LTE","Cellular","cellular"},G3539)),"lte","wifi")</f>
        <v>wifi</v>
      </c>
      <c r="F3539" t="s">
        <v>5310</v>
      </c>
      <c r="G3539" t="s">
        <v>5183</v>
      </c>
      <c r="H3539">
        <f t="shared" si="434"/>
        <v>1.0399999999999636</v>
      </c>
      <c r="I3539">
        <f t="shared" si="430"/>
        <v>829000</v>
      </c>
      <c r="J3539">
        <v>2019.03</v>
      </c>
      <c r="K3539">
        <f t="shared" si="431"/>
        <v>256</v>
      </c>
      <c r="M3539">
        <f t="shared" si="432"/>
        <v>629000</v>
      </c>
    </row>
    <row r="3540" spans="1:13" x14ac:dyDescent="0.45">
      <c r="A3540" t="s">
        <v>2058</v>
      </c>
      <c r="B3540">
        <v>500000</v>
      </c>
      <c r="C3540" t="s">
        <v>4</v>
      </c>
      <c r="D3540" t="str">
        <f t="shared" si="435"/>
        <v>2020.12</v>
      </c>
      <c r="E3540" t="str" cm="1">
        <f t="array" ref="E3540">IF(COUNT(FIND({"셀룰러","샐룰러","lte","Lte","LTE","Cellular","cellular"},G3540)),"lte","wifi")</f>
        <v>wifi</v>
      </c>
      <c r="F3540" t="s">
        <v>161</v>
      </c>
      <c r="G3540" t="s">
        <v>511</v>
      </c>
      <c r="H3540">
        <f t="shared" si="434"/>
        <v>1.0899999999999181</v>
      </c>
      <c r="I3540">
        <f t="shared" si="430"/>
        <v>629000</v>
      </c>
      <c r="J3540">
        <v>2019.03</v>
      </c>
      <c r="K3540">
        <f t="shared" si="431"/>
        <v>64</v>
      </c>
      <c r="M3540">
        <f t="shared" si="432"/>
        <v>629000</v>
      </c>
    </row>
    <row r="3541" spans="1:13" x14ac:dyDescent="0.45">
      <c r="A3541" t="s">
        <v>2058</v>
      </c>
      <c r="B3541">
        <v>500000</v>
      </c>
      <c r="C3541" t="s">
        <v>4</v>
      </c>
      <c r="D3541" t="str">
        <f t="shared" si="435"/>
        <v>2021.02</v>
      </c>
      <c r="E3541" t="str" cm="1">
        <f t="array" ref="E3541">IF(COUNT(FIND({"셀룰러","샐룰러","lte","Lte","LTE","Cellular","cellular"},G3541)),"lte","wifi")</f>
        <v>wifi</v>
      </c>
      <c r="F3541" t="s">
        <v>61</v>
      </c>
      <c r="G3541" t="s">
        <v>2068</v>
      </c>
      <c r="H3541">
        <f t="shared" si="434"/>
        <v>1.9900000000000091</v>
      </c>
      <c r="I3541">
        <f t="shared" si="430"/>
        <v>629000</v>
      </c>
      <c r="J3541">
        <v>2019.03</v>
      </c>
      <c r="K3541">
        <f t="shared" si="431"/>
        <v>64</v>
      </c>
      <c r="M3541">
        <f t="shared" si="432"/>
        <v>629000</v>
      </c>
    </row>
    <row r="3542" spans="1:13" x14ac:dyDescent="0.45">
      <c r="A3542" t="s">
        <v>2058</v>
      </c>
      <c r="B3542">
        <v>450000</v>
      </c>
      <c r="C3542" t="s">
        <v>4</v>
      </c>
      <c r="D3542" t="str">
        <f t="shared" si="435"/>
        <v>2020.12</v>
      </c>
      <c r="E3542" t="str" cm="1">
        <f t="array" ref="E3542">IF(COUNT(FIND({"셀룰러","샐룰러","lte","Lte","LTE","Cellular","cellular"},G3542)),"lte","wifi")</f>
        <v>wifi</v>
      </c>
      <c r="F3542" t="s">
        <v>118</v>
      </c>
      <c r="G3542" t="s">
        <v>2104</v>
      </c>
      <c r="H3542">
        <f t="shared" si="434"/>
        <v>1.0899999999999181</v>
      </c>
      <c r="I3542">
        <f t="shared" si="430"/>
        <v>629000</v>
      </c>
      <c r="J3542">
        <v>2019.03</v>
      </c>
      <c r="K3542">
        <f t="shared" si="431"/>
        <v>64</v>
      </c>
      <c r="M3542">
        <f t="shared" si="432"/>
        <v>629000</v>
      </c>
    </row>
    <row r="3543" spans="1:13" x14ac:dyDescent="0.45">
      <c r="A3543" t="s">
        <v>2058</v>
      </c>
      <c r="B3543">
        <v>600000</v>
      </c>
      <c r="C3543" t="s">
        <v>4</v>
      </c>
      <c r="D3543" t="str">
        <f t="shared" si="435"/>
        <v>2021.02</v>
      </c>
      <c r="E3543" t="str" cm="1">
        <f t="array" ref="E3543">IF(COUNT(FIND({"셀룰러","샐룰러","lte","Lte","LTE","Cellular","cellular"},G3543)),"lte","wifi")</f>
        <v>wifi</v>
      </c>
      <c r="F3543" t="s">
        <v>66</v>
      </c>
      <c r="G3543" t="s">
        <v>1998</v>
      </c>
      <c r="H3543">
        <f t="shared" si="434"/>
        <v>1.9900000000000091</v>
      </c>
      <c r="I3543">
        <f t="shared" si="430"/>
        <v>629000</v>
      </c>
      <c r="J3543">
        <v>2019.03</v>
      </c>
      <c r="K3543">
        <f t="shared" si="431"/>
        <v>64</v>
      </c>
      <c r="M3543">
        <f t="shared" si="432"/>
        <v>629000</v>
      </c>
    </row>
    <row r="3544" spans="1:13" x14ac:dyDescent="0.45">
      <c r="A3544" t="s">
        <v>2058</v>
      </c>
      <c r="B3544">
        <v>500000</v>
      </c>
      <c r="C3544" t="s">
        <v>4</v>
      </c>
      <c r="D3544" t="str">
        <f t="shared" si="435"/>
        <v>2021.03</v>
      </c>
      <c r="E3544" t="str" cm="1">
        <f t="array" ref="E3544">IF(COUNT(FIND({"셀룰러","샐룰러","lte","Lte","LTE","Cellular","cellular"},G3544)),"lte","wifi")</f>
        <v>wifi</v>
      </c>
      <c r="F3544" t="s">
        <v>8</v>
      </c>
      <c r="G3544" t="s">
        <v>2044</v>
      </c>
      <c r="H3544">
        <f t="shared" si="434"/>
        <v>2</v>
      </c>
      <c r="I3544">
        <f t="shared" si="430"/>
        <v>629000</v>
      </c>
      <c r="J3544">
        <v>2019.03</v>
      </c>
      <c r="K3544">
        <f t="shared" si="431"/>
        <v>64</v>
      </c>
      <c r="M3544">
        <f t="shared" si="432"/>
        <v>629000</v>
      </c>
    </row>
    <row r="3545" spans="1:13" x14ac:dyDescent="0.45">
      <c r="A3545" t="s">
        <v>2058</v>
      </c>
      <c r="B3545">
        <v>690000</v>
      </c>
      <c r="C3545" t="s">
        <v>4</v>
      </c>
      <c r="D3545" s="2">
        <v>2020.12</v>
      </c>
      <c r="E3545" t="str" cm="1">
        <f t="array" ref="E3545">IF(COUNT(FIND({"셀룰러","샐룰러","lte","Lte","LTE","Cellular","cellular"},G3545)),"lte","wifi")</f>
        <v>wifi</v>
      </c>
      <c r="F3545">
        <v>20201204</v>
      </c>
      <c r="G3545" t="s">
        <v>5692</v>
      </c>
      <c r="H3545">
        <f t="shared" si="434"/>
        <v>1.0899999999999181</v>
      </c>
      <c r="I3545">
        <f t="shared" si="430"/>
        <v>829000</v>
      </c>
      <c r="J3545">
        <v>2019.03</v>
      </c>
      <c r="K3545">
        <f t="shared" si="431"/>
        <v>256</v>
      </c>
      <c r="M3545">
        <f t="shared" si="432"/>
        <v>629000</v>
      </c>
    </row>
    <row r="3546" spans="1:13" x14ac:dyDescent="0.45">
      <c r="A3546" t="s">
        <v>2058</v>
      </c>
      <c r="B3546">
        <v>600000</v>
      </c>
      <c r="C3546" t="s">
        <v>43</v>
      </c>
      <c r="D3546" t="str">
        <f t="shared" ref="D3546:D3554" si="436">LEFT(F3546,7)</f>
        <v>2021.01</v>
      </c>
      <c r="E3546" t="str" cm="1">
        <f t="array" ref="E3546">IF(COUNT(FIND({"셀룰러","샐룰러","lte","Lte","LTE","Cellular","cellular"},G3546)),"lte","wifi")</f>
        <v>wifi</v>
      </c>
      <c r="F3546" t="s">
        <v>371</v>
      </c>
      <c r="G3546" t="s">
        <v>2085</v>
      </c>
      <c r="H3546">
        <f t="shared" si="434"/>
        <v>1.9800000000000182</v>
      </c>
      <c r="I3546">
        <f t="shared" si="430"/>
        <v>629000</v>
      </c>
      <c r="J3546">
        <v>2019.03</v>
      </c>
      <c r="K3546">
        <f t="shared" si="431"/>
        <v>64</v>
      </c>
      <c r="M3546">
        <f t="shared" si="432"/>
        <v>629000</v>
      </c>
    </row>
    <row r="3547" spans="1:13" x14ac:dyDescent="0.45">
      <c r="A3547" t="s">
        <v>2058</v>
      </c>
      <c r="B3547">
        <v>550000</v>
      </c>
      <c r="C3547" t="s">
        <v>4</v>
      </c>
      <c r="D3547" t="str">
        <f t="shared" si="436"/>
        <v>2021.01</v>
      </c>
      <c r="E3547" t="str" cm="1">
        <f t="array" ref="E3547">IF(COUNT(FIND({"셀룰러","샐룰러","lte","Lte","LTE","Cellular","cellular"},G3547)),"lte","wifi")</f>
        <v>wifi</v>
      </c>
      <c r="F3547" t="s">
        <v>371</v>
      </c>
      <c r="G3547" t="s">
        <v>2084</v>
      </c>
      <c r="H3547">
        <f t="shared" si="434"/>
        <v>1.9800000000000182</v>
      </c>
      <c r="I3547">
        <f t="shared" si="430"/>
        <v>629000</v>
      </c>
      <c r="J3547">
        <v>2019.03</v>
      </c>
      <c r="K3547">
        <f t="shared" si="431"/>
        <v>64</v>
      </c>
      <c r="M3547">
        <f t="shared" si="432"/>
        <v>629000</v>
      </c>
    </row>
    <row r="3548" spans="1:13" x14ac:dyDescent="0.45">
      <c r="A3548" t="s">
        <v>2058</v>
      </c>
      <c r="B3548">
        <v>550000</v>
      </c>
      <c r="C3548" t="s">
        <v>4</v>
      </c>
      <c r="D3548" t="str">
        <f t="shared" si="436"/>
        <v>2020.10</v>
      </c>
      <c r="E3548" t="str" cm="1">
        <f t="array" ref="E3548">IF(COUNT(FIND({"셀룰러","샐룰러","lte","Lte","LTE","Cellular","cellular"},G3548)),"lte","wifi")</f>
        <v>lte</v>
      </c>
      <c r="F3548" t="s">
        <v>608</v>
      </c>
      <c r="G3548" t="s">
        <v>2205</v>
      </c>
      <c r="H3548">
        <f t="shared" si="434"/>
        <v>1.0699999999999363</v>
      </c>
      <c r="I3548">
        <f t="shared" si="430"/>
        <v>999000</v>
      </c>
      <c r="J3548">
        <v>2019.03</v>
      </c>
      <c r="K3548">
        <f t="shared" si="431"/>
        <v>256</v>
      </c>
      <c r="M3548">
        <f t="shared" si="432"/>
        <v>799000</v>
      </c>
    </row>
    <row r="3549" spans="1:13" x14ac:dyDescent="0.45">
      <c r="A3549" t="s">
        <v>2058</v>
      </c>
      <c r="B3549">
        <v>800000</v>
      </c>
      <c r="C3549" t="s">
        <v>4</v>
      </c>
      <c r="D3549" t="str">
        <f t="shared" si="436"/>
        <v>2021.01</v>
      </c>
      <c r="E3549" t="str" cm="1">
        <f t="array" ref="E3549">IF(COUNT(FIND({"셀룰러","샐룰러","lte","Lte","LTE","Cellular","cellular"},G3549)),"lte","wifi")</f>
        <v>wifi</v>
      </c>
      <c r="F3549" t="s">
        <v>342</v>
      </c>
      <c r="G3549" t="s">
        <v>1476</v>
      </c>
      <c r="H3549">
        <f t="shared" si="434"/>
        <v>1.9800000000000182</v>
      </c>
      <c r="I3549">
        <f t="shared" si="430"/>
        <v>629000</v>
      </c>
      <c r="J3549">
        <v>2019.03</v>
      </c>
      <c r="K3549">
        <f t="shared" si="431"/>
        <v>64</v>
      </c>
      <c r="M3549">
        <f t="shared" si="432"/>
        <v>629000</v>
      </c>
    </row>
    <row r="3550" spans="1:13" x14ac:dyDescent="0.45">
      <c r="A3550" t="s">
        <v>2058</v>
      </c>
      <c r="B3550">
        <v>490000</v>
      </c>
      <c r="C3550" t="s">
        <v>4</v>
      </c>
      <c r="D3550" t="str">
        <f t="shared" si="436"/>
        <v>2020.12</v>
      </c>
      <c r="E3550" t="str" cm="1">
        <f t="array" ref="E3550">IF(COUNT(FIND({"셀룰러","샐룰러","lte","Lte","LTE","Cellular","cellular"},G3550)),"lte","wifi")</f>
        <v>wifi</v>
      </c>
      <c r="F3550" t="s">
        <v>128</v>
      </c>
      <c r="G3550" t="s">
        <v>2014</v>
      </c>
      <c r="H3550">
        <f t="shared" si="434"/>
        <v>1.0899999999999181</v>
      </c>
      <c r="I3550">
        <f t="shared" si="430"/>
        <v>629000</v>
      </c>
      <c r="J3550">
        <v>2019.03</v>
      </c>
      <c r="K3550">
        <f t="shared" si="431"/>
        <v>64</v>
      </c>
      <c r="M3550">
        <f t="shared" si="432"/>
        <v>629000</v>
      </c>
    </row>
    <row r="3551" spans="1:13" x14ac:dyDescent="0.45">
      <c r="A3551" t="s">
        <v>2058</v>
      </c>
      <c r="B3551">
        <v>500000</v>
      </c>
      <c r="C3551" t="s">
        <v>7</v>
      </c>
      <c r="D3551" t="str">
        <f t="shared" si="436"/>
        <v>2020.11</v>
      </c>
      <c r="E3551" t="str" cm="1">
        <f t="array" ref="E3551">IF(COUNT(FIND({"셀룰러","샐룰러","lte","Lte","LTE","Cellular","cellular"},G3551)),"lte","wifi")</f>
        <v>lte</v>
      </c>
      <c r="F3551" t="s">
        <v>206</v>
      </c>
      <c r="G3551" t="s">
        <v>2164</v>
      </c>
      <c r="H3551">
        <f t="shared" si="434"/>
        <v>1.0799999999999272</v>
      </c>
      <c r="I3551">
        <f t="shared" si="430"/>
        <v>999000</v>
      </c>
      <c r="J3551">
        <v>2019.03</v>
      </c>
      <c r="K3551">
        <f t="shared" si="431"/>
        <v>256</v>
      </c>
      <c r="M3551">
        <f t="shared" si="432"/>
        <v>799000</v>
      </c>
    </row>
    <row r="3552" spans="1:13" x14ac:dyDescent="0.45">
      <c r="A3552" t="s">
        <v>2058</v>
      </c>
      <c r="B3552">
        <v>480000</v>
      </c>
      <c r="C3552" t="s">
        <v>4</v>
      </c>
      <c r="D3552" t="str">
        <f t="shared" si="436"/>
        <v>2021.01</v>
      </c>
      <c r="E3552" t="str" cm="1">
        <f t="array" ref="E3552">IF(COUNT(FIND({"셀룰러","샐룰러","lte","Lte","LTE","Cellular","cellular"},G3552)),"lte","wifi")</f>
        <v>lte</v>
      </c>
      <c r="F3552" t="s">
        <v>111</v>
      </c>
      <c r="G3552" t="s">
        <v>2098</v>
      </c>
      <c r="H3552">
        <f t="shared" si="434"/>
        <v>1.9800000000000182</v>
      </c>
      <c r="I3552">
        <f t="shared" si="430"/>
        <v>799000</v>
      </c>
      <c r="J3552">
        <v>2019.03</v>
      </c>
      <c r="K3552">
        <f t="shared" si="431"/>
        <v>64</v>
      </c>
      <c r="M3552">
        <f t="shared" si="432"/>
        <v>799000</v>
      </c>
    </row>
    <row r="3553" spans="1:13" x14ac:dyDescent="0.45">
      <c r="A3553" t="s">
        <v>2058</v>
      </c>
      <c r="B3553">
        <v>530000</v>
      </c>
      <c r="C3553" t="s">
        <v>4</v>
      </c>
      <c r="D3553" t="str">
        <f t="shared" si="436"/>
        <v>2021.01</v>
      </c>
      <c r="E3553" t="str" cm="1">
        <f t="array" ref="E3553">IF(COUNT(FIND({"셀룰러","샐룰러","lte","Lte","LTE","Cellular","cellular"},G3553)),"lte","wifi")</f>
        <v>wifi</v>
      </c>
      <c r="F3553" t="s">
        <v>87</v>
      </c>
      <c r="G3553" t="s">
        <v>2070</v>
      </c>
      <c r="H3553">
        <f t="shared" si="434"/>
        <v>1.9800000000000182</v>
      </c>
      <c r="I3553">
        <f t="shared" si="430"/>
        <v>629000</v>
      </c>
      <c r="J3553">
        <v>2019.03</v>
      </c>
      <c r="K3553">
        <f t="shared" si="431"/>
        <v>64</v>
      </c>
      <c r="M3553">
        <f t="shared" si="432"/>
        <v>629000</v>
      </c>
    </row>
    <row r="3554" spans="1:13" x14ac:dyDescent="0.45">
      <c r="A3554" t="s">
        <v>2058</v>
      </c>
      <c r="B3554">
        <v>450000</v>
      </c>
      <c r="C3554" t="s">
        <v>4</v>
      </c>
      <c r="D3554" t="str">
        <f t="shared" si="436"/>
        <v>2020.11</v>
      </c>
      <c r="E3554" t="str" cm="1">
        <f t="array" ref="E3554">IF(COUNT(FIND({"셀룰러","샐룰러","lte","Lte","LTE","Cellular","cellular"},G3554)),"lte","wifi")</f>
        <v>wifi</v>
      </c>
      <c r="F3554" t="s">
        <v>604</v>
      </c>
      <c r="G3554" t="s">
        <v>2199</v>
      </c>
      <c r="H3554">
        <f t="shared" si="434"/>
        <v>1.0799999999999272</v>
      </c>
      <c r="I3554">
        <f t="shared" si="430"/>
        <v>629000</v>
      </c>
      <c r="J3554">
        <v>2019.03</v>
      </c>
      <c r="K3554">
        <f t="shared" si="431"/>
        <v>64</v>
      </c>
      <c r="M3554">
        <f t="shared" si="432"/>
        <v>629000</v>
      </c>
    </row>
    <row r="3555" spans="1:13" x14ac:dyDescent="0.45">
      <c r="A3555" t="s">
        <v>2058</v>
      </c>
      <c r="B3555">
        <v>550000</v>
      </c>
      <c r="C3555" t="s">
        <v>4</v>
      </c>
      <c r="D3555" s="2">
        <v>2021.01</v>
      </c>
      <c r="E3555" t="str" cm="1">
        <f t="array" ref="E3555">IF(COUNT(FIND({"셀룰러","샐룰러","lte","Lte","LTE","Cellular","cellular"},G3555)),"lte","wifi")</f>
        <v>wifi</v>
      </c>
      <c r="F3555">
        <v>20210111</v>
      </c>
      <c r="G3555" t="s">
        <v>5531</v>
      </c>
      <c r="H3555">
        <f t="shared" si="434"/>
        <v>1.9800000000000182</v>
      </c>
      <c r="I3555">
        <f t="shared" si="430"/>
        <v>629000</v>
      </c>
      <c r="J3555">
        <v>2019.03</v>
      </c>
      <c r="K3555">
        <f t="shared" si="431"/>
        <v>64</v>
      </c>
      <c r="M3555">
        <f t="shared" si="432"/>
        <v>629000</v>
      </c>
    </row>
    <row r="3556" spans="1:13" x14ac:dyDescent="0.45">
      <c r="A3556" t="s">
        <v>2058</v>
      </c>
      <c r="B3556">
        <v>510000</v>
      </c>
      <c r="C3556" t="s">
        <v>7</v>
      </c>
      <c r="D3556" t="str">
        <f>LEFT(F3556,7)</f>
        <v>2020.11</v>
      </c>
      <c r="E3556" t="str" cm="1">
        <f t="array" ref="E3556">IF(COUNT(FIND({"셀룰러","샐룰러","lte","Lte","LTE","Cellular","cellular"},G3556)),"lte","wifi")</f>
        <v>wifi</v>
      </c>
      <c r="F3556" t="s">
        <v>201</v>
      </c>
      <c r="G3556" t="s">
        <v>2002</v>
      </c>
      <c r="H3556">
        <f t="shared" si="434"/>
        <v>1.0799999999999272</v>
      </c>
      <c r="I3556">
        <f t="shared" si="430"/>
        <v>629000</v>
      </c>
      <c r="J3556">
        <v>2019.03</v>
      </c>
      <c r="K3556">
        <f t="shared" si="431"/>
        <v>64</v>
      </c>
      <c r="M3556">
        <f t="shared" si="432"/>
        <v>629000</v>
      </c>
    </row>
    <row r="3557" spans="1:13" x14ac:dyDescent="0.45">
      <c r="A3557" t="s">
        <v>2058</v>
      </c>
      <c r="B3557">
        <v>630000</v>
      </c>
      <c r="C3557" t="s">
        <v>4</v>
      </c>
      <c r="D3557" t="str">
        <f>LEFT(F3557,7)</f>
        <v>2020.12</v>
      </c>
      <c r="E3557" t="str" cm="1">
        <f t="array" ref="E3557">IF(COUNT(FIND({"셀룰러","샐룰러","lte","Lte","LTE","Cellular","cellular"},G3557)),"lte","wifi")</f>
        <v>wifi</v>
      </c>
      <c r="F3557" t="s">
        <v>132</v>
      </c>
      <c r="G3557" t="s">
        <v>2122</v>
      </c>
      <c r="H3557">
        <f t="shared" si="434"/>
        <v>1.0899999999999181</v>
      </c>
      <c r="I3557">
        <f t="shared" si="430"/>
        <v>629000</v>
      </c>
      <c r="J3557">
        <v>2019.03</v>
      </c>
      <c r="K3557">
        <f t="shared" si="431"/>
        <v>64</v>
      </c>
      <c r="M3557">
        <f t="shared" si="432"/>
        <v>629000</v>
      </c>
    </row>
    <row r="3558" spans="1:13" x14ac:dyDescent="0.45">
      <c r="A3558" t="s">
        <v>2058</v>
      </c>
      <c r="B3558">
        <v>500000</v>
      </c>
      <c r="C3558" t="s">
        <v>4</v>
      </c>
      <c r="D3558" s="2">
        <v>2021.02</v>
      </c>
      <c r="E3558" t="str" cm="1">
        <f t="array" ref="E3558">IF(COUNT(FIND({"셀룰러","샐룰러","lte","Lte","LTE","Cellular","cellular"},G3558)),"lte","wifi")</f>
        <v>wifi</v>
      </c>
      <c r="F3558">
        <v>20210222</v>
      </c>
      <c r="G3558" t="s">
        <v>5630</v>
      </c>
      <c r="H3558">
        <f t="shared" si="434"/>
        <v>1.9900000000000091</v>
      </c>
      <c r="I3558">
        <f t="shared" si="430"/>
        <v>629000</v>
      </c>
      <c r="J3558">
        <v>2019.03</v>
      </c>
      <c r="K3558">
        <f t="shared" si="431"/>
        <v>64</v>
      </c>
      <c r="M3558">
        <f t="shared" si="432"/>
        <v>629000</v>
      </c>
    </row>
    <row r="3559" spans="1:13" x14ac:dyDescent="0.45">
      <c r="A3559" t="s">
        <v>2058</v>
      </c>
      <c r="B3559">
        <v>480000</v>
      </c>
      <c r="C3559" t="s">
        <v>4</v>
      </c>
      <c r="D3559" t="str">
        <f t="shared" ref="D3559:D3605" si="437">LEFT(F3559,7)</f>
        <v>2020.11</v>
      </c>
      <c r="E3559" t="str" cm="1">
        <f t="array" ref="E3559">IF(COUNT(FIND({"셀룰러","샐룰러","lte","Lte","LTE","Cellular","cellular"},G3559)),"lte","wifi")</f>
        <v>wifi</v>
      </c>
      <c r="F3559" t="s">
        <v>599</v>
      </c>
      <c r="G3559" t="s">
        <v>2031</v>
      </c>
      <c r="H3559">
        <f t="shared" si="434"/>
        <v>1.0799999999999272</v>
      </c>
      <c r="I3559">
        <f t="shared" si="430"/>
        <v>629000</v>
      </c>
      <c r="J3559">
        <v>2019.03</v>
      </c>
      <c r="K3559">
        <f t="shared" si="431"/>
        <v>64</v>
      </c>
      <c r="M3559">
        <f t="shared" si="432"/>
        <v>629000</v>
      </c>
    </row>
    <row r="3560" spans="1:13" x14ac:dyDescent="0.45">
      <c r="A3560" t="s">
        <v>2058</v>
      </c>
      <c r="B3560">
        <v>560000</v>
      </c>
      <c r="C3560" t="s">
        <v>43</v>
      </c>
      <c r="D3560" t="str">
        <f t="shared" si="437"/>
        <v>2020.12</v>
      </c>
      <c r="E3560" t="str" cm="1">
        <f t="array" ref="E3560">IF(COUNT(FIND({"셀룰러","샐룰러","lte","Lte","LTE","Cellular","cellular"},G3560)),"lte","wifi")</f>
        <v>wifi</v>
      </c>
      <c r="F3560" t="s">
        <v>175</v>
      </c>
      <c r="G3560" t="s">
        <v>2145</v>
      </c>
      <c r="H3560">
        <f t="shared" si="434"/>
        <v>1.0899999999999181</v>
      </c>
      <c r="I3560">
        <f t="shared" si="430"/>
        <v>629000</v>
      </c>
      <c r="J3560">
        <v>2019.03</v>
      </c>
      <c r="K3560">
        <f t="shared" si="431"/>
        <v>64</v>
      </c>
      <c r="M3560">
        <f t="shared" si="432"/>
        <v>629000</v>
      </c>
    </row>
    <row r="3561" spans="1:13" x14ac:dyDescent="0.45">
      <c r="A3561" t="s">
        <v>2058</v>
      </c>
      <c r="B3561">
        <v>550000</v>
      </c>
      <c r="C3561" t="s">
        <v>4</v>
      </c>
      <c r="D3561" t="str">
        <f t="shared" si="437"/>
        <v>2021.01</v>
      </c>
      <c r="E3561" t="str" cm="1">
        <f t="array" ref="E3561">IF(COUNT(FIND({"셀룰러","샐룰러","lte","Lte","LTE","Cellular","cellular"},G3561)),"lte","wifi")</f>
        <v>wifi</v>
      </c>
      <c r="F3561" t="s">
        <v>84</v>
      </c>
      <c r="G3561" t="s">
        <v>1361</v>
      </c>
      <c r="H3561">
        <f t="shared" si="434"/>
        <v>1.9800000000000182</v>
      </c>
      <c r="I3561">
        <f t="shared" si="430"/>
        <v>629000</v>
      </c>
      <c r="J3561">
        <v>2019.03</v>
      </c>
      <c r="K3561">
        <f t="shared" si="431"/>
        <v>64</v>
      </c>
      <c r="M3561">
        <f t="shared" si="432"/>
        <v>629000</v>
      </c>
    </row>
    <row r="3562" spans="1:13" x14ac:dyDescent="0.45">
      <c r="A3562" t="s">
        <v>2058</v>
      </c>
      <c r="B3562">
        <v>600000</v>
      </c>
      <c r="C3562" t="s">
        <v>4</v>
      </c>
      <c r="D3562" t="str">
        <f t="shared" si="437"/>
        <v>2020.11</v>
      </c>
      <c r="E3562" t="str" cm="1">
        <f t="array" ref="E3562">IF(COUNT(FIND({"셀룰러","샐룰러","lte","Lte","LTE","Cellular","cellular"},G3562)),"lte","wifi")</f>
        <v>lte</v>
      </c>
      <c r="F3562" t="s">
        <v>234</v>
      </c>
      <c r="G3562" t="s">
        <v>2141</v>
      </c>
      <c r="H3562">
        <f t="shared" si="434"/>
        <v>1.0799999999999272</v>
      </c>
      <c r="I3562">
        <f t="shared" si="430"/>
        <v>799000</v>
      </c>
      <c r="J3562">
        <v>2019.03</v>
      </c>
      <c r="K3562">
        <f t="shared" si="431"/>
        <v>64</v>
      </c>
      <c r="M3562">
        <f t="shared" si="432"/>
        <v>799000</v>
      </c>
    </row>
    <row r="3563" spans="1:13" x14ac:dyDescent="0.45">
      <c r="A3563" t="s">
        <v>2058</v>
      </c>
      <c r="B3563">
        <v>450000</v>
      </c>
      <c r="C3563" t="s">
        <v>4</v>
      </c>
      <c r="D3563" t="str">
        <f t="shared" si="437"/>
        <v>2021.02</v>
      </c>
      <c r="E3563" t="str" cm="1">
        <f t="array" ref="E3563">IF(COUNT(FIND({"셀룰러","샐룰러","lte","Lte","LTE","Cellular","cellular"},G3563)),"lte","wifi")</f>
        <v>wifi</v>
      </c>
      <c r="F3563" t="s">
        <v>208</v>
      </c>
      <c r="G3563" t="s">
        <v>2036</v>
      </c>
      <c r="H3563">
        <f t="shared" si="434"/>
        <v>1.9900000000000091</v>
      </c>
      <c r="I3563">
        <f t="shared" si="430"/>
        <v>629000</v>
      </c>
      <c r="J3563">
        <v>2019.03</v>
      </c>
      <c r="K3563">
        <f t="shared" si="431"/>
        <v>64</v>
      </c>
      <c r="M3563">
        <f t="shared" si="432"/>
        <v>629000</v>
      </c>
    </row>
    <row r="3564" spans="1:13" x14ac:dyDescent="0.45">
      <c r="A3564" t="s">
        <v>2058</v>
      </c>
      <c r="B3564">
        <v>550000</v>
      </c>
      <c r="C3564" t="s">
        <v>4</v>
      </c>
      <c r="D3564" t="str">
        <f t="shared" si="437"/>
        <v>2020.12</v>
      </c>
      <c r="E3564" t="str" cm="1">
        <f t="array" ref="E3564">IF(COUNT(FIND({"셀룰러","샐룰러","lte","Lte","LTE","Cellular","cellular"},G3564)),"lte","wifi")</f>
        <v>lte</v>
      </c>
      <c r="F3564" t="s">
        <v>175</v>
      </c>
      <c r="G3564" t="s">
        <v>508</v>
      </c>
      <c r="H3564">
        <f t="shared" si="434"/>
        <v>1.0899999999999181</v>
      </c>
      <c r="I3564">
        <f t="shared" si="430"/>
        <v>799000</v>
      </c>
      <c r="J3564">
        <v>2019.03</v>
      </c>
      <c r="K3564">
        <f t="shared" si="431"/>
        <v>64</v>
      </c>
      <c r="M3564">
        <f t="shared" si="432"/>
        <v>799000</v>
      </c>
    </row>
    <row r="3565" spans="1:13" x14ac:dyDescent="0.45">
      <c r="A3565" t="s">
        <v>2058</v>
      </c>
      <c r="B3565">
        <v>700000</v>
      </c>
      <c r="C3565" t="s">
        <v>4</v>
      </c>
      <c r="D3565" t="str">
        <f t="shared" si="437"/>
        <v>2021.03</v>
      </c>
      <c r="E3565" t="str" cm="1">
        <f t="array" ref="E3565">IF(COUNT(FIND({"셀룰러","샐룰러","lte","Lte","LTE","Cellular","cellular"},G3565)),"lte","wifi")</f>
        <v>wifi</v>
      </c>
      <c r="F3565" t="s">
        <v>20</v>
      </c>
      <c r="G3565" t="s">
        <v>1997</v>
      </c>
      <c r="H3565">
        <f t="shared" si="434"/>
        <v>2</v>
      </c>
      <c r="I3565">
        <f t="shared" si="430"/>
        <v>629000</v>
      </c>
      <c r="J3565">
        <v>2019.03</v>
      </c>
      <c r="K3565">
        <f t="shared" si="431"/>
        <v>64</v>
      </c>
      <c r="M3565">
        <f t="shared" si="432"/>
        <v>629000</v>
      </c>
    </row>
    <row r="3566" spans="1:13" x14ac:dyDescent="0.45">
      <c r="A3566" t="s">
        <v>2058</v>
      </c>
      <c r="B3566">
        <v>540000</v>
      </c>
      <c r="C3566" t="s">
        <v>4</v>
      </c>
      <c r="D3566" t="str">
        <f t="shared" si="437"/>
        <v>2021.01</v>
      </c>
      <c r="E3566" t="str" cm="1">
        <f t="array" ref="E3566">IF(COUNT(FIND({"셀룰러","샐룰러","lte","Lte","LTE","Cellular","cellular"},G3566)),"lte","wifi")</f>
        <v>wifi</v>
      </c>
      <c r="F3566" t="s">
        <v>108</v>
      </c>
      <c r="G3566" t="s">
        <v>2097</v>
      </c>
      <c r="H3566">
        <f t="shared" si="434"/>
        <v>1.9800000000000182</v>
      </c>
      <c r="I3566">
        <f t="shared" si="430"/>
        <v>629000</v>
      </c>
      <c r="J3566">
        <v>2019.03</v>
      </c>
      <c r="K3566">
        <f t="shared" si="431"/>
        <v>64</v>
      </c>
      <c r="M3566">
        <f t="shared" si="432"/>
        <v>629000</v>
      </c>
    </row>
    <row r="3567" spans="1:13" x14ac:dyDescent="0.45">
      <c r="A3567" t="s">
        <v>2058</v>
      </c>
      <c r="B3567">
        <v>420000</v>
      </c>
      <c r="C3567" t="s">
        <v>4</v>
      </c>
      <c r="D3567" t="str">
        <f t="shared" si="437"/>
        <v>2020.11</v>
      </c>
      <c r="E3567" t="str" cm="1">
        <f t="array" ref="E3567">IF(COUNT(FIND({"셀룰러","샐룰러","lte","Lte","LTE","Cellular","cellular"},G3567)),"lte","wifi")</f>
        <v>wifi</v>
      </c>
      <c r="F3567" t="s">
        <v>206</v>
      </c>
      <c r="G3567" t="s">
        <v>2166</v>
      </c>
      <c r="H3567">
        <f t="shared" si="434"/>
        <v>1.0799999999999272</v>
      </c>
      <c r="I3567">
        <f t="shared" si="430"/>
        <v>629000</v>
      </c>
      <c r="J3567">
        <v>2019.03</v>
      </c>
      <c r="K3567">
        <f t="shared" si="431"/>
        <v>64</v>
      </c>
      <c r="M3567">
        <f t="shared" si="432"/>
        <v>629000</v>
      </c>
    </row>
    <row r="3568" spans="1:13" x14ac:dyDescent="0.45">
      <c r="A3568" t="s">
        <v>2058</v>
      </c>
      <c r="B3568">
        <v>470000</v>
      </c>
      <c r="C3568" t="s">
        <v>4</v>
      </c>
      <c r="D3568" t="str">
        <f t="shared" si="437"/>
        <v>2021.03</v>
      </c>
      <c r="E3568" t="str" cm="1">
        <f t="array" ref="E3568">IF(COUNT(FIND({"셀룰러","샐룰러","lte","Lte","LTE","Cellular","cellular"},G3568)),"lte","wifi")</f>
        <v>wifi</v>
      </c>
      <c r="F3568" t="s">
        <v>18</v>
      </c>
      <c r="G3568" t="s">
        <v>240</v>
      </c>
      <c r="H3568">
        <f t="shared" si="434"/>
        <v>2</v>
      </c>
      <c r="I3568">
        <f t="shared" si="430"/>
        <v>629000</v>
      </c>
      <c r="J3568">
        <v>2019.03</v>
      </c>
      <c r="K3568">
        <f t="shared" si="431"/>
        <v>64</v>
      </c>
      <c r="M3568">
        <f t="shared" si="432"/>
        <v>629000</v>
      </c>
    </row>
    <row r="3569" spans="1:13" x14ac:dyDescent="0.45">
      <c r="A3569" t="s">
        <v>2058</v>
      </c>
      <c r="B3569">
        <v>450000</v>
      </c>
      <c r="C3569" t="s">
        <v>4</v>
      </c>
      <c r="D3569" t="str">
        <f t="shared" si="437"/>
        <v>2020.12</v>
      </c>
      <c r="E3569" t="str" cm="1">
        <f t="array" ref="E3569">IF(COUNT(FIND({"셀룰러","샐룰러","lte","Lte","LTE","Cellular","cellular"},G3569)),"lte","wifi")</f>
        <v>wifi</v>
      </c>
      <c r="F3569" t="s">
        <v>156</v>
      </c>
      <c r="G3569" t="s">
        <v>2139</v>
      </c>
      <c r="H3569">
        <f t="shared" si="434"/>
        <v>1.0899999999999181</v>
      </c>
      <c r="I3569">
        <f t="shared" si="430"/>
        <v>629000</v>
      </c>
      <c r="J3569">
        <v>2019.03</v>
      </c>
      <c r="K3569">
        <f t="shared" si="431"/>
        <v>64</v>
      </c>
      <c r="M3569">
        <f t="shared" si="432"/>
        <v>629000</v>
      </c>
    </row>
    <row r="3570" spans="1:13" x14ac:dyDescent="0.45">
      <c r="A3570" t="s">
        <v>2058</v>
      </c>
      <c r="B3570">
        <v>300000</v>
      </c>
      <c r="C3570" t="s">
        <v>7</v>
      </c>
      <c r="D3570" t="str">
        <f t="shared" si="437"/>
        <v>2020.12</v>
      </c>
      <c r="E3570" t="str" cm="1">
        <f t="array" ref="E3570">IF(COUNT(FIND({"셀룰러","샐룰러","lte","Lte","LTE","Cellular","cellular"},G3570)),"lte","wifi")</f>
        <v>wifi</v>
      </c>
      <c r="F3570" t="s">
        <v>146</v>
      </c>
      <c r="G3570" t="s">
        <v>493</v>
      </c>
      <c r="H3570">
        <f t="shared" si="434"/>
        <v>1.0899999999999181</v>
      </c>
      <c r="I3570">
        <f t="shared" si="430"/>
        <v>629000</v>
      </c>
      <c r="J3570">
        <v>2019.03</v>
      </c>
      <c r="K3570">
        <f t="shared" si="431"/>
        <v>64</v>
      </c>
      <c r="M3570">
        <f t="shared" si="432"/>
        <v>629000</v>
      </c>
    </row>
    <row r="3571" spans="1:13" x14ac:dyDescent="0.45">
      <c r="A3571" t="s">
        <v>2058</v>
      </c>
      <c r="B3571">
        <v>580000</v>
      </c>
      <c r="C3571" t="s">
        <v>43</v>
      </c>
      <c r="D3571" t="str">
        <f t="shared" si="437"/>
        <v>2020.11</v>
      </c>
      <c r="E3571" t="str" cm="1">
        <f t="array" ref="E3571">IF(COUNT(FIND({"셀룰러","샐룰러","lte","Lte","LTE","Cellular","cellular"},G3571)),"lte","wifi")</f>
        <v>wifi</v>
      </c>
      <c r="F3571" t="s">
        <v>207</v>
      </c>
      <c r="G3571" t="s">
        <v>2027</v>
      </c>
      <c r="H3571">
        <f t="shared" si="434"/>
        <v>1.0799999999999272</v>
      </c>
      <c r="I3571">
        <f t="shared" si="430"/>
        <v>629000</v>
      </c>
      <c r="J3571">
        <v>2019.03</v>
      </c>
      <c r="K3571">
        <f t="shared" si="431"/>
        <v>64</v>
      </c>
      <c r="M3571">
        <f t="shared" si="432"/>
        <v>629000</v>
      </c>
    </row>
    <row r="3572" spans="1:13" x14ac:dyDescent="0.45">
      <c r="A3572" t="s">
        <v>2058</v>
      </c>
      <c r="B3572">
        <v>480000</v>
      </c>
      <c r="C3572" t="s">
        <v>4</v>
      </c>
      <c r="D3572" t="str">
        <f t="shared" si="437"/>
        <v>2020.11</v>
      </c>
      <c r="E3572" t="str" cm="1">
        <f t="array" ref="E3572">IF(COUNT(FIND({"셀룰러","샐룰러","lte","Lte","LTE","Cellular","cellular"},G3572)),"lte","wifi")</f>
        <v>wifi</v>
      </c>
      <c r="F3572" t="s">
        <v>604</v>
      </c>
      <c r="G3572" t="s">
        <v>1499</v>
      </c>
      <c r="H3572">
        <f t="shared" si="434"/>
        <v>1.0799999999999272</v>
      </c>
      <c r="I3572">
        <f t="shared" ref="I3572:I3635" si="438">IF(K3572=256,M3572+200000,M3572)</f>
        <v>629000</v>
      </c>
      <c r="J3572">
        <v>2019.03</v>
      </c>
      <c r="K3572">
        <f t="shared" ref="K3572:K3635" si="439">IF(COUNT(FIND(256,G3572)),256,64)</f>
        <v>64</v>
      </c>
      <c r="M3572">
        <f t="shared" ref="M3572:M3635" si="440">IF(E3572="wifi",629000,799000)</f>
        <v>629000</v>
      </c>
    </row>
    <row r="3573" spans="1:13" x14ac:dyDescent="0.45">
      <c r="A3573" t="s">
        <v>2058</v>
      </c>
      <c r="B3573">
        <v>570000</v>
      </c>
      <c r="C3573" t="s">
        <v>43</v>
      </c>
      <c r="D3573" t="str">
        <f t="shared" si="437"/>
        <v>2020.11</v>
      </c>
      <c r="E3573" t="str" cm="1">
        <f t="array" ref="E3573">IF(COUNT(FIND({"셀룰러","샐룰러","lte","Lte","LTE","Cellular","cellular"},G3573)),"lte","wifi")</f>
        <v>wifi</v>
      </c>
      <c r="F3573" t="s">
        <v>206</v>
      </c>
      <c r="G3573" t="s">
        <v>5182</v>
      </c>
      <c r="H3573">
        <f t="shared" si="434"/>
        <v>1.0799999999999272</v>
      </c>
      <c r="I3573">
        <f t="shared" si="438"/>
        <v>629000</v>
      </c>
      <c r="J3573">
        <v>2019.03</v>
      </c>
      <c r="K3573">
        <f t="shared" si="439"/>
        <v>64</v>
      </c>
      <c r="M3573">
        <f t="shared" si="440"/>
        <v>629000</v>
      </c>
    </row>
    <row r="3574" spans="1:13" x14ac:dyDescent="0.45">
      <c r="A3574" t="s">
        <v>2058</v>
      </c>
      <c r="B3574">
        <v>500000</v>
      </c>
      <c r="C3574" t="s">
        <v>7</v>
      </c>
      <c r="D3574" t="str">
        <f t="shared" si="437"/>
        <v>2020.12</v>
      </c>
      <c r="E3574" t="str" cm="1">
        <f t="array" ref="E3574">IF(COUNT(FIND({"셀룰러","샐룰러","lte","Lte","LTE","Cellular","cellular"},G3574)),"lte","wifi")</f>
        <v>wifi</v>
      </c>
      <c r="F3574" t="s">
        <v>121</v>
      </c>
      <c r="G3574" t="s">
        <v>2119</v>
      </c>
      <c r="H3574">
        <f t="shared" si="434"/>
        <v>1.0899999999999181</v>
      </c>
      <c r="I3574">
        <f t="shared" si="438"/>
        <v>629000</v>
      </c>
      <c r="J3574">
        <v>2019.03</v>
      </c>
      <c r="K3574">
        <f t="shared" si="439"/>
        <v>64</v>
      </c>
      <c r="M3574">
        <f t="shared" si="440"/>
        <v>629000</v>
      </c>
    </row>
    <row r="3575" spans="1:13" x14ac:dyDescent="0.45">
      <c r="A3575" t="s">
        <v>2058</v>
      </c>
      <c r="B3575">
        <v>550000</v>
      </c>
      <c r="C3575" t="s">
        <v>4</v>
      </c>
      <c r="D3575" t="str">
        <f t="shared" si="437"/>
        <v>2020.12</v>
      </c>
      <c r="E3575" t="str" cm="1">
        <f t="array" ref="E3575">IF(COUNT(FIND({"셀룰러","샐룰러","lte","Lte","LTE","Cellular","cellular"},G3575)),"lte","wifi")</f>
        <v>lte</v>
      </c>
      <c r="F3575" t="s">
        <v>153</v>
      </c>
      <c r="G3575" t="s">
        <v>2128</v>
      </c>
      <c r="H3575">
        <f t="shared" si="434"/>
        <v>1.0899999999999181</v>
      </c>
      <c r="I3575">
        <f t="shared" si="438"/>
        <v>799000</v>
      </c>
      <c r="J3575">
        <v>2019.03</v>
      </c>
      <c r="K3575">
        <f t="shared" si="439"/>
        <v>64</v>
      </c>
      <c r="M3575">
        <f t="shared" si="440"/>
        <v>799000</v>
      </c>
    </row>
    <row r="3576" spans="1:13" x14ac:dyDescent="0.45">
      <c r="A3576" t="s">
        <v>2058</v>
      </c>
      <c r="B3576">
        <v>650000</v>
      </c>
      <c r="C3576" t="s">
        <v>4</v>
      </c>
      <c r="D3576" t="str">
        <f t="shared" si="437"/>
        <v>2021.01</v>
      </c>
      <c r="E3576" t="str" cm="1">
        <f t="array" ref="E3576">IF(COUNT(FIND({"셀룰러","샐룰러","lte","Lte","LTE","Cellular","cellular"},G3576)),"lte","wifi")</f>
        <v>lte</v>
      </c>
      <c r="F3576" t="s">
        <v>97</v>
      </c>
      <c r="G3576" t="s">
        <v>2107</v>
      </c>
      <c r="H3576">
        <f t="shared" si="434"/>
        <v>1.9800000000000182</v>
      </c>
      <c r="I3576">
        <f t="shared" si="438"/>
        <v>799000</v>
      </c>
      <c r="J3576">
        <v>2019.03</v>
      </c>
      <c r="K3576">
        <f t="shared" si="439"/>
        <v>64</v>
      </c>
      <c r="M3576">
        <f t="shared" si="440"/>
        <v>799000</v>
      </c>
    </row>
    <row r="3577" spans="1:13" x14ac:dyDescent="0.45">
      <c r="A3577" t="s">
        <v>2058</v>
      </c>
      <c r="B3577">
        <v>460000</v>
      </c>
      <c r="C3577" t="s">
        <v>4</v>
      </c>
      <c r="D3577" t="str">
        <f t="shared" si="437"/>
        <v>2020.12</v>
      </c>
      <c r="E3577" t="str" cm="1">
        <f t="array" ref="E3577">IF(COUNT(FIND({"셀룰러","샐룰러","lte","Lte","LTE","Cellular","cellular"},G3577)),"lte","wifi")</f>
        <v>wifi</v>
      </c>
      <c r="F3577" t="s">
        <v>156</v>
      </c>
      <c r="G3577" t="s">
        <v>2173</v>
      </c>
      <c r="H3577">
        <f t="shared" si="434"/>
        <v>1.0899999999999181</v>
      </c>
      <c r="I3577">
        <f t="shared" si="438"/>
        <v>629000</v>
      </c>
      <c r="J3577">
        <v>2019.03</v>
      </c>
      <c r="K3577">
        <f t="shared" si="439"/>
        <v>64</v>
      </c>
      <c r="M3577">
        <f t="shared" si="440"/>
        <v>629000</v>
      </c>
    </row>
    <row r="3578" spans="1:13" x14ac:dyDescent="0.45">
      <c r="A3578" t="s">
        <v>2058</v>
      </c>
      <c r="B3578">
        <v>530000</v>
      </c>
      <c r="C3578" t="s">
        <v>4</v>
      </c>
      <c r="D3578" t="str">
        <f t="shared" si="437"/>
        <v>2020.11</v>
      </c>
      <c r="E3578" t="str" cm="1">
        <f t="array" ref="E3578">IF(COUNT(FIND({"셀룰러","샐룰러","lte","Lte","LTE","Cellular","cellular"},G3578)),"lte","wifi")</f>
        <v>wifi</v>
      </c>
      <c r="F3578" t="s">
        <v>32</v>
      </c>
      <c r="G3578" t="s">
        <v>1498</v>
      </c>
      <c r="H3578">
        <f t="shared" si="434"/>
        <v>1.0799999999999272</v>
      </c>
      <c r="I3578">
        <f t="shared" si="438"/>
        <v>629000</v>
      </c>
      <c r="J3578">
        <v>2019.03</v>
      </c>
      <c r="K3578">
        <f t="shared" si="439"/>
        <v>64</v>
      </c>
      <c r="M3578">
        <f t="shared" si="440"/>
        <v>629000</v>
      </c>
    </row>
    <row r="3579" spans="1:13" x14ac:dyDescent="0.45">
      <c r="A3579" t="s">
        <v>2058</v>
      </c>
      <c r="B3579">
        <v>430000</v>
      </c>
      <c r="C3579" t="s">
        <v>4</v>
      </c>
      <c r="D3579" t="str">
        <f t="shared" si="437"/>
        <v>2020.12</v>
      </c>
      <c r="E3579" t="str" cm="1">
        <f t="array" ref="E3579">IF(COUNT(FIND({"셀룰러","샐룰러","lte","Lte","LTE","Cellular","cellular"},G3579)),"lte","wifi")</f>
        <v>lte</v>
      </c>
      <c r="F3579" t="s">
        <v>132</v>
      </c>
      <c r="G3579" t="s">
        <v>2115</v>
      </c>
      <c r="H3579">
        <f t="shared" si="434"/>
        <v>1.0899999999999181</v>
      </c>
      <c r="I3579">
        <f t="shared" si="438"/>
        <v>799000</v>
      </c>
      <c r="J3579">
        <v>2019.03</v>
      </c>
      <c r="K3579">
        <f t="shared" si="439"/>
        <v>64</v>
      </c>
      <c r="M3579">
        <f t="shared" si="440"/>
        <v>799000</v>
      </c>
    </row>
    <row r="3580" spans="1:13" x14ac:dyDescent="0.45">
      <c r="A3580" t="s">
        <v>2058</v>
      </c>
      <c r="B3580">
        <v>560000</v>
      </c>
      <c r="C3580" t="s">
        <v>4</v>
      </c>
      <c r="D3580" t="str">
        <f t="shared" si="437"/>
        <v>2020.10</v>
      </c>
      <c r="E3580" t="str" cm="1">
        <f t="array" ref="E3580">IF(COUNT(FIND({"셀룰러","샐룰러","lte","Lte","LTE","Cellular","cellular"},G3580)),"lte","wifi")</f>
        <v>wifi</v>
      </c>
      <c r="F3580" t="s">
        <v>222</v>
      </c>
      <c r="G3580" t="s">
        <v>2196</v>
      </c>
      <c r="H3580">
        <f t="shared" si="434"/>
        <v>1.0699999999999363</v>
      </c>
      <c r="I3580">
        <f t="shared" si="438"/>
        <v>629000</v>
      </c>
      <c r="J3580">
        <v>2019.03</v>
      </c>
      <c r="K3580">
        <f t="shared" si="439"/>
        <v>64</v>
      </c>
      <c r="M3580">
        <f t="shared" si="440"/>
        <v>629000</v>
      </c>
    </row>
    <row r="3581" spans="1:13" x14ac:dyDescent="0.45">
      <c r="A3581" t="s">
        <v>2058</v>
      </c>
      <c r="B3581">
        <v>450000</v>
      </c>
      <c r="C3581" t="s">
        <v>4</v>
      </c>
      <c r="D3581" t="str">
        <f t="shared" si="437"/>
        <v>2021.02</v>
      </c>
      <c r="E3581" t="str" cm="1">
        <f t="array" ref="E3581">IF(COUNT(FIND({"셀룰러","샐룰러","lte","Lte","LTE","Cellular","cellular"},G3581)),"lte","wifi")</f>
        <v>wifi</v>
      </c>
      <c r="F3581" t="s">
        <v>35</v>
      </c>
      <c r="G3581" t="s">
        <v>2050</v>
      </c>
      <c r="H3581">
        <f t="shared" si="434"/>
        <v>1.9900000000000091</v>
      </c>
      <c r="I3581">
        <f t="shared" si="438"/>
        <v>629000</v>
      </c>
      <c r="J3581">
        <v>2019.03</v>
      </c>
      <c r="K3581">
        <f t="shared" si="439"/>
        <v>64</v>
      </c>
      <c r="M3581">
        <f t="shared" si="440"/>
        <v>629000</v>
      </c>
    </row>
    <row r="3582" spans="1:13" x14ac:dyDescent="0.45">
      <c r="A3582" t="s">
        <v>2058</v>
      </c>
      <c r="B3582">
        <v>480000</v>
      </c>
      <c r="C3582" t="s">
        <v>4</v>
      </c>
      <c r="D3582" t="str">
        <f t="shared" si="437"/>
        <v>2021.02</v>
      </c>
      <c r="E3582" t="str" cm="1">
        <f t="array" ref="E3582">IF(COUNT(FIND({"셀룰러","샐룰러","lte","Lte","LTE","Cellular","cellular"},G3582)),"lte","wifi")</f>
        <v>wifi</v>
      </c>
      <c r="F3582" t="s">
        <v>80</v>
      </c>
      <c r="G3582" t="s">
        <v>2065</v>
      </c>
      <c r="H3582">
        <f t="shared" si="434"/>
        <v>1.9900000000000091</v>
      </c>
      <c r="I3582">
        <f t="shared" si="438"/>
        <v>629000</v>
      </c>
      <c r="J3582">
        <v>2019.03</v>
      </c>
      <c r="K3582">
        <f t="shared" si="439"/>
        <v>64</v>
      </c>
      <c r="M3582">
        <f t="shared" si="440"/>
        <v>629000</v>
      </c>
    </row>
    <row r="3583" spans="1:13" x14ac:dyDescent="0.45">
      <c r="A3583" t="s">
        <v>2058</v>
      </c>
      <c r="B3583">
        <v>450000</v>
      </c>
      <c r="C3583" t="s">
        <v>7</v>
      </c>
      <c r="D3583" t="str">
        <f t="shared" si="437"/>
        <v>2021.01</v>
      </c>
      <c r="E3583" t="str" cm="1">
        <f t="array" ref="E3583">IF(COUNT(FIND({"셀룰러","샐룰러","lte","Lte","LTE","Cellular","cellular"},G3583)),"lte","wifi")</f>
        <v>wifi</v>
      </c>
      <c r="F3583" t="s">
        <v>97</v>
      </c>
      <c r="G3583" t="s">
        <v>391</v>
      </c>
      <c r="H3583">
        <f t="shared" si="434"/>
        <v>1.9800000000000182</v>
      </c>
      <c r="I3583">
        <f t="shared" si="438"/>
        <v>629000</v>
      </c>
      <c r="J3583">
        <v>2019.03</v>
      </c>
      <c r="K3583">
        <f t="shared" si="439"/>
        <v>64</v>
      </c>
      <c r="M3583">
        <f t="shared" si="440"/>
        <v>629000</v>
      </c>
    </row>
    <row r="3584" spans="1:13" x14ac:dyDescent="0.45">
      <c r="A3584" t="s">
        <v>2058</v>
      </c>
      <c r="B3584">
        <v>500000</v>
      </c>
      <c r="C3584" t="s">
        <v>4</v>
      </c>
      <c r="D3584" t="str">
        <f t="shared" si="437"/>
        <v>2020.11</v>
      </c>
      <c r="E3584" t="str" cm="1">
        <f t="array" ref="E3584">IF(COUNT(FIND({"셀룰러","샐룰러","lte","Lte","LTE","Cellular","cellular"},G3584)),"lte","wifi")</f>
        <v>wifi</v>
      </c>
      <c r="F3584" t="s">
        <v>32</v>
      </c>
      <c r="G3584" t="s">
        <v>2182</v>
      </c>
      <c r="H3584">
        <f t="shared" si="434"/>
        <v>1.0799999999999272</v>
      </c>
      <c r="I3584">
        <f t="shared" si="438"/>
        <v>629000</v>
      </c>
      <c r="J3584">
        <v>2019.03</v>
      </c>
      <c r="K3584">
        <f t="shared" si="439"/>
        <v>64</v>
      </c>
      <c r="M3584">
        <f t="shared" si="440"/>
        <v>629000</v>
      </c>
    </row>
    <row r="3585" spans="1:13" x14ac:dyDescent="0.45">
      <c r="A3585" t="s">
        <v>2058</v>
      </c>
      <c r="B3585">
        <v>260000</v>
      </c>
      <c r="C3585" t="s">
        <v>7</v>
      </c>
      <c r="D3585" t="str">
        <f t="shared" si="437"/>
        <v>2021.01</v>
      </c>
      <c r="E3585" t="str" cm="1">
        <f t="array" ref="E3585">IF(COUNT(FIND({"셀룰러","샐룰러","lte","Lte","LTE","Cellular","cellular"},G3585)),"lte","wifi")</f>
        <v>wifi</v>
      </c>
      <c r="F3585" t="s">
        <v>103</v>
      </c>
      <c r="G3585" t="s">
        <v>2083</v>
      </c>
      <c r="H3585">
        <f t="shared" si="434"/>
        <v>1.9800000000000182</v>
      </c>
      <c r="I3585">
        <f t="shared" si="438"/>
        <v>629000</v>
      </c>
      <c r="J3585">
        <v>2019.03</v>
      </c>
      <c r="K3585">
        <f t="shared" si="439"/>
        <v>64</v>
      </c>
      <c r="M3585">
        <f t="shared" si="440"/>
        <v>629000</v>
      </c>
    </row>
    <row r="3586" spans="1:13" x14ac:dyDescent="0.45">
      <c r="A3586" t="s">
        <v>2058</v>
      </c>
      <c r="B3586">
        <v>460000</v>
      </c>
      <c r="C3586" t="s">
        <v>4</v>
      </c>
      <c r="D3586" t="str">
        <f t="shared" si="437"/>
        <v>2021.01</v>
      </c>
      <c r="E3586" t="str" cm="1">
        <f t="array" ref="E3586">IF(COUNT(FIND({"셀룰러","샐룰러","lte","Lte","LTE","Cellular","cellular"},G3586)),"lte","wifi")</f>
        <v>wifi</v>
      </c>
      <c r="F3586" t="s">
        <v>371</v>
      </c>
      <c r="G3586" t="s">
        <v>2099</v>
      </c>
      <c r="H3586">
        <f t="shared" si="434"/>
        <v>1.9800000000000182</v>
      </c>
      <c r="I3586">
        <f t="shared" si="438"/>
        <v>629000</v>
      </c>
      <c r="J3586">
        <v>2019.03</v>
      </c>
      <c r="K3586">
        <f t="shared" si="439"/>
        <v>64</v>
      </c>
      <c r="M3586">
        <f t="shared" si="440"/>
        <v>629000</v>
      </c>
    </row>
    <row r="3587" spans="1:13" x14ac:dyDescent="0.45">
      <c r="A3587" t="s">
        <v>2058</v>
      </c>
      <c r="B3587">
        <v>500000</v>
      </c>
      <c r="C3587" t="s">
        <v>4</v>
      </c>
      <c r="D3587" t="str">
        <f t="shared" si="437"/>
        <v>2020.12</v>
      </c>
      <c r="E3587" t="str" cm="1">
        <f t="array" ref="E3587">IF(COUNT(FIND({"셀룰러","샐룰러","lte","Lte","LTE","Cellular","cellular"},G3587)),"lte","wifi")</f>
        <v>wifi</v>
      </c>
      <c r="F3587" t="s">
        <v>150</v>
      </c>
      <c r="G3587" t="s">
        <v>481</v>
      </c>
      <c r="H3587">
        <f t="shared" si="434"/>
        <v>1.0899999999999181</v>
      </c>
      <c r="I3587">
        <f t="shared" si="438"/>
        <v>629000</v>
      </c>
      <c r="J3587">
        <v>2019.03</v>
      </c>
      <c r="K3587">
        <f t="shared" si="439"/>
        <v>64</v>
      </c>
      <c r="M3587">
        <f t="shared" si="440"/>
        <v>629000</v>
      </c>
    </row>
    <row r="3588" spans="1:13" x14ac:dyDescent="0.45">
      <c r="A3588" t="s">
        <v>2058</v>
      </c>
      <c r="B3588">
        <v>520000</v>
      </c>
      <c r="C3588" t="s">
        <v>7</v>
      </c>
      <c r="D3588" t="str">
        <f t="shared" si="437"/>
        <v>2021.02</v>
      </c>
      <c r="E3588" t="str" cm="1">
        <f t="array" ref="E3588">IF(COUNT(FIND({"셀룰러","샐룰러","lte","Lte","LTE","Cellular","cellular"},G3588)),"lte","wifi")</f>
        <v>wifi</v>
      </c>
      <c r="F3588" t="s">
        <v>52</v>
      </c>
      <c r="G3588" t="s">
        <v>2051</v>
      </c>
      <c r="H3588">
        <f t="shared" si="434"/>
        <v>1.9900000000000091</v>
      </c>
      <c r="I3588">
        <f t="shared" si="438"/>
        <v>629000</v>
      </c>
      <c r="J3588">
        <v>2019.03</v>
      </c>
      <c r="K3588">
        <f t="shared" si="439"/>
        <v>64</v>
      </c>
      <c r="M3588">
        <f t="shared" si="440"/>
        <v>629000</v>
      </c>
    </row>
    <row r="3589" spans="1:13" x14ac:dyDescent="0.45">
      <c r="A3589" t="s">
        <v>2058</v>
      </c>
      <c r="B3589">
        <v>210000</v>
      </c>
      <c r="C3589" t="s">
        <v>7</v>
      </c>
      <c r="D3589" t="str">
        <f t="shared" si="437"/>
        <v>2021.03</v>
      </c>
      <c r="E3589" t="str" cm="1">
        <f t="array" ref="E3589">IF(COUNT(FIND({"셀룰러","샐룰러","lte","Lte","LTE","Cellular","cellular"},G3589)),"lte","wifi")</f>
        <v>wifi</v>
      </c>
      <c r="F3589" t="s">
        <v>18</v>
      </c>
      <c r="G3589" t="s">
        <v>241</v>
      </c>
      <c r="H3589">
        <f t="shared" si="434"/>
        <v>2</v>
      </c>
      <c r="I3589">
        <f t="shared" si="438"/>
        <v>629000</v>
      </c>
      <c r="J3589">
        <v>2019.03</v>
      </c>
      <c r="K3589">
        <f t="shared" si="439"/>
        <v>64</v>
      </c>
      <c r="M3589">
        <f t="shared" si="440"/>
        <v>629000</v>
      </c>
    </row>
    <row r="3590" spans="1:13" x14ac:dyDescent="0.45">
      <c r="A3590" t="s">
        <v>2058</v>
      </c>
      <c r="B3590">
        <v>640000</v>
      </c>
      <c r="C3590" t="s">
        <v>4</v>
      </c>
      <c r="D3590" t="str">
        <f t="shared" si="437"/>
        <v>2020.12</v>
      </c>
      <c r="E3590" t="str" cm="1">
        <f t="array" ref="E3590">IF(COUNT(FIND({"셀룰러","샐룰러","lte","Lte","LTE","Cellular","cellular"},G3590)),"lte","wifi")</f>
        <v>wifi</v>
      </c>
      <c r="F3590" t="s">
        <v>161</v>
      </c>
      <c r="G3590" t="s">
        <v>2131</v>
      </c>
      <c r="H3590">
        <f t="shared" si="434"/>
        <v>1.0899999999999181</v>
      </c>
      <c r="I3590">
        <f t="shared" si="438"/>
        <v>629000</v>
      </c>
      <c r="J3590">
        <v>2019.03</v>
      </c>
      <c r="K3590">
        <f t="shared" si="439"/>
        <v>64</v>
      </c>
      <c r="M3590">
        <f t="shared" si="440"/>
        <v>629000</v>
      </c>
    </row>
    <row r="3591" spans="1:13" x14ac:dyDescent="0.45">
      <c r="A3591" t="s">
        <v>2058</v>
      </c>
      <c r="B3591">
        <v>570000</v>
      </c>
      <c r="C3591" t="s">
        <v>4</v>
      </c>
      <c r="D3591" t="str">
        <f t="shared" si="437"/>
        <v>2021.01</v>
      </c>
      <c r="E3591" t="str" cm="1">
        <f t="array" ref="E3591">IF(COUNT(FIND({"셀룰러","샐룰러","lte","Lte","LTE","Cellular","cellular"},G3591)),"lte","wifi")</f>
        <v>wifi</v>
      </c>
      <c r="F3591" t="s">
        <v>100</v>
      </c>
      <c r="G3591" t="s">
        <v>1474</v>
      </c>
      <c r="H3591">
        <f t="shared" ref="H3591:H3654" si="441">D3591-J3591</f>
        <v>1.9800000000000182</v>
      </c>
      <c r="I3591">
        <f t="shared" si="438"/>
        <v>629000</v>
      </c>
      <c r="J3591">
        <v>2019.03</v>
      </c>
      <c r="K3591">
        <f t="shared" si="439"/>
        <v>64</v>
      </c>
      <c r="M3591">
        <f t="shared" si="440"/>
        <v>629000</v>
      </c>
    </row>
    <row r="3592" spans="1:13" x14ac:dyDescent="0.45">
      <c r="A3592" t="s">
        <v>2058</v>
      </c>
      <c r="B3592">
        <v>550000</v>
      </c>
      <c r="C3592" t="s">
        <v>4</v>
      </c>
      <c r="D3592" t="str">
        <f t="shared" si="437"/>
        <v>2020.12</v>
      </c>
      <c r="E3592" t="str" cm="1">
        <f t="array" ref="E3592">IF(COUNT(FIND({"셀룰러","샐룰러","lte","Lte","LTE","Cellular","cellular"},G3592)),"lte","wifi")</f>
        <v>lte</v>
      </c>
      <c r="F3592" t="s">
        <v>153</v>
      </c>
      <c r="G3592" t="s">
        <v>2143</v>
      </c>
      <c r="H3592">
        <f t="shared" si="441"/>
        <v>1.0899999999999181</v>
      </c>
      <c r="I3592">
        <f t="shared" si="438"/>
        <v>999000</v>
      </c>
      <c r="J3592">
        <v>2019.03</v>
      </c>
      <c r="K3592">
        <f t="shared" si="439"/>
        <v>256</v>
      </c>
      <c r="M3592">
        <f t="shared" si="440"/>
        <v>799000</v>
      </c>
    </row>
    <row r="3593" spans="1:13" x14ac:dyDescent="0.45">
      <c r="A3593" t="s">
        <v>2058</v>
      </c>
      <c r="B3593">
        <v>480000</v>
      </c>
      <c r="C3593" t="s">
        <v>4</v>
      </c>
      <c r="D3593" t="str">
        <f t="shared" si="437"/>
        <v>2021.01</v>
      </c>
      <c r="E3593" t="str" cm="1">
        <f t="array" ref="E3593">IF(COUNT(FIND({"셀룰러","샐룰러","lte","Lte","LTE","Cellular","cellular"},G3593)),"lte","wifi")</f>
        <v>wifi</v>
      </c>
      <c r="F3593" t="s">
        <v>87</v>
      </c>
      <c r="G3593" t="s">
        <v>376</v>
      </c>
      <c r="H3593">
        <f t="shared" si="441"/>
        <v>1.9800000000000182</v>
      </c>
      <c r="I3593">
        <f t="shared" si="438"/>
        <v>629000</v>
      </c>
      <c r="J3593">
        <v>2019.03</v>
      </c>
      <c r="K3593">
        <f t="shared" si="439"/>
        <v>64</v>
      </c>
      <c r="M3593">
        <f t="shared" si="440"/>
        <v>629000</v>
      </c>
    </row>
    <row r="3594" spans="1:13" x14ac:dyDescent="0.45">
      <c r="A3594" t="s">
        <v>2058</v>
      </c>
      <c r="B3594">
        <v>450000</v>
      </c>
      <c r="C3594" t="s">
        <v>4</v>
      </c>
      <c r="D3594" t="str">
        <f t="shared" si="437"/>
        <v>2020.11</v>
      </c>
      <c r="E3594" t="str" cm="1">
        <f t="array" ref="E3594">IF(COUNT(FIND({"셀룰러","샐룰러","lte","Lte","LTE","Cellular","cellular"},G3594)),"lte","wifi")</f>
        <v>wifi</v>
      </c>
      <c r="F3594" t="s">
        <v>536</v>
      </c>
      <c r="G3594" t="s">
        <v>2024</v>
      </c>
      <c r="H3594">
        <f t="shared" si="441"/>
        <v>1.0799999999999272</v>
      </c>
      <c r="I3594">
        <f t="shared" si="438"/>
        <v>629000</v>
      </c>
      <c r="J3594">
        <v>2019.03</v>
      </c>
      <c r="K3594">
        <f t="shared" si="439"/>
        <v>64</v>
      </c>
      <c r="M3594">
        <f t="shared" si="440"/>
        <v>629000</v>
      </c>
    </row>
    <row r="3595" spans="1:13" x14ac:dyDescent="0.45">
      <c r="A3595" t="s">
        <v>2058</v>
      </c>
      <c r="B3595">
        <v>500000</v>
      </c>
      <c r="C3595" t="s">
        <v>4</v>
      </c>
      <c r="D3595" t="str">
        <f t="shared" si="437"/>
        <v>2021.01</v>
      </c>
      <c r="E3595" t="str" cm="1">
        <f t="array" ref="E3595">IF(COUNT(FIND({"셀룰러","샐룰러","lte","Lte","LTE","Cellular","cellular"},G3595)),"lte","wifi")</f>
        <v>wifi</v>
      </c>
      <c r="F3595" t="s">
        <v>346</v>
      </c>
      <c r="G3595" t="s">
        <v>2093</v>
      </c>
      <c r="H3595">
        <f t="shared" si="441"/>
        <v>1.9800000000000182</v>
      </c>
      <c r="I3595">
        <f t="shared" si="438"/>
        <v>629000</v>
      </c>
      <c r="J3595">
        <v>2019.03</v>
      </c>
      <c r="K3595">
        <f t="shared" si="439"/>
        <v>64</v>
      </c>
      <c r="M3595">
        <f t="shared" si="440"/>
        <v>629000</v>
      </c>
    </row>
    <row r="3596" spans="1:13" x14ac:dyDescent="0.45">
      <c r="A3596" t="s">
        <v>2058</v>
      </c>
      <c r="B3596">
        <v>480000</v>
      </c>
      <c r="C3596" t="s">
        <v>4</v>
      </c>
      <c r="D3596" t="str">
        <f t="shared" si="437"/>
        <v>2020.11</v>
      </c>
      <c r="E3596" t="str" cm="1">
        <f t="array" ref="E3596">IF(COUNT(FIND({"셀룰러","샐룰러","lte","Lte","LTE","Cellular","cellular"},G3596)),"lte","wifi")</f>
        <v>wifi</v>
      </c>
      <c r="F3596" t="s">
        <v>599</v>
      </c>
      <c r="G3596" t="s">
        <v>2190</v>
      </c>
      <c r="H3596">
        <f t="shared" si="441"/>
        <v>1.0799999999999272</v>
      </c>
      <c r="I3596">
        <f t="shared" si="438"/>
        <v>629000</v>
      </c>
      <c r="J3596">
        <v>2019.03</v>
      </c>
      <c r="K3596">
        <f t="shared" si="439"/>
        <v>64</v>
      </c>
      <c r="M3596">
        <f t="shared" si="440"/>
        <v>629000</v>
      </c>
    </row>
    <row r="3597" spans="1:13" x14ac:dyDescent="0.45">
      <c r="A3597" t="s">
        <v>2058</v>
      </c>
      <c r="B3597">
        <v>780000</v>
      </c>
      <c r="C3597" t="s">
        <v>4</v>
      </c>
      <c r="D3597" t="str">
        <f t="shared" si="437"/>
        <v>2021.03</v>
      </c>
      <c r="E3597" t="str" cm="1">
        <f t="array" ref="E3597">IF(COUNT(FIND({"셀룰러","샐룰러","lte","Lte","LTE","Cellular","cellular"},G3597)),"lte","wifi")</f>
        <v>lte</v>
      </c>
      <c r="F3597" t="s">
        <v>10</v>
      </c>
      <c r="G3597" t="s">
        <v>2041</v>
      </c>
      <c r="H3597">
        <f t="shared" si="441"/>
        <v>2</v>
      </c>
      <c r="I3597">
        <f t="shared" si="438"/>
        <v>799000</v>
      </c>
      <c r="J3597">
        <v>2019.03</v>
      </c>
      <c r="K3597">
        <f t="shared" si="439"/>
        <v>64</v>
      </c>
      <c r="M3597">
        <f t="shared" si="440"/>
        <v>799000</v>
      </c>
    </row>
    <row r="3598" spans="1:13" x14ac:dyDescent="0.45">
      <c r="A3598" t="s">
        <v>2058</v>
      </c>
      <c r="B3598">
        <v>650000</v>
      </c>
      <c r="C3598" t="s">
        <v>4</v>
      </c>
      <c r="D3598" t="str">
        <f t="shared" si="437"/>
        <v>2020.12</v>
      </c>
      <c r="E3598" t="str" cm="1">
        <f t="array" ref="E3598">IF(COUNT(FIND({"셀룰러","샐룰러","lte","Lte","LTE","Cellular","cellular"},G3598)),"lte","wifi")</f>
        <v>lte</v>
      </c>
      <c r="F3598" t="s">
        <v>173</v>
      </c>
      <c r="G3598" t="s">
        <v>137</v>
      </c>
      <c r="H3598">
        <f t="shared" si="441"/>
        <v>1.0899999999999181</v>
      </c>
      <c r="I3598">
        <f t="shared" si="438"/>
        <v>799000</v>
      </c>
      <c r="J3598">
        <v>2019.03</v>
      </c>
      <c r="K3598">
        <f t="shared" si="439"/>
        <v>64</v>
      </c>
      <c r="M3598">
        <f t="shared" si="440"/>
        <v>799000</v>
      </c>
    </row>
    <row r="3599" spans="1:13" x14ac:dyDescent="0.45">
      <c r="A3599" t="s">
        <v>2058</v>
      </c>
      <c r="B3599">
        <v>400000</v>
      </c>
      <c r="C3599" t="s">
        <v>7</v>
      </c>
      <c r="D3599" t="str">
        <f t="shared" si="437"/>
        <v>2021.01</v>
      </c>
      <c r="E3599" t="str" cm="1">
        <f t="array" ref="E3599">IF(COUNT(FIND({"셀룰러","샐룰러","lte","Lte","LTE","Cellular","cellular"},G3599)),"lte","wifi")</f>
        <v>wifi</v>
      </c>
      <c r="F3599" t="s">
        <v>114</v>
      </c>
      <c r="G3599" t="s">
        <v>2111</v>
      </c>
      <c r="H3599">
        <f t="shared" si="441"/>
        <v>1.9800000000000182</v>
      </c>
      <c r="I3599">
        <f t="shared" si="438"/>
        <v>629000</v>
      </c>
      <c r="J3599">
        <v>2019.03</v>
      </c>
      <c r="K3599">
        <f t="shared" si="439"/>
        <v>64</v>
      </c>
      <c r="M3599">
        <f t="shared" si="440"/>
        <v>629000</v>
      </c>
    </row>
    <row r="3600" spans="1:13" x14ac:dyDescent="0.45">
      <c r="A3600" t="s">
        <v>2058</v>
      </c>
      <c r="B3600">
        <v>480000</v>
      </c>
      <c r="C3600" t="s">
        <v>4</v>
      </c>
      <c r="D3600" t="str">
        <f t="shared" si="437"/>
        <v>2020.12</v>
      </c>
      <c r="E3600" t="str" cm="1">
        <f t="array" ref="E3600">IF(COUNT(FIND({"셀룰러","샐룰러","lte","Lte","LTE","Cellular","cellular"},G3600)),"lte","wifi")</f>
        <v>wifi</v>
      </c>
      <c r="F3600" t="s">
        <v>148</v>
      </c>
      <c r="G3600" t="s">
        <v>1491</v>
      </c>
      <c r="H3600">
        <f t="shared" si="441"/>
        <v>1.0899999999999181</v>
      </c>
      <c r="I3600">
        <f t="shared" si="438"/>
        <v>629000</v>
      </c>
      <c r="J3600">
        <v>2019.03</v>
      </c>
      <c r="K3600">
        <f t="shared" si="439"/>
        <v>64</v>
      </c>
      <c r="M3600">
        <f t="shared" si="440"/>
        <v>629000</v>
      </c>
    </row>
    <row r="3601" spans="1:13" x14ac:dyDescent="0.45">
      <c r="A3601" t="s">
        <v>2058</v>
      </c>
      <c r="B3601">
        <v>550000</v>
      </c>
      <c r="C3601" t="s">
        <v>4</v>
      </c>
      <c r="D3601" t="str">
        <f t="shared" si="437"/>
        <v>2021.02</v>
      </c>
      <c r="E3601" t="str" cm="1">
        <f t="array" ref="E3601">IF(COUNT(FIND({"셀룰러","샐룰러","lte","Lte","LTE","Cellular","cellular"},G3601)),"lte","wifi")</f>
        <v>wifi</v>
      </c>
      <c r="F3601" t="s">
        <v>73</v>
      </c>
      <c r="G3601" t="s">
        <v>2059</v>
      </c>
      <c r="H3601">
        <f t="shared" si="441"/>
        <v>1.9900000000000091</v>
      </c>
      <c r="I3601">
        <f t="shared" si="438"/>
        <v>629000</v>
      </c>
      <c r="J3601">
        <v>2019.03</v>
      </c>
      <c r="K3601">
        <f t="shared" si="439"/>
        <v>64</v>
      </c>
      <c r="M3601">
        <f t="shared" si="440"/>
        <v>629000</v>
      </c>
    </row>
    <row r="3602" spans="1:13" x14ac:dyDescent="0.45">
      <c r="A3602" t="s">
        <v>2058</v>
      </c>
      <c r="B3602">
        <v>550000</v>
      </c>
      <c r="C3602" t="s">
        <v>7</v>
      </c>
      <c r="D3602" t="str">
        <f t="shared" si="437"/>
        <v>2021.03</v>
      </c>
      <c r="E3602" t="str" cm="1">
        <f t="array" ref="E3602">IF(COUNT(FIND({"셀룰러","샐룰러","lte","Lte","LTE","Cellular","cellular"},G3602)),"lte","wifi")</f>
        <v>lte</v>
      </c>
      <c r="F3602" t="s">
        <v>8</v>
      </c>
      <c r="G3602" t="s">
        <v>2035</v>
      </c>
      <c r="H3602">
        <f t="shared" si="441"/>
        <v>2</v>
      </c>
      <c r="I3602">
        <f t="shared" si="438"/>
        <v>799000</v>
      </c>
      <c r="J3602">
        <v>2019.03</v>
      </c>
      <c r="K3602">
        <f t="shared" si="439"/>
        <v>64</v>
      </c>
      <c r="M3602">
        <f t="shared" si="440"/>
        <v>799000</v>
      </c>
    </row>
    <row r="3603" spans="1:13" x14ac:dyDescent="0.45">
      <c r="A3603" t="s">
        <v>2058</v>
      </c>
      <c r="B3603">
        <v>500000</v>
      </c>
      <c r="C3603" t="s">
        <v>4</v>
      </c>
      <c r="D3603" t="str">
        <f t="shared" si="437"/>
        <v>2021.01</v>
      </c>
      <c r="E3603" t="str" cm="1">
        <f t="array" ref="E3603">IF(COUNT(FIND({"셀룰러","샐룰러","lte","Lte","LTE","Cellular","cellular"},G3603)),"lte","wifi")</f>
        <v>wifi</v>
      </c>
      <c r="F3603" t="s">
        <v>89</v>
      </c>
      <c r="G3603" t="s">
        <v>2092</v>
      </c>
      <c r="H3603">
        <f t="shared" si="441"/>
        <v>1.9800000000000182</v>
      </c>
      <c r="I3603">
        <f t="shared" si="438"/>
        <v>629000</v>
      </c>
      <c r="J3603">
        <v>2019.03</v>
      </c>
      <c r="K3603">
        <f t="shared" si="439"/>
        <v>64</v>
      </c>
      <c r="M3603">
        <f t="shared" si="440"/>
        <v>629000</v>
      </c>
    </row>
    <row r="3604" spans="1:13" x14ac:dyDescent="0.45">
      <c r="A3604" t="s">
        <v>2058</v>
      </c>
      <c r="B3604">
        <v>480000</v>
      </c>
      <c r="C3604" t="s">
        <v>4</v>
      </c>
      <c r="D3604" t="str">
        <f t="shared" si="437"/>
        <v>2020.11</v>
      </c>
      <c r="E3604" t="str" cm="1">
        <f t="array" ref="E3604">IF(COUNT(FIND({"셀룰러","샐룰러","lte","Lte","LTE","Cellular","cellular"},G3604)),"lte","wifi")</f>
        <v>wifi</v>
      </c>
      <c r="F3604" t="s">
        <v>183</v>
      </c>
      <c r="G3604" t="s">
        <v>2029</v>
      </c>
      <c r="H3604">
        <f t="shared" si="441"/>
        <v>1.0799999999999272</v>
      </c>
      <c r="I3604">
        <f t="shared" si="438"/>
        <v>629000</v>
      </c>
      <c r="J3604">
        <v>2019.03</v>
      </c>
      <c r="K3604">
        <f t="shared" si="439"/>
        <v>64</v>
      </c>
      <c r="M3604">
        <f t="shared" si="440"/>
        <v>629000</v>
      </c>
    </row>
    <row r="3605" spans="1:13" x14ac:dyDescent="0.45">
      <c r="A3605" t="s">
        <v>2058</v>
      </c>
      <c r="B3605">
        <v>550000</v>
      </c>
      <c r="C3605" t="s">
        <v>4</v>
      </c>
      <c r="D3605" t="str">
        <f t="shared" si="437"/>
        <v>2020.11</v>
      </c>
      <c r="E3605" t="str" cm="1">
        <f t="array" ref="E3605">IF(COUNT(FIND({"셀룰러","샐룰러","lte","Lte","LTE","Cellular","cellular"},G3605)),"lte","wifi")</f>
        <v>wifi</v>
      </c>
      <c r="F3605" t="s">
        <v>516</v>
      </c>
      <c r="G3605" t="s">
        <v>2021</v>
      </c>
      <c r="H3605">
        <f t="shared" si="441"/>
        <v>1.0799999999999272</v>
      </c>
      <c r="I3605">
        <f t="shared" si="438"/>
        <v>629000</v>
      </c>
      <c r="J3605">
        <v>2019.03</v>
      </c>
      <c r="K3605">
        <f t="shared" si="439"/>
        <v>64</v>
      </c>
      <c r="M3605">
        <f t="shared" si="440"/>
        <v>629000</v>
      </c>
    </row>
    <row r="3606" spans="1:13" x14ac:dyDescent="0.45">
      <c r="A3606" t="s">
        <v>2058</v>
      </c>
      <c r="B3606">
        <v>600000</v>
      </c>
      <c r="C3606" t="s">
        <v>4</v>
      </c>
      <c r="D3606" s="2">
        <v>2020.12</v>
      </c>
      <c r="E3606" t="str" cm="1">
        <f t="array" ref="E3606">IF(COUNT(FIND({"셀룰러","샐룰러","lte","Lte","LTE","Cellular","cellular"},G3606)),"lte","wifi")</f>
        <v>lte</v>
      </c>
      <c r="F3606">
        <v>20201227</v>
      </c>
      <c r="G3606" t="s">
        <v>137</v>
      </c>
      <c r="H3606">
        <f t="shared" si="441"/>
        <v>1.0899999999999181</v>
      </c>
      <c r="I3606">
        <f t="shared" si="438"/>
        <v>799000</v>
      </c>
      <c r="J3606">
        <v>2019.03</v>
      </c>
      <c r="K3606">
        <f t="shared" si="439"/>
        <v>64</v>
      </c>
      <c r="M3606">
        <f t="shared" si="440"/>
        <v>799000</v>
      </c>
    </row>
    <row r="3607" spans="1:13" x14ac:dyDescent="0.45">
      <c r="A3607" t="s">
        <v>2058</v>
      </c>
      <c r="B3607">
        <v>480000</v>
      </c>
      <c r="C3607" t="s">
        <v>4</v>
      </c>
      <c r="D3607" t="str">
        <f t="shared" ref="D3607:D3612" si="442">LEFT(F3607,7)</f>
        <v>2021.03</v>
      </c>
      <c r="E3607" t="str" cm="1">
        <f t="array" ref="E3607">IF(COUNT(FIND({"셀룰러","샐룰러","lte","Lte","LTE","Cellular","cellular"},G3607)),"lte","wifi")</f>
        <v>wifi</v>
      </c>
      <c r="F3607" t="s">
        <v>10</v>
      </c>
      <c r="G3607" t="s">
        <v>5181</v>
      </c>
      <c r="H3607">
        <f t="shared" si="441"/>
        <v>2</v>
      </c>
      <c r="I3607">
        <f t="shared" si="438"/>
        <v>629000</v>
      </c>
      <c r="J3607">
        <v>2019.03</v>
      </c>
      <c r="K3607">
        <f t="shared" si="439"/>
        <v>64</v>
      </c>
      <c r="M3607">
        <f t="shared" si="440"/>
        <v>629000</v>
      </c>
    </row>
    <row r="3608" spans="1:13" x14ac:dyDescent="0.45">
      <c r="A3608" t="s">
        <v>2058</v>
      </c>
      <c r="B3608">
        <v>320000</v>
      </c>
      <c r="C3608" t="s">
        <v>43</v>
      </c>
      <c r="D3608" t="str">
        <f t="shared" si="442"/>
        <v>2021.03</v>
      </c>
      <c r="E3608" t="str" cm="1">
        <f t="array" ref="E3608">IF(COUNT(FIND({"셀룰러","샐룰러","lte","Lte","LTE","Cellular","cellular"},G3608)),"lte","wifi")</f>
        <v>lte</v>
      </c>
      <c r="F3608" t="s">
        <v>197</v>
      </c>
      <c r="G3608" t="s">
        <v>1442</v>
      </c>
      <c r="H3608">
        <f t="shared" si="441"/>
        <v>2</v>
      </c>
      <c r="I3608">
        <f t="shared" si="438"/>
        <v>799000</v>
      </c>
      <c r="J3608">
        <v>2019.03</v>
      </c>
      <c r="K3608">
        <f t="shared" si="439"/>
        <v>64</v>
      </c>
      <c r="M3608">
        <f t="shared" si="440"/>
        <v>799000</v>
      </c>
    </row>
    <row r="3609" spans="1:13" x14ac:dyDescent="0.45">
      <c r="A3609" t="s">
        <v>2058</v>
      </c>
      <c r="B3609">
        <v>575000</v>
      </c>
      <c r="C3609" t="s">
        <v>43</v>
      </c>
      <c r="D3609" t="str">
        <f t="shared" si="442"/>
        <v>2020.11</v>
      </c>
      <c r="E3609" t="str" cm="1">
        <f t="array" ref="E3609">IF(COUNT(FIND({"셀룰러","샐룰러","lte","Lte","LTE","Cellular","cellular"},G3609)),"lte","wifi")</f>
        <v>wifi</v>
      </c>
      <c r="F3609" t="s">
        <v>207</v>
      </c>
      <c r="G3609" t="s">
        <v>2171</v>
      </c>
      <c r="H3609">
        <f t="shared" si="441"/>
        <v>1.0799999999999272</v>
      </c>
      <c r="I3609">
        <f t="shared" si="438"/>
        <v>629000</v>
      </c>
      <c r="J3609">
        <v>2019.03</v>
      </c>
      <c r="K3609">
        <f t="shared" si="439"/>
        <v>64</v>
      </c>
      <c r="M3609">
        <f t="shared" si="440"/>
        <v>629000</v>
      </c>
    </row>
    <row r="3610" spans="1:13" x14ac:dyDescent="0.45">
      <c r="A3610" t="s">
        <v>2058</v>
      </c>
      <c r="B3610">
        <v>550000</v>
      </c>
      <c r="C3610" t="s">
        <v>4</v>
      </c>
      <c r="D3610" t="str">
        <f t="shared" si="442"/>
        <v>2020.11</v>
      </c>
      <c r="E3610" t="str" cm="1">
        <f t="array" ref="E3610">IF(COUNT(FIND({"셀룰러","샐룰러","lte","Lte","LTE","Cellular","cellular"},G3610)),"lte","wifi")</f>
        <v>wifi</v>
      </c>
      <c r="F3610" t="s">
        <v>597</v>
      </c>
      <c r="G3610" t="s">
        <v>1597</v>
      </c>
      <c r="H3610">
        <f t="shared" si="441"/>
        <v>1.0799999999999272</v>
      </c>
      <c r="I3610">
        <f t="shared" si="438"/>
        <v>629000</v>
      </c>
      <c r="J3610">
        <v>2019.03</v>
      </c>
      <c r="K3610">
        <f t="shared" si="439"/>
        <v>64</v>
      </c>
      <c r="M3610">
        <f t="shared" si="440"/>
        <v>629000</v>
      </c>
    </row>
    <row r="3611" spans="1:13" x14ac:dyDescent="0.45">
      <c r="A3611" t="s">
        <v>2058</v>
      </c>
      <c r="B3611">
        <v>451350</v>
      </c>
      <c r="C3611" t="s">
        <v>4</v>
      </c>
      <c r="D3611" t="str">
        <f t="shared" si="442"/>
        <v>2021.02</v>
      </c>
      <c r="E3611" t="str" cm="1">
        <f t="array" ref="E3611">IF(COUNT(FIND({"셀룰러","샐룰러","lte","Lte","LTE","Cellular","cellular"},G3611)),"lte","wifi")</f>
        <v>wifi</v>
      </c>
      <c r="F3611" t="s">
        <v>49</v>
      </c>
      <c r="G3611" t="s">
        <v>62</v>
      </c>
      <c r="H3611">
        <f t="shared" si="441"/>
        <v>1.9900000000000091</v>
      </c>
      <c r="I3611">
        <f t="shared" si="438"/>
        <v>629000</v>
      </c>
      <c r="J3611">
        <v>2019.03</v>
      </c>
      <c r="K3611">
        <f t="shared" si="439"/>
        <v>64</v>
      </c>
      <c r="M3611">
        <f t="shared" si="440"/>
        <v>629000</v>
      </c>
    </row>
    <row r="3612" spans="1:13" x14ac:dyDescent="0.45">
      <c r="A3612" t="s">
        <v>2058</v>
      </c>
      <c r="B3612">
        <v>630000</v>
      </c>
      <c r="C3612" t="s">
        <v>4</v>
      </c>
      <c r="D3612" t="str">
        <f t="shared" si="442"/>
        <v>2021.01</v>
      </c>
      <c r="E3612" t="str" cm="1">
        <f t="array" ref="E3612">IF(COUNT(FIND({"셀룰러","샐룰러","lte","Lte","LTE","Cellular","cellular"},G3612)),"lte","wifi")</f>
        <v>wifi</v>
      </c>
      <c r="F3612" t="s">
        <v>347</v>
      </c>
      <c r="G3612" t="s">
        <v>348</v>
      </c>
      <c r="H3612">
        <f t="shared" si="441"/>
        <v>1.9800000000000182</v>
      </c>
      <c r="I3612">
        <f t="shared" si="438"/>
        <v>829000</v>
      </c>
      <c r="J3612">
        <v>2019.03</v>
      </c>
      <c r="K3612">
        <f t="shared" si="439"/>
        <v>256</v>
      </c>
      <c r="M3612">
        <f t="shared" si="440"/>
        <v>629000</v>
      </c>
    </row>
    <row r="3613" spans="1:13" x14ac:dyDescent="0.45">
      <c r="A3613" t="s">
        <v>2058</v>
      </c>
      <c r="B3613">
        <v>70000</v>
      </c>
      <c r="C3613" t="s">
        <v>4</v>
      </c>
      <c r="D3613" s="2">
        <v>2021.01</v>
      </c>
      <c r="E3613" t="str" cm="1">
        <f t="array" ref="E3613">IF(COUNT(FIND({"셀룰러","샐룰러","lte","Lte","LTE","Cellular","cellular"},G3613)),"lte","wifi")</f>
        <v>wifi</v>
      </c>
      <c r="F3613">
        <v>20210120</v>
      </c>
      <c r="G3613" t="s">
        <v>5485</v>
      </c>
      <c r="H3613">
        <f t="shared" si="441"/>
        <v>1.9800000000000182</v>
      </c>
      <c r="I3613">
        <f t="shared" si="438"/>
        <v>629000</v>
      </c>
      <c r="J3613">
        <v>2019.03</v>
      </c>
      <c r="K3613">
        <f t="shared" si="439"/>
        <v>64</v>
      </c>
      <c r="M3613">
        <f t="shared" si="440"/>
        <v>629000</v>
      </c>
    </row>
    <row r="3614" spans="1:13" x14ac:dyDescent="0.45">
      <c r="A3614" t="s">
        <v>2058</v>
      </c>
      <c r="B3614">
        <v>630000</v>
      </c>
      <c r="C3614" t="s">
        <v>7</v>
      </c>
      <c r="D3614" t="str">
        <f t="shared" ref="D3614:D3635" si="443">LEFT(F3614,7)</f>
        <v>2020.11</v>
      </c>
      <c r="E3614" t="str" cm="1">
        <f t="array" ref="E3614">IF(COUNT(FIND({"셀룰러","샐룰러","lte","Lte","LTE","Cellular","cellular"},G3614)),"lte","wifi")</f>
        <v>wifi</v>
      </c>
      <c r="F3614" t="s">
        <v>183</v>
      </c>
      <c r="G3614" t="s">
        <v>2167</v>
      </c>
      <c r="H3614">
        <f t="shared" si="441"/>
        <v>1.0799999999999272</v>
      </c>
      <c r="I3614">
        <f t="shared" si="438"/>
        <v>829000</v>
      </c>
      <c r="J3614">
        <v>2019.03</v>
      </c>
      <c r="K3614">
        <f t="shared" si="439"/>
        <v>256</v>
      </c>
      <c r="M3614">
        <f t="shared" si="440"/>
        <v>629000</v>
      </c>
    </row>
    <row r="3615" spans="1:13" x14ac:dyDescent="0.45">
      <c r="A3615" t="s">
        <v>2058</v>
      </c>
      <c r="B3615">
        <v>430000</v>
      </c>
      <c r="C3615" t="s">
        <v>4</v>
      </c>
      <c r="D3615" t="str">
        <f t="shared" si="443"/>
        <v>2021.01</v>
      </c>
      <c r="E3615" t="str" cm="1">
        <f t="array" ref="E3615">IF(COUNT(FIND({"셀룰러","샐룰러","lte","Lte","LTE","Cellular","cellular"},G3615)),"lte","wifi")</f>
        <v>wifi</v>
      </c>
      <c r="F3615" t="s">
        <v>351</v>
      </c>
      <c r="G3615" t="s">
        <v>2074</v>
      </c>
      <c r="H3615">
        <f t="shared" si="441"/>
        <v>1.9800000000000182</v>
      </c>
      <c r="I3615">
        <f t="shared" si="438"/>
        <v>629000</v>
      </c>
      <c r="J3615">
        <v>2019.03</v>
      </c>
      <c r="K3615">
        <f t="shared" si="439"/>
        <v>64</v>
      </c>
      <c r="M3615">
        <f t="shared" si="440"/>
        <v>629000</v>
      </c>
    </row>
    <row r="3616" spans="1:13" x14ac:dyDescent="0.45">
      <c r="A3616" t="s">
        <v>2058</v>
      </c>
      <c r="B3616">
        <v>520000</v>
      </c>
      <c r="C3616" t="s">
        <v>7</v>
      </c>
      <c r="D3616" t="str">
        <f t="shared" si="443"/>
        <v>2020.12</v>
      </c>
      <c r="E3616" t="str" cm="1">
        <f t="array" ref="E3616">IF(COUNT(FIND({"셀룰러","샐룰러","lte","Lte","LTE","Cellular","cellular"},G3616)),"lte","wifi")</f>
        <v>wifi</v>
      </c>
      <c r="F3616" t="s">
        <v>160</v>
      </c>
      <c r="G3616" t="s">
        <v>2096</v>
      </c>
      <c r="H3616">
        <f t="shared" si="441"/>
        <v>1.0899999999999181</v>
      </c>
      <c r="I3616">
        <f t="shared" si="438"/>
        <v>629000</v>
      </c>
      <c r="J3616">
        <v>2019.03</v>
      </c>
      <c r="K3616">
        <f t="shared" si="439"/>
        <v>64</v>
      </c>
      <c r="M3616">
        <f t="shared" si="440"/>
        <v>629000</v>
      </c>
    </row>
    <row r="3617" spans="1:13" x14ac:dyDescent="0.45">
      <c r="A3617" t="s">
        <v>2058</v>
      </c>
      <c r="B3617">
        <v>450000</v>
      </c>
      <c r="C3617" t="s">
        <v>4</v>
      </c>
      <c r="D3617" t="str">
        <f t="shared" si="443"/>
        <v>2021.02</v>
      </c>
      <c r="E3617" t="str" cm="1">
        <f t="array" ref="E3617">IF(COUNT(FIND({"셀룰러","샐룰러","lte","Lte","LTE","Cellular","cellular"},G3617)),"lte","wifi")</f>
        <v>wifi</v>
      </c>
      <c r="F3617" t="s">
        <v>299</v>
      </c>
      <c r="G3617" t="s">
        <v>2001</v>
      </c>
      <c r="H3617">
        <f t="shared" si="441"/>
        <v>1.9900000000000091</v>
      </c>
      <c r="I3617">
        <f t="shared" si="438"/>
        <v>629000</v>
      </c>
      <c r="J3617">
        <v>2019.03</v>
      </c>
      <c r="K3617">
        <f t="shared" si="439"/>
        <v>64</v>
      </c>
      <c r="M3617">
        <f t="shared" si="440"/>
        <v>629000</v>
      </c>
    </row>
    <row r="3618" spans="1:13" x14ac:dyDescent="0.45">
      <c r="A3618" t="s">
        <v>2058</v>
      </c>
      <c r="B3618">
        <v>500000</v>
      </c>
      <c r="C3618" t="s">
        <v>7</v>
      </c>
      <c r="D3618" t="str">
        <f t="shared" si="443"/>
        <v>2021.01</v>
      </c>
      <c r="E3618" t="str" cm="1">
        <f t="array" ref="E3618">IF(COUNT(FIND({"셀룰러","샐룰러","lte","Lte","LTE","Cellular","cellular"},G3618)),"lte","wifi")</f>
        <v>wifi</v>
      </c>
      <c r="F3618" t="s">
        <v>342</v>
      </c>
      <c r="G3618" t="s">
        <v>2078</v>
      </c>
      <c r="H3618">
        <f t="shared" si="441"/>
        <v>1.9800000000000182</v>
      </c>
      <c r="I3618">
        <f t="shared" si="438"/>
        <v>629000</v>
      </c>
      <c r="J3618">
        <v>2019.03</v>
      </c>
      <c r="K3618">
        <f t="shared" si="439"/>
        <v>64</v>
      </c>
      <c r="M3618">
        <f t="shared" si="440"/>
        <v>629000</v>
      </c>
    </row>
    <row r="3619" spans="1:13" x14ac:dyDescent="0.45">
      <c r="A3619" t="s">
        <v>2058</v>
      </c>
      <c r="B3619">
        <v>570000</v>
      </c>
      <c r="C3619" t="s">
        <v>43</v>
      </c>
      <c r="D3619" t="str">
        <f t="shared" si="443"/>
        <v>2020.11</v>
      </c>
      <c r="E3619" t="str" cm="1">
        <f t="array" ref="E3619">IF(COUNT(FIND({"셀룰러","샐룰러","lte","Lte","LTE","Cellular","cellular"},G3619)),"lte","wifi")</f>
        <v>wifi</v>
      </c>
      <c r="F3619" t="s">
        <v>192</v>
      </c>
      <c r="G3619" t="s">
        <v>2156</v>
      </c>
      <c r="H3619">
        <f t="shared" si="441"/>
        <v>1.0799999999999272</v>
      </c>
      <c r="I3619">
        <f t="shared" si="438"/>
        <v>629000</v>
      </c>
      <c r="J3619">
        <v>2019.03</v>
      </c>
      <c r="K3619">
        <f t="shared" si="439"/>
        <v>64</v>
      </c>
      <c r="M3619">
        <f t="shared" si="440"/>
        <v>629000</v>
      </c>
    </row>
    <row r="3620" spans="1:13" x14ac:dyDescent="0.45">
      <c r="A3620" t="s">
        <v>2058</v>
      </c>
      <c r="B3620">
        <v>540000</v>
      </c>
      <c r="C3620" t="s">
        <v>4</v>
      </c>
      <c r="D3620" t="str">
        <f t="shared" si="443"/>
        <v>2020.12</v>
      </c>
      <c r="E3620" t="str" cm="1">
        <f t="array" ref="E3620">IF(COUNT(FIND({"셀룰러","샐룰러","lte","Lte","LTE","Cellular","cellular"},G3620)),"lte","wifi")</f>
        <v>wifi</v>
      </c>
      <c r="F3620" t="s">
        <v>132</v>
      </c>
      <c r="G3620" t="s">
        <v>2114</v>
      </c>
      <c r="H3620">
        <f t="shared" si="441"/>
        <v>1.0899999999999181</v>
      </c>
      <c r="I3620">
        <f t="shared" si="438"/>
        <v>629000</v>
      </c>
      <c r="J3620">
        <v>2019.03</v>
      </c>
      <c r="K3620">
        <f t="shared" si="439"/>
        <v>64</v>
      </c>
      <c r="M3620">
        <f t="shared" si="440"/>
        <v>629000</v>
      </c>
    </row>
    <row r="3621" spans="1:13" x14ac:dyDescent="0.45">
      <c r="A3621" t="s">
        <v>2058</v>
      </c>
      <c r="B3621">
        <v>400000</v>
      </c>
      <c r="C3621" t="s">
        <v>4</v>
      </c>
      <c r="D3621" t="str">
        <f t="shared" si="443"/>
        <v>2020.11</v>
      </c>
      <c r="E3621" t="str" cm="1">
        <f t="array" ref="E3621">IF(COUNT(FIND({"셀룰러","샐룰러","lte","Lte","LTE","Cellular","cellular"},G3621)),"lte","wifi")</f>
        <v>wifi</v>
      </c>
      <c r="F3621" t="s">
        <v>181</v>
      </c>
      <c r="G3621" t="s">
        <v>2177</v>
      </c>
      <c r="H3621">
        <f t="shared" si="441"/>
        <v>1.0799999999999272</v>
      </c>
      <c r="I3621">
        <f t="shared" si="438"/>
        <v>629000</v>
      </c>
      <c r="J3621">
        <v>2019.03</v>
      </c>
      <c r="K3621">
        <f t="shared" si="439"/>
        <v>64</v>
      </c>
      <c r="M3621">
        <f t="shared" si="440"/>
        <v>629000</v>
      </c>
    </row>
    <row r="3622" spans="1:13" x14ac:dyDescent="0.45">
      <c r="A3622" t="s">
        <v>2058</v>
      </c>
      <c r="B3622">
        <v>540000</v>
      </c>
      <c r="C3622" t="s">
        <v>4</v>
      </c>
      <c r="D3622" t="str">
        <f t="shared" si="443"/>
        <v>2021.03</v>
      </c>
      <c r="E3622" t="str" cm="1">
        <f t="array" ref="E3622">IF(COUNT(FIND({"셀룰러","샐룰러","lte","Lte","LTE","Cellular","cellular"},G3622)),"lte","wifi")</f>
        <v>wifi</v>
      </c>
      <c r="F3622" t="s">
        <v>20</v>
      </c>
      <c r="G3622" t="s">
        <v>1369</v>
      </c>
      <c r="H3622">
        <f t="shared" si="441"/>
        <v>2</v>
      </c>
      <c r="I3622">
        <f t="shared" si="438"/>
        <v>629000</v>
      </c>
      <c r="J3622">
        <v>2019.03</v>
      </c>
      <c r="K3622">
        <f t="shared" si="439"/>
        <v>64</v>
      </c>
      <c r="M3622">
        <f t="shared" si="440"/>
        <v>629000</v>
      </c>
    </row>
    <row r="3623" spans="1:13" x14ac:dyDescent="0.45">
      <c r="A3623" t="s">
        <v>2058</v>
      </c>
      <c r="B3623">
        <v>573000</v>
      </c>
      <c r="C3623" t="s">
        <v>43</v>
      </c>
      <c r="D3623" t="str">
        <f t="shared" si="443"/>
        <v>2020.11</v>
      </c>
      <c r="E3623" t="str" cm="1">
        <f t="array" ref="E3623">IF(COUNT(FIND({"셀룰러","샐룰러","lte","Lte","LTE","Cellular","cellular"},G3623)),"lte","wifi")</f>
        <v>wifi</v>
      </c>
      <c r="F3623" t="s">
        <v>204</v>
      </c>
      <c r="G3623" t="s">
        <v>2032</v>
      </c>
      <c r="H3623">
        <f t="shared" si="441"/>
        <v>1.0799999999999272</v>
      </c>
      <c r="I3623">
        <f t="shared" si="438"/>
        <v>629000</v>
      </c>
      <c r="J3623">
        <v>2019.03</v>
      </c>
      <c r="K3623">
        <f t="shared" si="439"/>
        <v>64</v>
      </c>
      <c r="M3623">
        <f t="shared" si="440"/>
        <v>629000</v>
      </c>
    </row>
    <row r="3624" spans="1:13" x14ac:dyDescent="0.45">
      <c r="A3624" t="s">
        <v>2058</v>
      </c>
      <c r="B3624" s="1">
        <v>599000</v>
      </c>
      <c r="C3624" t="s">
        <v>4</v>
      </c>
      <c r="D3624" t="str">
        <f t="shared" si="443"/>
        <v>2021.01</v>
      </c>
      <c r="E3624" t="str" cm="1">
        <f t="array" ref="E3624">IF(COUNT(FIND({"셀룰러","샐룰러","lte","Lte","LTE","Cellular","cellular"},G3624)),"lte","wifi")</f>
        <v>lte</v>
      </c>
      <c r="F3624" t="s">
        <v>5283</v>
      </c>
      <c r="G3624" t="s">
        <v>5138</v>
      </c>
      <c r="H3624">
        <f t="shared" si="441"/>
        <v>1.9800000000000182</v>
      </c>
      <c r="I3624">
        <f t="shared" si="438"/>
        <v>799000</v>
      </c>
      <c r="J3624">
        <v>2019.03</v>
      </c>
      <c r="K3624">
        <f t="shared" si="439"/>
        <v>64</v>
      </c>
      <c r="M3624">
        <f t="shared" si="440"/>
        <v>799000</v>
      </c>
    </row>
    <row r="3625" spans="1:13" x14ac:dyDescent="0.45">
      <c r="A3625" t="s">
        <v>2058</v>
      </c>
      <c r="B3625">
        <v>580000</v>
      </c>
      <c r="C3625" t="s">
        <v>4</v>
      </c>
      <c r="D3625" t="str">
        <f t="shared" si="443"/>
        <v>2021.02</v>
      </c>
      <c r="E3625" t="str" cm="1">
        <f t="array" ref="E3625">IF(COUNT(FIND({"셀룰러","샐룰러","lte","Lte","LTE","Cellular","cellular"},G3625)),"lte","wifi")</f>
        <v>wifi</v>
      </c>
      <c r="F3625" t="s">
        <v>49</v>
      </c>
      <c r="G3625" t="s">
        <v>2049</v>
      </c>
      <c r="H3625">
        <f t="shared" si="441"/>
        <v>1.9900000000000091</v>
      </c>
      <c r="I3625">
        <f t="shared" si="438"/>
        <v>629000</v>
      </c>
      <c r="J3625">
        <v>2019.03</v>
      </c>
      <c r="K3625">
        <f t="shared" si="439"/>
        <v>64</v>
      </c>
      <c r="M3625">
        <f t="shared" si="440"/>
        <v>629000</v>
      </c>
    </row>
    <row r="3626" spans="1:13" x14ac:dyDescent="0.45">
      <c r="A3626" t="s">
        <v>2058</v>
      </c>
      <c r="B3626">
        <v>490000</v>
      </c>
      <c r="C3626" t="s">
        <v>4</v>
      </c>
      <c r="D3626" t="str">
        <f t="shared" si="443"/>
        <v>2020.11</v>
      </c>
      <c r="E3626" t="str" cm="1">
        <f t="array" ref="E3626">IF(COUNT(FIND({"셀룰러","샐룰러","lte","Lte","LTE","Cellular","cellular"},G3626)),"lte","wifi")</f>
        <v>wifi</v>
      </c>
      <c r="F3626" t="s">
        <v>189</v>
      </c>
      <c r="G3626" t="s">
        <v>2172</v>
      </c>
      <c r="H3626">
        <f t="shared" si="441"/>
        <v>1.0799999999999272</v>
      </c>
      <c r="I3626">
        <f t="shared" si="438"/>
        <v>629000</v>
      </c>
      <c r="J3626">
        <v>2019.03</v>
      </c>
      <c r="K3626">
        <f t="shared" si="439"/>
        <v>64</v>
      </c>
      <c r="M3626">
        <f t="shared" si="440"/>
        <v>629000</v>
      </c>
    </row>
    <row r="3627" spans="1:13" x14ac:dyDescent="0.45">
      <c r="A3627" t="s">
        <v>2058</v>
      </c>
      <c r="B3627">
        <v>470000</v>
      </c>
      <c r="C3627" t="s">
        <v>4</v>
      </c>
      <c r="D3627" t="str">
        <f t="shared" si="443"/>
        <v>2021.02</v>
      </c>
      <c r="E3627" t="str" cm="1">
        <f t="array" ref="E3627">IF(COUNT(FIND({"셀룰러","샐룰러","lte","Lte","LTE","Cellular","cellular"},G3627)),"lte","wifi")</f>
        <v>wifi</v>
      </c>
      <c r="F3627" t="s">
        <v>44</v>
      </c>
      <c r="G3627" t="s">
        <v>2045</v>
      </c>
      <c r="H3627">
        <f t="shared" si="441"/>
        <v>1.9900000000000091</v>
      </c>
      <c r="I3627">
        <f t="shared" si="438"/>
        <v>629000</v>
      </c>
      <c r="J3627">
        <v>2019.03</v>
      </c>
      <c r="K3627">
        <f t="shared" si="439"/>
        <v>64</v>
      </c>
      <c r="M3627">
        <f t="shared" si="440"/>
        <v>629000</v>
      </c>
    </row>
    <row r="3628" spans="1:13" x14ac:dyDescent="0.45">
      <c r="A3628" t="s">
        <v>2058</v>
      </c>
      <c r="B3628">
        <v>470000</v>
      </c>
      <c r="C3628" t="s">
        <v>4</v>
      </c>
      <c r="D3628" t="str">
        <f t="shared" si="443"/>
        <v>2020.11</v>
      </c>
      <c r="E3628" t="str" cm="1">
        <f t="array" ref="E3628">IF(COUNT(FIND({"셀룰러","샐룰러","lte","Lte","LTE","Cellular","cellular"},G3628)),"lte","wifi")</f>
        <v>wifi</v>
      </c>
      <c r="F3628" t="s">
        <v>204</v>
      </c>
      <c r="G3628" t="s">
        <v>2207</v>
      </c>
      <c r="H3628">
        <f t="shared" si="441"/>
        <v>1.0799999999999272</v>
      </c>
      <c r="I3628">
        <f t="shared" si="438"/>
        <v>629000</v>
      </c>
      <c r="J3628">
        <v>2019.03</v>
      </c>
      <c r="K3628">
        <f t="shared" si="439"/>
        <v>64</v>
      </c>
      <c r="M3628">
        <f t="shared" si="440"/>
        <v>629000</v>
      </c>
    </row>
    <row r="3629" spans="1:13" x14ac:dyDescent="0.45">
      <c r="A3629" t="s">
        <v>2058</v>
      </c>
      <c r="B3629">
        <v>350000</v>
      </c>
      <c r="C3629" t="s">
        <v>4</v>
      </c>
      <c r="D3629" t="str">
        <f t="shared" si="443"/>
        <v>2020.12</v>
      </c>
      <c r="E3629" t="str" cm="1">
        <f t="array" ref="E3629">IF(COUNT(FIND({"셀룰러","샐룰러","lte","Lte","LTE","Cellular","cellular"},G3629)),"lte","wifi")</f>
        <v>wifi</v>
      </c>
      <c r="F3629" t="s">
        <v>169</v>
      </c>
      <c r="G3629" t="s">
        <v>2165</v>
      </c>
      <c r="H3629">
        <f t="shared" si="441"/>
        <v>1.0899999999999181</v>
      </c>
      <c r="I3629">
        <f t="shared" si="438"/>
        <v>629000</v>
      </c>
      <c r="J3629">
        <v>2019.03</v>
      </c>
      <c r="K3629">
        <f t="shared" si="439"/>
        <v>64</v>
      </c>
      <c r="M3629">
        <f t="shared" si="440"/>
        <v>629000</v>
      </c>
    </row>
    <row r="3630" spans="1:13" x14ac:dyDescent="0.45">
      <c r="A3630" t="s">
        <v>2058</v>
      </c>
      <c r="B3630">
        <v>450000</v>
      </c>
      <c r="C3630" t="s">
        <v>4</v>
      </c>
      <c r="D3630" t="str">
        <f t="shared" si="443"/>
        <v>2021.01</v>
      </c>
      <c r="E3630" t="str" cm="1">
        <f t="array" ref="E3630">IF(COUNT(FIND({"셀룰러","샐룰러","lte","Lte","LTE","Cellular","cellular"},G3630)),"lte","wifi")</f>
        <v>lte</v>
      </c>
      <c r="F3630" t="s">
        <v>367</v>
      </c>
      <c r="G3630" t="s">
        <v>2013</v>
      </c>
      <c r="H3630">
        <f t="shared" si="441"/>
        <v>1.9800000000000182</v>
      </c>
      <c r="I3630">
        <f t="shared" si="438"/>
        <v>799000</v>
      </c>
      <c r="J3630">
        <v>2019.03</v>
      </c>
      <c r="K3630">
        <f t="shared" si="439"/>
        <v>64</v>
      </c>
      <c r="M3630">
        <f t="shared" si="440"/>
        <v>799000</v>
      </c>
    </row>
    <row r="3631" spans="1:13" x14ac:dyDescent="0.45">
      <c r="A3631" t="s">
        <v>2058</v>
      </c>
      <c r="B3631">
        <v>522000</v>
      </c>
      <c r="C3631" t="s">
        <v>4</v>
      </c>
      <c r="D3631" t="str">
        <f t="shared" si="443"/>
        <v>2020.11</v>
      </c>
      <c r="E3631" t="str" cm="1">
        <f t="array" ref="E3631">IF(COUNT(FIND({"셀룰러","샐룰러","lte","Lte","LTE","Cellular","cellular"},G3631)),"lte","wifi")</f>
        <v>wifi</v>
      </c>
      <c r="F3631" t="s">
        <v>185</v>
      </c>
      <c r="G3631" t="s">
        <v>1411</v>
      </c>
      <c r="H3631">
        <f t="shared" si="441"/>
        <v>1.0799999999999272</v>
      </c>
      <c r="I3631">
        <f t="shared" si="438"/>
        <v>629000</v>
      </c>
      <c r="J3631">
        <v>2019.03</v>
      </c>
      <c r="K3631">
        <f t="shared" si="439"/>
        <v>64</v>
      </c>
      <c r="M3631">
        <f t="shared" si="440"/>
        <v>629000</v>
      </c>
    </row>
    <row r="3632" spans="1:13" x14ac:dyDescent="0.45">
      <c r="A3632" t="s">
        <v>2058</v>
      </c>
      <c r="B3632" s="1">
        <v>698000</v>
      </c>
      <c r="C3632" t="s">
        <v>4</v>
      </c>
      <c r="D3632" t="str">
        <f t="shared" si="443"/>
        <v>2021.01</v>
      </c>
      <c r="E3632" t="str" cm="1">
        <f t="array" ref="E3632">IF(COUNT(FIND({"셀룰러","샐룰러","lte","Lte","LTE","Cellular","cellular"},G3632)),"lte","wifi")</f>
        <v>lte</v>
      </c>
      <c r="F3632" t="s">
        <v>5283</v>
      </c>
      <c r="G3632" t="s">
        <v>5187</v>
      </c>
      <c r="H3632">
        <f t="shared" si="441"/>
        <v>1.9800000000000182</v>
      </c>
      <c r="I3632">
        <f t="shared" si="438"/>
        <v>799000</v>
      </c>
      <c r="J3632">
        <v>2019.03</v>
      </c>
      <c r="K3632">
        <f t="shared" si="439"/>
        <v>64</v>
      </c>
      <c r="M3632">
        <f t="shared" si="440"/>
        <v>799000</v>
      </c>
    </row>
    <row r="3633" spans="1:13" x14ac:dyDescent="0.45">
      <c r="A3633" t="s">
        <v>2058</v>
      </c>
      <c r="B3633">
        <v>490000</v>
      </c>
      <c r="C3633" t="s">
        <v>4</v>
      </c>
      <c r="D3633" t="str">
        <f t="shared" si="443"/>
        <v>2021.02</v>
      </c>
      <c r="E3633" t="str" cm="1">
        <f t="array" ref="E3633">IF(COUNT(FIND({"셀룰러","샐룰러","lte","Lte","LTE","Cellular","cellular"},G3633)),"lte","wifi")</f>
        <v>wifi</v>
      </c>
      <c r="F3633" t="s">
        <v>40</v>
      </c>
      <c r="G3633" t="s">
        <v>1996</v>
      </c>
      <c r="H3633">
        <f t="shared" si="441"/>
        <v>1.9900000000000091</v>
      </c>
      <c r="I3633">
        <f t="shared" si="438"/>
        <v>629000</v>
      </c>
      <c r="J3633">
        <v>2019.03</v>
      </c>
      <c r="K3633">
        <f t="shared" si="439"/>
        <v>64</v>
      </c>
      <c r="M3633">
        <f t="shared" si="440"/>
        <v>629000</v>
      </c>
    </row>
    <row r="3634" spans="1:13" x14ac:dyDescent="0.45">
      <c r="A3634" t="s">
        <v>2058</v>
      </c>
      <c r="B3634">
        <v>799000</v>
      </c>
      <c r="C3634" t="s">
        <v>4</v>
      </c>
      <c r="D3634" t="str">
        <f t="shared" si="443"/>
        <v>2020.12</v>
      </c>
      <c r="E3634" t="str" cm="1">
        <f t="array" ref="E3634">IF(COUNT(FIND({"셀룰러","샐룰러","lte","Lte","LTE","Cellular","cellular"},G3634)),"lte","wifi")</f>
        <v>wifi</v>
      </c>
      <c r="F3634" t="s">
        <v>148</v>
      </c>
      <c r="G3634" t="s">
        <v>496</v>
      </c>
      <c r="H3634">
        <f t="shared" si="441"/>
        <v>1.0899999999999181</v>
      </c>
      <c r="I3634">
        <f t="shared" si="438"/>
        <v>629000</v>
      </c>
      <c r="J3634">
        <v>2019.03</v>
      </c>
      <c r="K3634">
        <f t="shared" si="439"/>
        <v>64</v>
      </c>
      <c r="M3634">
        <f t="shared" si="440"/>
        <v>629000</v>
      </c>
    </row>
    <row r="3635" spans="1:13" x14ac:dyDescent="0.45">
      <c r="A3635" t="s">
        <v>2058</v>
      </c>
      <c r="B3635" s="1">
        <v>549000</v>
      </c>
      <c r="C3635" t="s">
        <v>4</v>
      </c>
      <c r="D3635" t="str">
        <f t="shared" si="443"/>
        <v>2021.02</v>
      </c>
      <c r="E3635" t="str" cm="1">
        <f t="array" ref="E3635">IF(COUNT(FIND({"셀룰러","샐룰러","lte","Lte","LTE","Cellular","cellular"},G3635)),"lte","wifi")</f>
        <v>wifi</v>
      </c>
      <c r="F3635" t="s">
        <v>5277</v>
      </c>
      <c r="G3635" t="s">
        <v>5184</v>
      </c>
      <c r="H3635">
        <f t="shared" si="441"/>
        <v>1.9900000000000091</v>
      </c>
      <c r="I3635">
        <f t="shared" si="438"/>
        <v>629000</v>
      </c>
      <c r="J3635">
        <v>2019.03</v>
      </c>
      <c r="K3635">
        <f t="shared" si="439"/>
        <v>64</v>
      </c>
      <c r="M3635">
        <f t="shared" si="440"/>
        <v>629000</v>
      </c>
    </row>
    <row r="3636" spans="1:13" x14ac:dyDescent="0.45">
      <c r="A3636" t="s">
        <v>2058</v>
      </c>
      <c r="B3636">
        <v>470000</v>
      </c>
      <c r="C3636" t="s">
        <v>4</v>
      </c>
      <c r="D3636" s="2">
        <v>2020.12</v>
      </c>
      <c r="E3636" t="str" cm="1">
        <f t="array" ref="E3636">IF(COUNT(FIND({"셀룰러","샐룰러","lte","Lte","LTE","Cellular","cellular"},G3636)),"lte","wifi")</f>
        <v>wifi</v>
      </c>
      <c r="F3636">
        <v>20201204</v>
      </c>
      <c r="G3636" t="s">
        <v>5607</v>
      </c>
      <c r="H3636">
        <f t="shared" si="441"/>
        <v>1.0899999999999181</v>
      </c>
      <c r="I3636">
        <f t="shared" ref="I3636:I3699" si="444">IF(K3636=256,M3636+200000,M3636)</f>
        <v>629000</v>
      </c>
      <c r="J3636">
        <v>2019.03</v>
      </c>
      <c r="K3636">
        <f t="shared" ref="K3636:K3699" si="445">IF(COUNT(FIND(256,G3636)),256,64)</f>
        <v>64</v>
      </c>
      <c r="M3636">
        <f t="shared" ref="M3636:M3699" si="446">IF(E3636="wifi",629000,799000)</f>
        <v>629000</v>
      </c>
    </row>
    <row r="3637" spans="1:13" x14ac:dyDescent="0.45">
      <c r="A3637" t="s">
        <v>2058</v>
      </c>
      <c r="B3637">
        <v>600000</v>
      </c>
      <c r="C3637" t="s">
        <v>4</v>
      </c>
      <c r="D3637" t="str">
        <f t="shared" ref="D3637:D3648" si="447">LEFT(F3637,7)</f>
        <v>2021.02</v>
      </c>
      <c r="E3637" t="str" cm="1">
        <f t="array" ref="E3637">IF(COUNT(FIND({"셀룰러","샐룰러","lte","Lte","LTE","Cellular","cellular"},G3637)),"lte","wifi")</f>
        <v>wifi</v>
      </c>
      <c r="F3637" t="s">
        <v>25</v>
      </c>
      <c r="G3637" t="s">
        <v>2047</v>
      </c>
      <c r="H3637">
        <f t="shared" si="441"/>
        <v>1.9900000000000091</v>
      </c>
      <c r="I3637">
        <f t="shared" si="444"/>
        <v>629000</v>
      </c>
      <c r="J3637">
        <v>2019.03</v>
      </c>
      <c r="K3637">
        <f t="shared" si="445"/>
        <v>64</v>
      </c>
      <c r="M3637">
        <f t="shared" si="446"/>
        <v>629000</v>
      </c>
    </row>
    <row r="3638" spans="1:13" x14ac:dyDescent="0.45">
      <c r="A3638" t="s">
        <v>2058</v>
      </c>
      <c r="B3638">
        <v>550000</v>
      </c>
      <c r="C3638" t="s">
        <v>4</v>
      </c>
      <c r="D3638" t="str">
        <f t="shared" si="447"/>
        <v>2021.01</v>
      </c>
      <c r="E3638" t="str" cm="1">
        <f t="array" ref="E3638">IF(COUNT(FIND({"셀룰러","샐룰러","lte","Lte","LTE","Cellular","cellular"},G3638)),"lte","wifi")</f>
        <v>wifi</v>
      </c>
      <c r="F3638" t="s">
        <v>87</v>
      </c>
      <c r="G3638" t="s">
        <v>2010</v>
      </c>
      <c r="H3638">
        <f t="shared" si="441"/>
        <v>1.9800000000000182</v>
      </c>
      <c r="I3638">
        <f t="shared" si="444"/>
        <v>629000</v>
      </c>
      <c r="J3638">
        <v>2019.03</v>
      </c>
      <c r="K3638">
        <f t="shared" si="445"/>
        <v>64</v>
      </c>
      <c r="M3638">
        <f t="shared" si="446"/>
        <v>629000</v>
      </c>
    </row>
    <row r="3639" spans="1:13" x14ac:dyDescent="0.45">
      <c r="A3639" t="s">
        <v>2058</v>
      </c>
      <c r="B3639">
        <v>170000</v>
      </c>
      <c r="C3639" t="s">
        <v>7</v>
      </c>
      <c r="D3639" t="str">
        <f t="shared" si="447"/>
        <v>2020.10</v>
      </c>
      <c r="E3639" t="str" cm="1">
        <f t="array" ref="E3639">IF(COUNT(FIND({"셀룰러","샐룰러","lte","Lte","LTE","Cellular","cellular"},G3639)),"lte","wifi")</f>
        <v>wifi</v>
      </c>
      <c r="F3639" t="s">
        <v>622</v>
      </c>
      <c r="G3639" t="s">
        <v>621</v>
      </c>
      <c r="H3639">
        <f t="shared" si="441"/>
        <v>1.0699999999999363</v>
      </c>
      <c r="I3639">
        <f t="shared" si="444"/>
        <v>629000</v>
      </c>
      <c r="J3639">
        <v>2019.03</v>
      </c>
      <c r="K3639">
        <f t="shared" si="445"/>
        <v>64</v>
      </c>
      <c r="M3639">
        <f t="shared" si="446"/>
        <v>629000</v>
      </c>
    </row>
    <row r="3640" spans="1:13" x14ac:dyDescent="0.45">
      <c r="A3640" t="s">
        <v>2058</v>
      </c>
      <c r="B3640">
        <v>550000</v>
      </c>
      <c r="C3640" t="s">
        <v>43</v>
      </c>
      <c r="D3640" t="str">
        <f t="shared" si="447"/>
        <v>2020.12</v>
      </c>
      <c r="E3640" t="str" cm="1">
        <f t="array" ref="E3640">IF(COUNT(FIND({"셀룰러","샐룰러","lte","Lte","LTE","Cellular","cellular"},G3640)),"lte","wifi")</f>
        <v>wifi</v>
      </c>
      <c r="F3640" t="s">
        <v>173</v>
      </c>
      <c r="G3640" t="s">
        <v>2137</v>
      </c>
      <c r="H3640">
        <f t="shared" si="441"/>
        <v>1.0899999999999181</v>
      </c>
      <c r="I3640">
        <f t="shared" si="444"/>
        <v>629000</v>
      </c>
      <c r="J3640">
        <v>2019.03</v>
      </c>
      <c r="K3640">
        <f t="shared" si="445"/>
        <v>64</v>
      </c>
      <c r="M3640">
        <f t="shared" si="446"/>
        <v>629000</v>
      </c>
    </row>
    <row r="3641" spans="1:13" x14ac:dyDescent="0.45">
      <c r="A3641" t="s">
        <v>2058</v>
      </c>
      <c r="B3641">
        <v>600000</v>
      </c>
      <c r="C3641" t="s">
        <v>4</v>
      </c>
      <c r="D3641" t="str">
        <f t="shared" si="447"/>
        <v>2020.11</v>
      </c>
      <c r="E3641" t="str" cm="1">
        <f t="array" ref="E3641">IF(COUNT(FIND({"셀룰러","샐룰러","lte","Lte","LTE","Cellular","cellular"},G3641)),"lte","wifi")</f>
        <v>wifi</v>
      </c>
      <c r="F3641" t="s">
        <v>206</v>
      </c>
      <c r="G3641" t="s">
        <v>2169</v>
      </c>
      <c r="H3641">
        <f t="shared" si="441"/>
        <v>1.0799999999999272</v>
      </c>
      <c r="I3641">
        <f t="shared" si="444"/>
        <v>629000</v>
      </c>
      <c r="J3641">
        <v>2019.03</v>
      </c>
      <c r="K3641">
        <f t="shared" si="445"/>
        <v>64</v>
      </c>
      <c r="M3641">
        <f t="shared" si="446"/>
        <v>629000</v>
      </c>
    </row>
    <row r="3642" spans="1:13" x14ac:dyDescent="0.45">
      <c r="A3642" t="s">
        <v>2058</v>
      </c>
      <c r="B3642">
        <v>550000</v>
      </c>
      <c r="C3642" t="s">
        <v>43</v>
      </c>
      <c r="D3642" t="str">
        <f t="shared" si="447"/>
        <v>2021.01</v>
      </c>
      <c r="E3642" t="str" cm="1">
        <f t="array" ref="E3642">IF(COUNT(FIND({"셀룰러","샐룰러","lte","Lte","LTE","Cellular","cellular"},G3642)),"lte","wifi")</f>
        <v>wifi</v>
      </c>
      <c r="F3642" t="s">
        <v>102</v>
      </c>
      <c r="G3642" t="s">
        <v>1479</v>
      </c>
      <c r="H3642">
        <f t="shared" si="441"/>
        <v>1.9800000000000182</v>
      </c>
      <c r="I3642">
        <f t="shared" si="444"/>
        <v>629000</v>
      </c>
      <c r="J3642">
        <v>2019.03</v>
      </c>
      <c r="K3642">
        <f t="shared" si="445"/>
        <v>64</v>
      </c>
      <c r="M3642">
        <f t="shared" si="446"/>
        <v>629000</v>
      </c>
    </row>
    <row r="3643" spans="1:13" x14ac:dyDescent="0.45">
      <c r="A3643" t="s">
        <v>2058</v>
      </c>
      <c r="B3643">
        <v>460000</v>
      </c>
      <c r="C3643" t="s">
        <v>4</v>
      </c>
      <c r="D3643" t="str">
        <f t="shared" si="447"/>
        <v>2021.02</v>
      </c>
      <c r="E3643" t="str" cm="1">
        <f t="array" ref="E3643">IF(COUNT(FIND({"셀룰러","샐룰러","lte","Lte","LTE","Cellular","cellular"},G3643)),"lte","wifi")</f>
        <v>wifi</v>
      </c>
      <c r="F3643" t="s">
        <v>74</v>
      </c>
      <c r="G3643" t="s">
        <v>2064</v>
      </c>
      <c r="H3643">
        <f t="shared" si="441"/>
        <v>1.9900000000000091</v>
      </c>
      <c r="I3643">
        <f t="shared" si="444"/>
        <v>629000</v>
      </c>
      <c r="J3643">
        <v>2019.03</v>
      </c>
      <c r="K3643">
        <f t="shared" si="445"/>
        <v>64</v>
      </c>
      <c r="M3643">
        <f t="shared" si="446"/>
        <v>629000</v>
      </c>
    </row>
    <row r="3644" spans="1:13" x14ac:dyDescent="0.45">
      <c r="A3644" t="s">
        <v>2058</v>
      </c>
      <c r="B3644">
        <v>540000</v>
      </c>
      <c r="C3644" t="s">
        <v>4</v>
      </c>
      <c r="D3644" t="str">
        <f t="shared" si="447"/>
        <v>2021.01</v>
      </c>
      <c r="E3644" t="str" cm="1">
        <f t="array" ref="E3644">IF(COUNT(FIND({"셀룰러","샐룰러","lte","Lte","LTE","Cellular","cellular"},G3644)),"lte","wifi")</f>
        <v>wifi</v>
      </c>
      <c r="F3644" t="s">
        <v>114</v>
      </c>
      <c r="G3644" t="s">
        <v>2100</v>
      </c>
      <c r="H3644">
        <f t="shared" si="441"/>
        <v>1.9800000000000182</v>
      </c>
      <c r="I3644">
        <f t="shared" si="444"/>
        <v>629000</v>
      </c>
      <c r="J3644">
        <v>2019.03</v>
      </c>
      <c r="K3644">
        <f t="shared" si="445"/>
        <v>64</v>
      </c>
      <c r="M3644">
        <f t="shared" si="446"/>
        <v>629000</v>
      </c>
    </row>
    <row r="3645" spans="1:13" x14ac:dyDescent="0.45">
      <c r="A3645" t="s">
        <v>2058</v>
      </c>
      <c r="B3645">
        <v>675000</v>
      </c>
      <c r="C3645" t="s">
        <v>43</v>
      </c>
      <c r="D3645" t="str">
        <f t="shared" si="447"/>
        <v>2021.02</v>
      </c>
      <c r="E3645" t="str" cm="1">
        <f t="array" ref="E3645">IF(COUNT(FIND({"셀룰러","샐룰러","lte","Lte","LTE","Cellular","cellular"},G3645)),"lte","wifi")</f>
        <v>wifi</v>
      </c>
      <c r="F3645" t="s">
        <v>257</v>
      </c>
      <c r="G3645" t="s">
        <v>2061</v>
      </c>
      <c r="H3645">
        <f t="shared" si="441"/>
        <v>1.9900000000000091</v>
      </c>
      <c r="I3645">
        <f t="shared" si="444"/>
        <v>629000</v>
      </c>
      <c r="J3645">
        <v>2019.03</v>
      </c>
      <c r="K3645">
        <f t="shared" si="445"/>
        <v>64</v>
      </c>
      <c r="M3645">
        <f t="shared" si="446"/>
        <v>629000</v>
      </c>
    </row>
    <row r="3646" spans="1:13" x14ac:dyDescent="0.45">
      <c r="A3646" t="s">
        <v>2058</v>
      </c>
      <c r="B3646">
        <v>420000</v>
      </c>
      <c r="C3646" t="s">
        <v>43</v>
      </c>
      <c r="D3646" t="str">
        <f t="shared" si="447"/>
        <v>2020.11</v>
      </c>
      <c r="E3646" t="str" cm="1">
        <f t="array" ref="E3646">IF(COUNT(FIND({"셀룰러","샐룰러","lte","Lte","LTE","Cellular","cellular"},G3646)),"lte","wifi")</f>
        <v>wifi</v>
      </c>
      <c r="F3646" t="s">
        <v>199</v>
      </c>
      <c r="G3646" t="s">
        <v>1504</v>
      </c>
      <c r="H3646">
        <f t="shared" si="441"/>
        <v>1.0799999999999272</v>
      </c>
      <c r="I3646">
        <f t="shared" si="444"/>
        <v>629000</v>
      </c>
      <c r="J3646">
        <v>2019.03</v>
      </c>
      <c r="K3646">
        <f t="shared" si="445"/>
        <v>64</v>
      </c>
      <c r="M3646">
        <f t="shared" si="446"/>
        <v>629000</v>
      </c>
    </row>
    <row r="3647" spans="1:13" x14ac:dyDescent="0.45">
      <c r="A3647" t="s">
        <v>2058</v>
      </c>
      <c r="B3647">
        <v>500000</v>
      </c>
      <c r="C3647" t="s">
        <v>7</v>
      </c>
      <c r="D3647" t="str">
        <f t="shared" si="447"/>
        <v>2021.01</v>
      </c>
      <c r="E3647" t="str" cm="1">
        <f t="array" ref="E3647">IF(COUNT(FIND({"셀룰러","샐룰러","lte","Lte","LTE","Cellular","cellular"},G3647)),"lte","wifi")</f>
        <v>wifi</v>
      </c>
      <c r="F3647" t="s">
        <v>102</v>
      </c>
      <c r="G3647" t="s">
        <v>2096</v>
      </c>
      <c r="H3647">
        <f t="shared" si="441"/>
        <v>1.9800000000000182</v>
      </c>
      <c r="I3647">
        <f t="shared" si="444"/>
        <v>629000</v>
      </c>
      <c r="J3647">
        <v>2019.03</v>
      </c>
      <c r="K3647">
        <f t="shared" si="445"/>
        <v>64</v>
      </c>
      <c r="M3647">
        <f t="shared" si="446"/>
        <v>629000</v>
      </c>
    </row>
    <row r="3648" spans="1:13" x14ac:dyDescent="0.45">
      <c r="A3648" t="s">
        <v>2058</v>
      </c>
      <c r="B3648">
        <v>580000</v>
      </c>
      <c r="C3648" t="s">
        <v>4</v>
      </c>
      <c r="D3648" t="str">
        <f t="shared" si="447"/>
        <v>2021.01</v>
      </c>
      <c r="E3648" t="str" cm="1">
        <f t="array" ref="E3648">IF(COUNT(FIND({"셀룰러","샐룰러","lte","Lte","LTE","Cellular","cellular"},G3648)),"lte","wifi")</f>
        <v>wifi</v>
      </c>
      <c r="F3648" t="s">
        <v>339</v>
      </c>
      <c r="G3648" t="s">
        <v>2007</v>
      </c>
      <c r="H3648">
        <f t="shared" si="441"/>
        <v>1.9800000000000182</v>
      </c>
      <c r="I3648">
        <f t="shared" si="444"/>
        <v>629000</v>
      </c>
      <c r="J3648">
        <v>2019.03</v>
      </c>
      <c r="K3648">
        <f t="shared" si="445"/>
        <v>64</v>
      </c>
      <c r="M3648">
        <f t="shared" si="446"/>
        <v>629000</v>
      </c>
    </row>
    <row r="3649" spans="1:13" x14ac:dyDescent="0.45">
      <c r="A3649" t="s">
        <v>2058</v>
      </c>
      <c r="B3649">
        <v>550000</v>
      </c>
      <c r="C3649" t="s">
        <v>7</v>
      </c>
      <c r="D3649" s="2">
        <v>2020.12</v>
      </c>
      <c r="E3649" t="str" cm="1">
        <f t="array" ref="E3649">IF(COUNT(FIND({"셀룰러","샐룰러","lte","Lte","LTE","Cellular","cellular"},G3649)),"lte","wifi")</f>
        <v>wifi</v>
      </c>
      <c r="F3649">
        <v>20201203</v>
      </c>
      <c r="G3649" t="s">
        <v>2133</v>
      </c>
      <c r="H3649">
        <f t="shared" si="441"/>
        <v>1.0899999999999181</v>
      </c>
      <c r="I3649">
        <f t="shared" si="444"/>
        <v>629000</v>
      </c>
      <c r="J3649">
        <v>2019.03</v>
      </c>
      <c r="K3649">
        <f t="shared" si="445"/>
        <v>64</v>
      </c>
      <c r="M3649">
        <f t="shared" si="446"/>
        <v>629000</v>
      </c>
    </row>
    <row r="3650" spans="1:13" x14ac:dyDescent="0.45">
      <c r="A3650" t="s">
        <v>2058</v>
      </c>
      <c r="B3650">
        <v>530000</v>
      </c>
      <c r="C3650" t="s">
        <v>4</v>
      </c>
      <c r="D3650" t="str">
        <f t="shared" ref="D3650:D3662" si="448">LEFT(F3650,7)</f>
        <v>2021.01</v>
      </c>
      <c r="E3650" t="str" cm="1">
        <f t="array" ref="E3650">IF(COUNT(FIND({"셀룰러","샐룰러","lte","Lte","LTE","Cellular","cellular"},G3650)),"lte","wifi")</f>
        <v>wifi</v>
      </c>
      <c r="F3650" t="s">
        <v>95</v>
      </c>
      <c r="G3650" t="s">
        <v>2095</v>
      </c>
      <c r="H3650">
        <f t="shared" si="441"/>
        <v>1.9800000000000182</v>
      </c>
      <c r="I3650">
        <f t="shared" si="444"/>
        <v>629000</v>
      </c>
      <c r="J3650">
        <v>2019.03</v>
      </c>
      <c r="K3650">
        <f t="shared" si="445"/>
        <v>64</v>
      </c>
      <c r="M3650">
        <f t="shared" si="446"/>
        <v>629000</v>
      </c>
    </row>
    <row r="3651" spans="1:13" x14ac:dyDescent="0.45">
      <c r="A3651" t="s">
        <v>2058</v>
      </c>
      <c r="B3651">
        <v>720000</v>
      </c>
      <c r="C3651" t="s">
        <v>4</v>
      </c>
      <c r="D3651" t="str">
        <f t="shared" si="448"/>
        <v>2020.12</v>
      </c>
      <c r="E3651" t="str" cm="1">
        <f t="array" ref="E3651">IF(COUNT(FIND({"셀룰러","샐룰러","lte","Lte","LTE","Cellular","cellular"},G3651)),"lte","wifi")</f>
        <v>wifi</v>
      </c>
      <c r="F3651" t="s">
        <v>173</v>
      </c>
      <c r="G3651" t="s">
        <v>513</v>
      </c>
      <c r="H3651">
        <f t="shared" si="441"/>
        <v>1.0899999999999181</v>
      </c>
      <c r="I3651">
        <f t="shared" si="444"/>
        <v>829000</v>
      </c>
      <c r="J3651">
        <v>2019.03</v>
      </c>
      <c r="K3651">
        <f t="shared" si="445"/>
        <v>256</v>
      </c>
      <c r="M3651">
        <f t="shared" si="446"/>
        <v>629000</v>
      </c>
    </row>
    <row r="3652" spans="1:13" x14ac:dyDescent="0.45">
      <c r="A3652" t="s">
        <v>2058</v>
      </c>
      <c r="B3652">
        <v>480000</v>
      </c>
      <c r="C3652" t="s">
        <v>4</v>
      </c>
      <c r="D3652" t="str">
        <f t="shared" si="448"/>
        <v>2020.12</v>
      </c>
      <c r="E3652" t="str" cm="1">
        <f t="array" ref="E3652">IF(COUNT(FIND({"셀룰러","샐룰러","lte","Lte","LTE","Cellular","cellular"},G3652)),"lte","wifi")</f>
        <v>wifi</v>
      </c>
      <c r="F3652" t="s">
        <v>499</v>
      </c>
      <c r="G3652" t="s">
        <v>2125</v>
      </c>
      <c r="H3652">
        <f t="shared" si="441"/>
        <v>1.0899999999999181</v>
      </c>
      <c r="I3652">
        <f t="shared" si="444"/>
        <v>629000</v>
      </c>
      <c r="J3652">
        <v>2019.03</v>
      </c>
      <c r="K3652">
        <f t="shared" si="445"/>
        <v>64</v>
      </c>
      <c r="M3652">
        <f t="shared" si="446"/>
        <v>629000</v>
      </c>
    </row>
    <row r="3653" spans="1:13" x14ac:dyDescent="0.45">
      <c r="A3653" t="s">
        <v>2058</v>
      </c>
      <c r="B3653">
        <v>570000</v>
      </c>
      <c r="C3653" t="s">
        <v>4</v>
      </c>
      <c r="D3653" t="str">
        <f t="shared" si="448"/>
        <v>2020.12</v>
      </c>
      <c r="E3653" t="str" cm="1">
        <f t="array" ref="E3653">IF(COUNT(FIND({"셀룰러","샐룰러","lte","Lte","LTE","Cellular","cellular"},G3653)),"lte","wifi")</f>
        <v>wifi</v>
      </c>
      <c r="F3653" t="s">
        <v>153</v>
      </c>
      <c r="G3653" t="s">
        <v>2022</v>
      </c>
      <c r="H3653">
        <f t="shared" si="441"/>
        <v>1.0899999999999181</v>
      </c>
      <c r="I3653">
        <f t="shared" si="444"/>
        <v>629000</v>
      </c>
      <c r="J3653">
        <v>2019.03</v>
      </c>
      <c r="K3653">
        <f t="shared" si="445"/>
        <v>64</v>
      </c>
      <c r="M3653">
        <f t="shared" si="446"/>
        <v>629000</v>
      </c>
    </row>
    <row r="3654" spans="1:13" x14ac:dyDescent="0.45">
      <c r="A3654" t="s">
        <v>2058</v>
      </c>
      <c r="B3654">
        <v>460000</v>
      </c>
      <c r="C3654" t="s">
        <v>4</v>
      </c>
      <c r="D3654" t="str">
        <f t="shared" si="448"/>
        <v>2020.12</v>
      </c>
      <c r="E3654" t="str" cm="1">
        <f t="array" ref="E3654">IF(COUNT(FIND({"셀룰러","샐룰러","lte","Lte","LTE","Cellular","cellular"},G3654)),"lte","wifi")</f>
        <v>wifi</v>
      </c>
      <c r="F3654" t="s">
        <v>175</v>
      </c>
      <c r="G3654" t="s">
        <v>2138</v>
      </c>
      <c r="H3654">
        <f t="shared" si="441"/>
        <v>1.0899999999999181</v>
      </c>
      <c r="I3654">
        <f t="shared" si="444"/>
        <v>629000</v>
      </c>
      <c r="J3654">
        <v>2019.03</v>
      </c>
      <c r="K3654">
        <f t="shared" si="445"/>
        <v>64</v>
      </c>
      <c r="M3654">
        <f t="shared" si="446"/>
        <v>629000</v>
      </c>
    </row>
    <row r="3655" spans="1:13" x14ac:dyDescent="0.45">
      <c r="A3655" t="s">
        <v>2058</v>
      </c>
      <c r="B3655">
        <v>470000</v>
      </c>
      <c r="C3655" t="s">
        <v>4</v>
      </c>
      <c r="D3655" t="str">
        <f t="shared" si="448"/>
        <v>2020.11</v>
      </c>
      <c r="E3655" t="str" cm="1">
        <f t="array" ref="E3655">IF(COUNT(FIND({"셀룰러","샐룰러","lte","Lte","LTE","Cellular","cellular"},G3655)),"lte","wifi")</f>
        <v>wifi</v>
      </c>
      <c r="F3655" t="s">
        <v>204</v>
      </c>
      <c r="G3655" t="s">
        <v>2161</v>
      </c>
      <c r="H3655">
        <f t="shared" ref="H3655:H3718" si="449">D3655-J3655</f>
        <v>1.0799999999999272</v>
      </c>
      <c r="I3655">
        <f t="shared" si="444"/>
        <v>629000</v>
      </c>
      <c r="J3655">
        <v>2019.03</v>
      </c>
      <c r="K3655">
        <f t="shared" si="445"/>
        <v>64</v>
      </c>
      <c r="M3655">
        <f t="shared" si="446"/>
        <v>629000</v>
      </c>
    </row>
    <row r="3656" spans="1:13" x14ac:dyDescent="0.45">
      <c r="A3656" t="s">
        <v>2058</v>
      </c>
      <c r="B3656">
        <v>500000</v>
      </c>
      <c r="C3656" t="s">
        <v>4</v>
      </c>
      <c r="D3656" t="str">
        <f t="shared" si="448"/>
        <v>2020.11</v>
      </c>
      <c r="E3656" t="str" cm="1">
        <f t="array" ref="E3656">IF(COUNT(FIND({"셀룰러","샐룰러","lte","Lte","LTE","Cellular","cellular"},G3656)),"lte","wifi")</f>
        <v>wifi</v>
      </c>
      <c r="F3656" t="s">
        <v>220</v>
      </c>
      <c r="G3656" t="s">
        <v>2206</v>
      </c>
      <c r="H3656">
        <f t="shared" si="449"/>
        <v>1.0799999999999272</v>
      </c>
      <c r="I3656">
        <f t="shared" si="444"/>
        <v>629000</v>
      </c>
      <c r="J3656">
        <v>2019.03</v>
      </c>
      <c r="K3656">
        <f t="shared" si="445"/>
        <v>64</v>
      </c>
      <c r="M3656">
        <f t="shared" si="446"/>
        <v>629000</v>
      </c>
    </row>
    <row r="3657" spans="1:13" x14ac:dyDescent="0.45">
      <c r="A3657" t="s">
        <v>2058</v>
      </c>
      <c r="B3657">
        <v>500000</v>
      </c>
      <c r="C3657" t="s">
        <v>4</v>
      </c>
      <c r="D3657" t="str">
        <f t="shared" si="448"/>
        <v>2021.01</v>
      </c>
      <c r="E3657" t="str" cm="1">
        <f t="array" ref="E3657">IF(COUNT(FIND({"셀룰러","샐룰러","lte","Lte","LTE","Cellular","cellular"},G3657)),"lte","wifi")</f>
        <v>wifi</v>
      </c>
      <c r="F3657" t="s">
        <v>367</v>
      </c>
      <c r="G3657" t="s">
        <v>407</v>
      </c>
      <c r="H3657">
        <f t="shared" si="449"/>
        <v>1.9800000000000182</v>
      </c>
      <c r="I3657">
        <f t="shared" si="444"/>
        <v>629000</v>
      </c>
      <c r="J3657">
        <v>2019.03</v>
      </c>
      <c r="K3657">
        <f t="shared" si="445"/>
        <v>64</v>
      </c>
      <c r="M3657">
        <f t="shared" si="446"/>
        <v>629000</v>
      </c>
    </row>
    <row r="3658" spans="1:13" x14ac:dyDescent="0.45">
      <c r="A3658" t="s">
        <v>2058</v>
      </c>
      <c r="B3658">
        <v>490000</v>
      </c>
      <c r="C3658" t="s">
        <v>4</v>
      </c>
      <c r="D3658" t="str">
        <f t="shared" si="448"/>
        <v>2020.12</v>
      </c>
      <c r="E3658" t="str" cm="1">
        <f t="array" ref="E3658">IF(COUNT(FIND({"셀룰러","샐룰러","lte","Lte","LTE","Cellular","cellular"},G3658)),"lte","wifi")</f>
        <v>wifi</v>
      </c>
      <c r="F3658" t="s">
        <v>134</v>
      </c>
      <c r="G3658" t="s">
        <v>2142</v>
      </c>
      <c r="H3658">
        <f t="shared" si="449"/>
        <v>1.0899999999999181</v>
      </c>
      <c r="I3658">
        <f t="shared" si="444"/>
        <v>629000</v>
      </c>
      <c r="J3658">
        <v>2019.03</v>
      </c>
      <c r="K3658">
        <f t="shared" si="445"/>
        <v>64</v>
      </c>
      <c r="M3658">
        <f t="shared" si="446"/>
        <v>629000</v>
      </c>
    </row>
    <row r="3659" spans="1:13" x14ac:dyDescent="0.45">
      <c r="A3659" t="s">
        <v>2058</v>
      </c>
      <c r="B3659">
        <v>495000</v>
      </c>
      <c r="C3659" t="s">
        <v>4</v>
      </c>
      <c r="D3659" t="str">
        <f t="shared" si="448"/>
        <v>2021.01</v>
      </c>
      <c r="E3659" t="str" cm="1">
        <f t="array" ref="E3659">IF(COUNT(FIND({"셀룰러","샐룰러","lte","Lte","LTE","Cellular","cellular"},G3659)),"lte","wifi")</f>
        <v>wifi</v>
      </c>
      <c r="F3659" t="s">
        <v>95</v>
      </c>
      <c r="G3659" t="s">
        <v>2006</v>
      </c>
      <c r="H3659">
        <f t="shared" si="449"/>
        <v>1.9800000000000182</v>
      </c>
      <c r="I3659">
        <f t="shared" si="444"/>
        <v>629000</v>
      </c>
      <c r="J3659">
        <v>2019.03</v>
      </c>
      <c r="K3659">
        <f t="shared" si="445"/>
        <v>64</v>
      </c>
      <c r="M3659">
        <f t="shared" si="446"/>
        <v>629000</v>
      </c>
    </row>
    <row r="3660" spans="1:13" x14ac:dyDescent="0.45">
      <c r="A3660" t="s">
        <v>2058</v>
      </c>
      <c r="B3660">
        <v>500000</v>
      </c>
      <c r="C3660" t="s">
        <v>4</v>
      </c>
      <c r="D3660" t="str">
        <f t="shared" si="448"/>
        <v>2020.12</v>
      </c>
      <c r="E3660" t="str" cm="1">
        <f t="array" ref="E3660">IF(COUNT(FIND({"셀룰러","샐룰러","lte","Lte","LTE","Cellular","cellular"},G3660)),"lte","wifi")</f>
        <v>wifi</v>
      </c>
      <c r="F3660" t="s">
        <v>121</v>
      </c>
      <c r="G3660" t="s">
        <v>452</v>
      </c>
      <c r="H3660">
        <f t="shared" si="449"/>
        <v>1.0899999999999181</v>
      </c>
      <c r="I3660">
        <f t="shared" si="444"/>
        <v>629000</v>
      </c>
      <c r="J3660">
        <v>2019.03</v>
      </c>
      <c r="K3660">
        <f t="shared" si="445"/>
        <v>64</v>
      </c>
      <c r="M3660">
        <f t="shared" si="446"/>
        <v>629000</v>
      </c>
    </row>
    <row r="3661" spans="1:13" x14ac:dyDescent="0.45">
      <c r="A3661" t="s">
        <v>2058</v>
      </c>
      <c r="B3661">
        <v>540000</v>
      </c>
      <c r="C3661" t="s">
        <v>4</v>
      </c>
      <c r="D3661" t="str">
        <f t="shared" si="448"/>
        <v>2021.01</v>
      </c>
      <c r="E3661" t="str" cm="1">
        <f t="array" ref="E3661">IF(COUNT(FIND({"셀룰러","샐룰러","lte","Lte","LTE","Cellular","cellular"},G3661)),"lte","wifi")</f>
        <v>wifi</v>
      </c>
      <c r="F3661" t="s">
        <v>102</v>
      </c>
      <c r="G3661" t="s">
        <v>1987</v>
      </c>
      <c r="H3661">
        <f t="shared" si="449"/>
        <v>1.9800000000000182</v>
      </c>
      <c r="I3661">
        <f t="shared" si="444"/>
        <v>629000</v>
      </c>
      <c r="J3661">
        <v>2019.03</v>
      </c>
      <c r="K3661">
        <f t="shared" si="445"/>
        <v>64</v>
      </c>
      <c r="M3661">
        <f t="shared" si="446"/>
        <v>629000</v>
      </c>
    </row>
    <row r="3662" spans="1:13" x14ac:dyDescent="0.45">
      <c r="A3662" t="s">
        <v>2058</v>
      </c>
      <c r="B3662">
        <v>490000</v>
      </c>
      <c r="C3662" t="s">
        <v>4</v>
      </c>
      <c r="D3662" t="str">
        <f t="shared" si="448"/>
        <v>2021.02</v>
      </c>
      <c r="E3662" t="str" cm="1">
        <f t="array" ref="E3662">IF(COUNT(FIND({"셀룰러","샐룰러","lte","Lte","LTE","Cellular","cellular"},G3662)),"lte","wifi")</f>
        <v>wifi</v>
      </c>
      <c r="F3662" t="s">
        <v>257</v>
      </c>
      <c r="G3662" t="s">
        <v>2048</v>
      </c>
      <c r="H3662">
        <f t="shared" si="449"/>
        <v>1.9900000000000091</v>
      </c>
      <c r="I3662">
        <f t="shared" si="444"/>
        <v>629000</v>
      </c>
      <c r="J3662">
        <v>2019.03</v>
      </c>
      <c r="K3662">
        <f t="shared" si="445"/>
        <v>64</v>
      </c>
      <c r="M3662">
        <f t="shared" si="446"/>
        <v>629000</v>
      </c>
    </row>
    <row r="3663" spans="1:13" x14ac:dyDescent="0.45">
      <c r="A3663" t="s">
        <v>2058</v>
      </c>
      <c r="B3663">
        <v>530000</v>
      </c>
      <c r="C3663" t="s">
        <v>4</v>
      </c>
      <c r="D3663" s="2">
        <v>2021.02</v>
      </c>
      <c r="E3663" t="str" cm="1">
        <f t="array" ref="E3663">IF(COUNT(FIND({"셀룰러","샐룰러","lte","Lte","LTE","Cellular","cellular"},G3663)),"lte","wifi")</f>
        <v>wifi</v>
      </c>
      <c r="F3663">
        <v>20210204</v>
      </c>
      <c r="G3663" t="s">
        <v>5330</v>
      </c>
      <c r="H3663">
        <f t="shared" si="449"/>
        <v>1.9900000000000091</v>
      </c>
      <c r="I3663">
        <f t="shared" si="444"/>
        <v>629000</v>
      </c>
      <c r="J3663">
        <v>2019.03</v>
      </c>
      <c r="K3663">
        <f t="shared" si="445"/>
        <v>64</v>
      </c>
      <c r="M3663">
        <f t="shared" si="446"/>
        <v>629000</v>
      </c>
    </row>
    <row r="3664" spans="1:13" x14ac:dyDescent="0.45">
      <c r="A3664" t="s">
        <v>2058</v>
      </c>
      <c r="B3664">
        <v>499000</v>
      </c>
      <c r="C3664" t="s">
        <v>4</v>
      </c>
      <c r="D3664" s="2">
        <v>2021.03</v>
      </c>
      <c r="E3664" t="str" cm="1">
        <f t="array" ref="E3664">IF(COUNT(FIND({"셀룰러","샐룰러","lte","Lte","LTE","Cellular","cellular"},G3664)),"lte","wifi")</f>
        <v>wifi</v>
      </c>
      <c r="F3664">
        <v>20210309</v>
      </c>
      <c r="G3664" t="s">
        <v>5623</v>
      </c>
      <c r="H3664">
        <f t="shared" si="449"/>
        <v>2</v>
      </c>
      <c r="I3664">
        <f t="shared" si="444"/>
        <v>629000</v>
      </c>
      <c r="J3664">
        <v>2019.03</v>
      </c>
      <c r="K3664">
        <f t="shared" si="445"/>
        <v>64</v>
      </c>
      <c r="M3664">
        <f t="shared" si="446"/>
        <v>629000</v>
      </c>
    </row>
    <row r="3665" spans="1:13" x14ac:dyDescent="0.45">
      <c r="A3665" t="s">
        <v>2058</v>
      </c>
      <c r="B3665">
        <v>560000</v>
      </c>
      <c r="C3665" t="s">
        <v>4</v>
      </c>
      <c r="D3665" t="str">
        <f t="shared" ref="D3665:D3696" si="450">LEFT(F3665,7)</f>
        <v>2020.10</v>
      </c>
      <c r="E3665" t="str" cm="1">
        <f t="array" ref="E3665">IF(COUNT(FIND({"셀룰러","샐룰러","lte","Lte","LTE","Cellular","cellular"},G3665)),"lte","wifi")</f>
        <v>wifi</v>
      </c>
      <c r="F3665" t="s">
        <v>608</v>
      </c>
      <c r="G3665" t="s">
        <v>2208</v>
      </c>
      <c r="H3665">
        <f t="shared" si="449"/>
        <v>1.0699999999999363</v>
      </c>
      <c r="I3665">
        <f t="shared" si="444"/>
        <v>629000</v>
      </c>
      <c r="J3665">
        <v>2019.03</v>
      </c>
      <c r="K3665">
        <f t="shared" si="445"/>
        <v>64</v>
      </c>
      <c r="M3665">
        <f t="shared" si="446"/>
        <v>629000</v>
      </c>
    </row>
    <row r="3666" spans="1:13" x14ac:dyDescent="0.45">
      <c r="A3666" t="s">
        <v>2058</v>
      </c>
      <c r="B3666">
        <v>580000</v>
      </c>
      <c r="C3666" t="s">
        <v>43</v>
      </c>
      <c r="D3666" t="str">
        <f t="shared" si="450"/>
        <v>2020.12</v>
      </c>
      <c r="E3666" t="str" cm="1">
        <f t="array" ref="E3666">IF(COUNT(FIND({"셀룰러","샐룰러","lte","Lte","LTE","Cellular","cellular"},G3666)),"lte","wifi")</f>
        <v>wifi</v>
      </c>
      <c r="F3666" t="s">
        <v>163</v>
      </c>
      <c r="G3666" t="s">
        <v>2140</v>
      </c>
      <c r="H3666">
        <f t="shared" si="449"/>
        <v>1.0899999999999181</v>
      </c>
      <c r="I3666">
        <f t="shared" si="444"/>
        <v>629000</v>
      </c>
      <c r="J3666">
        <v>2019.03</v>
      </c>
      <c r="K3666">
        <f t="shared" si="445"/>
        <v>64</v>
      </c>
      <c r="M3666">
        <f t="shared" si="446"/>
        <v>629000</v>
      </c>
    </row>
    <row r="3667" spans="1:13" x14ac:dyDescent="0.45">
      <c r="A3667" t="s">
        <v>2058</v>
      </c>
      <c r="B3667">
        <v>510000</v>
      </c>
      <c r="C3667" t="s">
        <v>7</v>
      </c>
      <c r="D3667" t="str">
        <f t="shared" si="450"/>
        <v>2020.12</v>
      </c>
      <c r="E3667" t="str" cm="1">
        <f t="array" ref="E3667">IF(COUNT(FIND({"셀룰러","샐룰러","lte","Lte","LTE","Cellular","cellular"},G3667)),"lte","wifi")</f>
        <v>wifi</v>
      </c>
      <c r="F3667" t="s">
        <v>153</v>
      </c>
      <c r="G3667" t="s">
        <v>2144</v>
      </c>
      <c r="H3667">
        <f t="shared" si="449"/>
        <v>1.0899999999999181</v>
      </c>
      <c r="I3667">
        <f t="shared" si="444"/>
        <v>629000</v>
      </c>
      <c r="J3667">
        <v>2019.03</v>
      </c>
      <c r="K3667">
        <f t="shared" si="445"/>
        <v>64</v>
      </c>
      <c r="M3667">
        <f t="shared" si="446"/>
        <v>629000</v>
      </c>
    </row>
    <row r="3668" spans="1:13" x14ac:dyDescent="0.45">
      <c r="A3668" t="s">
        <v>2058</v>
      </c>
      <c r="B3668">
        <v>420000</v>
      </c>
      <c r="C3668" t="s">
        <v>4</v>
      </c>
      <c r="D3668" t="str">
        <f t="shared" si="450"/>
        <v>2021.01</v>
      </c>
      <c r="E3668" t="str" cm="1">
        <f t="array" ref="E3668">IF(COUNT(FIND({"셀룰러","샐룰러","lte","Lte","LTE","Cellular","cellular"},G3668)),"lte","wifi")</f>
        <v>wifi</v>
      </c>
      <c r="F3668" t="s">
        <v>94</v>
      </c>
      <c r="G3668" t="s">
        <v>2076</v>
      </c>
      <c r="H3668">
        <f t="shared" si="449"/>
        <v>1.9800000000000182</v>
      </c>
      <c r="I3668">
        <f t="shared" si="444"/>
        <v>629000</v>
      </c>
      <c r="J3668">
        <v>2019.03</v>
      </c>
      <c r="K3668">
        <f t="shared" si="445"/>
        <v>64</v>
      </c>
      <c r="M3668">
        <f t="shared" si="446"/>
        <v>629000</v>
      </c>
    </row>
    <row r="3669" spans="1:13" x14ac:dyDescent="0.45">
      <c r="A3669" t="s">
        <v>2058</v>
      </c>
      <c r="B3669">
        <v>530000</v>
      </c>
      <c r="C3669" t="s">
        <v>7</v>
      </c>
      <c r="D3669" t="str">
        <f t="shared" si="450"/>
        <v>2021.01</v>
      </c>
      <c r="E3669" t="str" cm="1">
        <f t="array" ref="E3669">IF(COUNT(FIND({"셀룰러","샐룰러","lte","Lte","LTE","Cellular","cellular"},G3669)),"lte","wifi")</f>
        <v>wifi</v>
      </c>
      <c r="F3669" t="s">
        <v>351</v>
      </c>
      <c r="G3669" t="s">
        <v>2089</v>
      </c>
      <c r="H3669">
        <f t="shared" si="449"/>
        <v>1.9800000000000182</v>
      </c>
      <c r="I3669">
        <f t="shared" si="444"/>
        <v>629000</v>
      </c>
      <c r="J3669">
        <v>2019.03</v>
      </c>
      <c r="K3669">
        <f t="shared" si="445"/>
        <v>64</v>
      </c>
      <c r="M3669">
        <f t="shared" si="446"/>
        <v>629000</v>
      </c>
    </row>
    <row r="3670" spans="1:13" x14ac:dyDescent="0.45">
      <c r="A3670" t="s">
        <v>2058</v>
      </c>
      <c r="B3670">
        <v>550000</v>
      </c>
      <c r="C3670" t="s">
        <v>7</v>
      </c>
      <c r="D3670" t="str">
        <f t="shared" si="450"/>
        <v>2021.01</v>
      </c>
      <c r="E3670" t="str" cm="1">
        <f t="array" ref="E3670">IF(COUNT(FIND({"셀룰러","샐룰러","lte","Lte","LTE","Cellular","cellular"},G3670)),"lte","wifi")</f>
        <v>wifi</v>
      </c>
      <c r="F3670" t="s">
        <v>103</v>
      </c>
      <c r="G3670" t="s">
        <v>2082</v>
      </c>
      <c r="H3670">
        <f t="shared" si="449"/>
        <v>1.9800000000000182</v>
      </c>
      <c r="I3670">
        <f t="shared" si="444"/>
        <v>629000</v>
      </c>
      <c r="J3670">
        <v>2019.03</v>
      </c>
      <c r="K3670">
        <f t="shared" si="445"/>
        <v>64</v>
      </c>
      <c r="M3670">
        <f t="shared" si="446"/>
        <v>629000</v>
      </c>
    </row>
    <row r="3671" spans="1:13" x14ac:dyDescent="0.45">
      <c r="A3671" t="s">
        <v>2058</v>
      </c>
      <c r="B3671">
        <v>350000</v>
      </c>
      <c r="C3671" t="s">
        <v>4</v>
      </c>
      <c r="D3671" t="str">
        <f t="shared" si="450"/>
        <v>2021.01</v>
      </c>
      <c r="E3671" t="str" cm="1">
        <f t="array" ref="E3671">IF(COUNT(FIND({"셀룰러","샐룰러","lte","Lte","LTE","Cellular","cellular"},G3671)),"lte","wifi")</f>
        <v>lte</v>
      </c>
      <c r="F3671" t="s">
        <v>92</v>
      </c>
      <c r="G3671" t="s">
        <v>2080</v>
      </c>
      <c r="H3671">
        <f t="shared" si="449"/>
        <v>1.9800000000000182</v>
      </c>
      <c r="I3671">
        <f t="shared" si="444"/>
        <v>999000</v>
      </c>
      <c r="J3671">
        <v>2019.03</v>
      </c>
      <c r="K3671">
        <f t="shared" si="445"/>
        <v>256</v>
      </c>
      <c r="M3671">
        <f t="shared" si="446"/>
        <v>799000</v>
      </c>
    </row>
    <row r="3672" spans="1:13" x14ac:dyDescent="0.45">
      <c r="A3672" t="s">
        <v>2058</v>
      </c>
      <c r="B3672">
        <v>600000</v>
      </c>
      <c r="C3672" t="s">
        <v>4</v>
      </c>
      <c r="D3672" t="str">
        <f t="shared" si="450"/>
        <v>2021.01</v>
      </c>
      <c r="E3672" t="str" cm="1">
        <f t="array" ref="E3672">IF(COUNT(FIND({"셀룰러","샐룰러","lte","Lte","LTE","Cellular","cellular"},G3672)),"lte","wifi")</f>
        <v>wifi</v>
      </c>
      <c r="F3672" t="s">
        <v>95</v>
      </c>
      <c r="G3672" t="s">
        <v>2005</v>
      </c>
      <c r="H3672">
        <f t="shared" si="449"/>
        <v>1.9800000000000182</v>
      </c>
      <c r="I3672">
        <f t="shared" si="444"/>
        <v>829000</v>
      </c>
      <c r="J3672">
        <v>2019.03</v>
      </c>
      <c r="K3672">
        <f t="shared" si="445"/>
        <v>256</v>
      </c>
      <c r="M3672">
        <f t="shared" si="446"/>
        <v>629000</v>
      </c>
    </row>
    <row r="3673" spans="1:13" x14ac:dyDescent="0.45">
      <c r="A3673" t="s">
        <v>2058</v>
      </c>
      <c r="B3673">
        <v>680000</v>
      </c>
      <c r="C3673" t="s">
        <v>43</v>
      </c>
      <c r="D3673" t="str">
        <f t="shared" si="450"/>
        <v>2021.01</v>
      </c>
      <c r="E3673" t="str" cm="1">
        <f t="array" ref="E3673">IF(COUNT(FIND({"셀룰러","샐룰러","lte","Lte","LTE","Cellular","cellular"},G3673)),"lte","wifi")</f>
        <v>wifi</v>
      </c>
      <c r="F3673" t="s">
        <v>96</v>
      </c>
      <c r="G3673" t="s">
        <v>2087</v>
      </c>
      <c r="H3673">
        <f t="shared" si="449"/>
        <v>1.9800000000000182</v>
      </c>
      <c r="I3673">
        <f t="shared" si="444"/>
        <v>829000</v>
      </c>
      <c r="J3673">
        <v>2019.03</v>
      </c>
      <c r="K3673">
        <f t="shared" si="445"/>
        <v>256</v>
      </c>
      <c r="M3673">
        <f t="shared" si="446"/>
        <v>629000</v>
      </c>
    </row>
    <row r="3674" spans="1:13" x14ac:dyDescent="0.45">
      <c r="A3674" t="s">
        <v>2058</v>
      </c>
      <c r="B3674">
        <v>550000</v>
      </c>
      <c r="C3674" t="s">
        <v>43</v>
      </c>
      <c r="D3674" t="str">
        <f t="shared" si="450"/>
        <v>2021.01</v>
      </c>
      <c r="E3674" t="str" cm="1">
        <f t="array" ref="E3674">IF(COUNT(FIND({"셀룰러","샐룰러","lte","Lte","LTE","Cellular","cellular"},G3674)),"lte","wifi")</f>
        <v>wifi</v>
      </c>
      <c r="F3674" t="s">
        <v>110</v>
      </c>
      <c r="G3674" t="s">
        <v>2105</v>
      </c>
      <c r="H3674">
        <f t="shared" si="449"/>
        <v>1.9800000000000182</v>
      </c>
      <c r="I3674">
        <f t="shared" si="444"/>
        <v>629000</v>
      </c>
      <c r="J3674">
        <v>2019.03</v>
      </c>
      <c r="K3674">
        <f t="shared" si="445"/>
        <v>64</v>
      </c>
      <c r="M3674">
        <f t="shared" si="446"/>
        <v>629000</v>
      </c>
    </row>
    <row r="3675" spans="1:13" x14ac:dyDescent="0.45">
      <c r="A3675" t="s">
        <v>2058</v>
      </c>
      <c r="B3675">
        <v>500000</v>
      </c>
      <c r="C3675" t="s">
        <v>4</v>
      </c>
      <c r="D3675" t="str">
        <f t="shared" si="450"/>
        <v>2021.02</v>
      </c>
      <c r="E3675" t="str" cm="1">
        <f t="array" ref="E3675">IF(COUNT(FIND({"셀룰러","샐룰러","lte","Lte","LTE","Cellular","cellular"},G3675)),"lte","wifi")</f>
        <v>wifi</v>
      </c>
      <c r="F3675" t="s">
        <v>56</v>
      </c>
      <c r="G3675" t="s">
        <v>290</v>
      </c>
      <c r="H3675">
        <f t="shared" si="449"/>
        <v>1.9900000000000091</v>
      </c>
      <c r="I3675">
        <f t="shared" si="444"/>
        <v>629000</v>
      </c>
      <c r="J3675">
        <v>2019.03</v>
      </c>
      <c r="K3675">
        <f t="shared" si="445"/>
        <v>64</v>
      </c>
      <c r="M3675">
        <f t="shared" si="446"/>
        <v>629000</v>
      </c>
    </row>
    <row r="3676" spans="1:13" x14ac:dyDescent="0.45">
      <c r="A3676" t="s">
        <v>2058</v>
      </c>
      <c r="B3676">
        <v>500000</v>
      </c>
      <c r="C3676" t="s">
        <v>4</v>
      </c>
      <c r="D3676" t="str">
        <f t="shared" si="450"/>
        <v>2020.12</v>
      </c>
      <c r="E3676" t="str" cm="1">
        <f t="array" ref="E3676">IF(COUNT(FIND({"셀룰러","샐룰러","lte","Lte","LTE","Cellular","cellular"},G3676)),"lte","wifi")</f>
        <v>wifi</v>
      </c>
      <c r="F3676" t="s">
        <v>175</v>
      </c>
      <c r="G3676" t="s">
        <v>524</v>
      </c>
      <c r="H3676">
        <f t="shared" si="449"/>
        <v>1.0899999999999181</v>
      </c>
      <c r="I3676">
        <f t="shared" si="444"/>
        <v>629000</v>
      </c>
      <c r="J3676">
        <v>2019.03</v>
      </c>
      <c r="K3676">
        <f t="shared" si="445"/>
        <v>64</v>
      </c>
      <c r="M3676">
        <f t="shared" si="446"/>
        <v>629000</v>
      </c>
    </row>
    <row r="3677" spans="1:13" x14ac:dyDescent="0.45">
      <c r="A3677" t="s">
        <v>2058</v>
      </c>
      <c r="B3677">
        <v>480000</v>
      </c>
      <c r="C3677" t="s">
        <v>4</v>
      </c>
      <c r="D3677" t="str">
        <f t="shared" si="450"/>
        <v>2021.01</v>
      </c>
      <c r="E3677" t="str" cm="1">
        <f t="array" ref="E3677">IF(COUNT(FIND({"셀룰러","샐룰러","lte","Lte","LTE","Cellular","cellular"},G3677)),"lte","wifi")</f>
        <v>wifi</v>
      </c>
      <c r="F3677" t="s">
        <v>83</v>
      </c>
      <c r="G3677" t="s">
        <v>2102</v>
      </c>
      <c r="H3677">
        <f t="shared" si="449"/>
        <v>1.9800000000000182</v>
      </c>
      <c r="I3677">
        <f t="shared" si="444"/>
        <v>629000</v>
      </c>
      <c r="J3677">
        <v>2019.03</v>
      </c>
      <c r="K3677">
        <f t="shared" si="445"/>
        <v>64</v>
      </c>
      <c r="M3677">
        <f t="shared" si="446"/>
        <v>629000</v>
      </c>
    </row>
    <row r="3678" spans="1:13" x14ac:dyDescent="0.45">
      <c r="A3678" t="s">
        <v>2058</v>
      </c>
      <c r="B3678">
        <v>460000</v>
      </c>
      <c r="C3678" t="s">
        <v>4</v>
      </c>
      <c r="D3678" t="str">
        <f t="shared" si="450"/>
        <v>2020.11</v>
      </c>
      <c r="E3678" t="str" cm="1">
        <f t="array" ref="E3678">IF(COUNT(FIND({"셀룰러","샐룰러","lte","Lte","LTE","Cellular","cellular"},G3678)),"lte","wifi")</f>
        <v>wifi</v>
      </c>
      <c r="F3678" t="s">
        <v>597</v>
      </c>
      <c r="G3678" t="s">
        <v>1500</v>
      </c>
      <c r="H3678">
        <f t="shared" si="449"/>
        <v>1.0799999999999272</v>
      </c>
      <c r="I3678">
        <f t="shared" si="444"/>
        <v>629000</v>
      </c>
      <c r="J3678">
        <v>2019.03</v>
      </c>
      <c r="K3678">
        <f t="shared" si="445"/>
        <v>64</v>
      </c>
      <c r="M3678">
        <f t="shared" si="446"/>
        <v>629000</v>
      </c>
    </row>
    <row r="3679" spans="1:13" x14ac:dyDescent="0.45">
      <c r="A3679" t="s">
        <v>2058</v>
      </c>
      <c r="B3679">
        <v>440000</v>
      </c>
      <c r="C3679" t="s">
        <v>7</v>
      </c>
      <c r="D3679" t="str">
        <f t="shared" si="450"/>
        <v>2021.02</v>
      </c>
      <c r="E3679" t="str" cm="1">
        <f t="array" ref="E3679">IF(COUNT(FIND({"셀룰러","샐룰러","lte","Lte","LTE","Cellular","cellular"},G3679)),"lte","wifi")</f>
        <v>wifi</v>
      </c>
      <c r="F3679" t="s">
        <v>208</v>
      </c>
      <c r="G3679" t="s">
        <v>1990</v>
      </c>
      <c r="H3679">
        <f t="shared" si="449"/>
        <v>1.9900000000000091</v>
      </c>
      <c r="I3679">
        <f t="shared" si="444"/>
        <v>629000</v>
      </c>
      <c r="J3679">
        <v>2019.03</v>
      </c>
      <c r="K3679">
        <f t="shared" si="445"/>
        <v>64</v>
      </c>
      <c r="M3679">
        <f t="shared" si="446"/>
        <v>629000</v>
      </c>
    </row>
    <row r="3680" spans="1:13" x14ac:dyDescent="0.45">
      <c r="A3680" t="s">
        <v>2058</v>
      </c>
      <c r="B3680">
        <v>570000</v>
      </c>
      <c r="C3680" t="s">
        <v>4</v>
      </c>
      <c r="D3680" t="str">
        <f t="shared" si="450"/>
        <v>2021.01</v>
      </c>
      <c r="E3680" t="str" cm="1">
        <f t="array" ref="E3680">IF(COUNT(FIND({"셀룰러","샐룰러","lte","Lte","LTE","Cellular","cellular"},G3680)),"lte","wifi")</f>
        <v>wifi</v>
      </c>
      <c r="F3680" t="s">
        <v>102</v>
      </c>
      <c r="G3680" t="s">
        <v>2094</v>
      </c>
      <c r="H3680">
        <f t="shared" si="449"/>
        <v>1.9800000000000182</v>
      </c>
      <c r="I3680">
        <f t="shared" si="444"/>
        <v>629000</v>
      </c>
      <c r="J3680">
        <v>2019.03</v>
      </c>
      <c r="K3680">
        <f t="shared" si="445"/>
        <v>64</v>
      </c>
      <c r="M3680">
        <f t="shared" si="446"/>
        <v>629000</v>
      </c>
    </row>
    <row r="3681" spans="1:13" x14ac:dyDescent="0.45">
      <c r="A3681" t="s">
        <v>2058</v>
      </c>
      <c r="B3681">
        <v>500000</v>
      </c>
      <c r="C3681" t="s">
        <v>7</v>
      </c>
      <c r="D3681" t="str">
        <f t="shared" si="450"/>
        <v>2021.01</v>
      </c>
      <c r="E3681" t="str" cm="1">
        <f t="array" ref="E3681">IF(COUNT(FIND({"셀룰러","샐룰러","lte","Lte","LTE","Cellular","cellular"},G3681)),"lte","wifi")</f>
        <v>wifi</v>
      </c>
      <c r="F3681" t="s">
        <v>102</v>
      </c>
      <c r="G3681" t="s">
        <v>2121</v>
      </c>
      <c r="H3681">
        <f t="shared" si="449"/>
        <v>1.9800000000000182</v>
      </c>
      <c r="I3681">
        <f t="shared" si="444"/>
        <v>629000</v>
      </c>
      <c r="J3681">
        <v>2019.03</v>
      </c>
      <c r="K3681">
        <f t="shared" si="445"/>
        <v>64</v>
      </c>
      <c r="M3681">
        <f t="shared" si="446"/>
        <v>629000</v>
      </c>
    </row>
    <row r="3682" spans="1:13" x14ac:dyDescent="0.45">
      <c r="A3682" t="s">
        <v>2058</v>
      </c>
      <c r="B3682">
        <v>530000</v>
      </c>
      <c r="C3682" t="s">
        <v>4</v>
      </c>
      <c r="D3682" t="str">
        <f t="shared" si="450"/>
        <v>2021.01</v>
      </c>
      <c r="E3682" t="str" cm="1">
        <f t="array" ref="E3682">IF(COUNT(FIND({"셀룰러","샐룰러","lte","Lte","LTE","Cellular","cellular"},G3682)),"lte","wifi")</f>
        <v>wifi</v>
      </c>
      <c r="F3682" t="s">
        <v>111</v>
      </c>
      <c r="G3682" t="s">
        <v>2078</v>
      </c>
      <c r="H3682">
        <f t="shared" si="449"/>
        <v>1.9800000000000182</v>
      </c>
      <c r="I3682">
        <f t="shared" si="444"/>
        <v>629000</v>
      </c>
      <c r="J3682">
        <v>2019.03</v>
      </c>
      <c r="K3682">
        <f t="shared" si="445"/>
        <v>64</v>
      </c>
      <c r="M3682">
        <f t="shared" si="446"/>
        <v>629000</v>
      </c>
    </row>
    <row r="3683" spans="1:13" x14ac:dyDescent="0.45">
      <c r="A3683" t="s">
        <v>2058</v>
      </c>
      <c r="B3683">
        <v>580000</v>
      </c>
      <c r="C3683" t="s">
        <v>4</v>
      </c>
      <c r="D3683" t="str">
        <f t="shared" si="450"/>
        <v>2020.11</v>
      </c>
      <c r="E3683" t="str" cm="1">
        <f t="array" ref="E3683">IF(COUNT(FIND({"셀룰러","샐룰러","lte","Lte","LTE","Cellular","cellular"},G3683)),"lte","wifi")</f>
        <v>wifi</v>
      </c>
      <c r="F3683" t="s">
        <v>285</v>
      </c>
      <c r="G3683" t="s">
        <v>2201</v>
      </c>
      <c r="H3683">
        <f t="shared" si="449"/>
        <v>1.0799999999999272</v>
      </c>
      <c r="I3683">
        <f t="shared" si="444"/>
        <v>629000</v>
      </c>
      <c r="J3683">
        <v>2019.03</v>
      </c>
      <c r="K3683">
        <f t="shared" si="445"/>
        <v>64</v>
      </c>
      <c r="M3683">
        <f t="shared" si="446"/>
        <v>629000</v>
      </c>
    </row>
    <row r="3684" spans="1:13" x14ac:dyDescent="0.45">
      <c r="A3684" t="s">
        <v>2058</v>
      </c>
      <c r="B3684">
        <v>550000</v>
      </c>
      <c r="C3684" t="s">
        <v>4</v>
      </c>
      <c r="D3684" t="str">
        <f t="shared" si="450"/>
        <v>2021.03</v>
      </c>
      <c r="E3684" t="str" cm="1">
        <f t="array" ref="E3684">IF(COUNT(FIND({"셀룰러","샐룰러","lte","Lte","LTE","Cellular","cellular"},G3684)),"lte","wifi")</f>
        <v>wifi</v>
      </c>
      <c r="F3684" t="s">
        <v>197</v>
      </c>
      <c r="G3684" t="s">
        <v>1988</v>
      </c>
      <c r="H3684">
        <f t="shared" si="449"/>
        <v>2</v>
      </c>
      <c r="I3684">
        <f t="shared" si="444"/>
        <v>629000</v>
      </c>
      <c r="J3684">
        <v>2019.03</v>
      </c>
      <c r="K3684">
        <f t="shared" si="445"/>
        <v>64</v>
      </c>
      <c r="M3684">
        <f t="shared" si="446"/>
        <v>629000</v>
      </c>
    </row>
    <row r="3685" spans="1:13" x14ac:dyDescent="0.45">
      <c r="A3685" t="s">
        <v>2058</v>
      </c>
      <c r="B3685">
        <v>420000</v>
      </c>
      <c r="C3685" t="s">
        <v>4</v>
      </c>
      <c r="D3685" t="str">
        <f t="shared" si="450"/>
        <v>2020.12</v>
      </c>
      <c r="E3685" t="str" cm="1">
        <f t="array" ref="E3685">IF(COUNT(FIND({"셀룰러","샐룰러","lte","Lte","LTE","Cellular","cellular"},G3685)),"lte","wifi")</f>
        <v>wifi</v>
      </c>
      <c r="F3685" t="s">
        <v>161</v>
      </c>
      <c r="G3685" t="s">
        <v>2129</v>
      </c>
      <c r="H3685">
        <f t="shared" si="449"/>
        <v>1.0899999999999181</v>
      </c>
      <c r="I3685">
        <f t="shared" si="444"/>
        <v>629000</v>
      </c>
      <c r="J3685">
        <v>2019.03</v>
      </c>
      <c r="K3685">
        <f t="shared" si="445"/>
        <v>64</v>
      </c>
      <c r="M3685">
        <f t="shared" si="446"/>
        <v>629000</v>
      </c>
    </row>
    <row r="3686" spans="1:13" x14ac:dyDescent="0.45">
      <c r="A3686" t="s">
        <v>2058</v>
      </c>
      <c r="B3686">
        <v>700000</v>
      </c>
      <c r="C3686" t="s">
        <v>4</v>
      </c>
      <c r="D3686" t="str">
        <f t="shared" si="450"/>
        <v>2021.01</v>
      </c>
      <c r="E3686" t="str" cm="1">
        <f t="array" ref="E3686">IF(COUNT(FIND({"셀룰러","샐룰러","lte","Lte","LTE","Cellular","cellular"},G3686)),"lte","wifi")</f>
        <v>wifi</v>
      </c>
      <c r="F3686" t="s">
        <v>108</v>
      </c>
      <c r="G3686" t="s">
        <v>1411</v>
      </c>
      <c r="H3686">
        <f t="shared" si="449"/>
        <v>1.9800000000000182</v>
      </c>
      <c r="I3686">
        <f t="shared" si="444"/>
        <v>629000</v>
      </c>
      <c r="J3686">
        <v>2019.03</v>
      </c>
      <c r="K3686">
        <f t="shared" si="445"/>
        <v>64</v>
      </c>
      <c r="M3686">
        <f t="shared" si="446"/>
        <v>629000</v>
      </c>
    </row>
    <row r="3687" spans="1:13" x14ac:dyDescent="0.45">
      <c r="A3687" t="s">
        <v>2058</v>
      </c>
      <c r="B3687">
        <v>490000</v>
      </c>
      <c r="C3687" t="s">
        <v>4</v>
      </c>
      <c r="D3687" t="str">
        <f t="shared" si="450"/>
        <v>2021.01</v>
      </c>
      <c r="E3687" t="str" cm="1">
        <f t="array" ref="E3687">IF(COUNT(FIND({"셀룰러","샐룰러","lte","Lte","LTE","Cellular","cellular"},G3687)),"lte","wifi")</f>
        <v>wifi</v>
      </c>
      <c r="F3687" t="s">
        <v>342</v>
      </c>
      <c r="G3687" t="s">
        <v>2077</v>
      </c>
      <c r="H3687">
        <f t="shared" si="449"/>
        <v>1.9800000000000182</v>
      </c>
      <c r="I3687">
        <f t="shared" si="444"/>
        <v>629000</v>
      </c>
      <c r="J3687">
        <v>2019.03</v>
      </c>
      <c r="K3687">
        <f t="shared" si="445"/>
        <v>64</v>
      </c>
      <c r="M3687">
        <f t="shared" si="446"/>
        <v>629000</v>
      </c>
    </row>
    <row r="3688" spans="1:13" x14ac:dyDescent="0.45">
      <c r="A3688" t="s">
        <v>2058</v>
      </c>
      <c r="B3688">
        <v>530000</v>
      </c>
      <c r="C3688" t="s">
        <v>43</v>
      </c>
      <c r="D3688" t="str">
        <f t="shared" si="450"/>
        <v>2020.11</v>
      </c>
      <c r="E3688" t="str" cm="1">
        <f t="array" ref="E3688">IF(COUNT(FIND({"셀룰러","샐룰러","lte","Lte","LTE","Cellular","cellular"},G3688)),"lte","wifi")</f>
        <v>wifi</v>
      </c>
      <c r="F3688" t="s">
        <v>604</v>
      </c>
      <c r="G3688" t="s">
        <v>2188</v>
      </c>
      <c r="H3688">
        <f t="shared" si="449"/>
        <v>1.0799999999999272</v>
      </c>
      <c r="I3688">
        <f t="shared" si="444"/>
        <v>629000</v>
      </c>
      <c r="J3688">
        <v>2019.03</v>
      </c>
      <c r="K3688">
        <f t="shared" si="445"/>
        <v>64</v>
      </c>
      <c r="M3688">
        <f t="shared" si="446"/>
        <v>629000</v>
      </c>
    </row>
    <row r="3689" spans="1:13" x14ac:dyDescent="0.45">
      <c r="A3689" t="s">
        <v>2058</v>
      </c>
      <c r="B3689">
        <v>670000</v>
      </c>
      <c r="C3689" t="s">
        <v>4</v>
      </c>
      <c r="D3689" t="str">
        <f t="shared" si="450"/>
        <v>2020.12</v>
      </c>
      <c r="E3689" t="str" cm="1">
        <f t="array" ref="E3689">IF(COUNT(FIND({"셀룰러","샐룰러","lte","Lte","LTE","Cellular","cellular"},G3689)),"lte","wifi")</f>
        <v>wifi</v>
      </c>
      <c r="F3689" t="s">
        <v>480</v>
      </c>
      <c r="G3689" t="s">
        <v>1444</v>
      </c>
      <c r="H3689">
        <f t="shared" si="449"/>
        <v>1.0899999999999181</v>
      </c>
      <c r="I3689">
        <f t="shared" si="444"/>
        <v>629000</v>
      </c>
      <c r="J3689">
        <v>2019.03</v>
      </c>
      <c r="K3689">
        <f t="shared" si="445"/>
        <v>64</v>
      </c>
      <c r="M3689">
        <f t="shared" si="446"/>
        <v>629000</v>
      </c>
    </row>
    <row r="3690" spans="1:13" x14ac:dyDescent="0.45">
      <c r="A3690" t="s">
        <v>2058</v>
      </c>
      <c r="B3690">
        <v>450000</v>
      </c>
      <c r="C3690" t="s">
        <v>7</v>
      </c>
      <c r="D3690" t="str">
        <f t="shared" si="450"/>
        <v>2021.02</v>
      </c>
      <c r="E3690" t="str" cm="1">
        <f t="array" ref="E3690">IF(COUNT(FIND({"셀룰러","샐룰러","lte","Lte","LTE","Cellular","cellular"},G3690)),"lte","wifi")</f>
        <v>wifi</v>
      </c>
      <c r="F3690" t="s">
        <v>61</v>
      </c>
      <c r="G3690" t="s">
        <v>2063</v>
      </c>
      <c r="H3690">
        <f t="shared" si="449"/>
        <v>1.9900000000000091</v>
      </c>
      <c r="I3690">
        <f t="shared" si="444"/>
        <v>629000</v>
      </c>
      <c r="J3690">
        <v>2019.03</v>
      </c>
      <c r="K3690">
        <f t="shared" si="445"/>
        <v>64</v>
      </c>
      <c r="M3690">
        <f t="shared" si="446"/>
        <v>629000</v>
      </c>
    </row>
    <row r="3691" spans="1:13" x14ac:dyDescent="0.45">
      <c r="A3691" t="s">
        <v>2058</v>
      </c>
      <c r="B3691">
        <v>570000</v>
      </c>
      <c r="C3691" t="s">
        <v>43</v>
      </c>
      <c r="D3691" t="str">
        <f t="shared" si="450"/>
        <v>2020.11</v>
      </c>
      <c r="E3691" t="str" cm="1">
        <f t="array" ref="E3691">IF(COUNT(FIND({"셀룰러","샐룰러","lte","Lte","LTE","Cellular","cellular"},G3691)),"lte","wifi")</f>
        <v>wifi</v>
      </c>
      <c r="F3691" t="s">
        <v>602</v>
      </c>
      <c r="G3691" t="s">
        <v>2176</v>
      </c>
      <c r="H3691">
        <f t="shared" si="449"/>
        <v>1.0799999999999272</v>
      </c>
      <c r="I3691">
        <f t="shared" si="444"/>
        <v>629000</v>
      </c>
      <c r="J3691">
        <v>2019.03</v>
      </c>
      <c r="K3691">
        <f t="shared" si="445"/>
        <v>64</v>
      </c>
      <c r="M3691">
        <f t="shared" si="446"/>
        <v>629000</v>
      </c>
    </row>
    <row r="3692" spans="1:13" x14ac:dyDescent="0.45">
      <c r="A3692" t="s">
        <v>2058</v>
      </c>
      <c r="B3692">
        <v>510000</v>
      </c>
      <c r="C3692" t="s">
        <v>4</v>
      </c>
      <c r="D3692" t="str">
        <f t="shared" si="450"/>
        <v>2021.02</v>
      </c>
      <c r="E3692" t="str" cm="1">
        <f t="array" ref="E3692">IF(COUNT(FIND({"셀룰러","샐룰러","lte","Lte","LTE","Cellular","cellular"},G3692)),"lte","wifi")</f>
        <v>wifi</v>
      </c>
      <c r="F3692" t="s">
        <v>58</v>
      </c>
      <c r="G3692" t="s">
        <v>310</v>
      </c>
      <c r="H3692">
        <f t="shared" si="449"/>
        <v>1.9900000000000091</v>
      </c>
      <c r="I3692">
        <f t="shared" si="444"/>
        <v>629000</v>
      </c>
      <c r="J3692">
        <v>2019.03</v>
      </c>
      <c r="K3692">
        <f t="shared" si="445"/>
        <v>64</v>
      </c>
      <c r="M3692">
        <f t="shared" si="446"/>
        <v>629000</v>
      </c>
    </row>
    <row r="3693" spans="1:13" x14ac:dyDescent="0.45">
      <c r="A3693" t="s">
        <v>2058</v>
      </c>
      <c r="B3693">
        <v>540000</v>
      </c>
      <c r="C3693" t="s">
        <v>4</v>
      </c>
      <c r="D3693" t="str">
        <f t="shared" si="450"/>
        <v>2021.02</v>
      </c>
      <c r="E3693" t="str" cm="1">
        <f t="array" ref="E3693">IF(COUNT(FIND({"셀룰러","샐룰러","lte","Lte","LTE","Cellular","cellular"},G3693)),"lte","wifi")</f>
        <v>wifi</v>
      </c>
      <c r="F3693" t="s">
        <v>48</v>
      </c>
      <c r="G3693" t="s">
        <v>325</v>
      </c>
      <c r="H3693">
        <f t="shared" si="449"/>
        <v>1.9900000000000091</v>
      </c>
      <c r="I3693">
        <f t="shared" si="444"/>
        <v>629000</v>
      </c>
      <c r="J3693">
        <v>2019.03</v>
      </c>
      <c r="K3693">
        <f t="shared" si="445"/>
        <v>64</v>
      </c>
      <c r="M3693">
        <f t="shared" si="446"/>
        <v>629000</v>
      </c>
    </row>
    <row r="3694" spans="1:13" x14ac:dyDescent="0.45">
      <c r="A3694" t="s">
        <v>2058</v>
      </c>
      <c r="B3694">
        <v>670000</v>
      </c>
      <c r="C3694" t="s">
        <v>43</v>
      </c>
      <c r="D3694" t="str">
        <f t="shared" si="450"/>
        <v>2020.11</v>
      </c>
      <c r="E3694" t="str" cm="1">
        <f t="array" ref="E3694">IF(COUNT(FIND({"셀룰러","샐룰러","lte","Lte","LTE","Cellular","cellular"},G3694)),"lte","wifi")</f>
        <v>lte</v>
      </c>
      <c r="F3694" t="s">
        <v>183</v>
      </c>
      <c r="G3694" t="s">
        <v>2153</v>
      </c>
      <c r="H3694">
        <f t="shared" si="449"/>
        <v>1.0799999999999272</v>
      </c>
      <c r="I3694">
        <f t="shared" si="444"/>
        <v>999000</v>
      </c>
      <c r="J3694">
        <v>2019.03</v>
      </c>
      <c r="K3694">
        <f t="shared" si="445"/>
        <v>256</v>
      </c>
      <c r="M3694">
        <f t="shared" si="446"/>
        <v>799000</v>
      </c>
    </row>
    <row r="3695" spans="1:13" x14ac:dyDescent="0.45">
      <c r="A3695" t="s">
        <v>2058</v>
      </c>
      <c r="B3695">
        <v>450000</v>
      </c>
      <c r="C3695" t="s">
        <v>4</v>
      </c>
      <c r="D3695" t="str">
        <f t="shared" si="450"/>
        <v>2021.03</v>
      </c>
      <c r="E3695" t="str" cm="1">
        <f t="array" ref="E3695">IF(COUNT(FIND({"셀룰러","샐룰러","lte","Lte","LTE","Cellular","cellular"},G3695)),"lte","wifi")</f>
        <v>wifi</v>
      </c>
      <c r="F3695" t="s">
        <v>18</v>
      </c>
      <c r="G3695" t="s">
        <v>259</v>
      </c>
      <c r="H3695">
        <f t="shared" si="449"/>
        <v>2</v>
      </c>
      <c r="I3695">
        <f t="shared" si="444"/>
        <v>629000</v>
      </c>
      <c r="J3695">
        <v>2019.03</v>
      </c>
      <c r="K3695">
        <f t="shared" si="445"/>
        <v>64</v>
      </c>
      <c r="M3695">
        <f t="shared" si="446"/>
        <v>629000</v>
      </c>
    </row>
    <row r="3696" spans="1:13" x14ac:dyDescent="0.45">
      <c r="A3696" t="s">
        <v>2058</v>
      </c>
      <c r="B3696">
        <v>600000</v>
      </c>
      <c r="C3696" t="s">
        <v>4</v>
      </c>
      <c r="D3696" t="str">
        <f t="shared" si="450"/>
        <v>2020.11</v>
      </c>
      <c r="E3696" t="str" cm="1">
        <f t="array" ref="E3696">IF(COUNT(FIND({"셀룰러","샐룰러","lte","Lte","LTE","Cellular","cellular"},G3696)),"lte","wifi")</f>
        <v>wifi</v>
      </c>
      <c r="F3696" t="s">
        <v>199</v>
      </c>
      <c r="G3696" t="s">
        <v>2192</v>
      </c>
      <c r="H3696">
        <f t="shared" si="449"/>
        <v>1.0799999999999272</v>
      </c>
      <c r="I3696">
        <f t="shared" si="444"/>
        <v>629000</v>
      </c>
      <c r="J3696">
        <v>2019.03</v>
      </c>
      <c r="K3696">
        <f t="shared" si="445"/>
        <v>64</v>
      </c>
      <c r="M3696">
        <f t="shared" si="446"/>
        <v>629000</v>
      </c>
    </row>
    <row r="3697" spans="1:13" x14ac:dyDescent="0.45">
      <c r="A3697" t="s">
        <v>2058</v>
      </c>
      <c r="B3697">
        <v>750000</v>
      </c>
      <c r="C3697" t="s">
        <v>4</v>
      </c>
      <c r="D3697" t="str">
        <f t="shared" ref="D3697:D3714" si="451">LEFT(F3697,7)</f>
        <v>2020.12</v>
      </c>
      <c r="E3697" t="str" cm="1">
        <f t="array" ref="E3697">IF(COUNT(FIND({"셀룰러","샐룰러","lte","Lte","LTE","Cellular","cellular"},G3697)),"lte","wifi")</f>
        <v>wifi</v>
      </c>
      <c r="F3697" t="s">
        <v>163</v>
      </c>
      <c r="G3697" t="s">
        <v>2148</v>
      </c>
      <c r="H3697">
        <f t="shared" si="449"/>
        <v>1.0899999999999181</v>
      </c>
      <c r="I3697">
        <f t="shared" si="444"/>
        <v>629000</v>
      </c>
      <c r="J3697">
        <v>2019.03</v>
      </c>
      <c r="K3697">
        <f t="shared" si="445"/>
        <v>64</v>
      </c>
      <c r="M3697">
        <f t="shared" si="446"/>
        <v>629000</v>
      </c>
    </row>
    <row r="3698" spans="1:13" x14ac:dyDescent="0.45">
      <c r="A3698" t="s">
        <v>2058</v>
      </c>
      <c r="B3698">
        <v>450000</v>
      </c>
      <c r="C3698" t="s">
        <v>7</v>
      </c>
      <c r="D3698" t="str">
        <f t="shared" si="451"/>
        <v>2021.03</v>
      </c>
      <c r="E3698" t="str" cm="1">
        <f t="array" ref="E3698">IF(COUNT(FIND({"셀룰러","샐룰러","lte","Lte","LTE","Cellular","cellular"},G3698)),"lte","wifi")</f>
        <v>wifi</v>
      </c>
      <c r="F3698" t="s">
        <v>18</v>
      </c>
      <c r="G3698" t="s">
        <v>2033</v>
      </c>
      <c r="H3698">
        <f t="shared" si="449"/>
        <v>2</v>
      </c>
      <c r="I3698">
        <f t="shared" si="444"/>
        <v>629000</v>
      </c>
      <c r="J3698">
        <v>2019.03</v>
      </c>
      <c r="K3698">
        <f t="shared" si="445"/>
        <v>64</v>
      </c>
      <c r="M3698">
        <f t="shared" si="446"/>
        <v>629000</v>
      </c>
    </row>
    <row r="3699" spans="1:13" x14ac:dyDescent="0.45">
      <c r="A3699" t="s">
        <v>2058</v>
      </c>
      <c r="B3699">
        <v>470000</v>
      </c>
      <c r="C3699" t="s">
        <v>7</v>
      </c>
      <c r="D3699" t="str">
        <f t="shared" si="451"/>
        <v>2020.11</v>
      </c>
      <c r="E3699" t="str" cm="1">
        <f t="array" ref="E3699">IF(COUNT(FIND({"셀룰러","샐룰러","lte","Lte","LTE","Cellular","cellular"},G3699)),"lte","wifi")</f>
        <v>wifi</v>
      </c>
      <c r="F3699" t="s">
        <v>67</v>
      </c>
      <c r="G3699" t="s">
        <v>2198</v>
      </c>
      <c r="H3699">
        <f t="shared" si="449"/>
        <v>1.0799999999999272</v>
      </c>
      <c r="I3699">
        <f t="shared" si="444"/>
        <v>629000</v>
      </c>
      <c r="J3699">
        <v>2019.03</v>
      </c>
      <c r="K3699">
        <f t="shared" si="445"/>
        <v>64</v>
      </c>
      <c r="M3699">
        <f t="shared" si="446"/>
        <v>629000</v>
      </c>
    </row>
    <row r="3700" spans="1:13" x14ac:dyDescent="0.45">
      <c r="A3700" t="s">
        <v>2058</v>
      </c>
      <c r="B3700">
        <v>515000</v>
      </c>
      <c r="C3700" t="s">
        <v>4</v>
      </c>
      <c r="D3700" t="str">
        <f t="shared" si="451"/>
        <v>2020.11</v>
      </c>
      <c r="E3700" t="str" cm="1">
        <f t="array" ref="E3700">IF(COUNT(FIND({"셀룰러","샐룰러","lte","Lte","LTE","Cellular","cellular"},G3700)),"lte","wifi")</f>
        <v>wifi</v>
      </c>
      <c r="F3700" t="s">
        <v>183</v>
      </c>
      <c r="G3700" t="s">
        <v>2152</v>
      </c>
      <c r="H3700">
        <f t="shared" si="449"/>
        <v>1.0799999999999272</v>
      </c>
      <c r="I3700">
        <f t="shared" ref="I3700:I3763" si="452">IF(K3700=256,M3700+200000,M3700)</f>
        <v>629000</v>
      </c>
      <c r="J3700">
        <v>2019.03</v>
      </c>
      <c r="K3700">
        <f t="shared" ref="K3700:K3763" si="453">IF(COUNT(FIND(256,G3700)),256,64)</f>
        <v>64</v>
      </c>
      <c r="M3700">
        <f t="shared" ref="M3700:M3763" si="454">IF(E3700="wifi",629000,799000)</f>
        <v>629000</v>
      </c>
    </row>
    <row r="3701" spans="1:13" x14ac:dyDescent="0.45">
      <c r="A3701" t="s">
        <v>2058</v>
      </c>
      <c r="B3701">
        <v>670000</v>
      </c>
      <c r="C3701" t="s">
        <v>4</v>
      </c>
      <c r="D3701" t="str">
        <f t="shared" si="451"/>
        <v>2020.11</v>
      </c>
      <c r="E3701" t="str" cm="1">
        <f t="array" ref="E3701">IF(COUNT(FIND({"셀룰러","샐룰러","lte","Lte","LTE","Cellular","cellular"},G3701)),"lte","wifi")</f>
        <v>lte</v>
      </c>
      <c r="F3701" t="s">
        <v>168</v>
      </c>
      <c r="G3701" t="s">
        <v>2186</v>
      </c>
      <c r="H3701">
        <f t="shared" si="449"/>
        <v>1.0799999999999272</v>
      </c>
      <c r="I3701">
        <f t="shared" si="452"/>
        <v>999000</v>
      </c>
      <c r="J3701">
        <v>2019.03</v>
      </c>
      <c r="K3701">
        <f t="shared" si="453"/>
        <v>256</v>
      </c>
      <c r="M3701">
        <f t="shared" si="454"/>
        <v>799000</v>
      </c>
    </row>
    <row r="3702" spans="1:13" x14ac:dyDescent="0.45">
      <c r="A3702" t="s">
        <v>2058</v>
      </c>
      <c r="B3702">
        <v>580000</v>
      </c>
      <c r="C3702" t="s">
        <v>4</v>
      </c>
      <c r="D3702" t="str">
        <f t="shared" si="451"/>
        <v>2021.01</v>
      </c>
      <c r="E3702" t="str" cm="1">
        <f t="array" ref="E3702">IF(COUNT(FIND({"셀룰러","샐룰러","lte","Lte","LTE","Cellular","cellular"},G3702)),"lte","wifi")</f>
        <v>wifi</v>
      </c>
      <c r="F3702" t="s">
        <v>117</v>
      </c>
      <c r="G3702" t="s">
        <v>421</v>
      </c>
      <c r="H3702">
        <f t="shared" si="449"/>
        <v>1.9800000000000182</v>
      </c>
      <c r="I3702">
        <f t="shared" si="452"/>
        <v>629000</v>
      </c>
      <c r="J3702">
        <v>2019.03</v>
      </c>
      <c r="K3702">
        <f t="shared" si="453"/>
        <v>64</v>
      </c>
      <c r="M3702">
        <f t="shared" si="454"/>
        <v>629000</v>
      </c>
    </row>
    <row r="3703" spans="1:13" x14ac:dyDescent="0.45">
      <c r="A3703" t="s">
        <v>2058</v>
      </c>
      <c r="B3703">
        <v>550000</v>
      </c>
      <c r="C3703" t="s">
        <v>43</v>
      </c>
      <c r="D3703" t="str">
        <f t="shared" si="451"/>
        <v>2020.11</v>
      </c>
      <c r="E3703" t="str" cm="1">
        <f t="array" ref="E3703">IF(COUNT(FIND({"셀룰러","샐룰러","lte","Lte","LTE","Cellular","cellular"},G3703)),"lte","wifi")</f>
        <v>wifi</v>
      </c>
      <c r="F3703" t="s">
        <v>195</v>
      </c>
      <c r="G3703" t="s">
        <v>194</v>
      </c>
      <c r="H3703">
        <f t="shared" si="449"/>
        <v>1.0799999999999272</v>
      </c>
      <c r="I3703">
        <f t="shared" si="452"/>
        <v>629000</v>
      </c>
      <c r="J3703">
        <v>2019.03</v>
      </c>
      <c r="K3703">
        <f t="shared" si="453"/>
        <v>64</v>
      </c>
      <c r="M3703">
        <f t="shared" si="454"/>
        <v>629000</v>
      </c>
    </row>
    <row r="3704" spans="1:13" x14ac:dyDescent="0.45">
      <c r="A3704" t="s">
        <v>2058</v>
      </c>
      <c r="B3704" s="1">
        <v>589000</v>
      </c>
      <c r="C3704" t="s">
        <v>4</v>
      </c>
      <c r="D3704" t="str">
        <f t="shared" si="451"/>
        <v>2020.07</v>
      </c>
      <c r="E3704" t="str" cm="1">
        <f t="array" ref="E3704">IF(COUNT(FIND({"셀룰러","샐룰러","lte","Lte","LTE","Cellular","cellular"},G3704)),"lte","wifi")</f>
        <v>wifi</v>
      </c>
      <c r="F3704" t="s">
        <v>5310</v>
      </c>
      <c r="G3704" t="s">
        <v>5136</v>
      </c>
      <c r="H3704">
        <f t="shared" si="449"/>
        <v>1.0399999999999636</v>
      </c>
      <c r="I3704">
        <f t="shared" si="452"/>
        <v>829000</v>
      </c>
      <c r="J3704">
        <v>2019.03</v>
      </c>
      <c r="K3704">
        <f t="shared" si="453"/>
        <v>256</v>
      </c>
      <c r="M3704">
        <f t="shared" si="454"/>
        <v>629000</v>
      </c>
    </row>
    <row r="3705" spans="1:13" x14ac:dyDescent="0.45">
      <c r="A3705" t="s">
        <v>2058</v>
      </c>
      <c r="B3705">
        <v>850000</v>
      </c>
      <c r="C3705" t="s">
        <v>4</v>
      </c>
      <c r="D3705" t="str">
        <f t="shared" si="451"/>
        <v>2020.12</v>
      </c>
      <c r="E3705" t="str" cm="1">
        <f t="array" ref="E3705">IF(COUNT(FIND({"셀룰러","샐룰러","lte","Lte","LTE","Cellular","cellular"},G3705)),"lte","wifi")</f>
        <v>wifi</v>
      </c>
      <c r="F3705" t="s">
        <v>175</v>
      </c>
      <c r="G3705" t="s">
        <v>531</v>
      </c>
      <c r="H3705">
        <f t="shared" si="449"/>
        <v>1.0899999999999181</v>
      </c>
      <c r="I3705">
        <f t="shared" si="452"/>
        <v>829000</v>
      </c>
      <c r="J3705">
        <v>2019.03</v>
      </c>
      <c r="K3705">
        <f t="shared" si="453"/>
        <v>256</v>
      </c>
      <c r="M3705">
        <f t="shared" si="454"/>
        <v>629000</v>
      </c>
    </row>
    <row r="3706" spans="1:13" x14ac:dyDescent="0.45">
      <c r="A3706" t="s">
        <v>2058</v>
      </c>
      <c r="B3706">
        <v>200000</v>
      </c>
      <c r="C3706" t="s">
        <v>7</v>
      </c>
      <c r="D3706" t="str">
        <f t="shared" si="451"/>
        <v>2021.03</v>
      </c>
      <c r="E3706" t="str" cm="1">
        <f t="array" ref="E3706">IF(COUNT(FIND({"셀룰러","샐룰러","lte","Lte","LTE","Cellular","cellular"},G3706)),"lte","wifi")</f>
        <v>wifi</v>
      </c>
      <c r="F3706" t="s">
        <v>20</v>
      </c>
      <c r="G3706" t="s">
        <v>2038</v>
      </c>
      <c r="H3706">
        <f t="shared" si="449"/>
        <v>2</v>
      </c>
      <c r="I3706">
        <f t="shared" si="452"/>
        <v>629000</v>
      </c>
      <c r="J3706">
        <v>2019.03</v>
      </c>
      <c r="K3706">
        <f t="shared" si="453"/>
        <v>64</v>
      </c>
      <c r="M3706">
        <f t="shared" si="454"/>
        <v>629000</v>
      </c>
    </row>
    <row r="3707" spans="1:13" x14ac:dyDescent="0.45">
      <c r="A3707" t="s">
        <v>2058</v>
      </c>
      <c r="B3707">
        <v>520000</v>
      </c>
      <c r="C3707" t="s">
        <v>4</v>
      </c>
      <c r="D3707" t="str">
        <f t="shared" si="451"/>
        <v>2021.03</v>
      </c>
      <c r="E3707" t="str" cm="1">
        <f t="array" ref="E3707">IF(COUNT(FIND({"셀룰러","샐룰러","lte","Lte","LTE","Cellular","cellular"},G3707)),"lte","wifi")</f>
        <v>wifi</v>
      </c>
      <c r="F3707" t="s">
        <v>22</v>
      </c>
      <c r="G3707" t="s">
        <v>2056</v>
      </c>
      <c r="H3707">
        <f t="shared" si="449"/>
        <v>2</v>
      </c>
      <c r="I3707">
        <f t="shared" si="452"/>
        <v>629000</v>
      </c>
      <c r="J3707">
        <v>2019.03</v>
      </c>
      <c r="K3707">
        <f t="shared" si="453"/>
        <v>64</v>
      </c>
      <c r="M3707">
        <f t="shared" si="454"/>
        <v>629000</v>
      </c>
    </row>
    <row r="3708" spans="1:13" x14ac:dyDescent="0.45">
      <c r="A3708" t="s">
        <v>2058</v>
      </c>
      <c r="B3708">
        <v>550000</v>
      </c>
      <c r="C3708" t="s">
        <v>4</v>
      </c>
      <c r="D3708" t="str">
        <f t="shared" si="451"/>
        <v>2020.11</v>
      </c>
      <c r="E3708" t="str" cm="1">
        <f t="array" ref="E3708">IF(COUNT(FIND({"셀룰러","샐룰러","lte","Lte","LTE","Cellular","cellular"},G3708)),"lte","wifi")</f>
        <v>wifi</v>
      </c>
      <c r="F3708" t="s">
        <v>185</v>
      </c>
      <c r="G3708" t="s">
        <v>2180</v>
      </c>
      <c r="H3708">
        <f t="shared" si="449"/>
        <v>1.0799999999999272</v>
      </c>
      <c r="I3708">
        <f t="shared" si="452"/>
        <v>629000</v>
      </c>
      <c r="J3708">
        <v>2019.03</v>
      </c>
      <c r="K3708">
        <f t="shared" si="453"/>
        <v>64</v>
      </c>
      <c r="M3708">
        <f t="shared" si="454"/>
        <v>629000</v>
      </c>
    </row>
    <row r="3709" spans="1:13" x14ac:dyDescent="0.45">
      <c r="A3709" t="s">
        <v>2058</v>
      </c>
      <c r="B3709">
        <v>570000</v>
      </c>
      <c r="C3709" t="s">
        <v>43</v>
      </c>
      <c r="D3709" t="str">
        <f t="shared" si="451"/>
        <v>2020.11</v>
      </c>
      <c r="E3709" t="str" cm="1">
        <f t="array" ref="E3709">IF(COUNT(FIND({"셀룰러","샐룰러","lte","Lte","LTE","Cellular","cellular"},G3709)),"lte","wifi")</f>
        <v>wifi</v>
      </c>
      <c r="F3709" t="s">
        <v>206</v>
      </c>
      <c r="G3709" t="s">
        <v>2168</v>
      </c>
      <c r="H3709">
        <f t="shared" si="449"/>
        <v>1.0799999999999272</v>
      </c>
      <c r="I3709">
        <f t="shared" si="452"/>
        <v>629000</v>
      </c>
      <c r="J3709">
        <v>2019.03</v>
      </c>
      <c r="K3709">
        <f t="shared" si="453"/>
        <v>64</v>
      </c>
      <c r="M3709">
        <f t="shared" si="454"/>
        <v>629000</v>
      </c>
    </row>
    <row r="3710" spans="1:13" x14ac:dyDescent="0.45">
      <c r="A3710" t="s">
        <v>2058</v>
      </c>
      <c r="B3710">
        <v>360000</v>
      </c>
      <c r="C3710" t="s">
        <v>4</v>
      </c>
      <c r="D3710" t="str">
        <f t="shared" si="451"/>
        <v>2020.11</v>
      </c>
      <c r="E3710" t="str" cm="1">
        <f t="array" ref="E3710">IF(COUNT(FIND({"셀룰러","샐룰러","lte","Lte","LTE","Cellular","cellular"},G3710)),"lte","wifi")</f>
        <v>wifi</v>
      </c>
      <c r="F3710" t="s">
        <v>185</v>
      </c>
      <c r="G3710" t="s">
        <v>2181</v>
      </c>
      <c r="H3710">
        <f t="shared" si="449"/>
        <v>1.0799999999999272</v>
      </c>
      <c r="I3710">
        <f t="shared" si="452"/>
        <v>629000</v>
      </c>
      <c r="J3710">
        <v>2019.03</v>
      </c>
      <c r="K3710">
        <f t="shared" si="453"/>
        <v>64</v>
      </c>
      <c r="M3710">
        <f t="shared" si="454"/>
        <v>629000</v>
      </c>
    </row>
    <row r="3711" spans="1:13" x14ac:dyDescent="0.45">
      <c r="A3711" t="s">
        <v>2058</v>
      </c>
      <c r="B3711">
        <v>390000</v>
      </c>
      <c r="C3711" t="s">
        <v>7</v>
      </c>
      <c r="D3711" t="str">
        <f t="shared" si="451"/>
        <v>2020.12</v>
      </c>
      <c r="E3711" t="str" cm="1">
        <f t="array" ref="E3711">IF(COUNT(FIND({"셀룰러","샐룰러","lte","Lte","LTE","Cellular","cellular"},G3711)),"lte","wifi")</f>
        <v>wifi</v>
      </c>
      <c r="F3711" t="s">
        <v>163</v>
      </c>
      <c r="G3711" t="s">
        <v>2179</v>
      </c>
      <c r="H3711">
        <f t="shared" si="449"/>
        <v>1.0899999999999181</v>
      </c>
      <c r="I3711">
        <f t="shared" si="452"/>
        <v>629000</v>
      </c>
      <c r="J3711">
        <v>2019.03</v>
      </c>
      <c r="K3711">
        <f t="shared" si="453"/>
        <v>64</v>
      </c>
      <c r="M3711">
        <f t="shared" si="454"/>
        <v>629000</v>
      </c>
    </row>
    <row r="3712" spans="1:13" x14ac:dyDescent="0.45">
      <c r="A3712" t="s">
        <v>2058</v>
      </c>
      <c r="B3712">
        <v>550000</v>
      </c>
      <c r="C3712" t="s">
        <v>7</v>
      </c>
      <c r="D3712" t="str">
        <f t="shared" si="451"/>
        <v>2021.02</v>
      </c>
      <c r="E3712" t="str" cm="1">
        <f t="array" ref="E3712">IF(COUNT(FIND({"셀룰러","샐룰러","lte","Lte","LTE","Cellular","cellular"},G3712)),"lte","wifi")</f>
        <v>wifi</v>
      </c>
      <c r="F3712" t="s">
        <v>105</v>
      </c>
      <c r="G3712" t="s">
        <v>2003</v>
      </c>
      <c r="H3712">
        <f t="shared" si="449"/>
        <v>1.9900000000000091</v>
      </c>
      <c r="I3712">
        <f t="shared" si="452"/>
        <v>629000</v>
      </c>
      <c r="J3712">
        <v>2019.03</v>
      </c>
      <c r="K3712">
        <f t="shared" si="453"/>
        <v>64</v>
      </c>
      <c r="M3712">
        <f t="shared" si="454"/>
        <v>629000</v>
      </c>
    </row>
    <row r="3713" spans="1:13" x14ac:dyDescent="0.45">
      <c r="A3713" t="s">
        <v>2058</v>
      </c>
      <c r="B3713">
        <v>750000</v>
      </c>
      <c r="C3713" t="s">
        <v>43</v>
      </c>
      <c r="D3713" t="str">
        <f t="shared" si="451"/>
        <v>2020.11</v>
      </c>
      <c r="E3713" t="str" cm="1">
        <f t="array" ref="E3713">IF(COUNT(FIND({"셀룰러","샐룰러","lte","Lte","LTE","Cellular","cellular"},G3713)),"lte","wifi")</f>
        <v>wifi</v>
      </c>
      <c r="F3713" t="s">
        <v>67</v>
      </c>
      <c r="G3713" t="s">
        <v>2191</v>
      </c>
      <c r="H3713">
        <f t="shared" si="449"/>
        <v>1.0799999999999272</v>
      </c>
      <c r="I3713">
        <f t="shared" si="452"/>
        <v>829000</v>
      </c>
      <c r="J3713">
        <v>2019.03</v>
      </c>
      <c r="K3713">
        <f t="shared" si="453"/>
        <v>256</v>
      </c>
      <c r="M3713">
        <f t="shared" si="454"/>
        <v>629000</v>
      </c>
    </row>
    <row r="3714" spans="1:13" x14ac:dyDescent="0.45">
      <c r="A3714" t="s">
        <v>2058</v>
      </c>
      <c r="B3714">
        <v>450000</v>
      </c>
      <c r="C3714" t="s">
        <v>4</v>
      </c>
      <c r="D3714" t="str">
        <f t="shared" si="451"/>
        <v>2020.12</v>
      </c>
      <c r="E3714" t="str" cm="1">
        <f t="array" ref="E3714">IF(COUNT(FIND({"셀룰러","샐룰러","lte","Lte","LTE","Cellular","cellular"},G3714)),"lte","wifi")</f>
        <v>wifi</v>
      </c>
      <c r="F3714" t="s">
        <v>480</v>
      </c>
      <c r="G3714" t="s">
        <v>1492</v>
      </c>
      <c r="H3714">
        <f t="shared" si="449"/>
        <v>1.0899999999999181</v>
      </c>
      <c r="I3714">
        <f t="shared" si="452"/>
        <v>629000</v>
      </c>
      <c r="J3714">
        <v>2019.03</v>
      </c>
      <c r="K3714">
        <f t="shared" si="453"/>
        <v>64</v>
      </c>
      <c r="M3714">
        <f t="shared" si="454"/>
        <v>629000</v>
      </c>
    </row>
    <row r="3715" spans="1:13" x14ac:dyDescent="0.45">
      <c r="A3715" t="s">
        <v>2058</v>
      </c>
      <c r="B3715">
        <v>500000</v>
      </c>
      <c r="C3715" t="s">
        <v>4</v>
      </c>
      <c r="D3715" s="2">
        <v>2021.01</v>
      </c>
      <c r="E3715" t="str" cm="1">
        <f t="array" ref="E3715">IF(COUNT(FIND({"셀룰러","샐룰러","lte","Lte","LTE","Cellular","cellular"},G3715)),"lte","wifi")</f>
        <v>lte</v>
      </c>
      <c r="F3715">
        <v>20210121</v>
      </c>
      <c r="G3715" t="s">
        <v>5523</v>
      </c>
      <c r="H3715">
        <f t="shared" si="449"/>
        <v>1.9800000000000182</v>
      </c>
      <c r="I3715">
        <f t="shared" si="452"/>
        <v>799000</v>
      </c>
      <c r="J3715">
        <v>2019.03</v>
      </c>
      <c r="K3715">
        <f t="shared" si="453"/>
        <v>64</v>
      </c>
      <c r="M3715">
        <f t="shared" si="454"/>
        <v>799000</v>
      </c>
    </row>
    <row r="3716" spans="1:13" x14ac:dyDescent="0.45">
      <c r="A3716" t="s">
        <v>2058</v>
      </c>
      <c r="B3716">
        <v>680000</v>
      </c>
      <c r="C3716" t="s">
        <v>43</v>
      </c>
      <c r="D3716" t="str">
        <f t="shared" ref="D3716:D3724" si="455">LEFT(F3716,7)</f>
        <v>2020.11</v>
      </c>
      <c r="E3716" t="str" cm="1">
        <f t="array" ref="E3716">IF(COUNT(FIND({"셀룰러","샐룰러","lte","Lte","LTE","Cellular","cellular"},G3716)),"lte","wifi")</f>
        <v>wifi</v>
      </c>
      <c r="F3716" t="s">
        <v>204</v>
      </c>
      <c r="G3716" t="s">
        <v>2163</v>
      </c>
      <c r="H3716">
        <f t="shared" si="449"/>
        <v>1.0799999999999272</v>
      </c>
      <c r="I3716">
        <f t="shared" si="452"/>
        <v>829000</v>
      </c>
      <c r="J3716">
        <v>2019.03</v>
      </c>
      <c r="K3716">
        <f t="shared" si="453"/>
        <v>256</v>
      </c>
      <c r="M3716">
        <f t="shared" si="454"/>
        <v>629000</v>
      </c>
    </row>
    <row r="3717" spans="1:13" x14ac:dyDescent="0.45">
      <c r="A3717" t="s">
        <v>2058</v>
      </c>
      <c r="B3717">
        <v>700000</v>
      </c>
      <c r="C3717" t="s">
        <v>43</v>
      </c>
      <c r="D3717" t="str">
        <f t="shared" si="455"/>
        <v>2020.11</v>
      </c>
      <c r="E3717" t="str" cm="1">
        <f t="array" ref="E3717">IF(COUNT(FIND({"셀룰러","샐룰러","lte","Lte","LTE","Cellular","cellular"},G3717)),"lte","wifi")</f>
        <v>wifi</v>
      </c>
      <c r="F3717" t="s">
        <v>673</v>
      </c>
      <c r="G3717" t="s">
        <v>2204</v>
      </c>
      <c r="H3717">
        <f t="shared" si="449"/>
        <v>1.0799999999999272</v>
      </c>
      <c r="I3717">
        <f t="shared" si="452"/>
        <v>829000</v>
      </c>
      <c r="J3717">
        <v>2019.03</v>
      </c>
      <c r="K3717">
        <f t="shared" si="453"/>
        <v>256</v>
      </c>
      <c r="M3717">
        <f t="shared" si="454"/>
        <v>629000</v>
      </c>
    </row>
    <row r="3718" spans="1:13" x14ac:dyDescent="0.45">
      <c r="A3718" t="s">
        <v>2058</v>
      </c>
      <c r="B3718">
        <v>650000</v>
      </c>
      <c r="C3718" t="s">
        <v>4</v>
      </c>
      <c r="D3718" t="str">
        <f t="shared" si="455"/>
        <v>2020.11</v>
      </c>
      <c r="E3718" t="str" cm="1">
        <f t="array" ref="E3718">IF(COUNT(FIND({"셀룰러","샐룰러","lte","Lte","LTE","Cellular","cellular"},G3718)),"lte","wifi")</f>
        <v>lte</v>
      </c>
      <c r="F3718" t="s">
        <v>185</v>
      </c>
      <c r="G3718" t="s">
        <v>2147</v>
      </c>
      <c r="H3718">
        <f t="shared" si="449"/>
        <v>1.0799999999999272</v>
      </c>
      <c r="I3718">
        <f t="shared" si="452"/>
        <v>799000</v>
      </c>
      <c r="J3718">
        <v>2019.03</v>
      </c>
      <c r="K3718">
        <f t="shared" si="453"/>
        <v>64</v>
      </c>
      <c r="M3718">
        <f t="shared" si="454"/>
        <v>799000</v>
      </c>
    </row>
    <row r="3719" spans="1:13" x14ac:dyDescent="0.45">
      <c r="A3719" t="s">
        <v>2058</v>
      </c>
      <c r="B3719">
        <v>520000</v>
      </c>
      <c r="C3719" t="s">
        <v>4</v>
      </c>
      <c r="D3719" t="str">
        <f t="shared" si="455"/>
        <v>2021.02</v>
      </c>
      <c r="E3719" t="str" cm="1">
        <f t="array" ref="E3719">IF(COUNT(FIND({"셀룰러","샐룰러","lte","Lte","LTE","Cellular","cellular"},G3719)),"lte","wifi")</f>
        <v>wifi</v>
      </c>
      <c r="F3719" t="s">
        <v>299</v>
      </c>
      <c r="G3719" t="s">
        <v>321</v>
      </c>
      <c r="H3719">
        <f t="shared" ref="H3719:H3782" si="456">D3719-J3719</f>
        <v>1.9900000000000091</v>
      </c>
      <c r="I3719">
        <f t="shared" si="452"/>
        <v>629000</v>
      </c>
      <c r="J3719">
        <v>2019.03</v>
      </c>
      <c r="K3719">
        <f t="shared" si="453"/>
        <v>64</v>
      </c>
      <c r="M3719">
        <f t="shared" si="454"/>
        <v>629000</v>
      </c>
    </row>
    <row r="3720" spans="1:13" x14ac:dyDescent="0.45">
      <c r="A3720" t="s">
        <v>2058</v>
      </c>
      <c r="B3720">
        <v>580000</v>
      </c>
      <c r="C3720" t="s">
        <v>4</v>
      </c>
      <c r="D3720" t="str">
        <f t="shared" si="455"/>
        <v>2021.01</v>
      </c>
      <c r="E3720" t="str" cm="1">
        <f t="array" ref="E3720">IF(COUNT(FIND({"셀룰러","샐룰러","lte","Lte","LTE","Cellular","cellular"},G3720)),"lte","wifi")</f>
        <v>wifi</v>
      </c>
      <c r="F3720" t="s">
        <v>97</v>
      </c>
      <c r="G3720" t="s">
        <v>2012</v>
      </c>
      <c r="H3720">
        <f t="shared" si="456"/>
        <v>1.9800000000000182</v>
      </c>
      <c r="I3720">
        <f t="shared" si="452"/>
        <v>629000</v>
      </c>
      <c r="J3720">
        <v>2019.03</v>
      </c>
      <c r="K3720">
        <f t="shared" si="453"/>
        <v>64</v>
      </c>
      <c r="M3720">
        <f t="shared" si="454"/>
        <v>629000</v>
      </c>
    </row>
    <row r="3721" spans="1:13" x14ac:dyDescent="0.45">
      <c r="A3721" t="s">
        <v>2058</v>
      </c>
      <c r="B3721">
        <v>440000</v>
      </c>
      <c r="C3721" t="s">
        <v>4</v>
      </c>
      <c r="D3721" t="str">
        <f t="shared" si="455"/>
        <v>2021.01</v>
      </c>
      <c r="E3721" t="str" cm="1">
        <f t="array" ref="E3721">IF(COUNT(FIND({"셀룰러","샐룰러","lte","Lte","LTE","Cellular","cellular"},G3721)),"lte","wifi")</f>
        <v>wifi</v>
      </c>
      <c r="F3721" t="s">
        <v>83</v>
      </c>
      <c r="G3721" t="s">
        <v>2079</v>
      </c>
      <c r="H3721">
        <f t="shared" si="456"/>
        <v>1.9800000000000182</v>
      </c>
      <c r="I3721">
        <f t="shared" si="452"/>
        <v>629000</v>
      </c>
      <c r="J3721">
        <v>2019.03</v>
      </c>
      <c r="K3721">
        <f t="shared" si="453"/>
        <v>64</v>
      </c>
      <c r="M3721">
        <f t="shared" si="454"/>
        <v>629000</v>
      </c>
    </row>
    <row r="3722" spans="1:13" x14ac:dyDescent="0.45">
      <c r="A3722" t="s">
        <v>2058</v>
      </c>
      <c r="B3722">
        <v>570000</v>
      </c>
      <c r="C3722" t="s">
        <v>7</v>
      </c>
      <c r="D3722" t="str">
        <f t="shared" si="455"/>
        <v>2021.02</v>
      </c>
      <c r="E3722" t="str" cm="1">
        <f t="array" ref="E3722">IF(COUNT(FIND({"셀룰러","샐룰러","lte","Lte","LTE","Cellular","cellular"},G3722)),"lte","wifi")</f>
        <v>wifi</v>
      </c>
      <c r="F3722" t="s">
        <v>302</v>
      </c>
      <c r="G3722" t="s">
        <v>318</v>
      </c>
      <c r="H3722">
        <f t="shared" si="456"/>
        <v>1.9900000000000091</v>
      </c>
      <c r="I3722">
        <f t="shared" si="452"/>
        <v>629000</v>
      </c>
      <c r="J3722">
        <v>2019.03</v>
      </c>
      <c r="K3722">
        <f t="shared" si="453"/>
        <v>64</v>
      </c>
      <c r="M3722">
        <f t="shared" si="454"/>
        <v>629000</v>
      </c>
    </row>
    <row r="3723" spans="1:13" x14ac:dyDescent="0.45">
      <c r="A3723" t="s">
        <v>2058</v>
      </c>
      <c r="B3723">
        <v>710000</v>
      </c>
      <c r="C3723" t="s">
        <v>43</v>
      </c>
      <c r="D3723" t="str">
        <f t="shared" si="455"/>
        <v>2020.11</v>
      </c>
      <c r="E3723" t="str" cm="1">
        <f t="array" ref="E3723">IF(COUNT(FIND({"셀룰러","샐룰러","lte","Lte","LTE","Cellular","cellular"},G3723)),"lte","wifi")</f>
        <v>wifi</v>
      </c>
      <c r="F3723" t="s">
        <v>207</v>
      </c>
      <c r="G3723" t="s">
        <v>2209</v>
      </c>
      <c r="H3723">
        <f t="shared" si="456"/>
        <v>1.0799999999999272</v>
      </c>
      <c r="I3723">
        <f t="shared" si="452"/>
        <v>829000</v>
      </c>
      <c r="J3723">
        <v>2019.03</v>
      </c>
      <c r="K3723">
        <f t="shared" si="453"/>
        <v>256</v>
      </c>
      <c r="M3723">
        <f t="shared" si="454"/>
        <v>629000</v>
      </c>
    </row>
    <row r="3724" spans="1:13" x14ac:dyDescent="0.45">
      <c r="A3724" t="s">
        <v>2058</v>
      </c>
      <c r="B3724">
        <v>500000</v>
      </c>
      <c r="C3724" t="s">
        <v>4</v>
      </c>
      <c r="D3724" t="str">
        <f t="shared" si="455"/>
        <v>2021.03</v>
      </c>
      <c r="E3724" t="str" cm="1">
        <f t="array" ref="E3724">IF(COUNT(FIND({"셀룰러","샐룰러","lte","Lte","LTE","Cellular","cellular"},G3724)),"lte","wifi")</f>
        <v>wifi</v>
      </c>
      <c r="F3724" t="s">
        <v>15</v>
      </c>
      <c r="G3724" t="s">
        <v>2040</v>
      </c>
      <c r="H3724">
        <f t="shared" si="456"/>
        <v>2</v>
      </c>
      <c r="I3724">
        <f t="shared" si="452"/>
        <v>629000</v>
      </c>
      <c r="J3724">
        <v>2019.03</v>
      </c>
      <c r="K3724">
        <f t="shared" si="453"/>
        <v>64</v>
      </c>
      <c r="M3724">
        <f t="shared" si="454"/>
        <v>629000</v>
      </c>
    </row>
    <row r="3725" spans="1:13" x14ac:dyDescent="0.45">
      <c r="A3725" t="s">
        <v>2058</v>
      </c>
      <c r="B3725">
        <v>480000</v>
      </c>
      <c r="C3725" t="s">
        <v>4</v>
      </c>
      <c r="D3725" s="2">
        <v>2021.01</v>
      </c>
      <c r="E3725" t="str" cm="1">
        <f t="array" ref="E3725">IF(COUNT(FIND({"셀룰러","샐룰러","lte","Lte","LTE","Cellular","cellular"},G3725)),"lte","wifi")</f>
        <v>wifi</v>
      </c>
      <c r="F3725">
        <v>20210116</v>
      </c>
      <c r="G3725" t="s">
        <v>5625</v>
      </c>
      <c r="H3725">
        <f t="shared" si="456"/>
        <v>1.9800000000000182</v>
      </c>
      <c r="I3725">
        <f t="shared" si="452"/>
        <v>629000</v>
      </c>
      <c r="J3725">
        <v>2019.03</v>
      </c>
      <c r="K3725">
        <f t="shared" si="453"/>
        <v>64</v>
      </c>
      <c r="M3725">
        <f t="shared" si="454"/>
        <v>629000</v>
      </c>
    </row>
    <row r="3726" spans="1:13" x14ac:dyDescent="0.45">
      <c r="A3726" t="s">
        <v>2058</v>
      </c>
      <c r="B3726">
        <v>500000</v>
      </c>
      <c r="C3726" t="s">
        <v>4</v>
      </c>
      <c r="D3726" t="str">
        <f t="shared" ref="D3726:D3731" si="457">LEFT(F3726,7)</f>
        <v>2021.01</v>
      </c>
      <c r="E3726" t="str" cm="1">
        <f t="array" ref="E3726">IF(COUNT(FIND({"셀룰러","샐룰러","lte","Lte","LTE","Cellular","cellular"},G3726)),"lte","wifi")</f>
        <v>wifi</v>
      </c>
      <c r="F3726" t="s">
        <v>351</v>
      </c>
      <c r="G3726" t="s">
        <v>2106</v>
      </c>
      <c r="H3726">
        <f t="shared" si="456"/>
        <v>1.9800000000000182</v>
      </c>
      <c r="I3726">
        <f t="shared" si="452"/>
        <v>629000</v>
      </c>
      <c r="J3726">
        <v>2019.03</v>
      </c>
      <c r="K3726">
        <f t="shared" si="453"/>
        <v>64</v>
      </c>
      <c r="M3726">
        <f t="shared" si="454"/>
        <v>629000</v>
      </c>
    </row>
    <row r="3727" spans="1:13" x14ac:dyDescent="0.45">
      <c r="A3727" t="s">
        <v>2058</v>
      </c>
      <c r="B3727">
        <v>550000</v>
      </c>
      <c r="C3727" t="s">
        <v>4</v>
      </c>
      <c r="D3727" t="str">
        <f t="shared" si="457"/>
        <v>2021.01</v>
      </c>
      <c r="E3727" t="str" cm="1">
        <f t="array" ref="E3727">IF(COUNT(FIND({"셀룰러","샐룰러","lte","Lte","LTE","Cellular","cellular"},G3727)),"lte","wifi")</f>
        <v>lte</v>
      </c>
      <c r="F3727" t="s">
        <v>89</v>
      </c>
      <c r="G3727" t="s">
        <v>2090</v>
      </c>
      <c r="H3727">
        <f t="shared" si="456"/>
        <v>1.9800000000000182</v>
      </c>
      <c r="I3727">
        <f t="shared" si="452"/>
        <v>799000</v>
      </c>
      <c r="J3727">
        <v>2019.03</v>
      </c>
      <c r="K3727">
        <f t="shared" si="453"/>
        <v>64</v>
      </c>
      <c r="M3727">
        <f t="shared" si="454"/>
        <v>799000</v>
      </c>
    </row>
    <row r="3728" spans="1:13" x14ac:dyDescent="0.45">
      <c r="A3728" t="s">
        <v>2058</v>
      </c>
      <c r="B3728">
        <v>650000</v>
      </c>
      <c r="C3728" t="s">
        <v>7</v>
      </c>
      <c r="D3728" t="str">
        <f t="shared" si="457"/>
        <v>2021.01</v>
      </c>
      <c r="E3728" t="str" cm="1">
        <f t="array" ref="E3728">IF(COUNT(FIND({"셀룰러","샐룰러","lte","Lte","LTE","Cellular","cellular"},G3728)),"lte","wifi")</f>
        <v>wifi</v>
      </c>
      <c r="F3728" t="s">
        <v>106</v>
      </c>
      <c r="G3728" t="s">
        <v>2108</v>
      </c>
      <c r="H3728">
        <f t="shared" si="456"/>
        <v>1.9800000000000182</v>
      </c>
      <c r="I3728">
        <f t="shared" si="452"/>
        <v>829000</v>
      </c>
      <c r="J3728">
        <v>2019.03</v>
      </c>
      <c r="K3728">
        <f t="shared" si="453"/>
        <v>256</v>
      </c>
      <c r="M3728">
        <f t="shared" si="454"/>
        <v>629000</v>
      </c>
    </row>
    <row r="3729" spans="1:13" x14ac:dyDescent="0.45">
      <c r="A3729" t="s">
        <v>2058</v>
      </c>
      <c r="B3729">
        <v>520000</v>
      </c>
      <c r="C3729" t="s">
        <v>4</v>
      </c>
      <c r="D3729" t="str">
        <f t="shared" si="457"/>
        <v>2021.01</v>
      </c>
      <c r="E3729" t="str" cm="1">
        <f t="array" ref="E3729">IF(COUNT(FIND({"셀룰러","샐룰러","lte","Lte","LTE","Cellular","cellular"},G3729)),"lte","wifi")</f>
        <v>wifi</v>
      </c>
      <c r="F3729" t="s">
        <v>418</v>
      </c>
      <c r="G3729" t="s">
        <v>2011</v>
      </c>
      <c r="H3729">
        <f t="shared" si="456"/>
        <v>1.9800000000000182</v>
      </c>
      <c r="I3729">
        <f t="shared" si="452"/>
        <v>629000</v>
      </c>
      <c r="J3729">
        <v>2019.03</v>
      </c>
      <c r="K3729">
        <f t="shared" si="453"/>
        <v>64</v>
      </c>
      <c r="M3729">
        <f t="shared" si="454"/>
        <v>629000</v>
      </c>
    </row>
    <row r="3730" spans="1:13" x14ac:dyDescent="0.45">
      <c r="A3730" t="s">
        <v>2058</v>
      </c>
      <c r="B3730">
        <v>450000</v>
      </c>
      <c r="C3730" t="s">
        <v>7</v>
      </c>
      <c r="D3730" t="str">
        <f t="shared" si="457"/>
        <v>2020.12</v>
      </c>
      <c r="E3730" t="str" cm="1">
        <f t="array" ref="E3730">IF(COUNT(FIND({"셀룰러","샐룰러","lte","Lte","LTE","Cellular","cellular"},G3730)),"lte","wifi")</f>
        <v>wifi</v>
      </c>
      <c r="F3730" t="s">
        <v>138</v>
      </c>
      <c r="G3730" t="s">
        <v>2120</v>
      </c>
      <c r="H3730">
        <f t="shared" si="456"/>
        <v>1.0899999999999181</v>
      </c>
      <c r="I3730">
        <f t="shared" si="452"/>
        <v>629000</v>
      </c>
      <c r="J3730">
        <v>2019.03</v>
      </c>
      <c r="K3730">
        <f t="shared" si="453"/>
        <v>64</v>
      </c>
      <c r="M3730">
        <f t="shared" si="454"/>
        <v>629000</v>
      </c>
    </row>
    <row r="3731" spans="1:13" x14ac:dyDescent="0.45">
      <c r="A3731" t="s">
        <v>2058</v>
      </c>
      <c r="B3731">
        <v>520000</v>
      </c>
      <c r="C3731" t="s">
        <v>4</v>
      </c>
      <c r="D3731" t="str">
        <f t="shared" si="457"/>
        <v>2020.11</v>
      </c>
      <c r="E3731" t="str" cm="1">
        <f t="array" ref="E3731">IF(COUNT(FIND({"셀룰러","샐룰러","lte","Lte","LTE","Cellular","cellular"},G3731)),"lte","wifi")</f>
        <v>wifi</v>
      </c>
      <c r="F3731" t="s">
        <v>186</v>
      </c>
      <c r="G3731" t="s">
        <v>2159</v>
      </c>
      <c r="H3731">
        <f t="shared" si="456"/>
        <v>1.0799999999999272</v>
      </c>
      <c r="I3731">
        <f t="shared" si="452"/>
        <v>629000</v>
      </c>
      <c r="J3731">
        <v>2019.03</v>
      </c>
      <c r="K3731">
        <f t="shared" si="453"/>
        <v>64</v>
      </c>
      <c r="M3731">
        <f t="shared" si="454"/>
        <v>629000</v>
      </c>
    </row>
    <row r="3732" spans="1:13" x14ac:dyDescent="0.45">
      <c r="A3732" t="s">
        <v>2058</v>
      </c>
      <c r="B3732">
        <v>460000</v>
      </c>
      <c r="C3732" t="s">
        <v>7</v>
      </c>
      <c r="D3732" s="2">
        <v>2020.12</v>
      </c>
      <c r="E3732" t="str" cm="1">
        <f t="array" ref="E3732">IF(COUNT(FIND({"셀룰러","샐룰러","lte","Lte","LTE","Cellular","cellular"},G3732)),"lte","wifi")</f>
        <v>wifi</v>
      </c>
      <c r="F3732">
        <v>20201209</v>
      </c>
      <c r="G3732" t="s">
        <v>5420</v>
      </c>
      <c r="H3732">
        <f t="shared" si="456"/>
        <v>1.0899999999999181</v>
      </c>
      <c r="I3732">
        <f t="shared" si="452"/>
        <v>629000</v>
      </c>
      <c r="J3732">
        <v>2019.03</v>
      </c>
      <c r="K3732">
        <f t="shared" si="453"/>
        <v>64</v>
      </c>
      <c r="M3732">
        <f t="shared" si="454"/>
        <v>629000</v>
      </c>
    </row>
    <row r="3733" spans="1:13" x14ac:dyDescent="0.45">
      <c r="A3733" t="s">
        <v>2058</v>
      </c>
      <c r="B3733">
        <v>500000</v>
      </c>
      <c r="C3733" t="s">
        <v>4</v>
      </c>
      <c r="D3733" t="str">
        <f t="shared" ref="D3733:D3738" si="458">LEFT(F3733,7)</f>
        <v>2020.11</v>
      </c>
      <c r="E3733" t="str" cm="1">
        <f t="array" ref="E3733">IF(COUNT(FIND({"셀룰러","샐룰러","lte","Lte","LTE","Cellular","cellular"},G3733)),"lte","wifi")</f>
        <v>wifi</v>
      </c>
      <c r="F3733" t="s">
        <v>285</v>
      </c>
      <c r="G3733" t="s">
        <v>2202</v>
      </c>
      <c r="H3733">
        <f t="shared" si="456"/>
        <v>1.0799999999999272</v>
      </c>
      <c r="I3733">
        <f t="shared" si="452"/>
        <v>629000</v>
      </c>
      <c r="J3733">
        <v>2019.03</v>
      </c>
      <c r="K3733">
        <f t="shared" si="453"/>
        <v>64</v>
      </c>
      <c r="M3733">
        <f t="shared" si="454"/>
        <v>629000</v>
      </c>
    </row>
    <row r="3734" spans="1:13" x14ac:dyDescent="0.45">
      <c r="A3734" t="s">
        <v>2058</v>
      </c>
      <c r="B3734">
        <v>500000</v>
      </c>
      <c r="C3734" t="s">
        <v>4</v>
      </c>
      <c r="D3734" t="str">
        <f t="shared" si="458"/>
        <v>2021.02</v>
      </c>
      <c r="E3734" t="str" cm="1">
        <f t="array" ref="E3734">IF(COUNT(FIND({"셀룰러","샐룰러","lte","Lte","LTE","Cellular","cellular"},G3734)),"lte","wifi")</f>
        <v>wifi</v>
      </c>
      <c r="F3734" t="s">
        <v>61</v>
      </c>
      <c r="G3734" t="s">
        <v>2066</v>
      </c>
      <c r="H3734">
        <f t="shared" si="456"/>
        <v>1.9900000000000091</v>
      </c>
      <c r="I3734">
        <f t="shared" si="452"/>
        <v>629000</v>
      </c>
      <c r="J3734">
        <v>2019.03</v>
      </c>
      <c r="K3734">
        <f t="shared" si="453"/>
        <v>64</v>
      </c>
      <c r="M3734">
        <f t="shared" si="454"/>
        <v>629000</v>
      </c>
    </row>
    <row r="3735" spans="1:13" x14ac:dyDescent="0.45">
      <c r="A3735" t="s">
        <v>2058</v>
      </c>
      <c r="B3735">
        <v>510000</v>
      </c>
      <c r="C3735" t="s">
        <v>4</v>
      </c>
      <c r="D3735" t="str">
        <f t="shared" si="458"/>
        <v>2021.03</v>
      </c>
      <c r="E3735" t="str" cm="1">
        <f t="array" ref="E3735">IF(COUNT(FIND({"셀룰러","샐룰러","lte","Lte","LTE","Cellular","cellular"},G3735)),"lte","wifi")</f>
        <v>wifi</v>
      </c>
      <c r="F3735" t="s">
        <v>20</v>
      </c>
      <c r="G3735" t="s">
        <v>270</v>
      </c>
      <c r="H3735">
        <f t="shared" si="456"/>
        <v>2</v>
      </c>
      <c r="I3735">
        <f t="shared" si="452"/>
        <v>629000</v>
      </c>
      <c r="J3735">
        <v>2019.03</v>
      </c>
      <c r="K3735">
        <f t="shared" si="453"/>
        <v>64</v>
      </c>
      <c r="M3735">
        <f t="shared" si="454"/>
        <v>629000</v>
      </c>
    </row>
    <row r="3736" spans="1:13" x14ac:dyDescent="0.45">
      <c r="A3736" t="s">
        <v>2058</v>
      </c>
      <c r="B3736">
        <v>480000</v>
      </c>
      <c r="C3736" t="s">
        <v>4</v>
      </c>
      <c r="D3736" t="str">
        <f t="shared" si="458"/>
        <v>2021.02</v>
      </c>
      <c r="E3736" t="str" cm="1">
        <f t="array" ref="E3736">IF(COUNT(FIND({"셀룰러","샐룰러","lte","Lte","LTE","Cellular","cellular"},G3736)),"lte","wifi")</f>
        <v>wifi</v>
      </c>
      <c r="F3736" t="s">
        <v>41</v>
      </c>
      <c r="G3736" t="s">
        <v>1993</v>
      </c>
      <c r="H3736">
        <f t="shared" si="456"/>
        <v>1.9900000000000091</v>
      </c>
      <c r="I3736">
        <f t="shared" si="452"/>
        <v>629000</v>
      </c>
      <c r="J3736">
        <v>2019.03</v>
      </c>
      <c r="K3736">
        <f t="shared" si="453"/>
        <v>64</v>
      </c>
      <c r="M3736">
        <f t="shared" si="454"/>
        <v>629000</v>
      </c>
    </row>
    <row r="3737" spans="1:13" x14ac:dyDescent="0.45">
      <c r="A3737" t="s">
        <v>2058</v>
      </c>
      <c r="B3737">
        <v>510000</v>
      </c>
      <c r="C3737" t="s">
        <v>4</v>
      </c>
      <c r="D3737" t="str">
        <f t="shared" si="458"/>
        <v>2021.01</v>
      </c>
      <c r="E3737" t="str" cm="1">
        <f t="array" ref="E3737">IF(COUNT(FIND({"셀룰러","샐룰러","lte","Lte","LTE","Cellular","cellular"},G3737)),"lte","wifi")</f>
        <v>wifi</v>
      </c>
      <c r="F3737" t="s">
        <v>346</v>
      </c>
      <c r="G3737" t="s">
        <v>357</v>
      </c>
      <c r="H3737">
        <f t="shared" si="456"/>
        <v>1.9800000000000182</v>
      </c>
      <c r="I3737">
        <f t="shared" si="452"/>
        <v>629000</v>
      </c>
      <c r="J3737">
        <v>2019.03</v>
      </c>
      <c r="K3737">
        <f t="shared" si="453"/>
        <v>64</v>
      </c>
      <c r="M3737">
        <f t="shared" si="454"/>
        <v>629000</v>
      </c>
    </row>
    <row r="3738" spans="1:13" x14ac:dyDescent="0.45">
      <c r="A3738" t="s">
        <v>2058</v>
      </c>
      <c r="B3738" s="1">
        <v>577600</v>
      </c>
      <c r="C3738" t="s">
        <v>4</v>
      </c>
      <c r="D3738" t="str">
        <f t="shared" si="458"/>
        <v>2020.07</v>
      </c>
      <c r="E3738" t="str" cm="1">
        <f t="array" ref="E3738">IF(COUNT(FIND({"셀룰러","샐룰러","lte","Lte","LTE","Cellular","cellular"},G3738)),"lte","wifi")</f>
        <v>wifi</v>
      </c>
      <c r="F3738" t="s">
        <v>5310</v>
      </c>
      <c r="G3738" t="s">
        <v>5183</v>
      </c>
      <c r="H3738">
        <f t="shared" si="456"/>
        <v>1.0399999999999636</v>
      </c>
      <c r="I3738">
        <f t="shared" si="452"/>
        <v>829000</v>
      </c>
      <c r="J3738">
        <v>2019.03</v>
      </c>
      <c r="K3738">
        <f t="shared" si="453"/>
        <v>256</v>
      </c>
      <c r="M3738">
        <f t="shared" si="454"/>
        <v>629000</v>
      </c>
    </row>
    <row r="3739" spans="1:13" x14ac:dyDescent="0.45">
      <c r="A3739" t="s">
        <v>2058</v>
      </c>
      <c r="B3739">
        <v>500000</v>
      </c>
      <c r="C3739" t="s">
        <v>4</v>
      </c>
      <c r="D3739" s="2">
        <v>2020.12</v>
      </c>
      <c r="E3739" t="str" cm="1">
        <f t="array" ref="E3739">IF(COUNT(FIND({"셀룰러","샐룰러","lte","Lte","LTE","Cellular","cellular"},G3739)),"lte","wifi")</f>
        <v>wifi</v>
      </c>
      <c r="F3739">
        <v>20201211</v>
      </c>
      <c r="G3739" t="s">
        <v>468</v>
      </c>
      <c r="H3739">
        <f t="shared" si="456"/>
        <v>1.0899999999999181</v>
      </c>
      <c r="I3739">
        <f t="shared" si="452"/>
        <v>629000</v>
      </c>
      <c r="J3739">
        <v>2019.03</v>
      </c>
      <c r="K3739">
        <f t="shared" si="453"/>
        <v>64</v>
      </c>
      <c r="M3739">
        <f t="shared" si="454"/>
        <v>629000</v>
      </c>
    </row>
    <row r="3740" spans="1:13" x14ac:dyDescent="0.45">
      <c r="A3740" t="s">
        <v>2058</v>
      </c>
      <c r="B3740">
        <v>400000</v>
      </c>
      <c r="C3740" t="s">
        <v>4</v>
      </c>
      <c r="D3740" s="2">
        <v>2021.02</v>
      </c>
      <c r="E3740" t="str" cm="1">
        <f t="array" ref="E3740">IF(COUNT(FIND({"셀룰러","샐룰러","lte","Lte","LTE","Cellular","cellular"},G3740)),"lte","wifi")</f>
        <v>wifi</v>
      </c>
      <c r="F3740">
        <v>20210219</v>
      </c>
      <c r="G3740" t="s">
        <v>5396</v>
      </c>
      <c r="H3740">
        <f t="shared" si="456"/>
        <v>1.9900000000000091</v>
      </c>
      <c r="I3740">
        <f t="shared" si="452"/>
        <v>629000</v>
      </c>
      <c r="J3740">
        <v>2019.03</v>
      </c>
      <c r="K3740">
        <f t="shared" si="453"/>
        <v>64</v>
      </c>
      <c r="M3740">
        <f t="shared" si="454"/>
        <v>629000</v>
      </c>
    </row>
    <row r="3741" spans="1:13" x14ac:dyDescent="0.45">
      <c r="A3741" t="s">
        <v>2058</v>
      </c>
      <c r="B3741">
        <v>500000</v>
      </c>
      <c r="C3741" t="s">
        <v>4</v>
      </c>
      <c r="D3741" t="str">
        <f t="shared" ref="D3741:D3761" si="459">LEFT(F3741,7)</f>
        <v>2021.01</v>
      </c>
      <c r="E3741" t="str" cm="1">
        <f t="array" ref="E3741">IF(COUNT(FIND({"셀룰러","샐룰러","lte","Lte","LTE","Cellular","cellular"},G3741)),"lte","wifi")</f>
        <v>wifi</v>
      </c>
      <c r="F3741" t="s">
        <v>108</v>
      </c>
      <c r="G3741" t="s">
        <v>2109</v>
      </c>
      <c r="H3741">
        <f t="shared" si="456"/>
        <v>1.9800000000000182</v>
      </c>
      <c r="I3741">
        <f t="shared" si="452"/>
        <v>629000</v>
      </c>
      <c r="J3741">
        <v>2019.03</v>
      </c>
      <c r="K3741">
        <f t="shared" si="453"/>
        <v>64</v>
      </c>
      <c r="M3741">
        <f t="shared" si="454"/>
        <v>629000</v>
      </c>
    </row>
    <row r="3742" spans="1:13" x14ac:dyDescent="0.45">
      <c r="A3742" t="s">
        <v>2058</v>
      </c>
      <c r="B3742">
        <v>550000</v>
      </c>
      <c r="C3742" t="s">
        <v>4</v>
      </c>
      <c r="D3742" t="str">
        <f t="shared" si="459"/>
        <v>2020.10</v>
      </c>
      <c r="E3742" t="str" cm="1">
        <f t="array" ref="E3742">IF(COUNT(FIND({"셀룰러","샐룰러","lte","Lte","LTE","Cellular","cellular"},G3742)),"lte","wifi")</f>
        <v>wifi</v>
      </c>
      <c r="F3742" t="s">
        <v>222</v>
      </c>
      <c r="G3742" t="s">
        <v>2197</v>
      </c>
      <c r="H3742">
        <f t="shared" si="456"/>
        <v>1.0699999999999363</v>
      </c>
      <c r="I3742">
        <f t="shared" si="452"/>
        <v>629000</v>
      </c>
      <c r="J3742">
        <v>2019.03</v>
      </c>
      <c r="K3742">
        <f t="shared" si="453"/>
        <v>64</v>
      </c>
      <c r="M3742">
        <f t="shared" si="454"/>
        <v>629000</v>
      </c>
    </row>
    <row r="3743" spans="1:13" x14ac:dyDescent="0.45">
      <c r="A3743" t="s">
        <v>2058</v>
      </c>
      <c r="B3743">
        <v>600000</v>
      </c>
      <c r="C3743" t="s">
        <v>4</v>
      </c>
      <c r="D3743" t="str">
        <f t="shared" si="459"/>
        <v>2021.01</v>
      </c>
      <c r="E3743" t="str" cm="1">
        <f t="array" ref="E3743">IF(COUNT(FIND({"셀룰러","샐룰러","lte","Lte","LTE","Cellular","cellular"},G3743)),"lte","wifi")</f>
        <v>wifi</v>
      </c>
      <c r="F3743" t="s">
        <v>117</v>
      </c>
      <c r="G3743" t="s">
        <v>2103</v>
      </c>
      <c r="H3743">
        <f t="shared" si="456"/>
        <v>1.9800000000000182</v>
      </c>
      <c r="I3743">
        <f t="shared" si="452"/>
        <v>829000</v>
      </c>
      <c r="J3743">
        <v>2019.03</v>
      </c>
      <c r="K3743">
        <f t="shared" si="453"/>
        <v>256</v>
      </c>
      <c r="M3743">
        <f t="shared" si="454"/>
        <v>629000</v>
      </c>
    </row>
    <row r="3744" spans="1:13" x14ac:dyDescent="0.45">
      <c r="A3744" t="s">
        <v>2058</v>
      </c>
      <c r="B3744">
        <v>500000</v>
      </c>
      <c r="C3744" t="s">
        <v>7</v>
      </c>
      <c r="D3744" t="str">
        <f t="shared" si="459"/>
        <v>2021.01</v>
      </c>
      <c r="E3744" t="str" cm="1">
        <f t="array" ref="E3744">IF(COUNT(FIND({"셀룰러","샐룰러","lte","Lte","LTE","Cellular","cellular"},G3744)),"lte","wifi")</f>
        <v>lte</v>
      </c>
      <c r="F3744" t="s">
        <v>114</v>
      </c>
      <c r="G3744" t="s">
        <v>2101</v>
      </c>
      <c r="H3744">
        <f t="shared" si="456"/>
        <v>1.9800000000000182</v>
      </c>
      <c r="I3744">
        <f t="shared" si="452"/>
        <v>799000</v>
      </c>
      <c r="J3744">
        <v>2019.03</v>
      </c>
      <c r="K3744">
        <f t="shared" si="453"/>
        <v>64</v>
      </c>
      <c r="M3744">
        <f t="shared" si="454"/>
        <v>799000</v>
      </c>
    </row>
    <row r="3745" spans="1:13" x14ac:dyDescent="0.45">
      <c r="A3745" t="s">
        <v>2058</v>
      </c>
      <c r="B3745">
        <v>560000</v>
      </c>
      <c r="C3745" t="s">
        <v>43</v>
      </c>
      <c r="D3745" t="str">
        <f t="shared" si="459"/>
        <v>2020.11</v>
      </c>
      <c r="E3745" t="str" cm="1">
        <f t="array" ref="E3745">IF(COUNT(FIND({"셀룰러","샐룰러","lte","Lte","LTE","Cellular","cellular"},G3745)),"lte","wifi")</f>
        <v>wifi</v>
      </c>
      <c r="F3745" t="s">
        <v>32</v>
      </c>
      <c r="G3745" t="s">
        <v>2030</v>
      </c>
      <c r="H3745">
        <f t="shared" si="456"/>
        <v>1.0799999999999272</v>
      </c>
      <c r="I3745">
        <f t="shared" si="452"/>
        <v>629000</v>
      </c>
      <c r="J3745">
        <v>2019.03</v>
      </c>
      <c r="K3745">
        <f t="shared" si="453"/>
        <v>64</v>
      </c>
      <c r="M3745">
        <f t="shared" si="454"/>
        <v>629000</v>
      </c>
    </row>
    <row r="3746" spans="1:13" x14ac:dyDescent="0.45">
      <c r="A3746" t="s">
        <v>2058</v>
      </c>
      <c r="B3746">
        <v>520000</v>
      </c>
      <c r="C3746" t="s">
        <v>4</v>
      </c>
      <c r="D3746" t="str">
        <f t="shared" si="459"/>
        <v>2021.02</v>
      </c>
      <c r="E3746" t="str" cm="1">
        <f t="array" ref="E3746">IF(COUNT(FIND({"셀룰러","샐룰러","lte","Lte","LTE","Cellular","cellular"},G3746)),"lte","wifi")</f>
        <v>wifi</v>
      </c>
      <c r="F3746" t="s">
        <v>29</v>
      </c>
      <c r="G3746" t="s">
        <v>2217</v>
      </c>
      <c r="H3746">
        <f t="shared" si="456"/>
        <v>1.9900000000000091</v>
      </c>
      <c r="I3746">
        <f t="shared" si="452"/>
        <v>629000</v>
      </c>
      <c r="J3746">
        <v>2019.03</v>
      </c>
      <c r="K3746">
        <f t="shared" si="453"/>
        <v>64</v>
      </c>
      <c r="M3746">
        <f t="shared" si="454"/>
        <v>629000</v>
      </c>
    </row>
    <row r="3747" spans="1:13" x14ac:dyDescent="0.45">
      <c r="A3747" t="s">
        <v>2058</v>
      </c>
      <c r="B3747">
        <v>490000</v>
      </c>
      <c r="C3747" t="s">
        <v>4</v>
      </c>
      <c r="D3747" t="str">
        <f t="shared" si="459"/>
        <v>2020.11</v>
      </c>
      <c r="E3747" t="str" cm="1">
        <f t="array" ref="E3747">IF(COUNT(FIND({"셀룰러","샐룰러","lte","Lte","LTE","Cellular","cellular"},G3747)),"lte","wifi")</f>
        <v>wifi</v>
      </c>
      <c r="F3747" t="s">
        <v>516</v>
      </c>
      <c r="G3747" t="s">
        <v>2026</v>
      </c>
      <c r="H3747">
        <f t="shared" si="456"/>
        <v>1.0799999999999272</v>
      </c>
      <c r="I3747">
        <f t="shared" si="452"/>
        <v>629000</v>
      </c>
      <c r="J3747">
        <v>2019.03</v>
      </c>
      <c r="K3747">
        <f t="shared" si="453"/>
        <v>64</v>
      </c>
      <c r="M3747">
        <f t="shared" si="454"/>
        <v>629000</v>
      </c>
    </row>
    <row r="3748" spans="1:13" x14ac:dyDescent="0.45">
      <c r="A3748" t="s">
        <v>2058</v>
      </c>
      <c r="B3748">
        <v>480000</v>
      </c>
      <c r="C3748" t="s">
        <v>4</v>
      </c>
      <c r="D3748" t="str">
        <f t="shared" si="459"/>
        <v>2021.01</v>
      </c>
      <c r="E3748" t="str" cm="1">
        <f t="array" ref="E3748">IF(COUNT(FIND({"셀룰러","샐룰러","lte","Lte","LTE","Cellular","cellular"},G3748)),"lte","wifi")</f>
        <v>wifi</v>
      </c>
      <c r="F3748" t="s">
        <v>96</v>
      </c>
      <c r="G3748" t="s">
        <v>2088</v>
      </c>
      <c r="H3748">
        <f t="shared" si="456"/>
        <v>1.9800000000000182</v>
      </c>
      <c r="I3748">
        <f t="shared" si="452"/>
        <v>629000</v>
      </c>
      <c r="J3748">
        <v>2019.03</v>
      </c>
      <c r="K3748">
        <f t="shared" si="453"/>
        <v>64</v>
      </c>
      <c r="M3748">
        <f t="shared" si="454"/>
        <v>629000</v>
      </c>
    </row>
    <row r="3749" spans="1:13" x14ac:dyDescent="0.45">
      <c r="A3749" t="s">
        <v>2058</v>
      </c>
      <c r="B3749">
        <v>500000</v>
      </c>
      <c r="C3749" t="s">
        <v>7</v>
      </c>
      <c r="D3749" t="str">
        <f t="shared" si="459"/>
        <v>2021.02</v>
      </c>
      <c r="E3749" t="str" cm="1">
        <f t="array" ref="E3749">IF(COUNT(FIND({"셀룰러","샐룰러","lte","Lte","LTE","Cellular","cellular"},G3749)),"lte","wifi")</f>
        <v>wifi</v>
      </c>
      <c r="F3749" t="s">
        <v>29</v>
      </c>
      <c r="G3749" t="s">
        <v>1445</v>
      </c>
      <c r="H3749">
        <f t="shared" si="456"/>
        <v>1.9900000000000091</v>
      </c>
      <c r="I3749">
        <f t="shared" si="452"/>
        <v>829000</v>
      </c>
      <c r="J3749">
        <v>2019.03</v>
      </c>
      <c r="K3749">
        <f t="shared" si="453"/>
        <v>256</v>
      </c>
      <c r="M3749">
        <f t="shared" si="454"/>
        <v>629000</v>
      </c>
    </row>
    <row r="3750" spans="1:13" x14ac:dyDescent="0.45">
      <c r="A3750" t="s">
        <v>2058</v>
      </c>
      <c r="B3750" s="1">
        <v>120000</v>
      </c>
      <c r="C3750" t="s">
        <v>4</v>
      </c>
      <c r="D3750" t="str">
        <f t="shared" si="459"/>
        <v>2020.02</v>
      </c>
      <c r="E3750" t="str" cm="1">
        <f t="array" ref="E3750">IF(COUNT(FIND({"셀룰러","샐룰러","lte","Lte","LTE","Cellular","cellular"},G3750)),"lte","wifi")</f>
        <v>wifi</v>
      </c>
      <c r="F3750" t="s">
        <v>5305</v>
      </c>
      <c r="G3750" t="s">
        <v>5117</v>
      </c>
      <c r="H3750">
        <f t="shared" si="456"/>
        <v>0.99000000000000909</v>
      </c>
      <c r="I3750">
        <f t="shared" si="452"/>
        <v>629000</v>
      </c>
      <c r="J3750">
        <v>2019.03</v>
      </c>
      <c r="K3750">
        <f t="shared" si="453"/>
        <v>64</v>
      </c>
      <c r="M3750">
        <f t="shared" si="454"/>
        <v>629000</v>
      </c>
    </row>
    <row r="3751" spans="1:13" x14ac:dyDescent="0.45">
      <c r="A3751" t="s">
        <v>2058</v>
      </c>
      <c r="B3751" s="1">
        <v>599000</v>
      </c>
      <c r="C3751" t="s">
        <v>4</v>
      </c>
      <c r="D3751" t="str">
        <f t="shared" si="459"/>
        <v>2021.02</v>
      </c>
      <c r="E3751" t="str" cm="1">
        <f t="array" ref="E3751">IF(COUNT(FIND({"셀룰러","샐룰러","lte","Lte","LTE","Cellular","cellular"},G3751)),"lte","wifi")</f>
        <v>lte</v>
      </c>
      <c r="F3751" t="s">
        <v>5277</v>
      </c>
      <c r="G3751" t="s">
        <v>5139</v>
      </c>
      <c r="H3751">
        <f t="shared" si="456"/>
        <v>1.9900000000000091</v>
      </c>
      <c r="I3751">
        <f t="shared" si="452"/>
        <v>799000</v>
      </c>
      <c r="J3751">
        <v>2019.03</v>
      </c>
      <c r="K3751">
        <f t="shared" si="453"/>
        <v>64</v>
      </c>
      <c r="M3751">
        <f t="shared" si="454"/>
        <v>799000</v>
      </c>
    </row>
    <row r="3752" spans="1:13" x14ac:dyDescent="0.45">
      <c r="A3752" t="s">
        <v>2058</v>
      </c>
      <c r="B3752">
        <v>580000</v>
      </c>
      <c r="C3752" t="s">
        <v>43</v>
      </c>
      <c r="D3752" t="str">
        <f t="shared" si="459"/>
        <v>2020.12</v>
      </c>
      <c r="E3752" t="str" cm="1">
        <f t="array" ref="E3752">IF(COUNT(FIND({"셀룰러","샐룰러","lte","Lte","LTE","Cellular","cellular"},G3752)),"lte","wifi")</f>
        <v>wifi</v>
      </c>
      <c r="F3752" t="s">
        <v>472</v>
      </c>
      <c r="G3752" t="s">
        <v>492</v>
      </c>
      <c r="H3752">
        <f t="shared" si="456"/>
        <v>1.0899999999999181</v>
      </c>
      <c r="I3752">
        <f t="shared" si="452"/>
        <v>629000</v>
      </c>
      <c r="J3752">
        <v>2019.03</v>
      </c>
      <c r="K3752">
        <f t="shared" si="453"/>
        <v>64</v>
      </c>
      <c r="M3752">
        <f t="shared" si="454"/>
        <v>629000</v>
      </c>
    </row>
    <row r="3753" spans="1:13" x14ac:dyDescent="0.45">
      <c r="A3753" t="s">
        <v>2058</v>
      </c>
      <c r="B3753">
        <v>500000</v>
      </c>
      <c r="C3753" t="s">
        <v>7</v>
      </c>
      <c r="D3753" t="str">
        <f t="shared" si="459"/>
        <v>2021.02</v>
      </c>
      <c r="E3753" t="str" cm="1">
        <f t="array" ref="E3753">IF(COUNT(FIND({"셀룰러","샐룰러","lte","Lte","LTE","Cellular","cellular"},G3753)),"lte","wifi")</f>
        <v>wifi</v>
      </c>
      <c r="F3753" t="s">
        <v>302</v>
      </c>
      <c r="G3753" t="s">
        <v>2062</v>
      </c>
      <c r="H3753">
        <f t="shared" si="456"/>
        <v>1.9900000000000091</v>
      </c>
      <c r="I3753">
        <f t="shared" si="452"/>
        <v>629000</v>
      </c>
      <c r="J3753">
        <v>2019.03</v>
      </c>
      <c r="K3753">
        <f t="shared" si="453"/>
        <v>64</v>
      </c>
      <c r="M3753">
        <f t="shared" si="454"/>
        <v>629000</v>
      </c>
    </row>
    <row r="3754" spans="1:13" x14ac:dyDescent="0.45">
      <c r="A3754" t="s">
        <v>2058</v>
      </c>
      <c r="B3754">
        <v>650000</v>
      </c>
      <c r="C3754" t="s">
        <v>4</v>
      </c>
      <c r="D3754" t="str">
        <f t="shared" si="459"/>
        <v>2020.11</v>
      </c>
      <c r="E3754" t="str" cm="1">
        <f t="array" ref="E3754">IF(COUNT(FIND({"셀룰러","샐룰러","lte","Lte","LTE","Cellular","cellular"},G3754)),"lte","wifi")</f>
        <v>wifi</v>
      </c>
      <c r="F3754" t="s">
        <v>181</v>
      </c>
      <c r="G3754" t="s">
        <v>2146</v>
      </c>
      <c r="H3754">
        <f t="shared" si="456"/>
        <v>1.0799999999999272</v>
      </c>
      <c r="I3754">
        <f t="shared" si="452"/>
        <v>629000</v>
      </c>
      <c r="J3754">
        <v>2019.03</v>
      </c>
      <c r="K3754">
        <f t="shared" si="453"/>
        <v>64</v>
      </c>
      <c r="M3754">
        <f t="shared" si="454"/>
        <v>629000</v>
      </c>
    </row>
    <row r="3755" spans="1:13" x14ac:dyDescent="0.45">
      <c r="A3755" t="s">
        <v>2058</v>
      </c>
      <c r="B3755">
        <v>500000</v>
      </c>
      <c r="C3755" t="s">
        <v>4</v>
      </c>
      <c r="D3755" t="str">
        <f t="shared" si="459"/>
        <v>2020.12</v>
      </c>
      <c r="E3755" t="str" cm="1">
        <f t="array" ref="E3755">IF(COUNT(FIND({"셀룰러","샐룰러","lte","Lte","LTE","Cellular","cellular"},G3755)),"lte","wifi")</f>
        <v>wifi</v>
      </c>
      <c r="F3755" t="s">
        <v>146</v>
      </c>
      <c r="G3755" t="s">
        <v>2015</v>
      </c>
      <c r="H3755">
        <f t="shared" si="456"/>
        <v>1.0899999999999181</v>
      </c>
      <c r="I3755">
        <f t="shared" si="452"/>
        <v>629000</v>
      </c>
      <c r="J3755">
        <v>2019.03</v>
      </c>
      <c r="K3755">
        <f t="shared" si="453"/>
        <v>64</v>
      </c>
      <c r="M3755">
        <f t="shared" si="454"/>
        <v>629000</v>
      </c>
    </row>
    <row r="3756" spans="1:13" x14ac:dyDescent="0.45">
      <c r="A3756" t="s">
        <v>2058</v>
      </c>
      <c r="B3756">
        <v>500000</v>
      </c>
      <c r="C3756" t="s">
        <v>4</v>
      </c>
      <c r="D3756" t="str">
        <f t="shared" si="459"/>
        <v>2021.01</v>
      </c>
      <c r="E3756" t="str" cm="1">
        <f t="array" ref="E3756">IF(COUNT(FIND({"셀룰러","샐룰러","lte","Lte","LTE","Cellular","cellular"},G3756)),"lte","wifi")</f>
        <v>wifi</v>
      </c>
      <c r="F3756" t="s">
        <v>89</v>
      </c>
      <c r="G3756" t="s">
        <v>2091</v>
      </c>
      <c r="H3756">
        <f t="shared" si="456"/>
        <v>1.9800000000000182</v>
      </c>
      <c r="I3756">
        <f t="shared" si="452"/>
        <v>629000</v>
      </c>
      <c r="J3756">
        <v>2019.03</v>
      </c>
      <c r="K3756">
        <f t="shared" si="453"/>
        <v>64</v>
      </c>
      <c r="M3756">
        <f t="shared" si="454"/>
        <v>629000</v>
      </c>
    </row>
    <row r="3757" spans="1:13" x14ac:dyDescent="0.45">
      <c r="A3757" t="s">
        <v>2058</v>
      </c>
      <c r="B3757">
        <v>450000</v>
      </c>
      <c r="C3757" t="s">
        <v>7</v>
      </c>
      <c r="D3757" t="str">
        <f t="shared" si="459"/>
        <v>2021.01</v>
      </c>
      <c r="E3757" t="str" cm="1">
        <f t="array" ref="E3757">IF(COUNT(FIND({"셀룰러","샐룰러","lte","Lte","LTE","Cellular","cellular"},G3757)),"lte","wifi")</f>
        <v>wifi</v>
      </c>
      <c r="F3757" t="s">
        <v>110</v>
      </c>
      <c r="G3757" t="s">
        <v>2058</v>
      </c>
      <c r="H3757">
        <f t="shared" si="456"/>
        <v>1.9800000000000182</v>
      </c>
      <c r="I3757">
        <f t="shared" si="452"/>
        <v>629000</v>
      </c>
      <c r="J3757">
        <v>2019.03</v>
      </c>
      <c r="K3757">
        <f t="shared" si="453"/>
        <v>64</v>
      </c>
      <c r="M3757">
        <f t="shared" si="454"/>
        <v>629000</v>
      </c>
    </row>
    <row r="3758" spans="1:13" x14ac:dyDescent="0.45">
      <c r="A3758" t="s">
        <v>2058</v>
      </c>
      <c r="B3758">
        <v>700000</v>
      </c>
      <c r="C3758" t="s">
        <v>4</v>
      </c>
      <c r="D3758" t="str">
        <f t="shared" si="459"/>
        <v>2020.11</v>
      </c>
      <c r="E3758" t="str" cm="1">
        <f t="array" ref="E3758">IF(COUNT(FIND({"셀룰러","샐룰러","lte","Lte","LTE","Cellular","cellular"},G3758)),"lte","wifi")</f>
        <v>lte</v>
      </c>
      <c r="F3758" t="s">
        <v>204</v>
      </c>
      <c r="G3758" t="s">
        <v>2162</v>
      </c>
      <c r="H3758">
        <f t="shared" si="456"/>
        <v>1.0799999999999272</v>
      </c>
      <c r="I3758">
        <f t="shared" si="452"/>
        <v>799000</v>
      </c>
      <c r="J3758">
        <v>2019.03</v>
      </c>
      <c r="K3758">
        <f t="shared" si="453"/>
        <v>64</v>
      </c>
      <c r="M3758">
        <f t="shared" si="454"/>
        <v>799000</v>
      </c>
    </row>
    <row r="3759" spans="1:13" x14ac:dyDescent="0.45">
      <c r="A3759" t="s">
        <v>2058</v>
      </c>
      <c r="B3759">
        <v>530000</v>
      </c>
      <c r="C3759" t="s">
        <v>4</v>
      </c>
      <c r="D3759" t="str">
        <f t="shared" si="459"/>
        <v>2020.11</v>
      </c>
      <c r="E3759" t="str" cm="1">
        <f t="array" ref="E3759">IF(COUNT(FIND({"셀룰러","샐룰러","lte","Lte","LTE","Cellular","cellular"},G3759)),"lte","wifi")</f>
        <v>wifi</v>
      </c>
      <c r="F3759" t="s">
        <v>285</v>
      </c>
      <c r="G3759" t="s">
        <v>2200</v>
      </c>
      <c r="H3759">
        <f t="shared" si="456"/>
        <v>1.0799999999999272</v>
      </c>
      <c r="I3759">
        <f t="shared" si="452"/>
        <v>629000</v>
      </c>
      <c r="J3759">
        <v>2019.03</v>
      </c>
      <c r="K3759">
        <f t="shared" si="453"/>
        <v>64</v>
      </c>
      <c r="M3759">
        <f t="shared" si="454"/>
        <v>629000</v>
      </c>
    </row>
    <row r="3760" spans="1:13" x14ac:dyDescent="0.45">
      <c r="A3760" t="s">
        <v>2058</v>
      </c>
      <c r="B3760">
        <v>500000</v>
      </c>
      <c r="C3760" t="s">
        <v>4</v>
      </c>
      <c r="D3760" t="str">
        <f t="shared" si="459"/>
        <v>2020.12</v>
      </c>
      <c r="E3760" t="str" cm="1">
        <f t="array" ref="E3760">IF(COUNT(FIND({"셀룰러","샐룰러","lte","Lte","LTE","Cellular","cellular"},G3760)),"lte","wifi")</f>
        <v>wifi</v>
      </c>
      <c r="F3760" t="s">
        <v>160</v>
      </c>
      <c r="G3760" t="s">
        <v>2136</v>
      </c>
      <c r="H3760">
        <f t="shared" si="456"/>
        <v>1.0899999999999181</v>
      </c>
      <c r="I3760">
        <f t="shared" si="452"/>
        <v>629000</v>
      </c>
      <c r="J3760">
        <v>2019.03</v>
      </c>
      <c r="K3760">
        <f t="shared" si="453"/>
        <v>64</v>
      </c>
      <c r="M3760">
        <f t="shared" si="454"/>
        <v>629000</v>
      </c>
    </row>
    <row r="3761" spans="1:13" x14ac:dyDescent="0.45">
      <c r="A3761" t="s">
        <v>2058</v>
      </c>
      <c r="B3761">
        <v>550000</v>
      </c>
      <c r="C3761" t="s">
        <v>4</v>
      </c>
      <c r="D3761" t="str">
        <f t="shared" si="459"/>
        <v>2020.11</v>
      </c>
      <c r="E3761" t="str" cm="1">
        <f t="array" ref="E3761">IF(COUNT(FIND({"셀룰러","샐룰러","lte","Lte","LTE","Cellular","cellular"},G3761)),"lte","wifi")</f>
        <v>wifi</v>
      </c>
      <c r="F3761" t="s">
        <v>602</v>
      </c>
      <c r="G3761" t="s">
        <v>2028</v>
      </c>
      <c r="H3761">
        <f t="shared" si="456"/>
        <v>1.0799999999999272</v>
      </c>
      <c r="I3761">
        <f t="shared" si="452"/>
        <v>629000</v>
      </c>
      <c r="J3761">
        <v>2019.03</v>
      </c>
      <c r="K3761">
        <f t="shared" si="453"/>
        <v>64</v>
      </c>
      <c r="M3761">
        <f t="shared" si="454"/>
        <v>629000</v>
      </c>
    </row>
    <row r="3762" spans="1:13" x14ac:dyDescent="0.45">
      <c r="A3762" t="s">
        <v>2058</v>
      </c>
      <c r="B3762">
        <v>470000</v>
      </c>
      <c r="C3762" t="s">
        <v>7</v>
      </c>
      <c r="D3762" s="2">
        <v>2020.11</v>
      </c>
      <c r="E3762" t="str" cm="1">
        <f t="array" ref="E3762">IF(COUNT(FIND({"셀룰러","샐룰러","lte","Lte","LTE","Cellular","cellular"},G3762)),"lte","wifi")</f>
        <v>lte</v>
      </c>
      <c r="F3762">
        <v>20201117</v>
      </c>
      <c r="G3762" t="s">
        <v>5425</v>
      </c>
      <c r="H3762">
        <f t="shared" si="456"/>
        <v>1.0799999999999272</v>
      </c>
      <c r="I3762">
        <f t="shared" si="452"/>
        <v>799000</v>
      </c>
      <c r="J3762">
        <v>2019.03</v>
      </c>
      <c r="K3762">
        <f t="shared" si="453"/>
        <v>64</v>
      </c>
      <c r="M3762">
        <f t="shared" si="454"/>
        <v>799000</v>
      </c>
    </row>
    <row r="3763" spans="1:13" x14ac:dyDescent="0.45">
      <c r="A3763" t="s">
        <v>2058</v>
      </c>
      <c r="B3763">
        <v>600000</v>
      </c>
      <c r="C3763" t="s">
        <v>4</v>
      </c>
      <c r="D3763" t="str">
        <f t="shared" ref="D3763:D3799" si="460">LEFT(F3763,7)</f>
        <v>2020.12</v>
      </c>
      <c r="E3763" t="str" cm="1">
        <f t="array" ref="E3763">IF(COUNT(FIND({"셀룰러","샐룰러","lte","Lte","LTE","Cellular","cellular"},G3763)),"lte","wifi")</f>
        <v>wifi</v>
      </c>
      <c r="F3763" t="s">
        <v>121</v>
      </c>
      <c r="G3763" t="s">
        <v>453</v>
      </c>
      <c r="H3763">
        <f t="shared" si="456"/>
        <v>1.0899999999999181</v>
      </c>
      <c r="I3763">
        <f t="shared" si="452"/>
        <v>629000</v>
      </c>
      <c r="J3763">
        <v>2019.03</v>
      </c>
      <c r="K3763">
        <f t="shared" si="453"/>
        <v>64</v>
      </c>
      <c r="M3763">
        <f t="shared" si="454"/>
        <v>629000</v>
      </c>
    </row>
    <row r="3764" spans="1:13" x14ac:dyDescent="0.45">
      <c r="A3764" t="s">
        <v>2058</v>
      </c>
      <c r="B3764">
        <v>580000</v>
      </c>
      <c r="C3764" t="s">
        <v>4</v>
      </c>
      <c r="D3764" t="str">
        <f t="shared" si="460"/>
        <v>2020.12</v>
      </c>
      <c r="E3764" t="str" cm="1">
        <f t="array" ref="E3764">IF(COUNT(FIND({"셀룰러","샐룰러","lte","Lte","LTE","Cellular","cellular"},G3764)),"lte","wifi")</f>
        <v>lte</v>
      </c>
      <c r="F3764" t="s">
        <v>480</v>
      </c>
      <c r="G3764" t="s">
        <v>2134</v>
      </c>
      <c r="H3764">
        <f t="shared" si="456"/>
        <v>1.0899999999999181</v>
      </c>
      <c r="I3764">
        <f t="shared" ref="I3764:I3827" si="461">IF(K3764=256,M3764+200000,M3764)</f>
        <v>999000</v>
      </c>
      <c r="J3764">
        <v>2019.03</v>
      </c>
      <c r="K3764">
        <f t="shared" ref="K3764:K3827" si="462">IF(COUNT(FIND(256,G3764)),256,64)</f>
        <v>256</v>
      </c>
      <c r="M3764">
        <f t="shared" ref="M3764:M3827" si="463">IF(E3764="wifi",629000,799000)</f>
        <v>799000</v>
      </c>
    </row>
    <row r="3765" spans="1:13" x14ac:dyDescent="0.45">
      <c r="A3765" t="s">
        <v>2058</v>
      </c>
      <c r="B3765">
        <v>510000</v>
      </c>
      <c r="C3765" t="s">
        <v>7</v>
      </c>
      <c r="D3765" t="str">
        <f t="shared" si="460"/>
        <v>2021.02</v>
      </c>
      <c r="E3765" t="str" cm="1">
        <f t="array" ref="E3765">IF(COUNT(FIND({"셀룰러","샐룰러","lte","Lte","LTE","Cellular","cellular"},G3765)),"lte","wifi")</f>
        <v>wifi</v>
      </c>
      <c r="F3765" t="s">
        <v>25</v>
      </c>
      <c r="G3765" t="s">
        <v>2039</v>
      </c>
      <c r="H3765">
        <f t="shared" si="456"/>
        <v>1.9900000000000091</v>
      </c>
      <c r="I3765">
        <f t="shared" si="461"/>
        <v>629000</v>
      </c>
      <c r="J3765">
        <v>2019.03</v>
      </c>
      <c r="K3765">
        <f t="shared" si="462"/>
        <v>64</v>
      </c>
      <c r="M3765">
        <f t="shared" si="463"/>
        <v>629000</v>
      </c>
    </row>
    <row r="3766" spans="1:13" x14ac:dyDescent="0.45">
      <c r="A3766" t="s">
        <v>2058</v>
      </c>
      <c r="B3766">
        <v>500000</v>
      </c>
      <c r="C3766" t="s">
        <v>7</v>
      </c>
      <c r="D3766" t="str">
        <f t="shared" si="460"/>
        <v>2020.10</v>
      </c>
      <c r="E3766" t="str" cm="1">
        <f t="array" ref="E3766">IF(COUNT(FIND({"셀룰러","샐룰러","lte","Lte","LTE","Cellular","cellular"},G3766)),"lte","wifi")</f>
        <v>wifi</v>
      </c>
      <c r="F3766" t="s">
        <v>611</v>
      </c>
      <c r="G3766" t="s">
        <v>1501</v>
      </c>
      <c r="H3766">
        <f t="shared" si="456"/>
        <v>1.0699999999999363</v>
      </c>
      <c r="I3766">
        <f t="shared" si="461"/>
        <v>629000</v>
      </c>
      <c r="J3766">
        <v>2019.03</v>
      </c>
      <c r="K3766">
        <f t="shared" si="462"/>
        <v>64</v>
      </c>
      <c r="M3766">
        <f t="shared" si="463"/>
        <v>629000</v>
      </c>
    </row>
    <row r="3767" spans="1:13" x14ac:dyDescent="0.45">
      <c r="A3767" t="s">
        <v>2058</v>
      </c>
      <c r="B3767">
        <v>500000</v>
      </c>
      <c r="C3767" t="s">
        <v>4</v>
      </c>
      <c r="D3767" t="str">
        <f t="shared" si="460"/>
        <v>2021.03</v>
      </c>
      <c r="E3767" t="str" cm="1">
        <f t="array" ref="E3767">IF(COUNT(FIND({"셀룰러","샐룰러","lte","Lte","LTE","Cellular","cellular"},G3767)),"lte","wifi")</f>
        <v>wifi</v>
      </c>
      <c r="F3767" t="s">
        <v>8</v>
      </c>
      <c r="G3767" t="s">
        <v>1989</v>
      </c>
      <c r="H3767">
        <f t="shared" si="456"/>
        <v>2</v>
      </c>
      <c r="I3767">
        <f t="shared" si="461"/>
        <v>629000</v>
      </c>
      <c r="J3767">
        <v>2019.03</v>
      </c>
      <c r="K3767">
        <f t="shared" si="462"/>
        <v>64</v>
      </c>
      <c r="M3767">
        <f t="shared" si="463"/>
        <v>629000</v>
      </c>
    </row>
    <row r="3768" spans="1:13" x14ac:dyDescent="0.45">
      <c r="A3768" t="s">
        <v>2058</v>
      </c>
      <c r="B3768">
        <v>500000</v>
      </c>
      <c r="C3768" t="s">
        <v>7</v>
      </c>
      <c r="D3768" t="str">
        <f t="shared" si="460"/>
        <v>2021.01</v>
      </c>
      <c r="E3768" t="str" cm="1">
        <f t="array" ref="E3768">IF(COUNT(FIND({"셀룰러","샐룰러","lte","Lte","LTE","Cellular","cellular"},G3768)),"lte","wifi")</f>
        <v>wifi</v>
      </c>
      <c r="F3768" t="s">
        <v>346</v>
      </c>
      <c r="G3768" t="s">
        <v>2008</v>
      </c>
      <c r="H3768">
        <f t="shared" si="456"/>
        <v>1.9800000000000182</v>
      </c>
      <c r="I3768">
        <f t="shared" si="461"/>
        <v>629000</v>
      </c>
      <c r="J3768">
        <v>2019.03</v>
      </c>
      <c r="K3768">
        <f t="shared" si="462"/>
        <v>64</v>
      </c>
      <c r="M3768">
        <f t="shared" si="463"/>
        <v>629000</v>
      </c>
    </row>
    <row r="3769" spans="1:13" x14ac:dyDescent="0.45">
      <c r="A3769" t="s">
        <v>2058</v>
      </c>
      <c r="B3769">
        <v>620000</v>
      </c>
      <c r="C3769" t="s">
        <v>43</v>
      </c>
      <c r="D3769" t="str">
        <f t="shared" si="460"/>
        <v>2020.11</v>
      </c>
      <c r="E3769" t="str" cm="1">
        <f t="array" ref="E3769">IF(COUNT(FIND({"셀룰러","샐룰러","lte","Lte","LTE","Cellular","cellular"},G3769)),"lte","wifi")</f>
        <v>wifi</v>
      </c>
      <c r="F3769" t="s">
        <v>183</v>
      </c>
      <c r="G3769" t="s">
        <v>2187</v>
      </c>
      <c r="H3769">
        <f t="shared" si="456"/>
        <v>1.0799999999999272</v>
      </c>
      <c r="I3769">
        <f t="shared" si="461"/>
        <v>629000</v>
      </c>
      <c r="J3769">
        <v>2019.03</v>
      </c>
      <c r="K3769">
        <f t="shared" si="462"/>
        <v>64</v>
      </c>
      <c r="M3769">
        <f t="shared" si="463"/>
        <v>629000</v>
      </c>
    </row>
    <row r="3770" spans="1:13" x14ac:dyDescent="0.45">
      <c r="A3770" t="s">
        <v>2058</v>
      </c>
      <c r="B3770">
        <v>500000</v>
      </c>
      <c r="C3770" t="s">
        <v>4</v>
      </c>
      <c r="D3770" t="str">
        <f t="shared" si="460"/>
        <v>2020.11</v>
      </c>
      <c r="E3770" t="str" cm="1">
        <f t="array" ref="E3770">IF(COUNT(FIND({"셀룰러","샐룰러","lte","Lte","LTE","Cellular","cellular"},G3770)),"lte","wifi")</f>
        <v>lte</v>
      </c>
      <c r="F3770" t="s">
        <v>168</v>
      </c>
      <c r="G3770" t="s">
        <v>2162</v>
      </c>
      <c r="H3770">
        <f t="shared" si="456"/>
        <v>1.0799999999999272</v>
      </c>
      <c r="I3770">
        <f t="shared" si="461"/>
        <v>799000</v>
      </c>
      <c r="J3770">
        <v>2019.03</v>
      </c>
      <c r="K3770">
        <f t="shared" si="462"/>
        <v>64</v>
      </c>
      <c r="M3770">
        <f t="shared" si="463"/>
        <v>799000</v>
      </c>
    </row>
    <row r="3771" spans="1:13" x14ac:dyDescent="0.45">
      <c r="A3771" t="s">
        <v>2058</v>
      </c>
      <c r="B3771">
        <v>430000</v>
      </c>
      <c r="C3771" t="s">
        <v>4</v>
      </c>
      <c r="D3771" t="str">
        <f t="shared" si="460"/>
        <v>2020.12</v>
      </c>
      <c r="E3771" t="str" cm="1">
        <f t="array" ref="E3771">IF(COUNT(FIND({"셀룰러","샐룰러","lte","Lte","LTE","Cellular","cellular"},G3771)),"lte","wifi")</f>
        <v>wifi</v>
      </c>
      <c r="F3771" t="s">
        <v>142</v>
      </c>
      <c r="G3771" t="s">
        <v>2116</v>
      </c>
      <c r="H3771">
        <f t="shared" si="456"/>
        <v>1.0899999999999181</v>
      </c>
      <c r="I3771">
        <f t="shared" si="461"/>
        <v>629000</v>
      </c>
      <c r="J3771">
        <v>2019.03</v>
      </c>
      <c r="K3771">
        <f t="shared" si="462"/>
        <v>64</v>
      </c>
      <c r="M3771">
        <f t="shared" si="463"/>
        <v>629000</v>
      </c>
    </row>
    <row r="3772" spans="1:13" x14ac:dyDescent="0.45">
      <c r="A3772" t="s">
        <v>2058</v>
      </c>
      <c r="B3772">
        <v>530000</v>
      </c>
      <c r="C3772" t="s">
        <v>4</v>
      </c>
      <c r="D3772" t="str">
        <f t="shared" si="460"/>
        <v>2020.12</v>
      </c>
      <c r="E3772" t="str" cm="1">
        <f t="array" ref="E3772">IF(COUNT(FIND({"셀룰러","샐룰러","lte","Lte","LTE","Cellular","cellular"},G3772)),"lte","wifi")</f>
        <v>lte</v>
      </c>
      <c r="F3772" t="s">
        <v>159</v>
      </c>
      <c r="G3772" t="s">
        <v>518</v>
      </c>
      <c r="H3772">
        <f t="shared" si="456"/>
        <v>1.0899999999999181</v>
      </c>
      <c r="I3772">
        <f t="shared" si="461"/>
        <v>799000</v>
      </c>
      <c r="J3772">
        <v>2019.03</v>
      </c>
      <c r="K3772">
        <f t="shared" si="462"/>
        <v>64</v>
      </c>
      <c r="M3772">
        <f t="shared" si="463"/>
        <v>799000</v>
      </c>
    </row>
    <row r="3773" spans="1:13" x14ac:dyDescent="0.45">
      <c r="A3773" t="s">
        <v>2058</v>
      </c>
      <c r="B3773">
        <v>520000</v>
      </c>
      <c r="C3773" t="s">
        <v>4</v>
      </c>
      <c r="D3773" t="str">
        <f t="shared" si="460"/>
        <v>2021.01</v>
      </c>
      <c r="E3773" t="str" cm="1">
        <f t="array" ref="E3773">IF(COUNT(FIND({"셀룰러","샐룰러","lte","Lte","LTE","Cellular","cellular"},G3773)),"lte","wifi")</f>
        <v>wifi</v>
      </c>
      <c r="F3773" t="s">
        <v>351</v>
      </c>
      <c r="G3773" t="s">
        <v>2004</v>
      </c>
      <c r="H3773">
        <f t="shared" si="456"/>
        <v>1.9800000000000182</v>
      </c>
      <c r="I3773">
        <f t="shared" si="461"/>
        <v>629000</v>
      </c>
      <c r="J3773">
        <v>2019.03</v>
      </c>
      <c r="K3773">
        <f t="shared" si="462"/>
        <v>64</v>
      </c>
      <c r="M3773">
        <f t="shared" si="463"/>
        <v>629000</v>
      </c>
    </row>
    <row r="3774" spans="1:13" x14ac:dyDescent="0.45">
      <c r="A3774" t="s">
        <v>2058</v>
      </c>
      <c r="B3774">
        <v>500000</v>
      </c>
      <c r="C3774" t="s">
        <v>4</v>
      </c>
      <c r="D3774" t="str">
        <f t="shared" si="460"/>
        <v>2021.01</v>
      </c>
      <c r="E3774" t="str" cm="1">
        <f t="array" ref="E3774">IF(COUNT(FIND({"셀룰러","샐룰러","lte","Lte","LTE","Cellular","cellular"},G3774)),"lte","wifi")</f>
        <v>wifi</v>
      </c>
      <c r="F3774" t="s">
        <v>111</v>
      </c>
      <c r="G3774" t="s">
        <v>2110</v>
      </c>
      <c r="H3774">
        <f t="shared" si="456"/>
        <v>1.9800000000000182</v>
      </c>
      <c r="I3774">
        <f t="shared" si="461"/>
        <v>629000</v>
      </c>
      <c r="J3774">
        <v>2019.03</v>
      </c>
      <c r="K3774">
        <f t="shared" si="462"/>
        <v>64</v>
      </c>
      <c r="M3774">
        <f t="shared" si="463"/>
        <v>629000</v>
      </c>
    </row>
    <row r="3775" spans="1:13" x14ac:dyDescent="0.45">
      <c r="A3775" t="s">
        <v>2058</v>
      </c>
      <c r="B3775">
        <v>500000</v>
      </c>
      <c r="C3775" t="s">
        <v>4</v>
      </c>
      <c r="D3775" t="str">
        <f t="shared" si="460"/>
        <v>2021.01</v>
      </c>
      <c r="E3775" t="str" cm="1">
        <f t="array" ref="E3775">IF(COUNT(FIND({"셀룰러","샐룰러","lte","Lte","LTE","Cellular","cellular"},G3775)),"lte","wifi")</f>
        <v>wifi</v>
      </c>
      <c r="F3775" t="s">
        <v>81</v>
      </c>
      <c r="G3775" t="s">
        <v>2073</v>
      </c>
      <c r="H3775">
        <f t="shared" si="456"/>
        <v>1.9800000000000182</v>
      </c>
      <c r="I3775">
        <f t="shared" si="461"/>
        <v>629000</v>
      </c>
      <c r="J3775">
        <v>2019.03</v>
      </c>
      <c r="K3775">
        <f t="shared" si="462"/>
        <v>64</v>
      </c>
      <c r="M3775">
        <f t="shared" si="463"/>
        <v>629000</v>
      </c>
    </row>
    <row r="3776" spans="1:13" x14ac:dyDescent="0.45">
      <c r="A3776" t="s">
        <v>2058</v>
      </c>
      <c r="B3776">
        <v>650000</v>
      </c>
      <c r="C3776" t="s">
        <v>4</v>
      </c>
      <c r="D3776" t="str">
        <f t="shared" si="460"/>
        <v>2020.11</v>
      </c>
      <c r="E3776" t="str" cm="1">
        <f t="array" ref="E3776">IF(COUNT(FIND({"셀룰러","샐룰러","lte","Lte","LTE","Cellular","cellular"},G3776)),"lte","wifi")</f>
        <v>wifi</v>
      </c>
      <c r="F3776" t="s">
        <v>216</v>
      </c>
      <c r="G3776" t="s">
        <v>2211</v>
      </c>
      <c r="H3776">
        <f t="shared" si="456"/>
        <v>1.0799999999999272</v>
      </c>
      <c r="I3776">
        <f t="shared" si="461"/>
        <v>629000</v>
      </c>
      <c r="J3776">
        <v>2019.03</v>
      </c>
      <c r="K3776">
        <f t="shared" si="462"/>
        <v>64</v>
      </c>
      <c r="M3776">
        <f t="shared" si="463"/>
        <v>629000</v>
      </c>
    </row>
    <row r="3777" spans="1:13" x14ac:dyDescent="0.45">
      <c r="A3777" t="s">
        <v>2058</v>
      </c>
      <c r="B3777">
        <v>520000</v>
      </c>
      <c r="C3777" t="s">
        <v>4</v>
      </c>
      <c r="D3777" t="str">
        <f t="shared" si="460"/>
        <v>2021.01</v>
      </c>
      <c r="E3777" t="str" cm="1">
        <f t="array" ref="E3777">IF(COUNT(FIND({"셀룰러","샐룰러","lte","Lte","LTE","Cellular","cellular"},G3777)),"lte","wifi")</f>
        <v>wifi</v>
      </c>
      <c r="F3777" t="s">
        <v>94</v>
      </c>
      <c r="G3777" t="s">
        <v>2086</v>
      </c>
      <c r="H3777">
        <f t="shared" si="456"/>
        <v>1.9800000000000182</v>
      </c>
      <c r="I3777">
        <f t="shared" si="461"/>
        <v>629000</v>
      </c>
      <c r="J3777">
        <v>2019.03</v>
      </c>
      <c r="K3777">
        <f t="shared" si="462"/>
        <v>64</v>
      </c>
      <c r="M3777">
        <f t="shared" si="463"/>
        <v>629000</v>
      </c>
    </row>
    <row r="3778" spans="1:13" x14ac:dyDescent="0.45">
      <c r="A3778" t="s">
        <v>2058</v>
      </c>
      <c r="B3778">
        <v>530000</v>
      </c>
      <c r="C3778" t="s">
        <v>4</v>
      </c>
      <c r="D3778" t="str">
        <f t="shared" si="460"/>
        <v>2020.12</v>
      </c>
      <c r="E3778" t="str" cm="1">
        <f t="array" ref="E3778">IF(COUNT(FIND({"셀룰러","샐룰러","lte","Lte","LTE","Cellular","cellular"},G3778)),"lte","wifi")</f>
        <v>wifi</v>
      </c>
      <c r="F3778" t="s">
        <v>153</v>
      </c>
      <c r="G3778" t="s">
        <v>2127</v>
      </c>
      <c r="H3778">
        <f t="shared" si="456"/>
        <v>1.0899999999999181</v>
      </c>
      <c r="I3778">
        <f t="shared" si="461"/>
        <v>629000</v>
      </c>
      <c r="J3778">
        <v>2019.03</v>
      </c>
      <c r="K3778">
        <f t="shared" si="462"/>
        <v>64</v>
      </c>
      <c r="M3778">
        <f t="shared" si="463"/>
        <v>629000</v>
      </c>
    </row>
    <row r="3779" spans="1:13" x14ac:dyDescent="0.45">
      <c r="A3779" t="s">
        <v>2058</v>
      </c>
      <c r="B3779" s="1">
        <v>695000</v>
      </c>
      <c r="C3779" t="s">
        <v>4</v>
      </c>
      <c r="D3779" t="str">
        <f t="shared" si="460"/>
        <v>2021.02</v>
      </c>
      <c r="E3779" t="str" cm="1">
        <f t="array" ref="E3779">IF(COUNT(FIND({"셀룰러","샐룰러","lte","Lte","LTE","Cellular","cellular"},G3779)),"lte","wifi")</f>
        <v>lte</v>
      </c>
      <c r="F3779" t="s">
        <v>5277</v>
      </c>
      <c r="G3779" t="s">
        <v>5186</v>
      </c>
      <c r="H3779">
        <f t="shared" si="456"/>
        <v>1.9900000000000091</v>
      </c>
      <c r="I3779">
        <f t="shared" si="461"/>
        <v>799000</v>
      </c>
      <c r="J3779">
        <v>2019.03</v>
      </c>
      <c r="K3779">
        <f t="shared" si="462"/>
        <v>64</v>
      </c>
      <c r="M3779">
        <f t="shared" si="463"/>
        <v>799000</v>
      </c>
    </row>
    <row r="3780" spans="1:13" x14ac:dyDescent="0.45">
      <c r="A3780" t="s">
        <v>2058</v>
      </c>
      <c r="B3780" s="1">
        <v>823000</v>
      </c>
      <c r="C3780" t="s">
        <v>4</v>
      </c>
      <c r="D3780" t="str">
        <f t="shared" si="460"/>
        <v>2021.02</v>
      </c>
      <c r="E3780" t="str" cm="1">
        <f t="array" ref="E3780">IF(COUNT(FIND({"셀룰러","샐룰러","lte","Lte","LTE","Cellular","cellular"},G3780)),"lte","wifi")</f>
        <v>wifi</v>
      </c>
      <c r="F3780" t="s">
        <v>5277</v>
      </c>
      <c r="G3780" t="s">
        <v>5188</v>
      </c>
      <c r="H3780">
        <f t="shared" si="456"/>
        <v>1.9900000000000091</v>
      </c>
      <c r="I3780">
        <f t="shared" si="461"/>
        <v>829000</v>
      </c>
      <c r="J3780">
        <v>2019.03</v>
      </c>
      <c r="K3780">
        <f t="shared" si="462"/>
        <v>256</v>
      </c>
      <c r="M3780">
        <f t="shared" si="463"/>
        <v>629000</v>
      </c>
    </row>
    <row r="3781" spans="1:13" x14ac:dyDescent="0.45">
      <c r="A3781" t="s">
        <v>2058</v>
      </c>
      <c r="B3781">
        <v>500000</v>
      </c>
      <c r="C3781" t="s">
        <v>4</v>
      </c>
      <c r="D3781" t="str">
        <f t="shared" si="460"/>
        <v>2021.01</v>
      </c>
      <c r="E3781" t="str" cm="1">
        <f t="array" ref="E3781">IF(COUNT(FIND({"셀룰러","샐룰러","lte","Lte","LTE","Cellular","cellular"},G3781)),"lte","wifi")</f>
        <v>wifi</v>
      </c>
      <c r="F3781" t="s">
        <v>116</v>
      </c>
      <c r="G3781" t="s">
        <v>2112</v>
      </c>
      <c r="H3781">
        <f t="shared" si="456"/>
        <v>1.9800000000000182</v>
      </c>
      <c r="I3781">
        <f t="shared" si="461"/>
        <v>629000</v>
      </c>
      <c r="J3781">
        <v>2019.03</v>
      </c>
      <c r="K3781">
        <f t="shared" si="462"/>
        <v>64</v>
      </c>
      <c r="M3781">
        <f t="shared" si="463"/>
        <v>629000</v>
      </c>
    </row>
    <row r="3782" spans="1:13" x14ac:dyDescent="0.45">
      <c r="A3782" t="s">
        <v>2058</v>
      </c>
      <c r="B3782" s="1">
        <v>601000</v>
      </c>
      <c r="C3782" t="s">
        <v>4</v>
      </c>
      <c r="D3782" t="str">
        <f t="shared" si="460"/>
        <v>2020.07</v>
      </c>
      <c r="E3782" t="str" cm="1">
        <f t="array" ref="E3782">IF(COUNT(FIND({"셀룰러","샐룰러","lte","Lte","LTE","Cellular","cellular"},G3782)),"lte","wifi")</f>
        <v>wifi</v>
      </c>
      <c r="F3782" t="s">
        <v>5310</v>
      </c>
      <c r="G3782" t="s">
        <v>5185</v>
      </c>
      <c r="H3782">
        <f t="shared" si="456"/>
        <v>1.0399999999999636</v>
      </c>
      <c r="I3782">
        <f t="shared" si="461"/>
        <v>629000</v>
      </c>
      <c r="J3782">
        <v>2019.03</v>
      </c>
      <c r="K3782">
        <f t="shared" si="462"/>
        <v>64</v>
      </c>
      <c r="M3782">
        <f t="shared" si="463"/>
        <v>629000</v>
      </c>
    </row>
    <row r="3783" spans="1:13" x14ac:dyDescent="0.45">
      <c r="A3783" t="s">
        <v>2058</v>
      </c>
      <c r="B3783">
        <v>500000</v>
      </c>
      <c r="C3783" t="s">
        <v>4</v>
      </c>
      <c r="D3783" t="str">
        <f t="shared" si="460"/>
        <v>2021.02</v>
      </c>
      <c r="E3783" t="str" cm="1">
        <f t="array" ref="E3783">IF(COUNT(FIND({"셀룰러","샐룰러","lte","Lte","LTE","Cellular","cellular"},G3783)),"lte","wifi")</f>
        <v>wifi</v>
      </c>
      <c r="F3783" t="s">
        <v>64</v>
      </c>
      <c r="G3783" t="s">
        <v>2052</v>
      </c>
      <c r="H3783">
        <f t="shared" ref="H3783:H3846" si="464">D3783-J3783</f>
        <v>1.9900000000000091</v>
      </c>
      <c r="I3783">
        <f t="shared" si="461"/>
        <v>629000</v>
      </c>
      <c r="J3783">
        <v>2019.03</v>
      </c>
      <c r="K3783">
        <f t="shared" si="462"/>
        <v>64</v>
      </c>
      <c r="M3783">
        <f t="shared" si="463"/>
        <v>629000</v>
      </c>
    </row>
    <row r="3784" spans="1:13" x14ac:dyDescent="0.45">
      <c r="A3784" t="s">
        <v>2058</v>
      </c>
      <c r="B3784">
        <v>500000</v>
      </c>
      <c r="C3784" t="s">
        <v>4</v>
      </c>
      <c r="D3784" t="str">
        <f t="shared" si="460"/>
        <v>2021.01</v>
      </c>
      <c r="E3784" t="str" cm="1">
        <f t="array" ref="E3784">IF(COUNT(FIND({"셀룰러","샐룰러","lte","Lte","LTE","Cellular","cellular"},G3784)),"lte","wifi")</f>
        <v>wifi</v>
      </c>
      <c r="F3784" t="s">
        <v>347</v>
      </c>
      <c r="G3784" t="s">
        <v>2075</v>
      </c>
      <c r="H3784">
        <f t="shared" si="464"/>
        <v>1.9800000000000182</v>
      </c>
      <c r="I3784">
        <f t="shared" si="461"/>
        <v>629000</v>
      </c>
      <c r="J3784">
        <v>2019.03</v>
      </c>
      <c r="K3784">
        <f t="shared" si="462"/>
        <v>64</v>
      </c>
      <c r="M3784">
        <f t="shared" si="463"/>
        <v>629000</v>
      </c>
    </row>
    <row r="3785" spans="1:13" x14ac:dyDescent="0.45">
      <c r="A3785" t="s">
        <v>2058</v>
      </c>
      <c r="B3785">
        <v>530000</v>
      </c>
      <c r="C3785" t="s">
        <v>4</v>
      </c>
      <c r="D3785" t="str">
        <f t="shared" si="460"/>
        <v>2020.12</v>
      </c>
      <c r="E3785" t="str" cm="1">
        <f t="array" ref="E3785">IF(COUNT(FIND({"셀룰러","샐룰러","lte","Lte","LTE","Cellular","cellular"},G3785)),"lte","wifi")</f>
        <v>lte</v>
      </c>
      <c r="F3785" t="s">
        <v>173</v>
      </c>
      <c r="G3785" t="s">
        <v>2020</v>
      </c>
      <c r="H3785">
        <f t="shared" si="464"/>
        <v>1.0899999999999181</v>
      </c>
      <c r="I3785">
        <f t="shared" si="461"/>
        <v>799000</v>
      </c>
      <c r="J3785">
        <v>2019.03</v>
      </c>
      <c r="K3785">
        <f t="shared" si="462"/>
        <v>64</v>
      </c>
      <c r="M3785">
        <f t="shared" si="463"/>
        <v>799000</v>
      </c>
    </row>
    <row r="3786" spans="1:13" x14ac:dyDescent="0.45">
      <c r="A3786" t="s">
        <v>2058</v>
      </c>
      <c r="B3786">
        <v>650000</v>
      </c>
      <c r="C3786" t="s">
        <v>4</v>
      </c>
      <c r="D3786" t="str">
        <f t="shared" si="460"/>
        <v>2020.12</v>
      </c>
      <c r="E3786" t="str" cm="1">
        <f t="array" ref="E3786">IF(COUNT(FIND({"셀룰러","샐룰러","lte","Lte","LTE","Cellular","cellular"},G3786)),"lte","wifi")</f>
        <v>wifi</v>
      </c>
      <c r="F3786" t="s">
        <v>173</v>
      </c>
      <c r="G3786" t="s">
        <v>2131</v>
      </c>
      <c r="H3786">
        <f t="shared" si="464"/>
        <v>1.0899999999999181</v>
      </c>
      <c r="I3786">
        <f t="shared" si="461"/>
        <v>629000</v>
      </c>
      <c r="J3786">
        <v>2019.03</v>
      </c>
      <c r="K3786">
        <f t="shared" si="462"/>
        <v>64</v>
      </c>
      <c r="M3786">
        <f t="shared" si="463"/>
        <v>629000</v>
      </c>
    </row>
    <row r="3787" spans="1:13" x14ac:dyDescent="0.45">
      <c r="A3787" t="s">
        <v>2058</v>
      </c>
      <c r="B3787">
        <v>480000</v>
      </c>
      <c r="C3787" t="s">
        <v>4</v>
      </c>
      <c r="D3787" t="str">
        <f t="shared" si="460"/>
        <v>2021.01</v>
      </c>
      <c r="E3787" t="str" cm="1">
        <f t="array" ref="E3787">IF(COUNT(FIND({"셀룰러","샐룰러","lte","Lte","LTE","Cellular","cellular"},G3787)),"lte","wifi")</f>
        <v>wifi</v>
      </c>
      <c r="F3787" t="s">
        <v>107</v>
      </c>
      <c r="G3787" t="s">
        <v>335</v>
      </c>
      <c r="H3787">
        <f t="shared" si="464"/>
        <v>1.9800000000000182</v>
      </c>
      <c r="I3787">
        <f t="shared" si="461"/>
        <v>629000</v>
      </c>
      <c r="J3787">
        <v>2019.03</v>
      </c>
      <c r="K3787">
        <f t="shared" si="462"/>
        <v>64</v>
      </c>
      <c r="M3787">
        <f t="shared" si="463"/>
        <v>629000</v>
      </c>
    </row>
    <row r="3788" spans="1:13" x14ac:dyDescent="0.45">
      <c r="A3788" t="s">
        <v>2058</v>
      </c>
      <c r="B3788">
        <v>450000</v>
      </c>
      <c r="C3788" t="s">
        <v>4</v>
      </c>
      <c r="D3788" t="str">
        <f t="shared" si="460"/>
        <v>2020.12</v>
      </c>
      <c r="E3788" t="str" cm="1">
        <f t="array" ref="E3788">IF(COUNT(FIND({"셀룰러","샐룰러","lte","Lte","LTE","Cellular","cellular"},G3788)),"lte","wifi")</f>
        <v>wifi</v>
      </c>
      <c r="F3788" t="s">
        <v>460</v>
      </c>
      <c r="G3788" t="s">
        <v>1987</v>
      </c>
      <c r="H3788">
        <f t="shared" si="464"/>
        <v>1.0899999999999181</v>
      </c>
      <c r="I3788">
        <f t="shared" si="461"/>
        <v>629000</v>
      </c>
      <c r="J3788">
        <v>2019.03</v>
      </c>
      <c r="K3788">
        <f t="shared" si="462"/>
        <v>64</v>
      </c>
      <c r="M3788">
        <f t="shared" si="463"/>
        <v>629000</v>
      </c>
    </row>
    <row r="3789" spans="1:13" x14ac:dyDescent="0.45">
      <c r="A3789" t="s">
        <v>2058</v>
      </c>
      <c r="B3789">
        <v>700000</v>
      </c>
      <c r="C3789" t="s">
        <v>43</v>
      </c>
      <c r="D3789" t="str">
        <f t="shared" si="460"/>
        <v>2020.11</v>
      </c>
      <c r="E3789" t="str" cm="1">
        <f t="array" ref="E3789">IF(COUNT(FIND({"셀룰러","샐룰러","lte","Lte","LTE","Cellular","cellular"},G3789)),"lte","wifi")</f>
        <v>wifi</v>
      </c>
      <c r="F3789" t="s">
        <v>185</v>
      </c>
      <c r="G3789" t="s">
        <v>2150</v>
      </c>
      <c r="H3789">
        <f t="shared" si="464"/>
        <v>1.0799999999999272</v>
      </c>
      <c r="I3789">
        <f t="shared" si="461"/>
        <v>829000</v>
      </c>
      <c r="J3789">
        <v>2019.03</v>
      </c>
      <c r="K3789">
        <f t="shared" si="462"/>
        <v>256</v>
      </c>
      <c r="M3789">
        <f t="shared" si="463"/>
        <v>629000</v>
      </c>
    </row>
    <row r="3790" spans="1:13" x14ac:dyDescent="0.45">
      <c r="A3790" t="s">
        <v>2058</v>
      </c>
      <c r="B3790">
        <v>570000</v>
      </c>
      <c r="C3790" t="s">
        <v>43</v>
      </c>
      <c r="D3790" t="str">
        <f t="shared" si="460"/>
        <v>2020.11</v>
      </c>
      <c r="E3790" t="str" cm="1">
        <f t="array" ref="E3790">IF(COUNT(FIND({"셀룰러","샐룰러","lte","Lte","LTE","Cellular","cellular"},G3790)),"lte","wifi")</f>
        <v>wifi</v>
      </c>
      <c r="F3790" t="s">
        <v>67</v>
      </c>
      <c r="G3790" t="s">
        <v>2185</v>
      </c>
      <c r="H3790">
        <f t="shared" si="464"/>
        <v>1.0799999999999272</v>
      </c>
      <c r="I3790">
        <f t="shared" si="461"/>
        <v>629000</v>
      </c>
      <c r="J3790">
        <v>2019.03</v>
      </c>
      <c r="K3790">
        <f t="shared" si="462"/>
        <v>64</v>
      </c>
      <c r="M3790">
        <f t="shared" si="463"/>
        <v>629000</v>
      </c>
    </row>
    <row r="3791" spans="1:13" x14ac:dyDescent="0.45">
      <c r="A3791" t="s">
        <v>2058</v>
      </c>
      <c r="B3791">
        <v>590000</v>
      </c>
      <c r="C3791" t="s">
        <v>4</v>
      </c>
      <c r="D3791" t="str">
        <f t="shared" si="460"/>
        <v>2020.12</v>
      </c>
      <c r="E3791" t="str" cm="1">
        <f t="array" ref="E3791">IF(COUNT(FIND({"셀룰러","샐룰러","lte","Lte","LTE","Cellular","cellular"},G3791)),"lte","wifi")</f>
        <v>wifi</v>
      </c>
      <c r="F3791" t="s">
        <v>460</v>
      </c>
      <c r="G3791" t="s">
        <v>2019</v>
      </c>
      <c r="H3791">
        <f t="shared" si="464"/>
        <v>1.0899999999999181</v>
      </c>
      <c r="I3791">
        <f t="shared" si="461"/>
        <v>629000</v>
      </c>
      <c r="J3791">
        <v>2019.03</v>
      </c>
      <c r="K3791">
        <f t="shared" si="462"/>
        <v>64</v>
      </c>
      <c r="M3791">
        <f t="shared" si="463"/>
        <v>629000</v>
      </c>
    </row>
    <row r="3792" spans="1:13" x14ac:dyDescent="0.45">
      <c r="A3792" t="s">
        <v>2058</v>
      </c>
      <c r="B3792">
        <v>480000</v>
      </c>
      <c r="C3792" t="s">
        <v>4</v>
      </c>
      <c r="D3792" t="str">
        <f t="shared" si="460"/>
        <v>2021.01</v>
      </c>
      <c r="E3792" t="str" cm="1">
        <f t="array" ref="E3792">IF(COUNT(FIND({"셀룰러","샐룰러","lte","Lte","LTE","Cellular","cellular"},G3792)),"lte","wifi")</f>
        <v>wifi</v>
      </c>
      <c r="F3792" t="s">
        <v>87</v>
      </c>
      <c r="G3792" t="s">
        <v>2069</v>
      </c>
      <c r="H3792">
        <f t="shared" si="464"/>
        <v>1.9800000000000182</v>
      </c>
      <c r="I3792">
        <f t="shared" si="461"/>
        <v>629000</v>
      </c>
      <c r="J3792">
        <v>2019.03</v>
      </c>
      <c r="K3792">
        <f t="shared" si="462"/>
        <v>64</v>
      </c>
      <c r="M3792">
        <f t="shared" si="463"/>
        <v>629000</v>
      </c>
    </row>
    <row r="3793" spans="1:13" x14ac:dyDescent="0.45">
      <c r="A3793" t="s">
        <v>2058</v>
      </c>
      <c r="B3793">
        <v>550000</v>
      </c>
      <c r="C3793" t="s">
        <v>7</v>
      </c>
      <c r="D3793" t="str">
        <f t="shared" si="460"/>
        <v>2021.02</v>
      </c>
      <c r="E3793" t="str" cm="1">
        <f t="array" ref="E3793">IF(COUNT(FIND({"셀룰러","샐룰러","lte","Lte","LTE","Cellular","cellular"},G3793)),"lte","wifi")</f>
        <v>wifi</v>
      </c>
      <c r="F3793" t="s">
        <v>302</v>
      </c>
      <c r="G3793" t="s">
        <v>2071</v>
      </c>
      <c r="H3793">
        <f t="shared" si="464"/>
        <v>1.9900000000000091</v>
      </c>
      <c r="I3793">
        <f t="shared" si="461"/>
        <v>629000</v>
      </c>
      <c r="J3793">
        <v>2019.03</v>
      </c>
      <c r="K3793">
        <f t="shared" si="462"/>
        <v>64</v>
      </c>
      <c r="M3793">
        <f t="shared" si="463"/>
        <v>629000</v>
      </c>
    </row>
    <row r="3794" spans="1:13" x14ac:dyDescent="0.45">
      <c r="A3794" t="s">
        <v>2058</v>
      </c>
      <c r="B3794">
        <v>450000</v>
      </c>
      <c r="C3794" t="s">
        <v>4</v>
      </c>
      <c r="D3794" t="str">
        <f t="shared" si="460"/>
        <v>2021.03</v>
      </c>
      <c r="E3794" t="str" cm="1">
        <f t="array" ref="E3794">IF(COUNT(FIND({"셀룰러","샐룰러","lte","Lte","LTE","Cellular","cellular"},G3794)),"lte","wifi")</f>
        <v>wifi</v>
      </c>
      <c r="F3794" t="s">
        <v>18</v>
      </c>
      <c r="G3794" t="s">
        <v>2043</v>
      </c>
      <c r="H3794">
        <f t="shared" si="464"/>
        <v>2</v>
      </c>
      <c r="I3794">
        <f t="shared" si="461"/>
        <v>629000</v>
      </c>
      <c r="J3794">
        <v>2019.03</v>
      </c>
      <c r="K3794">
        <f t="shared" si="462"/>
        <v>64</v>
      </c>
      <c r="M3794">
        <f t="shared" si="463"/>
        <v>629000</v>
      </c>
    </row>
    <row r="3795" spans="1:13" x14ac:dyDescent="0.45">
      <c r="A3795" t="s">
        <v>2058</v>
      </c>
      <c r="B3795">
        <v>600000</v>
      </c>
      <c r="C3795" t="s">
        <v>4</v>
      </c>
      <c r="D3795" t="str">
        <f t="shared" si="460"/>
        <v>2021.01</v>
      </c>
      <c r="E3795" t="str" cm="1">
        <f t="array" ref="E3795">IF(COUNT(FIND({"셀룰러","샐룰러","lte","Lte","LTE","Cellular","cellular"},G3795)),"lte","wifi")</f>
        <v>wifi</v>
      </c>
      <c r="F3795" t="s">
        <v>106</v>
      </c>
      <c r="G3795" t="s">
        <v>394</v>
      </c>
      <c r="H3795">
        <f t="shared" si="464"/>
        <v>1.9800000000000182</v>
      </c>
      <c r="I3795">
        <f t="shared" si="461"/>
        <v>629000</v>
      </c>
      <c r="J3795">
        <v>2019.03</v>
      </c>
      <c r="K3795">
        <f t="shared" si="462"/>
        <v>64</v>
      </c>
      <c r="M3795">
        <f t="shared" si="463"/>
        <v>629000</v>
      </c>
    </row>
    <row r="3796" spans="1:13" x14ac:dyDescent="0.45">
      <c r="A3796" t="s">
        <v>2058</v>
      </c>
      <c r="B3796">
        <v>520000</v>
      </c>
      <c r="C3796" t="s">
        <v>4</v>
      </c>
      <c r="D3796" t="str">
        <f t="shared" si="460"/>
        <v>2020.11</v>
      </c>
      <c r="E3796" t="str" cm="1">
        <f t="array" ref="E3796">IF(COUNT(FIND({"셀룰러","샐룰러","lte","Lte","LTE","Cellular","cellular"},G3796)),"lte","wifi")</f>
        <v>wifi</v>
      </c>
      <c r="F3796" t="s">
        <v>185</v>
      </c>
      <c r="G3796" t="s">
        <v>1597</v>
      </c>
      <c r="H3796">
        <f t="shared" si="464"/>
        <v>1.0799999999999272</v>
      </c>
      <c r="I3796">
        <f t="shared" si="461"/>
        <v>629000</v>
      </c>
      <c r="J3796">
        <v>2019.03</v>
      </c>
      <c r="K3796">
        <f t="shared" si="462"/>
        <v>64</v>
      </c>
      <c r="M3796">
        <f t="shared" si="463"/>
        <v>629000</v>
      </c>
    </row>
    <row r="3797" spans="1:13" x14ac:dyDescent="0.45">
      <c r="A3797" t="s">
        <v>2058</v>
      </c>
      <c r="B3797">
        <v>600000</v>
      </c>
      <c r="C3797" t="s">
        <v>43</v>
      </c>
      <c r="D3797" t="str">
        <f t="shared" si="460"/>
        <v>2020.11</v>
      </c>
      <c r="E3797" t="str" cm="1">
        <f t="array" ref="E3797">IF(COUNT(FIND({"셀룰러","샐룰러","lte","Lte","LTE","Cellular","cellular"},G3797)),"lte","wifi")</f>
        <v>wifi</v>
      </c>
      <c r="F3797" t="s">
        <v>602</v>
      </c>
      <c r="G3797" t="s">
        <v>2175</v>
      </c>
      <c r="H3797">
        <f t="shared" si="464"/>
        <v>1.0799999999999272</v>
      </c>
      <c r="I3797">
        <f t="shared" si="461"/>
        <v>629000</v>
      </c>
      <c r="J3797">
        <v>2019.03</v>
      </c>
      <c r="K3797">
        <f t="shared" si="462"/>
        <v>64</v>
      </c>
      <c r="M3797">
        <f t="shared" si="463"/>
        <v>629000</v>
      </c>
    </row>
    <row r="3798" spans="1:13" x14ac:dyDescent="0.45">
      <c r="A3798" t="s">
        <v>2058</v>
      </c>
      <c r="B3798">
        <v>609000</v>
      </c>
      <c r="C3798" t="s">
        <v>4</v>
      </c>
      <c r="D3798" t="str">
        <f t="shared" si="460"/>
        <v>2020.12</v>
      </c>
      <c r="E3798" t="str" cm="1">
        <f t="array" ref="E3798">IF(COUNT(FIND({"셀룰러","샐룰러","lte","Lte","LTE","Cellular","cellular"},G3798)),"lte","wifi")</f>
        <v>wifi</v>
      </c>
      <c r="F3798" t="s">
        <v>499</v>
      </c>
      <c r="G3798" t="s">
        <v>1987</v>
      </c>
      <c r="H3798">
        <f t="shared" si="464"/>
        <v>1.0899999999999181</v>
      </c>
      <c r="I3798">
        <f t="shared" si="461"/>
        <v>629000</v>
      </c>
      <c r="J3798">
        <v>2019.03</v>
      </c>
      <c r="K3798">
        <f t="shared" si="462"/>
        <v>64</v>
      </c>
      <c r="M3798">
        <f t="shared" si="463"/>
        <v>629000</v>
      </c>
    </row>
    <row r="3799" spans="1:13" x14ac:dyDescent="0.45">
      <c r="A3799" t="s">
        <v>2058</v>
      </c>
      <c r="B3799">
        <v>480000</v>
      </c>
      <c r="C3799" t="s">
        <v>4</v>
      </c>
      <c r="D3799" t="str">
        <f t="shared" si="460"/>
        <v>2021.03</v>
      </c>
      <c r="E3799" t="str" cm="1">
        <f t="array" ref="E3799">IF(COUNT(FIND({"셀룰러","샐룰러","lte","Lte","LTE","Cellular","cellular"},G3799)),"lte","wifi")</f>
        <v>wifi</v>
      </c>
      <c r="F3799" t="s">
        <v>197</v>
      </c>
      <c r="G3799" t="s">
        <v>2037</v>
      </c>
      <c r="H3799">
        <f t="shared" si="464"/>
        <v>2</v>
      </c>
      <c r="I3799">
        <f t="shared" si="461"/>
        <v>629000</v>
      </c>
      <c r="J3799">
        <v>2019.03</v>
      </c>
      <c r="K3799">
        <f t="shared" si="462"/>
        <v>64</v>
      </c>
      <c r="M3799">
        <f t="shared" si="463"/>
        <v>629000</v>
      </c>
    </row>
    <row r="3800" spans="1:13" x14ac:dyDescent="0.45">
      <c r="A3800" t="s">
        <v>2058</v>
      </c>
      <c r="B3800">
        <v>150000</v>
      </c>
      <c r="C3800" t="s">
        <v>4</v>
      </c>
      <c r="D3800" s="2">
        <v>2021.01</v>
      </c>
      <c r="E3800" t="str" cm="1">
        <f t="array" ref="E3800">IF(COUNT(FIND({"셀룰러","샐룰러","lte","Lte","LTE","Cellular","cellular"},G3800)),"lte","wifi")</f>
        <v>wifi</v>
      </c>
      <c r="F3800">
        <v>20210125</v>
      </c>
      <c r="G3800" t="s">
        <v>5487</v>
      </c>
      <c r="H3800">
        <f t="shared" si="464"/>
        <v>1.9800000000000182</v>
      </c>
      <c r="I3800">
        <f t="shared" si="461"/>
        <v>629000</v>
      </c>
      <c r="J3800">
        <v>2019.03</v>
      </c>
      <c r="K3800">
        <f t="shared" si="462"/>
        <v>64</v>
      </c>
      <c r="M3800">
        <f t="shared" si="463"/>
        <v>629000</v>
      </c>
    </row>
    <row r="3801" spans="1:13" x14ac:dyDescent="0.45">
      <c r="A3801" t="s">
        <v>2058</v>
      </c>
      <c r="B3801">
        <v>520000</v>
      </c>
      <c r="C3801" t="s">
        <v>4</v>
      </c>
      <c r="D3801" t="str">
        <f>LEFT(F3801,7)</f>
        <v>2020.12</v>
      </c>
      <c r="E3801" t="str" cm="1">
        <f t="array" ref="E3801">IF(COUNT(FIND({"셀룰러","샐룰러","lte","Lte","LTE","Cellular","cellular"},G3801)),"lte","wifi")</f>
        <v>wifi</v>
      </c>
      <c r="F3801" t="s">
        <v>142</v>
      </c>
      <c r="G3801" t="s">
        <v>2135</v>
      </c>
      <c r="H3801">
        <f t="shared" si="464"/>
        <v>1.0899999999999181</v>
      </c>
      <c r="I3801">
        <f t="shared" si="461"/>
        <v>829000</v>
      </c>
      <c r="J3801">
        <v>2019.03</v>
      </c>
      <c r="K3801">
        <f t="shared" si="462"/>
        <v>256</v>
      </c>
      <c r="M3801">
        <f t="shared" si="463"/>
        <v>629000</v>
      </c>
    </row>
    <row r="3802" spans="1:13" x14ac:dyDescent="0.45">
      <c r="A3802" t="s">
        <v>2058</v>
      </c>
      <c r="B3802">
        <v>280000</v>
      </c>
      <c r="C3802" t="s">
        <v>7</v>
      </c>
      <c r="D3802" t="str">
        <f>LEFT(F3802,7)</f>
        <v>2021.02</v>
      </c>
      <c r="E3802" t="str" cm="1">
        <f t="array" ref="E3802">IF(COUNT(FIND({"셀룰러","샐룰러","lte","Lte","LTE","Cellular","cellular"},G3802)),"lte","wifi")</f>
        <v>lte</v>
      </c>
      <c r="F3802" t="s">
        <v>25</v>
      </c>
      <c r="G3802" t="s">
        <v>1494</v>
      </c>
      <c r="H3802">
        <f t="shared" si="464"/>
        <v>1.9900000000000091</v>
      </c>
      <c r="I3802">
        <f t="shared" si="461"/>
        <v>799000</v>
      </c>
      <c r="J3802">
        <v>2019.03</v>
      </c>
      <c r="K3802">
        <f t="shared" si="462"/>
        <v>64</v>
      </c>
      <c r="M3802">
        <f t="shared" si="463"/>
        <v>799000</v>
      </c>
    </row>
    <row r="3803" spans="1:13" x14ac:dyDescent="0.45">
      <c r="A3803" t="s">
        <v>2058</v>
      </c>
      <c r="B3803">
        <v>580000</v>
      </c>
      <c r="C3803" t="s">
        <v>43</v>
      </c>
      <c r="D3803" t="str">
        <f>LEFT(F3803,7)</f>
        <v>2020.11</v>
      </c>
      <c r="E3803" t="str" cm="1">
        <f t="array" ref="E3803">IF(COUNT(FIND({"셀룰러","샐룰러","lte","Lte","LTE","Cellular","cellular"},G3803)),"lte","wifi")</f>
        <v>wifi</v>
      </c>
      <c r="F3803" t="s">
        <v>516</v>
      </c>
      <c r="G3803" t="s">
        <v>2160</v>
      </c>
      <c r="H3803">
        <f t="shared" si="464"/>
        <v>1.0799999999999272</v>
      </c>
      <c r="I3803">
        <f t="shared" si="461"/>
        <v>629000</v>
      </c>
      <c r="J3803">
        <v>2019.03</v>
      </c>
      <c r="K3803">
        <f t="shared" si="462"/>
        <v>64</v>
      </c>
      <c r="M3803">
        <f t="shared" si="463"/>
        <v>629000</v>
      </c>
    </row>
    <row r="3804" spans="1:13" x14ac:dyDescent="0.45">
      <c r="A3804" t="s">
        <v>2058</v>
      </c>
      <c r="B3804">
        <v>530000</v>
      </c>
      <c r="C3804" t="s">
        <v>4</v>
      </c>
      <c r="D3804" t="str">
        <f>LEFT(F3804,7)</f>
        <v>2020.11</v>
      </c>
      <c r="E3804" t="str" cm="1">
        <f t="array" ref="E3804">IF(COUNT(FIND({"셀룰러","샐룰러","lte","Lte","LTE","Cellular","cellular"},G3804)),"lte","wifi")</f>
        <v>wifi</v>
      </c>
      <c r="F3804" t="s">
        <v>597</v>
      </c>
      <c r="G3804" t="s">
        <v>2203</v>
      </c>
      <c r="H3804">
        <f t="shared" si="464"/>
        <v>1.0799999999999272</v>
      </c>
      <c r="I3804">
        <f t="shared" si="461"/>
        <v>629000</v>
      </c>
      <c r="J3804">
        <v>2019.03</v>
      </c>
      <c r="K3804">
        <f t="shared" si="462"/>
        <v>64</v>
      </c>
      <c r="M3804">
        <f t="shared" si="463"/>
        <v>629000</v>
      </c>
    </row>
    <row r="3805" spans="1:13" x14ac:dyDescent="0.45">
      <c r="A3805" t="s">
        <v>2058</v>
      </c>
      <c r="B3805">
        <v>589000</v>
      </c>
      <c r="C3805" t="s">
        <v>43</v>
      </c>
      <c r="D3805" t="str">
        <f>LEFT(F3805,7)</f>
        <v>2020.12</v>
      </c>
      <c r="E3805" t="str" cm="1">
        <f t="array" ref="E3805">IF(COUNT(FIND({"셀룰러","샐룰러","lte","Lte","LTE","Cellular","cellular"},G3805)),"lte","wifi")</f>
        <v>wifi</v>
      </c>
      <c r="F3805" t="s">
        <v>169</v>
      </c>
      <c r="G3805" t="s">
        <v>2154</v>
      </c>
      <c r="H3805">
        <f t="shared" si="464"/>
        <v>1.0899999999999181</v>
      </c>
      <c r="I3805">
        <f t="shared" si="461"/>
        <v>629000</v>
      </c>
      <c r="J3805">
        <v>2019.03</v>
      </c>
      <c r="K3805">
        <f t="shared" si="462"/>
        <v>64</v>
      </c>
      <c r="M3805">
        <f t="shared" si="463"/>
        <v>629000</v>
      </c>
    </row>
    <row r="3806" spans="1:13" x14ac:dyDescent="0.45">
      <c r="A3806" t="s">
        <v>2058</v>
      </c>
      <c r="B3806">
        <v>451350</v>
      </c>
      <c r="C3806" t="s">
        <v>7</v>
      </c>
      <c r="D3806" s="2">
        <v>2021.02</v>
      </c>
      <c r="E3806" t="str" cm="1">
        <f t="array" ref="E3806">IF(COUNT(FIND({"셀룰러","샐룰러","lte","Lte","LTE","Cellular","cellular"},G3806)),"lte","wifi")</f>
        <v>wifi</v>
      </c>
      <c r="F3806">
        <v>20210201</v>
      </c>
      <c r="G3806" t="s">
        <v>5590</v>
      </c>
      <c r="H3806">
        <f t="shared" si="464"/>
        <v>1.9900000000000091</v>
      </c>
      <c r="I3806">
        <f t="shared" si="461"/>
        <v>629000</v>
      </c>
      <c r="J3806">
        <v>2019.03</v>
      </c>
      <c r="K3806">
        <f t="shared" si="462"/>
        <v>64</v>
      </c>
      <c r="M3806">
        <f t="shared" si="463"/>
        <v>629000</v>
      </c>
    </row>
    <row r="3807" spans="1:13" x14ac:dyDescent="0.45">
      <c r="A3807" t="s">
        <v>2058</v>
      </c>
      <c r="B3807">
        <v>250000</v>
      </c>
      <c r="C3807" t="s">
        <v>7</v>
      </c>
      <c r="D3807" t="str">
        <f t="shared" ref="D3807:D3823" si="465">LEFT(F3807,7)</f>
        <v>2021.01</v>
      </c>
      <c r="E3807" t="str" cm="1">
        <f t="array" ref="E3807">IF(COUNT(FIND({"셀룰러","샐룰러","lte","Lte","LTE","Cellular","cellular"},G3807)),"lte","wifi")</f>
        <v>wifi</v>
      </c>
      <c r="F3807" t="s">
        <v>342</v>
      </c>
      <c r="G3807" t="s">
        <v>2214</v>
      </c>
      <c r="H3807">
        <f t="shared" si="464"/>
        <v>1.9800000000000182</v>
      </c>
      <c r="I3807">
        <f t="shared" si="461"/>
        <v>629000</v>
      </c>
      <c r="J3807">
        <v>2019.03</v>
      </c>
      <c r="K3807">
        <f t="shared" si="462"/>
        <v>64</v>
      </c>
      <c r="M3807">
        <f t="shared" si="463"/>
        <v>629000</v>
      </c>
    </row>
    <row r="3808" spans="1:13" x14ac:dyDescent="0.45">
      <c r="A3808" t="s">
        <v>2058</v>
      </c>
      <c r="B3808">
        <v>600000</v>
      </c>
      <c r="C3808" t="s">
        <v>4</v>
      </c>
      <c r="D3808" t="str">
        <f t="shared" si="465"/>
        <v>2020.11</v>
      </c>
      <c r="E3808" t="str" cm="1">
        <f t="array" ref="E3808">IF(COUNT(FIND({"셀룰러","샐룰러","lte","Lte","LTE","Cellular","cellular"},G3808)),"lte","wifi")</f>
        <v>wifi</v>
      </c>
      <c r="F3808" t="s">
        <v>199</v>
      </c>
      <c r="G3808" t="s">
        <v>2193</v>
      </c>
      <c r="H3808">
        <f t="shared" si="464"/>
        <v>1.0799999999999272</v>
      </c>
      <c r="I3808">
        <f t="shared" si="461"/>
        <v>629000</v>
      </c>
      <c r="J3808">
        <v>2019.03</v>
      </c>
      <c r="K3808">
        <f t="shared" si="462"/>
        <v>64</v>
      </c>
      <c r="M3808">
        <f t="shared" si="463"/>
        <v>629000</v>
      </c>
    </row>
    <row r="3809" spans="1:13" x14ac:dyDescent="0.45">
      <c r="A3809" t="s">
        <v>2058</v>
      </c>
      <c r="B3809">
        <v>560000</v>
      </c>
      <c r="C3809" t="s">
        <v>4</v>
      </c>
      <c r="D3809" t="str">
        <f t="shared" si="465"/>
        <v>2021.01</v>
      </c>
      <c r="E3809" t="str" cm="1">
        <f t="array" ref="E3809">IF(COUNT(FIND({"셀룰러","샐룰러","lte","Lte","LTE","Cellular","cellular"},G3809)),"lte","wifi")</f>
        <v>wifi</v>
      </c>
      <c r="F3809" t="s">
        <v>92</v>
      </c>
      <c r="G3809" t="s">
        <v>2081</v>
      </c>
      <c r="H3809">
        <f t="shared" si="464"/>
        <v>1.9800000000000182</v>
      </c>
      <c r="I3809">
        <f t="shared" si="461"/>
        <v>629000</v>
      </c>
      <c r="J3809">
        <v>2019.03</v>
      </c>
      <c r="K3809">
        <f t="shared" si="462"/>
        <v>64</v>
      </c>
      <c r="M3809">
        <f t="shared" si="463"/>
        <v>629000</v>
      </c>
    </row>
    <row r="3810" spans="1:13" x14ac:dyDescent="0.45">
      <c r="A3810" t="s">
        <v>2058</v>
      </c>
      <c r="B3810">
        <v>700000</v>
      </c>
      <c r="C3810" t="s">
        <v>4</v>
      </c>
      <c r="D3810" t="str">
        <f t="shared" si="465"/>
        <v>2020.12</v>
      </c>
      <c r="E3810" t="str" cm="1">
        <f t="array" ref="E3810">IF(COUNT(FIND({"셀룰러","샐룰러","lte","Lte","LTE","Cellular","cellular"},G3810)),"lte","wifi")</f>
        <v>wifi</v>
      </c>
      <c r="F3810" t="s">
        <v>161</v>
      </c>
      <c r="G3810" t="s">
        <v>513</v>
      </c>
      <c r="H3810">
        <f t="shared" si="464"/>
        <v>1.0899999999999181</v>
      </c>
      <c r="I3810">
        <f t="shared" si="461"/>
        <v>829000</v>
      </c>
      <c r="J3810">
        <v>2019.03</v>
      </c>
      <c r="K3810">
        <f t="shared" si="462"/>
        <v>256</v>
      </c>
      <c r="M3810">
        <f t="shared" si="463"/>
        <v>629000</v>
      </c>
    </row>
    <row r="3811" spans="1:13" x14ac:dyDescent="0.45">
      <c r="A3811" t="s">
        <v>2058</v>
      </c>
      <c r="B3811">
        <v>550000</v>
      </c>
      <c r="C3811" t="s">
        <v>4</v>
      </c>
      <c r="D3811" t="str">
        <f t="shared" si="465"/>
        <v>2021.03</v>
      </c>
      <c r="E3811" t="str" cm="1">
        <f t="array" ref="E3811">IF(COUNT(FIND({"셀룰러","샐룰러","lte","Lte","LTE","Cellular","cellular"},G3811)),"lte","wifi")</f>
        <v>wifi</v>
      </c>
      <c r="F3811" t="s">
        <v>13</v>
      </c>
      <c r="G3811" t="s">
        <v>1987</v>
      </c>
      <c r="H3811">
        <f t="shared" si="464"/>
        <v>2</v>
      </c>
      <c r="I3811">
        <f t="shared" si="461"/>
        <v>629000</v>
      </c>
      <c r="J3811">
        <v>2019.03</v>
      </c>
      <c r="K3811">
        <f t="shared" si="462"/>
        <v>64</v>
      </c>
      <c r="M3811">
        <f t="shared" si="463"/>
        <v>629000</v>
      </c>
    </row>
    <row r="3812" spans="1:13" x14ac:dyDescent="0.45">
      <c r="A3812" t="s">
        <v>2058</v>
      </c>
      <c r="B3812">
        <v>570000</v>
      </c>
      <c r="C3812" t="s">
        <v>43</v>
      </c>
      <c r="D3812" t="str">
        <f t="shared" si="465"/>
        <v>2021.02</v>
      </c>
      <c r="E3812" t="str" cm="1">
        <f t="array" ref="E3812">IF(COUNT(FIND({"셀룰러","샐룰러","lte","Lte","LTE","Cellular","cellular"},G3812)),"lte","wifi")</f>
        <v>wifi</v>
      </c>
      <c r="F3812" t="s">
        <v>66</v>
      </c>
      <c r="G3812" t="s">
        <v>2000</v>
      </c>
      <c r="H3812">
        <f t="shared" si="464"/>
        <v>1.9900000000000091</v>
      </c>
      <c r="I3812">
        <f t="shared" si="461"/>
        <v>629000</v>
      </c>
      <c r="J3812">
        <v>2019.03</v>
      </c>
      <c r="K3812">
        <f t="shared" si="462"/>
        <v>64</v>
      </c>
      <c r="M3812">
        <f t="shared" si="463"/>
        <v>629000</v>
      </c>
    </row>
    <row r="3813" spans="1:13" x14ac:dyDescent="0.45">
      <c r="A3813" t="s">
        <v>2058</v>
      </c>
      <c r="B3813">
        <v>510000</v>
      </c>
      <c r="C3813" t="s">
        <v>7</v>
      </c>
      <c r="D3813" t="str">
        <f t="shared" si="465"/>
        <v>2021.02</v>
      </c>
      <c r="E3813" t="str" cm="1">
        <f t="array" ref="E3813">IF(COUNT(FIND({"셀룰러","샐룰러","lte","Lte","LTE","Cellular","cellular"},G3813)),"lte","wifi")</f>
        <v>wifi</v>
      </c>
      <c r="F3813" t="s">
        <v>35</v>
      </c>
      <c r="G3813" t="s">
        <v>1448</v>
      </c>
      <c r="H3813">
        <f t="shared" si="464"/>
        <v>1.9900000000000091</v>
      </c>
      <c r="I3813">
        <f t="shared" si="461"/>
        <v>829000</v>
      </c>
      <c r="J3813">
        <v>2019.03</v>
      </c>
      <c r="K3813">
        <f t="shared" si="462"/>
        <v>256</v>
      </c>
      <c r="M3813">
        <f t="shared" si="463"/>
        <v>629000</v>
      </c>
    </row>
    <row r="3814" spans="1:13" x14ac:dyDescent="0.45">
      <c r="A3814" t="s">
        <v>2058</v>
      </c>
      <c r="B3814">
        <v>500000</v>
      </c>
      <c r="C3814" t="s">
        <v>7</v>
      </c>
      <c r="D3814" t="str">
        <f t="shared" si="465"/>
        <v>2020.12</v>
      </c>
      <c r="E3814" t="str" cm="1">
        <f t="array" ref="E3814">IF(COUNT(FIND({"셀룰러","샐룰러","lte","Lte","LTE","Cellular","cellular"},G3814)),"lte","wifi")</f>
        <v>lte</v>
      </c>
      <c r="F3814" t="s">
        <v>173</v>
      </c>
      <c r="G3814" t="s">
        <v>521</v>
      </c>
      <c r="H3814">
        <f t="shared" si="464"/>
        <v>1.0899999999999181</v>
      </c>
      <c r="I3814">
        <f t="shared" si="461"/>
        <v>799000</v>
      </c>
      <c r="J3814">
        <v>2019.03</v>
      </c>
      <c r="K3814">
        <f t="shared" si="462"/>
        <v>64</v>
      </c>
      <c r="M3814">
        <f t="shared" si="463"/>
        <v>799000</v>
      </c>
    </row>
    <row r="3815" spans="1:13" x14ac:dyDescent="0.45">
      <c r="A3815" t="s">
        <v>2058</v>
      </c>
      <c r="B3815">
        <v>500000</v>
      </c>
      <c r="C3815" t="s">
        <v>4</v>
      </c>
      <c r="D3815" t="str">
        <f t="shared" si="465"/>
        <v>2020.10</v>
      </c>
      <c r="E3815" t="str" cm="1">
        <f t="array" ref="E3815">IF(COUNT(FIND({"셀룰러","샐룰러","lte","Lte","LTE","Cellular","cellular"},G3815)),"lte","wifi")</f>
        <v>wifi</v>
      </c>
      <c r="F3815" t="s">
        <v>608</v>
      </c>
      <c r="G3815" t="s">
        <v>2058</v>
      </c>
      <c r="H3815">
        <f t="shared" si="464"/>
        <v>1.0699999999999363</v>
      </c>
      <c r="I3815">
        <f t="shared" si="461"/>
        <v>629000</v>
      </c>
      <c r="J3815">
        <v>2019.03</v>
      </c>
      <c r="K3815">
        <f t="shared" si="462"/>
        <v>64</v>
      </c>
      <c r="M3815">
        <f t="shared" si="463"/>
        <v>629000</v>
      </c>
    </row>
    <row r="3816" spans="1:13" x14ac:dyDescent="0.45">
      <c r="A3816" t="s">
        <v>2058</v>
      </c>
      <c r="B3816">
        <v>480000</v>
      </c>
      <c r="C3816" t="s">
        <v>4</v>
      </c>
      <c r="D3816" t="str">
        <f t="shared" si="465"/>
        <v>2020.11</v>
      </c>
      <c r="E3816" t="str" cm="1">
        <f t="array" ref="E3816">IF(COUNT(FIND({"셀룰러","샐룰러","lte","Lte","LTE","Cellular","cellular"},G3816)),"lte","wifi")</f>
        <v>wifi</v>
      </c>
      <c r="F3816" t="s">
        <v>234</v>
      </c>
      <c r="G3816" t="s">
        <v>2174</v>
      </c>
      <c r="H3816">
        <f t="shared" si="464"/>
        <v>1.0799999999999272</v>
      </c>
      <c r="I3816">
        <f t="shared" si="461"/>
        <v>629000</v>
      </c>
      <c r="J3816">
        <v>2019.03</v>
      </c>
      <c r="K3816">
        <f t="shared" si="462"/>
        <v>64</v>
      </c>
      <c r="M3816">
        <f t="shared" si="463"/>
        <v>629000</v>
      </c>
    </row>
    <row r="3817" spans="1:13" x14ac:dyDescent="0.45">
      <c r="A3817" t="s">
        <v>2058</v>
      </c>
      <c r="B3817">
        <v>395000</v>
      </c>
      <c r="C3817" t="s">
        <v>7</v>
      </c>
      <c r="D3817" t="str">
        <f t="shared" si="465"/>
        <v>2021.03</v>
      </c>
      <c r="E3817" t="str" cm="1">
        <f t="array" ref="E3817">IF(COUNT(FIND({"셀룰러","샐룰러","lte","Lte","LTE","Cellular","cellular"},G3817)),"lte","wifi")</f>
        <v>wifi</v>
      </c>
      <c r="F3817" t="s">
        <v>8</v>
      </c>
      <c r="G3817" t="s">
        <v>2216</v>
      </c>
      <c r="H3817">
        <f t="shared" si="464"/>
        <v>2</v>
      </c>
      <c r="I3817">
        <f t="shared" si="461"/>
        <v>629000</v>
      </c>
      <c r="J3817">
        <v>2019.03</v>
      </c>
      <c r="K3817">
        <f t="shared" si="462"/>
        <v>64</v>
      </c>
      <c r="M3817">
        <f t="shared" si="463"/>
        <v>629000</v>
      </c>
    </row>
    <row r="3818" spans="1:13" x14ac:dyDescent="0.45">
      <c r="A3818" t="s">
        <v>2058</v>
      </c>
      <c r="B3818">
        <v>550000</v>
      </c>
      <c r="C3818" t="s">
        <v>4</v>
      </c>
      <c r="D3818" t="str">
        <f t="shared" si="465"/>
        <v>2021.02</v>
      </c>
      <c r="E3818" t="str" cm="1">
        <f t="array" ref="E3818">IF(COUNT(FIND({"셀룰러","샐룰러","lte","Lte","LTE","Cellular","cellular"},G3818)),"lte","wifi")</f>
        <v>wifi</v>
      </c>
      <c r="F3818" t="s">
        <v>54</v>
      </c>
      <c r="G3818" t="s">
        <v>330</v>
      </c>
      <c r="H3818">
        <f t="shared" si="464"/>
        <v>1.9900000000000091</v>
      </c>
      <c r="I3818">
        <f t="shared" si="461"/>
        <v>629000</v>
      </c>
      <c r="J3818">
        <v>2019.03</v>
      </c>
      <c r="K3818">
        <f t="shared" si="462"/>
        <v>64</v>
      </c>
      <c r="M3818">
        <f t="shared" si="463"/>
        <v>629000</v>
      </c>
    </row>
    <row r="3819" spans="1:13" x14ac:dyDescent="0.45">
      <c r="A3819" t="s">
        <v>2058</v>
      </c>
      <c r="B3819">
        <v>570275</v>
      </c>
      <c r="C3819" t="s">
        <v>7</v>
      </c>
      <c r="D3819" t="str">
        <f t="shared" si="465"/>
        <v>2021.01</v>
      </c>
      <c r="E3819" t="str" cm="1">
        <f t="array" ref="E3819">IF(COUNT(FIND({"셀룰러","샐룰러","lte","Lte","LTE","Cellular","cellular"},G3819)),"lte","wifi")</f>
        <v>wifi</v>
      </c>
      <c r="F3819" t="s">
        <v>107</v>
      </c>
      <c r="G3819" t="s">
        <v>2009</v>
      </c>
      <c r="H3819">
        <f t="shared" si="464"/>
        <v>1.9800000000000182</v>
      </c>
      <c r="I3819">
        <f t="shared" si="461"/>
        <v>629000</v>
      </c>
      <c r="J3819">
        <v>2019.03</v>
      </c>
      <c r="K3819">
        <f t="shared" si="462"/>
        <v>64</v>
      </c>
      <c r="M3819">
        <f t="shared" si="463"/>
        <v>629000</v>
      </c>
    </row>
    <row r="3820" spans="1:13" x14ac:dyDescent="0.45">
      <c r="A3820" t="s">
        <v>2058</v>
      </c>
      <c r="B3820">
        <v>470000</v>
      </c>
      <c r="C3820" t="s">
        <v>4</v>
      </c>
      <c r="D3820" t="str">
        <f t="shared" si="465"/>
        <v>2020.12</v>
      </c>
      <c r="E3820" t="str" cm="1">
        <f t="array" ref="E3820">IF(COUNT(FIND({"셀룰러","샐룰러","lte","Lte","LTE","Cellular","cellular"},G3820)),"lte","wifi")</f>
        <v>wifi</v>
      </c>
      <c r="F3820" t="s">
        <v>132</v>
      </c>
      <c r="G3820" t="s">
        <v>2018</v>
      </c>
      <c r="H3820">
        <f t="shared" si="464"/>
        <v>1.0899999999999181</v>
      </c>
      <c r="I3820">
        <f t="shared" si="461"/>
        <v>629000</v>
      </c>
      <c r="J3820">
        <v>2019.03</v>
      </c>
      <c r="K3820">
        <f t="shared" si="462"/>
        <v>64</v>
      </c>
      <c r="M3820">
        <f t="shared" si="463"/>
        <v>629000</v>
      </c>
    </row>
    <row r="3821" spans="1:13" x14ac:dyDescent="0.45">
      <c r="A3821" t="s">
        <v>2058</v>
      </c>
      <c r="B3821">
        <v>500000</v>
      </c>
      <c r="C3821" t="s">
        <v>4</v>
      </c>
      <c r="D3821" t="str">
        <f t="shared" si="465"/>
        <v>2021.02</v>
      </c>
      <c r="E3821" t="str" cm="1">
        <f t="array" ref="E3821">IF(COUNT(FIND({"셀룰러","샐룰러","lte","Lte","LTE","Cellular","cellular"},G3821)),"lte","wifi")</f>
        <v>wifi</v>
      </c>
      <c r="F3821" t="s">
        <v>47</v>
      </c>
      <c r="G3821" t="s">
        <v>1999</v>
      </c>
      <c r="H3821">
        <f t="shared" si="464"/>
        <v>1.9900000000000091</v>
      </c>
      <c r="I3821">
        <f t="shared" si="461"/>
        <v>629000</v>
      </c>
      <c r="J3821">
        <v>2019.03</v>
      </c>
      <c r="K3821">
        <f t="shared" si="462"/>
        <v>64</v>
      </c>
      <c r="M3821">
        <f t="shared" si="463"/>
        <v>629000</v>
      </c>
    </row>
    <row r="3822" spans="1:13" x14ac:dyDescent="0.45">
      <c r="A3822" t="s">
        <v>2058</v>
      </c>
      <c r="B3822">
        <v>200000</v>
      </c>
      <c r="C3822" t="s">
        <v>4</v>
      </c>
      <c r="D3822" t="str">
        <f t="shared" si="465"/>
        <v>2021.03</v>
      </c>
      <c r="E3822" t="str" cm="1">
        <f t="array" ref="E3822">IF(COUNT(FIND({"셀룰러","샐룰러","lte","Lte","LTE","Cellular","cellular"},G3822)),"lte","wifi")</f>
        <v>wifi</v>
      </c>
      <c r="F3822" t="s">
        <v>20</v>
      </c>
      <c r="G3822" t="s">
        <v>19</v>
      </c>
      <c r="H3822">
        <f t="shared" si="464"/>
        <v>2</v>
      </c>
      <c r="I3822">
        <f t="shared" si="461"/>
        <v>629000</v>
      </c>
      <c r="J3822">
        <v>2019.03</v>
      </c>
      <c r="K3822">
        <f t="shared" si="462"/>
        <v>64</v>
      </c>
      <c r="M3822">
        <f t="shared" si="463"/>
        <v>629000</v>
      </c>
    </row>
    <row r="3823" spans="1:13" x14ac:dyDescent="0.45">
      <c r="A3823" t="s">
        <v>2058</v>
      </c>
      <c r="B3823">
        <v>400000</v>
      </c>
      <c r="C3823" t="s">
        <v>4</v>
      </c>
      <c r="D3823" t="str">
        <f t="shared" si="465"/>
        <v>2020.12</v>
      </c>
      <c r="E3823" t="str" cm="1">
        <f t="array" ref="E3823">IF(COUNT(FIND({"셀룰러","샐룰러","lte","Lte","LTE","Cellular","cellular"},G3823)),"lte","wifi")</f>
        <v>wifi</v>
      </c>
      <c r="F3823" t="s">
        <v>175</v>
      </c>
      <c r="G3823" t="s">
        <v>174</v>
      </c>
      <c r="H3823">
        <f t="shared" si="464"/>
        <v>1.0899999999999181</v>
      </c>
      <c r="I3823">
        <f t="shared" si="461"/>
        <v>629000</v>
      </c>
      <c r="J3823">
        <v>2019.03</v>
      </c>
      <c r="K3823">
        <f t="shared" si="462"/>
        <v>64</v>
      </c>
      <c r="M3823">
        <f t="shared" si="463"/>
        <v>629000</v>
      </c>
    </row>
    <row r="3824" spans="1:13" x14ac:dyDescent="0.45">
      <c r="A3824" t="s">
        <v>2058</v>
      </c>
      <c r="B3824">
        <v>490000</v>
      </c>
      <c r="C3824" t="s">
        <v>4</v>
      </c>
      <c r="D3824" s="2">
        <v>2020.11</v>
      </c>
      <c r="E3824" t="str" cm="1">
        <f t="array" ref="E3824">IF(COUNT(FIND({"셀룰러","샐룰러","lte","Lte","LTE","Cellular","cellular"},G3824)),"lte","wifi")</f>
        <v>wifi</v>
      </c>
      <c r="F3824">
        <v>20201123</v>
      </c>
      <c r="G3824" t="s">
        <v>5355</v>
      </c>
      <c r="H3824">
        <f t="shared" si="464"/>
        <v>1.0799999999999272</v>
      </c>
      <c r="I3824">
        <f t="shared" si="461"/>
        <v>629000</v>
      </c>
      <c r="J3824">
        <v>2019.03</v>
      </c>
      <c r="K3824">
        <f t="shared" si="462"/>
        <v>64</v>
      </c>
      <c r="M3824">
        <f t="shared" si="463"/>
        <v>629000</v>
      </c>
    </row>
    <row r="3825" spans="1:13" x14ac:dyDescent="0.45">
      <c r="A3825" t="s">
        <v>2058</v>
      </c>
      <c r="B3825">
        <v>600000</v>
      </c>
      <c r="C3825" t="s">
        <v>4</v>
      </c>
      <c r="D3825" t="str">
        <f t="shared" ref="D3825:D3842" si="466">LEFT(F3825,7)</f>
        <v>2020.11</v>
      </c>
      <c r="E3825" t="str" cm="1">
        <f t="array" ref="E3825">IF(COUNT(FIND({"셀룰러","샐룰러","lte","Lte","LTE","Cellular","cellular"},G3825)),"lte","wifi")</f>
        <v>wifi</v>
      </c>
      <c r="F3825" t="s">
        <v>536</v>
      </c>
      <c r="G3825" t="s">
        <v>2155</v>
      </c>
      <c r="H3825">
        <f t="shared" si="464"/>
        <v>1.0799999999999272</v>
      </c>
      <c r="I3825">
        <f t="shared" si="461"/>
        <v>829000</v>
      </c>
      <c r="J3825">
        <v>2019.03</v>
      </c>
      <c r="K3825">
        <f t="shared" si="462"/>
        <v>256</v>
      </c>
      <c r="M3825">
        <f t="shared" si="463"/>
        <v>629000</v>
      </c>
    </row>
    <row r="3826" spans="1:13" x14ac:dyDescent="0.45">
      <c r="A3826" t="s">
        <v>2058</v>
      </c>
      <c r="B3826">
        <v>550000</v>
      </c>
      <c r="C3826" t="s">
        <v>4</v>
      </c>
      <c r="D3826" t="str">
        <f t="shared" si="466"/>
        <v>2020.11</v>
      </c>
      <c r="E3826" t="str" cm="1">
        <f t="array" ref="E3826">IF(COUNT(FIND({"셀룰러","샐룰러","lte","Lte","LTE","Cellular","cellular"},G3826)),"lte","wifi")</f>
        <v>wifi</v>
      </c>
      <c r="F3826" t="s">
        <v>599</v>
      </c>
      <c r="G3826" t="s">
        <v>2210</v>
      </c>
      <c r="H3826">
        <f t="shared" si="464"/>
        <v>1.0799999999999272</v>
      </c>
      <c r="I3826">
        <f t="shared" si="461"/>
        <v>629000</v>
      </c>
      <c r="J3826">
        <v>2019.03</v>
      </c>
      <c r="K3826">
        <f t="shared" si="462"/>
        <v>64</v>
      </c>
      <c r="M3826">
        <f t="shared" si="463"/>
        <v>629000</v>
      </c>
    </row>
    <row r="3827" spans="1:13" x14ac:dyDescent="0.45">
      <c r="A3827" t="s">
        <v>2058</v>
      </c>
      <c r="B3827">
        <v>490000</v>
      </c>
      <c r="C3827" t="s">
        <v>4</v>
      </c>
      <c r="D3827" t="str">
        <f t="shared" si="466"/>
        <v>2021.02</v>
      </c>
      <c r="E3827" t="str" cm="1">
        <f t="array" ref="E3827">IF(COUNT(FIND({"셀룰러","샐룰러","lte","Lte","LTE","Cellular","cellular"},G3827)),"lte","wifi")</f>
        <v>lte</v>
      </c>
      <c r="F3827" t="s">
        <v>58</v>
      </c>
      <c r="G3827" t="s">
        <v>2054</v>
      </c>
      <c r="H3827">
        <f t="shared" si="464"/>
        <v>1.9900000000000091</v>
      </c>
      <c r="I3827">
        <f t="shared" si="461"/>
        <v>799000</v>
      </c>
      <c r="J3827">
        <v>2019.03</v>
      </c>
      <c r="K3827">
        <f t="shared" si="462"/>
        <v>64</v>
      </c>
      <c r="M3827">
        <f t="shared" si="463"/>
        <v>799000</v>
      </c>
    </row>
    <row r="3828" spans="1:13" x14ac:dyDescent="0.45">
      <c r="A3828" t="s">
        <v>2058</v>
      </c>
      <c r="B3828">
        <v>660000</v>
      </c>
      <c r="C3828" t="s">
        <v>4</v>
      </c>
      <c r="D3828" t="str">
        <f t="shared" si="466"/>
        <v>2020.12</v>
      </c>
      <c r="E3828" t="str" cm="1">
        <f t="array" ref="E3828">IF(COUNT(FIND({"셀룰러","샐룰러","lte","Lte","LTE","Cellular","cellular"},G3828)),"lte","wifi")</f>
        <v>wifi</v>
      </c>
      <c r="F3828" t="s">
        <v>152</v>
      </c>
      <c r="G3828" t="s">
        <v>2017</v>
      </c>
      <c r="H3828">
        <f t="shared" si="464"/>
        <v>1.0899999999999181</v>
      </c>
      <c r="I3828">
        <f t="shared" ref="I3828:I3843" si="467">IF(K3828=256,M3828+200000,M3828)</f>
        <v>829000</v>
      </c>
      <c r="J3828">
        <v>2019.03</v>
      </c>
      <c r="K3828">
        <f t="shared" ref="K3828:K3843" si="468">IF(COUNT(FIND(256,G3828)),256,64)</f>
        <v>256</v>
      </c>
      <c r="M3828">
        <f t="shared" ref="M3828:M3842" si="469">IF(E3828="wifi",629000,799000)</f>
        <v>629000</v>
      </c>
    </row>
    <row r="3829" spans="1:13" x14ac:dyDescent="0.45">
      <c r="A3829" t="s">
        <v>2058</v>
      </c>
      <c r="B3829">
        <v>550000</v>
      </c>
      <c r="C3829" t="s">
        <v>43</v>
      </c>
      <c r="D3829" t="str">
        <f t="shared" si="466"/>
        <v>2020.11</v>
      </c>
      <c r="E3829" t="str" cm="1">
        <f t="array" ref="E3829">IF(COUNT(FIND({"셀룰러","샐룰러","lte","Lte","LTE","Cellular","cellular"},G3829)),"lte","wifi")</f>
        <v>wifi</v>
      </c>
      <c r="F3829" t="s">
        <v>597</v>
      </c>
      <c r="G3829" t="s">
        <v>2195</v>
      </c>
      <c r="H3829">
        <f t="shared" si="464"/>
        <v>1.0799999999999272</v>
      </c>
      <c r="I3829">
        <f t="shared" si="467"/>
        <v>629000</v>
      </c>
      <c r="J3829">
        <v>2019.03</v>
      </c>
      <c r="K3829">
        <f t="shared" si="468"/>
        <v>64</v>
      </c>
      <c r="M3829">
        <f t="shared" si="469"/>
        <v>629000</v>
      </c>
    </row>
    <row r="3830" spans="1:13" x14ac:dyDescent="0.45">
      <c r="A3830" t="s">
        <v>2058</v>
      </c>
      <c r="B3830">
        <v>500000</v>
      </c>
      <c r="C3830" t="s">
        <v>4</v>
      </c>
      <c r="D3830" t="str">
        <f t="shared" si="466"/>
        <v>2020.12</v>
      </c>
      <c r="E3830" t="str" cm="1">
        <f t="array" ref="E3830">IF(COUNT(FIND({"셀룰러","샐룰러","lte","Lte","LTE","Cellular","cellular"},G3830)),"lte","wifi")</f>
        <v>wifi</v>
      </c>
      <c r="F3830" t="s">
        <v>499</v>
      </c>
      <c r="G3830" t="s">
        <v>2151</v>
      </c>
      <c r="H3830">
        <f t="shared" si="464"/>
        <v>1.0899999999999181</v>
      </c>
      <c r="I3830">
        <f t="shared" si="467"/>
        <v>629000</v>
      </c>
      <c r="J3830">
        <v>2019.03</v>
      </c>
      <c r="K3830">
        <f t="shared" si="468"/>
        <v>64</v>
      </c>
      <c r="M3830">
        <f t="shared" si="469"/>
        <v>629000</v>
      </c>
    </row>
    <row r="3831" spans="1:13" x14ac:dyDescent="0.45">
      <c r="A3831" t="s">
        <v>2058</v>
      </c>
      <c r="B3831">
        <v>620000</v>
      </c>
      <c r="C3831" t="s">
        <v>4</v>
      </c>
      <c r="D3831" t="str">
        <f t="shared" si="466"/>
        <v>2020.11</v>
      </c>
      <c r="E3831" t="str" cm="1">
        <f t="array" ref="E3831">IF(COUNT(FIND({"셀룰러","샐룰러","lte","Lte","LTE","Cellular","cellular"},G3831)),"lte","wifi")</f>
        <v>wifi</v>
      </c>
      <c r="F3831" t="s">
        <v>597</v>
      </c>
      <c r="G3831" t="s">
        <v>2189</v>
      </c>
      <c r="H3831">
        <f t="shared" si="464"/>
        <v>1.0799999999999272</v>
      </c>
      <c r="I3831">
        <f t="shared" si="467"/>
        <v>629000</v>
      </c>
      <c r="J3831">
        <v>2019.03</v>
      </c>
      <c r="K3831">
        <f t="shared" si="468"/>
        <v>64</v>
      </c>
      <c r="M3831">
        <f t="shared" si="469"/>
        <v>629000</v>
      </c>
    </row>
    <row r="3832" spans="1:13" x14ac:dyDescent="0.45">
      <c r="A3832" t="s">
        <v>2058</v>
      </c>
      <c r="B3832">
        <v>600000</v>
      </c>
      <c r="C3832" t="s">
        <v>4</v>
      </c>
      <c r="D3832" t="str">
        <f t="shared" si="466"/>
        <v>2021.02</v>
      </c>
      <c r="E3832" t="str" cm="1">
        <f t="array" ref="E3832">IF(COUNT(FIND({"셀룰러","샐룰러","lte","Lte","LTE","Cellular","cellular"},G3832)),"lte","wifi")</f>
        <v>wifi</v>
      </c>
      <c r="F3832" t="s">
        <v>54</v>
      </c>
      <c r="G3832" t="s">
        <v>2060</v>
      </c>
      <c r="H3832">
        <f t="shared" si="464"/>
        <v>1.9900000000000091</v>
      </c>
      <c r="I3832">
        <f t="shared" si="467"/>
        <v>829000</v>
      </c>
      <c r="J3832">
        <v>2019.03</v>
      </c>
      <c r="K3832">
        <f t="shared" si="468"/>
        <v>256</v>
      </c>
      <c r="M3832">
        <f t="shared" si="469"/>
        <v>629000</v>
      </c>
    </row>
    <row r="3833" spans="1:13" x14ac:dyDescent="0.45">
      <c r="A3833" t="s">
        <v>2058</v>
      </c>
      <c r="B3833">
        <v>570000</v>
      </c>
      <c r="C3833" t="s">
        <v>43</v>
      </c>
      <c r="D3833" t="str">
        <f t="shared" si="466"/>
        <v>2020.11</v>
      </c>
      <c r="E3833" t="str" cm="1">
        <f t="array" ref="E3833">IF(COUNT(FIND({"셀룰러","샐룰러","lte","Lte","LTE","Cellular","cellular"},G3833)),"lte","wifi")</f>
        <v>wifi</v>
      </c>
      <c r="F3833" t="s">
        <v>201</v>
      </c>
      <c r="G3833" t="s">
        <v>2178</v>
      </c>
      <c r="H3833">
        <f t="shared" si="464"/>
        <v>1.0799999999999272</v>
      </c>
      <c r="I3833">
        <f t="shared" si="467"/>
        <v>629000</v>
      </c>
      <c r="J3833">
        <v>2019.03</v>
      </c>
      <c r="K3833">
        <f t="shared" si="468"/>
        <v>64</v>
      </c>
      <c r="M3833">
        <f t="shared" si="469"/>
        <v>629000</v>
      </c>
    </row>
    <row r="3834" spans="1:13" x14ac:dyDescent="0.45">
      <c r="A3834" t="s">
        <v>2058</v>
      </c>
      <c r="B3834">
        <v>600000</v>
      </c>
      <c r="C3834" t="s">
        <v>4</v>
      </c>
      <c r="D3834" t="str">
        <f t="shared" si="466"/>
        <v>2020.12</v>
      </c>
      <c r="E3834" t="str" cm="1">
        <f t="array" ref="E3834">IF(COUNT(FIND({"셀룰러","샐룰러","lte","Lte","LTE","Cellular","cellular"},G3834)),"lte","wifi")</f>
        <v>wifi</v>
      </c>
      <c r="F3834" t="s">
        <v>499</v>
      </c>
      <c r="G3834" t="s">
        <v>2124</v>
      </c>
      <c r="H3834">
        <f t="shared" si="464"/>
        <v>1.0899999999999181</v>
      </c>
      <c r="I3834">
        <f t="shared" si="467"/>
        <v>629000</v>
      </c>
      <c r="J3834">
        <v>2019.03</v>
      </c>
      <c r="K3834">
        <f t="shared" si="468"/>
        <v>64</v>
      </c>
      <c r="M3834">
        <f t="shared" si="469"/>
        <v>629000</v>
      </c>
    </row>
    <row r="3835" spans="1:13" x14ac:dyDescent="0.45">
      <c r="A3835" t="s">
        <v>2058</v>
      </c>
      <c r="B3835">
        <v>540000</v>
      </c>
      <c r="C3835" t="s">
        <v>43</v>
      </c>
      <c r="D3835" t="str">
        <f t="shared" si="466"/>
        <v>2021.02</v>
      </c>
      <c r="E3835" t="str" cm="1">
        <f t="array" ref="E3835">IF(COUNT(FIND({"셀룰러","샐룰러","lte","Lte","LTE","Cellular","cellular"},G3835)),"lte","wifi")</f>
        <v>wifi</v>
      </c>
      <c r="F3835" t="s">
        <v>40</v>
      </c>
      <c r="G3835" t="s">
        <v>1995</v>
      </c>
      <c r="H3835">
        <f t="shared" si="464"/>
        <v>1.9900000000000091</v>
      </c>
      <c r="I3835">
        <f t="shared" si="467"/>
        <v>629000</v>
      </c>
      <c r="J3835">
        <v>2019.03</v>
      </c>
      <c r="K3835">
        <f t="shared" si="468"/>
        <v>64</v>
      </c>
      <c r="M3835">
        <f t="shared" si="469"/>
        <v>629000</v>
      </c>
    </row>
    <row r="3836" spans="1:13" x14ac:dyDescent="0.45">
      <c r="A3836" t="s">
        <v>2058</v>
      </c>
      <c r="B3836">
        <v>450000</v>
      </c>
      <c r="C3836" t="s">
        <v>7</v>
      </c>
      <c r="D3836" t="str">
        <f t="shared" si="466"/>
        <v>2021.03</v>
      </c>
      <c r="E3836" t="str" cm="1">
        <f t="array" ref="E3836">IF(COUNT(FIND({"셀룰러","샐룰러","lte","Lte","LTE","Cellular","cellular"},G3836)),"lte","wifi")</f>
        <v>wifi</v>
      </c>
      <c r="F3836" t="s">
        <v>18</v>
      </c>
      <c r="G3836" t="s">
        <v>1992</v>
      </c>
      <c r="H3836">
        <f t="shared" si="464"/>
        <v>2</v>
      </c>
      <c r="I3836">
        <f t="shared" si="467"/>
        <v>629000</v>
      </c>
      <c r="J3836">
        <v>2019.03</v>
      </c>
      <c r="K3836">
        <f t="shared" si="468"/>
        <v>64</v>
      </c>
      <c r="M3836">
        <f t="shared" si="469"/>
        <v>629000</v>
      </c>
    </row>
    <row r="3837" spans="1:13" x14ac:dyDescent="0.45">
      <c r="A3837" t="s">
        <v>2058</v>
      </c>
      <c r="B3837">
        <v>400000</v>
      </c>
      <c r="C3837" t="s">
        <v>7</v>
      </c>
      <c r="D3837" t="str">
        <f t="shared" si="466"/>
        <v>2020.11</v>
      </c>
      <c r="E3837" t="str" cm="1">
        <f t="array" ref="E3837">IF(COUNT(FIND({"셀룰러","샐룰러","lte","Lte","LTE","Cellular","cellular"},G3837)),"lte","wifi")</f>
        <v>wifi</v>
      </c>
      <c r="F3837" t="s">
        <v>181</v>
      </c>
      <c r="G3837" t="s">
        <v>2023</v>
      </c>
      <c r="H3837">
        <f t="shared" si="464"/>
        <v>1.0799999999999272</v>
      </c>
      <c r="I3837">
        <f t="shared" si="467"/>
        <v>629000</v>
      </c>
      <c r="J3837">
        <v>2019.03</v>
      </c>
      <c r="K3837">
        <f t="shared" si="468"/>
        <v>64</v>
      </c>
      <c r="M3837">
        <f t="shared" si="469"/>
        <v>629000</v>
      </c>
    </row>
    <row r="3838" spans="1:13" x14ac:dyDescent="0.45">
      <c r="A3838" t="s">
        <v>2058</v>
      </c>
      <c r="B3838">
        <v>440000</v>
      </c>
      <c r="C3838" t="s">
        <v>7</v>
      </c>
      <c r="D3838" t="str">
        <f t="shared" si="466"/>
        <v>2021.02</v>
      </c>
      <c r="E3838" t="str" cm="1">
        <f t="array" ref="E3838">IF(COUNT(FIND({"셀룰러","샐룰러","lte","Lte","LTE","Cellular","cellular"},G3838)),"lte","wifi")</f>
        <v>wifi</v>
      </c>
      <c r="F3838" t="s">
        <v>25</v>
      </c>
      <c r="G3838" t="s">
        <v>1991</v>
      </c>
      <c r="H3838">
        <f t="shared" si="464"/>
        <v>1.9900000000000091</v>
      </c>
      <c r="I3838">
        <f t="shared" si="467"/>
        <v>629000</v>
      </c>
      <c r="J3838">
        <v>2019.03</v>
      </c>
      <c r="K3838">
        <f t="shared" si="468"/>
        <v>64</v>
      </c>
      <c r="M3838">
        <f t="shared" si="469"/>
        <v>629000</v>
      </c>
    </row>
    <row r="3839" spans="1:13" x14ac:dyDescent="0.45">
      <c r="A3839" t="s">
        <v>2058</v>
      </c>
      <c r="B3839">
        <v>450000</v>
      </c>
      <c r="C3839" t="s">
        <v>4</v>
      </c>
      <c r="D3839" t="str">
        <f t="shared" si="466"/>
        <v>2021.01</v>
      </c>
      <c r="E3839" t="str" cm="1">
        <f t="array" ref="E3839">IF(COUNT(FIND({"셀룰러","샐룰러","lte","Lte","LTE","Cellular","cellular"},G3839)),"lte","wifi")</f>
        <v>wifi</v>
      </c>
      <c r="F3839" t="s">
        <v>87</v>
      </c>
      <c r="G3839" t="s">
        <v>2002</v>
      </c>
      <c r="H3839">
        <f t="shared" si="464"/>
        <v>1.9800000000000182</v>
      </c>
      <c r="I3839">
        <f t="shared" si="467"/>
        <v>629000</v>
      </c>
      <c r="J3839">
        <v>2019.03</v>
      </c>
      <c r="K3839">
        <f t="shared" si="468"/>
        <v>64</v>
      </c>
      <c r="M3839">
        <f t="shared" si="469"/>
        <v>629000</v>
      </c>
    </row>
    <row r="3840" spans="1:13" x14ac:dyDescent="0.45">
      <c r="A3840" t="s">
        <v>2058</v>
      </c>
      <c r="B3840" s="1">
        <v>635000</v>
      </c>
      <c r="C3840" t="s">
        <v>4</v>
      </c>
      <c r="D3840" t="str">
        <f t="shared" si="466"/>
        <v>2020.11</v>
      </c>
      <c r="E3840" t="str" cm="1">
        <f t="array" ref="E3840">IF(COUNT(FIND({"셀룰러","샐룰러","lte","Lte","LTE","Cellular","cellular"},G3840)),"lte","wifi")</f>
        <v>wifi</v>
      </c>
      <c r="F3840" t="s">
        <v>5285</v>
      </c>
      <c r="G3840" t="s">
        <v>5112</v>
      </c>
      <c r="H3840">
        <f t="shared" si="464"/>
        <v>1.0799999999999272</v>
      </c>
      <c r="I3840">
        <f t="shared" si="467"/>
        <v>829000</v>
      </c>
      <c r="J3840">
        <v>2019.03</v>
      </c>
      <c r="K3840">
        <f t="shared" si="468"/>
        <v>256</v>
      </c>
      <c r="M3840">
        <f t="shared" si="469"/>
        <v>629000</v>
      </c>
    </row>
    <row r="3841" spans="1:13" x14ac:dyDescent="0.45">
      <c r="A3841" t="s">
        <v>2058</v>
      </c>
      <c r="B3841">
        <v>500000</v>
      </c>
      <c r="C3841" t="s">
        <v>4</v>
      </c>
      <c r="D3841" t="str">
        <f t="shared" si="466"/>
        <v>2020.11</v>
      </c>
      <c r="E3841" t="str" cm="1">
        <f t="array" ref="E3841">IF(COUNT(FIND({"셀룰러","샐룰러","lte","Lte","LTE","Cellular","cellular"},G3841)),"lte","wifi")</f>
        <v>wifi</v>
      </c>
      <c r="F3841" t="s">
        <v>204</v>
      </c>
      <c r="G3841" t="s">
        <v>203</v>
      </c>
      <c r="H3841">
        <f t="shared" si="464"/>
        <v>1.0799999999999272</v>
      </c>
      <c r="I3841">
        <f t="shared" si="467"/>
        <v>629000</v>
      </c>
      <c r="J3841">
        <v>2019.03</v>
      </c>
      <c r="K3841">
        <f t="shared" si="468"/>
        <v>64</v>
      </c>
      <c r="M3841">
        <f t="shared" si="469"/>
        <v>629000</v>
      </c>
    </row>
    <row r="3842" spans="1:13" x14ac:dyDescent="0.45">
      <c r="A3842" t="s">
        <v>2058</v>
      </c>
      <c r="B3842">
        <v>470000</v>
      </c>
      <c r="C3842" t="s">
        <v>4</v>
      </c>
      <c r="D3842" t="str">
        <f t="shared" si="466"/>
        <v>2021.02</v>
      </c>
      <c r="E3842" t="str" cm="1">
        <f t="array" ref="E3842">IF(COUNT(FIND({"셀룰러","샐룰러","lte","Lte","LTE","Cellular","cellular"},G3842)),"lte","wifi")</f>
        <v>wifi</v>
      </c>
      <c r="F3842" t="s">
        <v>61</v>
      </c>
      <c r="G3842" t="s">
        <v>2053</v>
      </c>
      <c r="H3842">
        <f t="shared" si="464"/>
        <v>1.9900000000000091</v>
      </c>
      <c r="I3842">
        <f t="shared" si="467"/>
        <v>629000</v>
      </c>
      <c r="J3842">
        <v>2019.03</v>
      </c>
      <c r="K3842">
        <f t="shared" si="468"/>
        <v>64</v>
      </c>
      <c r="M3842">
        <f t="shared" si="469"/>
        <v>629000</v>
      </c>
    </row>
    <row r="3843" spans="1:13" x14ac:dyDescent="0.45">
      <c r="A3843" t="s">
        <v>2058</v>
      </c>
      <c r="B3843">
        <v>550000</v>
      </c>
      <c r="C3843" t="s">
        <v>4</v>
      </c>
      <c r="D3843" s="2">
        <v>2020.11</v>
      </c>
      <c r="E3843" t="str" cm="1">
        <f t="array" ref="E3843">IF(COUNT(FIND({"셀룰러","샐룰러","lte","Lte","LTE","Cellular","cellular"},G3843)),"lte","wifi")</f>
        <v>wifi</v>
      </c>
      <c r="F3843">
        <v>20201101</v>
      </c>
      <c r="G3843" t="s">
        <v>5358</v>
      </c>
      <c r="H3843">
        <f t="shared" si="464"/>
        <v>1.0799999999999272</v>
      </c>
      <c r="I3843">
        <f t="shared" si="467"/>
        <v>629000</v>
      </c>
      <c r="J3843">
        <v>2019.03</v>
      </c>
      <c r="K3843">
        <f t="shared" si="468"/>
        <v>64</v>
      </c>
      <c r="M3843">
        <f>IF(E3843="wifi",629000,799000)</f>
        <v>629000</v>
      </c>
    </row>
    <row r="3844" spans="1:13" x14ac:dyDescent="0.45">
      <c r="A3844" t="s">
        <v>2266</v>
      </c>
      <c r="B3844">
        <v>730000</v>
      </c>
      <c r="C3844" t="s">
        <v>43</v>
      </c>
      <c r="D3844" t="str">
        <f t="shared" ref="D3844:D3861" si="470">LEFT(F3844,7)</f>
        <v>2020.11</v>
      </c>
      <c r="E3844" t="str" cm="1">
        <f t="array" ref="E3844">IF(COUNT(FIND({"셀룰러","샐룰러","lte","Lte","LTE","Cellular","cellular"},G3844)),"lte","wifi")</f>
        <v>wifi</v>
      </c>
      <c r="F3844" t="s">
        <v>220</v>
      </c>
      <c r="G3844" t="s">
        <v>2698</v>
      </c>
      <c r="H3844">
        <f t="shared" si="464"/>
        <v>1.999999999998181E-2</v>
      </c>
      <c r="I3844">
        <f>IF(K3844=256,M3844+200000,M3844)</f>
        <v>779000</v>
      </c>
      <c r="J3844">
        <v>2020.09</v>
      </c>
      <c r="K3844">
        <f>IF(COUNT(FIND(256,G3844)),256,64)</f>
        <v>64</v>
      </c>
      <c r="M3844">
        <f>IF(E3844="wifi",779000,949000)</f>
        <v>779000</v>
      </c>
    </row>
    <row r="3845" spans="1:13" x14ac:dyDescent="0.45">
      <c r="A3845" t="s">
        <v>2266</v>
      </c>
      <c r="B3845">
        <v>900000</v>
      </c>
      <c r="C3845" t="s">
        <v>4</v>
      </c>
      <c r="D3845" t="str">
        <f t="shared" si="470"/>
        <v>2021.02</v>
      </c>
      <c r="E3845" t="str" cm="1">
        <f t="array" ref="E3845">IF(COUNT(FIND({"셀룰러","샐룰러","lte","Lte","LTE","Cellular","cellular"},G3845)),"lte","wifi")</f>
        <v>lte</v>
      </c>
      <c r="F3845" t="s">
        <v>64</v>
      </c>
      <c r="G3845" t="s">
        <v>2381</v>
      </c>
      <c r="H3845">
        <f t="shared" si="464"/>
        <v>0.93000000000006366</v>
      </c>
      <c r="I3845">
        <f t="shared" ref="I3845:I3908" si="471">IF(K3845=256,M3845+200000,M3845)</f>
        <v>1149000</v>
      </c>
      <c r="J3845">
        <v>2020.09</v>
      </c>
      <c r="K3845">
        <f t="shared" ref="K3845:K3908" si="472">IF(COUNT(FIND(256,G3845)),256,64)</f>
        <v>256</v>
      </c>
      <c r="M3845">
        <f t="shared" ref="M3845:M3908" si="473">IF(E3845="wifi",779000,949000)</f>
        <v>949000</v>
      </c>
    </row>
    <row r="3846" spans="1:13" x14ac:dyDescent="0.45">
      <c r="A3846" t="s">
        <v>2266</v>
      </c>
      <c r="B3846">
        <v>670000</v>
      </c>
      <c r="C3846" t="s">
        <v>43</v>
      </c>
      <c r="D3846" t="str">
        <f t="shared" si="470"/>
        <v>2021.03</v>
      </c>
      <c r="E3846" t="str" cm="1">
        <f t="array" ref="E3846">IF(COUNT(FIND({"셀룰러","샐룰러","lte","Lte","LTE","Cellular","cellular"},G3846)),"lte","wifi")</f>
        <v>wifi</v>
      </c>
      <c r="F3846" t="s">
        <v>20</v>
      </c>
      <c r="G3846" t="s">
        <v>2312</v>
      </c>
      <c r="H3846">
        <f t="shared" si="464"/>
        <v>0.94000000000005457</v>
      </c>
      <c r="I3846">
        <f t="shared" si="471"/>
        <v>779000</v>
      </c>
      <c r="J3846">
        <v>2020.09</v>
      </c>
      <c r="K3846">
        <f t="shared" si="472"/>
        <v>64</v>
      </c>
      <c r="M3846">
        <f t="shared" si="473"/>
        <v>779000</v>
      </c>
    </row>
    <row r="3847" spans="1:13" x14ac:dyDescent="0.45">
      <c r="A3847" t="s">
        <v>2266</v>
      </c>
      <c r="B3847">
        <v>670000</v>
      </c>
      <c r="C3847" t="s">
        <v>43</v>
      </c>
      <c r="D3847" t="str">
        <f t="shared" si="470"/>
        <v>2021.02</v>
      </c>
      <c r="E3847" t="str" cm="1">
        <f t="array" ref="E3847">IF(COUNT(FIND({"셀룰러","샐룰러","lte","Lte","LTE","Cellular","cellular"},G3847)),"lte","wifi")</f>
        <v>wifi</v>
      </c>
      <c r="F3847" t="s">
        <v>71</v>
      </c>
      <c r="G3847" t="s">
        <v>2403</v>
      </c>
      <c r="H3847">
        <f t="shared" ref="H3847:H3910" si="474">D3847-J3847</f>
        <v>0.93000000000006366</v>
      </c>
      <c r="I3847">
        <f t="shared" si="471"/>
        <v>779000</v>
      </c>
      <c r="J3847">
        <v>2020.09</v>
      </c>
      <c r="K3847">
        <f t="shared" si="472"/>
        <v>64</v>
      </c>
      <c r="M3847">
        <f t="shared" si="473"/>
        <v>779000</v>
      </c>
    </row>
    <row r="3848" spans="1:13" x14ac:dyDescent="0.45">
      <c r="A3848" t="s">
        <v>2266</v>
      </c>
      <c r="B3848">
        <v>650000</v>
      </c>
      <c r="C3848" t="s">
        <v>43</v>
      </c>
      <c r="D3848" t="str">
        <f t="shared" si="470"/>
        <v>2021.02</v>
      </c>
      <c r="E3848" t="str" cm="1">
        <f t="array" ref="E3848">IF(COUNT(FIND({"셀룰러","샐룰러","lte","Lte","LTE","Cellular","cellular"},G3848)),"lte","wifi")</f>
        <v>wifi</v>
      </c>
      <c r="F3848" t="s">
        <v>73</v>
      </c>
      <c r="G3848" t="s">
        <v>2397</v>
      </c>
      <c r="H3848">
        <f t="shared" si="474"/>
        <v>0.93000000000006366</v>
      </c>
      <c r="I3848">
        <f t="shared" si="471"/>
        <v>779000</v>
      </c>
      <c r="J3848">
        <v>2020.09</v>
      </c>
      <c r="K3848">
        <f t="shared" si="472"/>
        <v>64</v>
      </c>
      <c r="M3848">
        <f t="shared" si="473"/>
        <v>779000</v>
      </c>
    </row>
    <row r="3849" spans="1:13" x14ac:dyDescent="0.45">
      <c r="A3849" t="s">
        <v>2266</v>
      </c>
      <c r="B3849">
        <v>680000</v>
      </c>
      <c r="C3849" t="s">
        <v>43</v>
      </c>
      <c r="D3849" t="str">
        <f t="shared" si="470"/>
        <v>2021.01</v>
      </c>
      <c r="E3849" t="str" cm="1">
        <f t="array" ref="E3849">IF(COUNT(FIND({"셀룰러","샐룰러","lte","Lte","LTE","Cellular","cellular"},G3849)),"lte","wifi")</f>
        <v>wifi</v>
      </c>
      <c r="F3849" t="s">
        <v>100</v>
      </c>
      <c r="G3849" t="s">
        <v>2477</v>
      </c>
      <c r="H3849">
        <f t="shared" si="474"/>
        <v>0.92000000000007276</v>
      </c>
      <c r="I3849">
        <f t="shared" si="471"/>
        <v>779000</v>
      </c>
      <c r="J3849">
        <v>2020.09</v>
      </c>
      <c r="K3849">
        <f t="shared" si="472"/>
        <v>64</v>
      </c>
      <c r="M3849">
        <f t="shared" si="473"/>
        <v>779000</v>
      </c>
    </row>
    <row r="3850" spans="1:13" x14ac:dyDescent="0.45">
      <c r="A3850" t="s">
        <v>2266</v>
      </c>
      <c r="B3850">
        <v>700000</v>
      </c>
      <c r="C3850" t="s">
        <v>4</v>
      </c>
      <c r="D3850" t="str">
        <f t="shared" si="470"/>
        <v>2020.12</v>
      </c>
      <c r="E3850" t="str" cm="1">
        <f t="array" ref="E3850">IF(COUNT(FIND({"셀룰러","샐룰러","lte","Lte","LTE","Cellular","cellular"},G3850)),"lte","wifi")</f>
        <v>wifi</v>
      </c>
      <c r="F3850" t="s">
        <v>163</v>
      </c>
      <c r="G3850" t="s">
        <v>2661</v>
      </c>
      <c r="H3850">
        <f t="shared" si="474"/>
        <v>2.9999999999972715E-2</v>
      </c>
      <c r="I3850">
        <f t="shared" si="471"/>
        <v>779000</v>
      </c>
      <c r="J3850">
        <v>2020.09</v>
      </c>
      <c r="K3850">
        <f t="shared" si="472"/>
        <v>64</v>
      </c>
      <c r="M3850">
        <f t="shared" si="473"/>
        <v>779000</v>
      </c>
    </row>
    <row r="3851" spans="1:13" x14ac:dyDescent="0.45">
      <c r="A3851" t="s">
        <v>2266</v>
      </c>
      <c r="B3851">
        <v>650000</v>
      </c>
      <c r="C3851" t="s">
        <v>4</v>
      </c>
      <c r="D3851" t="str">
        <f t="shared" si="470"/>
        <v>2020.12</v>
      </c>
      <c r="E3851" t="str" cm="1">
        <f t="array" ref="E3851">IF(COUNT(FIND({"셀룰러","샐룰러","lte","Lte","LTE","Cellular","cellular"},G3851)),"lte","wifi")</f>
        <v>wifi</v>
      </c>
      <c r="F3851" t="s">
        <v>169</v>
      </c>
      <c r="G3851" t="s">
        <v>2643</v>
      </c>
      <c r="H3851">
        <f t="shared" si="474"/>
        <v>2.9999999999972715E-2</v>
      </c>
      <c r="I3851">
        <f t="shared" si="471"/>
        <v>779000</v>
      </c>
      <c r="J3851">
        <v>2020.09</v>
      </c>
      <c r="K3851">
        <f t="shared" si="472"/>
        <v>64</v>
      </c>
      <c r="M3851">
        <f t="shared" si="473"/>
        <v>779000</v>
      </c>
    </row>
    <row r="3852" spans="1:13" x14ac:dyDescent="0.45">
      <c r="A3852" t="s">
        <v>2266</v>
      </c>
      <c r="B3852">
        <v>820000</v>
      </c>
      <c r="C3852" t="s">
        <v>43</v>
      </c>
      <c r="D3852" t="str">
        <f t="shared" si="470"/>
        <v>2021.01</v>
      </c>
      <c r="E3852" t="str" cm="1">
        <f t="array" ref="E3852">IF(COUNT(FIND({"셀룰러","샐룰러","lte","Lte","LTE","Cellular","cellular"},G3852)),"lte","wifi")</f>
        <v>lte</v>
      </c>
      <c r="F3852" t="s">
        <v>418</v>
      </c>
      <c r="G3852" t="s">
        <v>2499</v>
      </c>
      <c r="H3852">
        <f t="shared" si="474"/>
        <v>0.92000000000007276</v>
      </c>
      <c r="I3852">
        <f t="shared" si="471"/>
        <v>949000</v>
      </c>
      <c r="J3852">
        <v>2020.09</v>
      </c>
      <c r="K3852">
        <f t="shared" si="472"/>
        <v>64</v>
      </c>
      <c r="M3852">
        <f t="shared" si="473"/>
        <v>949000</v>
      </c>
    </row>
    <row r="3853" spans="1:13" x14ac:dyDescent="0.45">
      <c r="A3853" t="s">
        <v>2266</v>
      </c>
      <c r="B3853">
        <v>690000</v>
      </c>
      <c r="C3853" t="s">
        <v>43</v>
      </c>
      <c r="D3853" t="str">
        <f t="shared" si="470"/>
        <v>2021.02</v>
      </c>
      <c r="E3853" t="str" cm="1">
        <f t="array" ref="E3853">IF(COUNT(FIND({"셀룰러","샐룰러","lte","Lte","LTE","Cellular","cellular"},G3853)),"lte","wifi")</f>
        <v>wifi</v>
      </c>
      <c r="F3853" t="s">
        <v>105</v>
      </c>
      <c r="G3853" t="s">
        <v>2412</v>
      </c>
      <c r="H3853">
        <f t="shared" si="474"/>
        <v>0.93000000000006366</v>
      </c>
      <c r="I3853">
        <f t="shared" si="471"/>
        <v>779000</v>
      </c>
      <c r="J3853">
        <v>2020.09</v>
      </c>
      <c r="K3853">
        <f t="shared" si="472"/>
        <v>64</v>
      </c>
      <c r="M3853">
        <f t="shared" si="473"/>
        <v>779000</v>
      </c>
    </row>
    <row r="3854" spans="1:13" x14ac:dyDescent="0.45">
      <c r="A3854" t="s">
        <v>2266</v>
      </c>
      <c r="B3854">
        <v>600000</v>
      </c>
      <c r="C3854" t="s">
        <v>4</v>
      </c>
      <c r="D3854" t="str">
        <f t="shared" si="470"/>
        <v>2021.01</v>
      </c>
      <c r="E3854" t="str" cm="1">
        <f t="array" ref="E3854">IF(COUNT(FIND({"셀룰러","샐룰러","lte","Lte","LTE","Cellular","cellular"},G3854)),"lte","wifi")</f>
        <v>wifi</v>
      </c>
      <c r="F3854" t="s">
        <v>100</v>
      </c>
      <c r="G3854" t="s">
        <v>2475</v>
      </c>
      <c r="H3854">
        <f t="shared" si="474"/>
        <v>0.92000000000007276</v>
      </c>
      <c r="I3854">
        <f t="shared" si="471"/>
        <v>779000</v>
      </c>
      <c r="J3854">
        <v>2020.09</v>
      </c>
      <c r="K3854">
        <f t="shared" si="472"/>
        <v>64</v>
      </c>
      <c r="M3854">
        <f t="shared" si="473"/>
        <v>779000</v>
      </c>
    </row>
    <row r="3855" spans="1:13" x14ac:dyDescent="0.45">
      <c r="A3855" t="s">
        <v>2266</v>
      </c>
      <c r="B3855">
        <v>70000</v>
      </c>
      <c r="C3855" t="s">
        <v>4</v>
      </c>
      <c r="D3855" t="str">
        <f t="shared" si="470"/>
        <v>2021.01</v>
      </c>
      <c r="E3855" t="str" cm="1">
        <f t="array" ref="E3855">IF(COUNT(FIND({"셀룰러","샐룰러","lte","Lte","LTE","Cellular","cellular"},G3855)),"lte","wifi")</f>
        <v>wifi</v>
      </c>
      <c r="F3855" t="s">
        <v>111</v>
      </c>
      <c r="G3855" t="s">
        <v>2535</v>
      </c>
      <c r="H3855">
        <f t="shared" si="474"/>
        <v>0.92000000000007276</v>
      </c>
      <c r="I3855">
        <f t="shared" si="471"/>
        <v>779000</v>
      </c>
      <c r="J3855">
        <v>2020.09</v>
      </c>
      <c r="K3855">
        <f t="shared" si="472"/>
        <v>64</v>
      </c>
      <c r="M3855">
        <f t="shared" si="473"/>
        <v>779000</v>
      </c>
    </row>
    <row r="3856" spans="1:13" x14ac:dyDescent="0.45">
      <c r="A3856" t="s">
        <v>2266</v>
      </c>
      <c r="B3856">
        <v>66000</v>
      </c>
      <c r="C3856" t="s">
        <v>43</v>
      </c>
      <c r="D3856" t="str">
        <f t="shared" si="470"/>
        <v>2021.03</v>
      </c>
      <c r="E3856" t="str" cm="1">
        <f t="array" ref="E3856">IF(COUNT(FIND({"셀룰러","샐룰러","lte","Lte","LTE","Cellular","cellular"},G3856)),"lte","wifi")</f>
        <v>wifi</v>
      </c>
      <c r="F3856" t="s">
        <v>10</v>
      </c>
      <c r="G3856" t="s">
        <v>2729</v>
      </c>
      <c r="H3856">
        <f t="shared" si="474"/>
        <v>0.94000000000005457</v>
      </c>
      <c r="I3856">
        <f t="shared" si="471"/>
        <v>779000</v>
      </c>
      <c r="J3856">
        <v>2020.09</v>
      </c>
      <c r="K3856">
        <f t="shared" si="472"/>
        <v>64</v>
      </c>
      <c r="M3856">
        <f t="shared" si="473"/>
        <v>779000</v>
      </c>
    </row>
    <row r="3857" spans="1:13" x14ac:dyDescent="0.45">
      <c r="A3857" t="s">
        <v>2266</v>
      </c>
      <c r="B3857">
        <v>750000</v>
      </c>
      <c r="C3857" t="s">
        <v>43</v>
      </c>
      <c r="D3857" t="str">
        <f t="shared" si="470"/>
        <v>2021.01</v>
      </c>
      <c r="E3857" t="str" cm="1">
        <f t="array" ref="E3857">IF(COUNT(FIND({"셀룰러","샐룰러","lte","Lte","LTE","Cellular","cellular"},G3857)),"lte","wifi")</f>
        <v>wifi</v>
      </c>
      <c r="F3857" t="s">
        <v>108</v>
      </c>
      <c r="G3857" t="s">
        <v>2544</v>
      </c>
      <c r="H3857">
        <f t="shared" si="474"/>
        <v>0.92000000000007276</v>
      </c>
      <c r="I3857">
        <f t="shared" si="471"/>
        <v>779000</v>
      </c>
      <c r="J3857">
        <v>2020.09</v>
      </c>
      <c r="K3857">
        <f t="shared" si="472"/>
        <v>64</v>
      </c>
      <c r="M3857">
        <f t="shared" si="473"/>
        <v>779000</v>
      </c>
    </row>
    <row r="3858" spans="1:13" x14ac:dyDescent="0.45">
      <c r="A3858" t="s">
        <v>2266</v>
      </c>
      <c r="B3858">
        <v>820000</v>
      </c>
      <c r="C3858" t="s">
        <v>4</v>
      </c>
      <c r="D3858" t="str">
        <f t="shared" si="470"/>
        <v>2021.03</v>
      </c>
      <c r="E3858" t="str" cm="1">
        <f t="array" ref="E3858">IF(COUNT(FIND({"셀룰러","샐룰러","lte","Lte","LTE","Cellular","cellular"},G3858)),"lte","wifi")</f>
        <v>wifi</v>
      </c>
      <c r="F3858" t="s">
        <v>18</v>
      </c>
      <c r="G3858" t="s">
        <v>2297</v>
      </c>
      <c r="H3858">
        <f t="shared" si="474"/>
        <v>0.94000000000005457</v>
      </c>
      <c r="I3858">
        <f t="shared" si="471"/>
        <v>779000</v>
      </c>
      <c r="J3858">
        <v>2020.09</v>
      </c>
      <c r="K3858">
        <f t="shared" si="472"/>
        <v>64</v>
      </c>
      <c r="M3858">
        <f t="shared" si="473"/>
        <v>779000</v>
      </c>
    </row>
    <row r="3859" spans="1:13" x14ac:dyDescent="0.45">
      <c r="A3859" t="s">
        <v>2266</v>
      </c>
      <c r="B3859">
        <v>800000</v>
      </c>
      <c r="C3859" t="s">
        <v>4</v>
      </c>
      <c r="D3859" t="str">
        <f t="shared" si="470"/>
        <v>2020.12</v>
      </c>
      <c r="E3859" t="str" cm="1">
        <f t="array" ref="E3859">IF(COUNT(FIND({"셀룰러","샐룰러","lte","Lte","LTE","Cellular","cellular"},G3859)),"lte","wifi")</f>
        <v>wifi</v>
      </c>
      <c r="F3859" t="s">
        <v>153</v>
      </c>
      <c r="G3859" t="s">
        <v>2614</v>
      </c>
      <c r="H3859">
        <f t="shared" si="474"/>
        <v>2.9999999999972715E-2</v>
      </c>
      <c r="I3859">
        <f t="shared" si="471"/>
        <v>979000</v>
      </c>
      <c r="J3859">
        <v>2020.09</v>
      </c>
      <c r="K3859">
        <f t="shared" si="472"/>
        <v>256</v>
      </c>
      <c r="M3859">
        <f t="shared" si="473"/>
        <v>779000</v>
      </c>
    </row>
    <row r="3860" spans="1:13" x14ac:dyDescent="0.45">
      <c r="A3860" t="s">
        <v>2266</v>
      </c>
      <c r="B3860">
        <v>150000</v>
      </c>
      <c r="C3860" t="s">
        <v>7</v>
      </c>
      <c r="D3860" t="str">
        <f t="shared" si="470"/>
        <v>2020.12</v>
      </c>
      <c r="E3860" t="str" cm="1">
        <f t="array" ref="E3860">IF(COUNT(FIND({"셀룰러","샐룰러","lte","Lte","LTE","Cellular","cellular"},G3860)),"lte","wifi")</f>
        <v>wifi</v>
      </c>
      <c r="F3860" t="s">
        <v>163</v>
      </c>
      <c r="G3860" t="s">
        <v>1496</v>
      </c>
      <c r="H3860">
        <f t="shared" si="474"/>
        <v>2.9999999999972715E-2</v>
      </c>
      <c r="I3860">
        <f t="shared" si="471"/>
        <v>779000</v>
      </c>
      <c r="J3860">
        <v>2020.09</v>
      </c>
      <c r="K3860">
        <f t="shared" si="472"/>
        <v>64</v>
      </c>
      <c r="M3860">
        <f t="shared" si="473"/>
        <v>779000</v>
      </c>
    </row>
    <row r="3861" spans="1:13" x14ac:dyDescent="0.45">
      <c r="A3861" t="s">
        <v>2266</v>
      </c>
      <c r="B3861">
        <v>650000</v>
      </c>
      <c r="C3861" t="s">
        <v>43</v>
      </c>
      <c r="D3861" t="str">
        <f t="shared" si="470"/>
        <v>2021.01</v>
      </c>
      <c r="E3861" t="str" cm="1">
        <f t="array" ref="E3861">IF(COUNT(FIND({"셀룰러","샐룰러","lte","Lte","LTE","Cellular","cellular"},G3861)),"lte","wifi")</f>
        <v>wifi</v>
      </c>
      <c r="F3861" t="s">
        <v>83</v>
      </c>
      <c r="G3861" t="s">
        <v>2247</v>
      </c>
      <c r="H3861">
        <f t="shared" si="474"/>
        <v>0.92000000000007276</v>
      </c>
      <c r="I3861">
        <f t="shared" si="471"/>
        <v>779000</v>
      </c>
      <c r="J3861">
        <v>2020.09</v>
      </c>
      <c r="K3861">
        <f t="shared" si="472"/>
        <v>64</v>
      </c>
      <c r="M3861">
        <f t="shared" si="473"/>
        <v>779000</v>
      </c>
    </row>
    <row r="3862" spans="1:13" x14ac:dyDescent="0.45">
      <c r="A3862" t="s">
        <v>2266</v>
      </c>
      <c r="B3862">
        <v>800000</v>
      </c>
      <c r="C3862" t="s">
        <v>4</v>
      </c>
      <c r="D3862" s="2">
        <v>2021.03</v>
      </c>
      <c r="E3862" t="str" cm="1">
        <f t="array" ref="E3862">IF(COUNT(FIND({"셀룰러","샐룰러","lte","Lte","LTE","Cellular","cellular"},G3862)),"lte","wifi")</f>
        <v>wifi</v>
      </c>
      <c r="F3862">
        <v>20210311</v>
      </c>
      <c r="G3862" t="s">
        <v>5492</v>
      </c>
      <c r="H3862">
        <f t="shared" si="474"/>
        <v>0.94000000000005457</v>
      </c>
      <c r="I3862">
        <f t="shared" si="471"/>
        <v>979000</v>
      </c>
      <c r="J3862">
        <v>2020.09</v>
      </c>
      <c r="K3862">
        <f t="shared" si="472"/>
        <v>256</v>
      </c>
      <c r="M3862">
        <f t="shared" si="473"/>
        <v>779000</v>
      </c>
    </row>
    <row r="3863" spans="1:13" x14ac:dyDescent="0.45">
      <c r="A3863" t="s">
        <v>2266</v>
      </c>
      <c r="B3863">
        <v>700000</v>
      </c>
      <c r="C3863" t="s">
        <v>4</v>
      </c>
      <c r="D3863" t="str">
        <f>LEFT(F3863,7)</f>
        <v>2021.01</v>
      </c>
      <c r="E3863" t="str" cm="1">
        <f t="array" ref="E3863">IF(COUNT(FIND({"셀룰러","샐룰러","lte","Lte","LTE","Cellular","cellular"},G3863)),"lte","wifi")</f>
        <v>wifi</v>
      </c>
      <c r="F3863" t="s">
        <v>127</v>
      </c>
      <c r="G3863" t="s">
        <v>2566</v>
      </c>
      <c r="H3863">
        <f t="shared" si="474"/>
        <v>0.92000000000007276</v>
      </c>
      <c r="I3863">
        <f t="shared" si="471"/>
        <v>779000</v>
      </c>
      <c r="J3863">
        <v>2020.09</v>
      </c>
      <c r="K3863">
        <f t="shared" si="472"/>
        <v>64</v>
      </c>
      <c r="M3863">
        <f t="shared" si="473"/>
        <v>779000</v>
      </c>
    </row>
    <row r="3864" spans="1:13" x14ac:dyDescent="0.45">
      <c r="A3864" t="s">
        <v>2266</v>
      </c>
      <c r="B3864">
        <v>685000</v>
      </c>
      <c r="C3864" t="s">
        <v>43</v>
      </c>
      <c r="D3864" t="str">
        <f>LEFT(F3864,7)</f>
        <v>2020.12</v>
      </c>
      <c r="E3864" t="str" cm="1">
        <f t="array" ref="E3864">IF(COUNT(FIND({"셀룰러","샐룰러","lte","Lte","LTE","Cellular","cellular"},G3864)),"lte","wifi")</f>
        <v>wifi</v>
      </c>
      <c r="F3864" t="s">
        <v>155</v>
      </c>
      <c r="G3864" t="s">
        <v>2565</v>
      </c>
      <c r="H3864">
        <f t="shared" si="474"/>
        <v>2.9999999999972715E-2</v>
      </c>
      <c r="I3864">
        <f t="shared" si="471"/>
        <v>779000</v>
      </c>
      <c r="J3864">
        <v>2020.09</v>
      </c>
      <c r="K3864">
        <f t="shared" si="472"/>
        <v>64</v>
      </c>
      <c r="M3864">
        <f t="shared" si="473"/>
        <v>779000</v>
      </c>
    </row>
    <row r="3865" spans="1:13" x14ac:dyDescent="0.45">
      <c r="A3865" t="s">
        <v>2266</v>
      </c>
      <c r="B3865">
        <v>650000</v>
      </c>
      <c r="C3865" t="s">
        <v>43</v>
      </c>
      <c r="D3865" t="str">
        <f>LEFT(F3865,7)</f>
        <v>2021.02</v>
      </c>
      <c r="E3865" t="str" cm="1">
        <f t="array" ref="E3865">IF(COUNT(FIND({"셀룰러","샐룰러","lte","Lte","LTE","Cellular","cellular"},G3865)),"lte","wifi")</f>
        <v>wifi</v>
      </c>
      <c r="F3865" t="s">
        <v>35</v>
      </c>
      <c r="G3865" t="s">
        <v>2736</v>
      </c>
      <c r="H3865">
        <f t="shared" si="474"/>
        <v>0.93000000000006366</v>
      </c>
      <c r="I3865">
        <f t="shared" si="471"/>
        <v>779000</v>
      </c>
      <c r="J3865">
        <v>2020.09</v>
      </c>
      <c r="K3865">
        <f t="shared" si="472"/>
        <v>64</v>
      </c>
      <c r="M3865">
        <f t="shared" si="473"/>
        <v>779000</v>
      </c>
    </row>
    <row r="3866" spans="1:13" x14ac:dyDescent="0.45">
      <c r="A3866" t="s">
        <v>2266</v>
      </c>
      <c r="B3866">
        <v>700000</v>
      </c>
      <c r="C3866" t="s">
        <v>43</v>
      </c>
      <c r="D3866" s="2">
        <v>2021.01</v>
      </c>
      <c r="E3866" t="str" cm="1">
        <f t="array" ref="E3866">IF(COUNT(FIND({"셀룰러","샐룰러","lte","Lte","LTE","Cellular","cellular"},G3866)),"lte","wifi")</f>
        <v>wifi</v>
      </c>
      <c r="F3866">
        <v>20210130</v>
      </c>
      <c r="G3866" t="s">
        <v>5490</v>
      </c>
      <c r="H3866">
        <f t="shared" si="474"/>
        <v>0.92000000000007276</v>
      </c>
      <c r="I3866">
        <f t="shared" si="471"/>
        <v>779000</v>
      </c>
      <c r="J3866">
        <v>2020.09</v>
      </c>
      <c r="K3866">
        <f t="shared" si="472"/>
        <v>64</v>
      </c>
      <c r="M3866">
        <f t="shared" si="473"/>
        <v>779000</v>
      </c>
    </row>
    <row r="3867" spans="1:13" x14ac:dyDescent="0.45">
      <c r="A3867" t="s">
        <v>2266</v>
      </c>
      <c r="B3867">
        <v>820000</v>
      </c>
      <c r="C3867" t="s">
        <v>43</v>
      </c>
      <c r="D3867" t="str">
        <f>LEFT(F3867,7)</f>
        <v>2020.12</v>
      </c>
      <c r="E3867" t="str" cm="1">
        <f t="array" ref="E3867">IF(COUNT(FIND({"셀룰러","샐룰러","lte","Lte","LTE","Cellular","cellular"},G3867)),"lte","wifi")</f>
        <v>lte</v>
      </c>
      <c r="F3867" t="s">
        <v>150</v>
      </c>
      <c r="G3867" t="s">
        <v>2592</v>
      </c>
      <c r="H3867">
        <f t="shared" si="474"/>
        <v>2.9999999999972715E-2</v>
      </c>
      <c r="I3867">
        <f t="shared" si="471"/>
        <v>949000</v>
      </c>
      <c r="J3867">
        <v>2020.09</v>
      </c>
      <c r="K3867">
        <f t="shared" si="472"/>
        <v>64</v>
      </c>
      <c r="M3867">
        <f t="shared" si="473"/>
        <v>949000</v>
      </c>
    </row>
    <row r="3868" spans="1:13" x14ac:dyDescent="0.45">
      <c r="A3868" t="s">
        <v>2266</v>
      </c>
      <c r="B3868">
        <v>820000</v>
      </c>
      <c r="C3868" t="s">
        <v>43</v>
      </c>
      <c r="D3868" t="str">
        <f>LEFT(F3868,7)</f>
        <v>2021.02</v>
      </c>
      <c r="E3868" t="str" cm="1">
        <f t="array" ref="E3868">IF(COUNT(FIND({"셀룰러","샐룰러","lte","Lte","LTE","Cellular","cellular"},G3868)),"lte","wifi")</f>
        <v>wifi</v>
      </c>
      <c r="F3868" t="s">
        <v>77</v>
      </c>
      <c r="G3868" t="s">
        <v>2389</v>
      </c>
      <c r="H3868">
        <f t="shared" si="474"/>
        <v>0.93000000000006366</v>
      </c>
      <c r="I3868">
        <f t="shared" si="471"/>
        <v>979000</v>
      </c>
      <c r="J3868">
        <v>2020.09</v>
      </c>
      <c r="K3868">
        <f t="shared" si="472"/>
        <v>256</v>
      </c>
      <c r="M3868">
        <f t="shared" si="473"/>
        <v>779000</v>
      </c>
    </row>
    <row r="3869" spans="1:13" x14ac:dyDescent="0.45">
      <c r="A3869" t="s">
        <v>2266</v>
      </c>
      <c r="B3869">
        <v>900000</v>
      </c>
      <c r="C3869" t="s">
        <v>43</v>
      </c>
      <c r="D3869" t="str">
        <f>LEFT(F3869,7)</f>
        <v>2020.12</v>
      </c>
      <c r="E3869" t="str" cm="1">
        <f t="array" ref="E3869">IF(COUNT(FIND({"셀룰러","샐룰러","lte","Lte","LTE","Cellular","cellular"},G3869)),"lte","wifi")</f>
        <v>wifi</v>
      </c>
      <c r="F3869" t="s">
        <v>156</v>
      </c>
      <c r="G3869" t="s">
        <v>2267</v>
      </c>
      <c r="H3869">
        <f t="shared" si="474"/>
        <v>2.9999999999972715E-2</v>
      </c>
      <c r="I3869">
        <f t="shared" si="471"/>
        <v>979000</v>
      </c>
      <c r="J3869">
        <v>2020.09</v>
      </c>
      <c r="K3869">
        <f t="shared" si="472"/>
        <v>256</v>
      </c>
      <c r="M3869">
        <f t="shared" si="473"/>
        <v>779000</v>
      </c>
    </row>
    <row r="3870" spans="1:13" x14ac:dyDescent="0.45">
      <c r="A3870" t="s">
        <v>2266</v>
      </c>
      <c r="B3870">
        <v>800000</v>
      </c>
      <c r="C3870" t="s">
        <v>4</v>
      </c>
      <c r="D3870" t="str">
        <f>LEFT(F3870,7)</f>
        <v>2020.12</v>
      </c>
      <c r="E3870" t="str" cm="1">
        <f t="array" ref="E3870">IF(COUNT(FIND({"셀룰러","샐룰러","lte","Lte","LTE","Cellular","cellular"},G3870)),"lte","wifi")</f>
        <v>wifi</v>
      </c>
      <c r="F3870" t="s">
        <v>145</v>
      </c>
      <c r="G3870" t="s">
        <v>2579</v>
      </c>
      <c r="H3870">
        <f t="shared" si="474"/>
        <v>2.9999999999972715E-2</v>
      </c>
      <c r="I3870">
        <f t="shared" si="471"/>
        <v>979000</v>
      </c>
      <c r="J3870">
        <v>2020.09</v>
      </c>
      <c r="K3870">
        <f t="shared" si="472"/>
        <v>256</v>
      </c>
      <c r="M3870">
        <f t="shared" si="473"/>
        <v>779000</v>
      </c>
    </row>
    <row r="3871" spans="1:13" x14ac:dyDescent="0.45">
      <c r="A3871" t="s">
        <v>2266</v>
      </c>
      <c r="B3871">
        <v>650000</v>
      </c>
      <c r="C3871" t="s">
        <v>43</v>
      </c>
      <c r="D3871" t="str">
        <f>LEFT(F3871,7)</f>
        <v>2021.01</v>
      </c>
      <c r="E3871" t="str" cm="1">
        <f t="array" ref="E3871">IF(COUNT(FIND({"셀룰러","샐룰러","lte","Lte","LTE","Cellular","cellular"},G3871)),"lte","wifi")</f>
        <v>wifi</v>
      </c>
      <c r="F3871" t="s">
        <v>351</v>
      </c>
      <c r="G3871" t="s">
        <v>2450</v>
      </c>
      <c r="H3871">
        <f t="shared" si="474"/>
        <v>0.92000000000007276</v>
      </c>
      <c r="I3871">
        <f t="shared" si="471"/>
        <v>779000</v>
      </c>
      <c r="J3871">
        <v>2020.09</v>
      </c>
      <c r="K3871">
        <f t="shared" si="472"/>
        <v>64</v>
      </c>
      <c r="M3871">
        <f t="shared" si="473"/>
        <v>779000</v>
      </c>
    </row>
    <row r="3872" spans="1:13" x14ac:dyDescent="0.45">
      <c r="A3872" t="s">
        <v>2266</v>
      </c>
      <c r="B3872">
        <v>850000</v>
      </c>
      <c r="C3872" t="s">
        <v>43</v>
      </c>
      <c r="D3872" s="2">
        <v>2021.02</v>
      </c>
      <c r="E3872" t="str" cm="1">
        <f t="array" ref="E3872">IF(COUNT(FIND({"셀룰러","샐룰러","lte","Lte","LTE","Cellular","cellular"},G3872)),"lte","wifi")</f>
        <v>lte</v>
      </c>
      <c r="F3872">
        <v>20210218</v>
      </c>
      <c r="G3872" t="s">
        <v>1397</v>
      </c>
      <c r="H3872">
        <f t="shared" si="474"/>
        <v>0.93000000000006366</v>
      </c>
      <c r="I3872">
        <f t="shared" si="471"/>
        <v>1149000</v>
      </c>
      <c r="J3872">
        <v>2020.09</v>
      </c>
      <c r="K3872">
        <f t="shared" si="472"/>
        <v>256</v>
      </c>
      <c r="M3872">
        <f t="shared" si="473"/>
        <v>949000</v>
      </c>
    </row>
    <row r="3873" spans="1:13" x14ac:dyDescent="0.45">
      <c r="A3873" t="s">
        <v>2266</v>
      </c>
      <c r="B3873">
        <v>700000</v>
      </c>
      <c r="C3873" t="s">
        <v>43</v>
      </c>
      <c r="D3873" t="str">
        <f>LEFT(F3873,7)</f>
        <v>2021.02</v>
      </c>
      <c r="E3873" t="str" cm="1">
        <f t="array" ref="E3873">IF(COUNT(FIND({"셀룰러","샐룰러","lte","Lte","LTE","Cellular","cellular"},G3873)),"lte","wifi")</f>
        <v>wifi</v>
      </c>
      <c r="F3873" t="s">
        <v>52</v>
      </c>
      <c r="G3873" t="s">
        <v>2353</v>
      </c>
      <c r="H3873">
        <f t="shared" si="474"/>
        <v>0.93000000000006366</v>
      </c>
      <c r="I3873">
        <f t="shared" si="471"/>
        <v>779000</v>
      </c>
      <c r="J3873">
        <v>2020.09</v>
      </c>
      <c r="K3873">
        <f t="shared" si="472"/>
        <v>64</v>
      </c>
      <c r="M3873">
        <f t="shared" si="473"/>
        <v>779000</v>
      </c>
    </row>
    <row r="3874" spans="1:13" x14ac:dyDescent="0.45">
      <c r="A3874" t="s">
        <v>2266</v>
      </c>
      <c r="B3874">
        <v>1100000</v>
      </c>
      <c r="C3874" t="s">
        <v>43</v>
      </c>
      <c r="D3874" t="str">
        <f>LEFT(F3874,7)</f>
        <v>2020.12</v>
      </c>
      <c r="E3874" t="str" cm="1">
        <f t="array" ref="E3874">IF(COUNT(FIND({"셀룰러","샐룰러","lte","Lte","LTE","Cellular","cellular"},G3874)),"lte","wifi")</f>
        <v>lte</v>
      </c>
      <c r="F3874" t="s">
        <v>160</v>
      </c>
      <c r="G3874" t="s">
        <v>2274</v>
      </c>
      <c r="H3874">
        <f t="shared" si="474"/>
        <v>2.9999999999972715E-2</v>
      </c>
      <c r="I3874">
        <f t="shared" si="471"/>
        <v>1149000</v>
      </c>
      <c r="J3874">
        <v>2020.09</v>
      </c>
      <c r="K3874">
        <f t="shared" si="472"/>
        <v>256</v>
      </c>
      <c r="M3874">
        <f t="shared" si="473"/>
        <v>949000</v>
      </c>
    </row>
    <row r="3875" spans="1:13" x14ac:dyDescent="0.45">
      <c r="A3875" t="s">
        <v>2266</v>
      </c>
      <c r="B3875">
        <v>660000</v>
      </c>
      <c r="C3875" t="s">
        <v>43</v>
      </c>
      <c r="D3875" s="2">
        <v>2021.02</v>
      </c>
      <c r="E3875" t="str" cm="1">
        <f t="array" ref="E3875">IF(COUNT(FIND({"셀룰러","샐룰러","lte","Lte","LTE","Cellular","cellular"},G3875)),"lte","wifi")</f>
        <v>wifi</v>
      </c>
      <c r="F3875">
        <v>20210206</v>
      </c>
      <c r="G3875" t="s">
        <v>5517</v>
      </c>
      <c r="H3875">
        <f t="shared" si="474"/>
        <v>0.93000000000006366</v>
      </c>
      <c r="I3875">
        <f t="shared" si="471"/>
        <v>779000</v>
      </c>
      <c r="J3875">
        <v>2020.09</v>
      </c>
      <c r="K3875">
        <f t="shared" si="472"/>
        <v>64</v>
      </c>
      <c r="M3875">
        <f t="shared" si="473"/>
        <v>779000</v>
      </c>
    </row>
    <row r="3876" spans="1:13" x14ac:dyDescent="0.45">
      <c r="A3876" t="s">
        <v>2266</v>
      </c>
      <c r="B3876">
        <v>770000</v>
      </c>
      <c r="C3876" t="s">
        <v>4</v>
      </c>
      <c r="D3876" t="str">
        <f>LEFT(F3876,7)</f>
        <v>2021.01</v>
      </c>
      <c r="E3876" t="str" cm="1">
        <f t="array" ref="E3876">IF(COUNT(FIND({"셀룰러","샐룰러","lte","Lte","LTE","Cellular","cellular"},G3876)),"lte","wifi")</f>
        <v>lte</v>
      </c>
      <c r="F3876" t="s">
        <v>89</v>
      </c>
      <c r="G3876" t="s">
        <v>2543</v>
      </c>
      <c r="H3876">
        <f t="shared" si="474"/>
        <v>0.92000000000007276</v>
      </c>
      <c r="I3876">
        <f t="shared" si="471"/>
        <v>949000</v>
      </c>
      <c r="J3876">
        <v>2020.09</v>
      </c>
      <c r="K3876">
        <f t="shared" si="472"/>
        <v>64</v>
      </c>
      <c r="M3876">
        <f t="shared" si="473"/>
        <v>949000</v>
      </c>
    </row>
    <row r="3877" spans="1:13" x14ac:dyDescent="0.45">
      <c r="A3877" t="s">
        <v>2266</v>
      </c>
      <c r="B3877">
        <v>660000</v>
      </c>
      <c r="C3877" t="s">
        <v>43</v>
      </c>
      <c r="D3877" t="str">
        <f>LEFT(F3877,7)</f>
        <v>2021.01</v>
      </c>
      <c r="E3877" t="str" cm="1">
        <f t="array" ref="E3877">IF(COUNT(FIND({"셀룰러","샐룰러","lte","Lte","LTE","Cellular","cellular"},G3877)),"lte","wifi")</f>
        <v>wifi</v>
      </c>
      <c r="F3877" t="s">
        <v>351</v>
      </c>
      <c r="G3877" t="s">
        <v>2429</v>
      </c>
      <c r="H3877">
        <f t="shared" si="474"/>
        <v>0.92000000000007276</v>
      </c>
      <c r="I3877">
        <f t="shared" si="471"/>
        <v>779000</v>
      </c>
      <c r="J3877">
        <v>2020.09</v>
      </c>
      <c r="K3877">
        <f t="shared" si="472"/>
        <v>64</v>
      </c>
      <c r="M3877">
        <f t="shared" si="473"/>
        <v>779000</v>
      </c>
    </row>
    <row r="3878" spans="1:13" x14ac:dyDescent="0.45">
      <c r="A3878" t="s">
        <v>2266</v>
      </c>
      <c r="B3878">
        <v>880000</v>
      </c>
      <c r="C3878" t="s">
        <v>43</v>
      </c>
      <c r="D3878" t="str">
        <f>LEFT(F3878,7)</f>
        <v>2021.02</v>
      </c>
      <c r="E3878" t="str" cm="1">
        <f t="array" ref="E3878">IF(COUNT(FIND({"셀룰러","샐룰러","lte","Lte","LTE","Cellular","cellular"},G3878)),"lte","wifi")</f>
        <v>wifi</v>
      </c>
      <c r="F3878" t="s">
        <v>105</v>
      </c>
      <c r="G3878" t="s">
        <v>2402</v>
      </c>
      <c r="H3878">
        <f t="shared" si="474"/>
        <v>0.93000000000006366</v>
      </c>
      <c r="I3878">
        <f t="shared" si="471"/>
        <v>979000</v>
      </c>
      <c r="J3878">
        <v>2020.09</v>
      </c>
      <c r="K3878">
        <f t="shared" si="472"/>
        <v>256</v>
      </c>
      <c r="M3878">
        <f t="shared" si="473"/>
        <v>779000</v>
      </c>
    </row>
    <row r="3879" spans="1:13" x14ac:dyDescent="0.45">
      <c r="A3879" t="s">
        <v>2266</v>
      </c>
      <c r="B3879">
        <v>700000</v>
      </c>
      <c r="C3879" t="s">
        <v>43</v>
      </c>
      <c r="D3879" t="str">
        <f>LEFT(F3879,7)</f>
        <v>2020.11</v>
      </c>
      <c r="E3879" t="str" cm="1">
        <f t="array" ref="E3879">IF(COUNT(FIND({"셀룰러","샐룰러","lte","Lte","LTE","Cellular","cellular"},G3879)),"lte","wifi")</f>
        <v>wifi</v>
      </c>
      <c r="F3879" t="s">
        <v>597</v>
      </c>
      <c r="G3879" t="s">
        <v>2704</v>
      </c>
      <c r="H3879">
        <f t="shared" si="474"/>
        <v>1.999999999998181E-2</v>
      </c>
      <c r="I3879">
        <f t="shared" si="471"/>
        <v>779000</v>
      </c>
      <c r="J3879">
        <v>2020.09</v>
      </c>
      <c r="K3879">
        <f t="shared" si="472"/>
        <v>64</v>
      </c>
      <c r="M3879">
        <f t="shared" si="473"/>
        <v>779000</v>
      </c>
    </row>
    <row r="3880" spans="1:13" x14ac:dyDescent="0.45">
      <c r="A3880" t="s">
        <v>2266</v>
      </c>
      <c r="B3880">
        <v>820000</v>
      </c>
      <c r="C3880" t="s">
        <v>43</v>
      </c>
      <c r="D3880" t="str">
        <f>LEFT(F3880,7)</f>
        <v>2021.02</v>
      </c>
      <c r="E3880" t="str" cm="1">
        <f t="array" ref="E3880">IF(COUNT(FIND({"셀룰러","샐룰러","lte","Lte","LTE","Cellular","cellular"},G3880)),"lte","wifi")</f>
        <v>lte</v>
      </c>
      <c r="F3880" t="s">
        <v>56</v>
      </c>
      <c r="G3880" t="s">
        <v>2361</v>
      </c>
      <c r="H3880">
        <f t="shared" si="474"/>
        <v>0.93000000000006366</v>
      </c>
      <c r="I3880">
        <f t="shared" si="471"/>
        <v>949000</v>
      </c>
      <c r="J3880">
        <v>2020.09</v>
      </c>
      <c r="K3880">
        <f t="shared" si="472"/>
        <v>64</v>
      </c>
      <c r="M3880">
        <f t="shared" si="473"/>
        <v>949000</v>
      </c>
    </row>
    <row r="3881" spans="1:13" x14ac:dyDescent="0.45">
      <c r="A3881" t="s">
        <v>2266</v>
      </c>
      <c r="B3881">
        <v>890000</v>
      </c>
      <c r="C3881" t="s">
        <v>43</v>
      </c>
      <c r="D3881" s="2">
        <v>2020.11</v>
      </c>
      <c r="E3881" t="str" cm="1">
        <f t="array" ref="E3881">IF(COUNT(FIND({"셀룰러","샐룰러","lte","Lte","LTE","Cellular","cellular"},G3881)),"lte","wifi")</f>
        <v>wifi</v>
      </c>
      <c r="F3881">
        <v>20201124</v>
      </c>
      <c r="G3881" t="s">
        <v>5526</v>
      </c>
      <c r="H3881">
        <f t="shared" si="474"/>
        <v>1.999999999998181E-2</v>
      </c>
      <c r="I3881">
        <f t="shared" si="471"/>
        <v>979000</v>
      </c>
      <c r="J3881">
        <v>2020.09</v>
      </c>
      <c r="K3881">
        <f t="shared" si="472"/>
        <v>256</v>
      </c>
      <c r="M3881">
        <f t="shared" si="473"/>
        <v>779000</v>
      </c>
    </row>
    <row r="3882" spans="1:13" x14ac:dyDescent="0.45">
      <c r="A3882" t="s">
        <v>2266</v>
      </c>
      <c r="B3882">
        <v>820000</v>
      </c>
      <c r="C3882" t="s">
        <v>43</v>
      </c>
      <c r="D3882" s="2">
        <v>2021.03</v>
      </c>
      <c r="E3882" t="str" cm="1">
        <f t="array" ref="E3882">IF(COUNT(FIND({"셀룰러","샐룰러","lte","Lte","LTE","Cellular","cellular"},G3882)),"lte","wifi")</f>
        <v>lte</v>
      </c>
      <c r="F3882">
        <v>20210309</v>
      </c>
      <c r="G3882" t="s">
        <v>5483</v>
      </c>
      <c r="H3882">
        <f t="shared" si="474"/>
        <v>0.94000000000005457</v>
      </c>
      <c r="I3882">
        <f t="shared" si="471"/>
        <v>949000</v>
      </c>
      <c r="J3882">
        <v>2020.09</v>
      </c>
      <c r="K3882">
        <f t="shared" si="472"/>
        <v>64</v>
      </c>
      <c r="M3882">
        <f t="shared" si="473"/>
        <v>949000</v>
      </c>
    </row>
    <row r="3883" spans="1:13" x14ac:dyDescent="0.45">
      <c r="A3883" t="s">
        <v>2266</v>
      </c>
      <c r="B3883">
        <v>670000</v>
      </c>
      <c r="C3883" t="s">
        <v>4</v>
      </c>
      <c r="D3883" t="str">
        <f t="shared" ref="D3883:D3894" si="475">LEFT(F3883,7)</f>
        <v>2021.02</v>
      </c>
      <c r="E3883" t="str" cm="1">
        <f t="array" ref="E3883">IF(COUNT(FIND({"셀룰러","샐룰러","lte","Lte","LTE","Cellular","cellular"},G3883)),"lte","wifi")</f>
        <v>wifi</v>
      </c>
      <c r="F3883" t="s">
        <v>77</v>
      </c>
      <c r="G3883" t="s">
        <v>2239</v>
      </c>
      <c r="H3883">
        <f t="shared" si="474"/>
        <v>0.93000000000006366</v>
      </c>
      <c r="I3883">
        <f t="shared" si="471"/>
        <v>779000</v>
      </c>
      <c r="J3883">
        <v>2020.09</v>
      </c>
      <c r="K3883">
        <f t="shared" si="472"/>
        <v>64</v>
      </c>
      <c r="M3883">
        <f t="shared" si="473"/>
        <v>779000</v>
      </c>
    </row>
    <row r="3884" spans="1:13" x14ac:dyDescent="0.45">
      <c r="A3884" t="s">
        <v>2266</v>
      </c>
      <c r="B3884">
        <v>685000</v>
      </c>
      <c r="C3884" t="s">
        <v>43</v>
      </c>
      <c r="D3884" t="str">
        <f t="shared" si="475"/>
        <v>2021.01</v>
      </c>
      <c r="E3884" t="str" cm="1">
        <f t="array" ref="E3884">IF(COUNT(FIND({"셀룰러","샐룰러","lte","Lte","LTE","Cellular","cellular"},G3884)),"lte","wifi")</f>
        <v>wifi</v>
      </c>
      <c r="F3884" t="s">
        <v>339</v>
      </c>
      <c r="G3884" t="s">
        <v>2445</v>
      </c>
      <c r="H3884">
        <f t="shared" si="474"/>
        <v>0.92000000000007276</v>
      </c>
      <c r="I3884">
        <f t="shared" si="471"/>
        <v>779000</v>
      </c>
      <c r="J3884">
        <v>2020.09</v>
      </c>
      <c r="K3884">
        <f t="shared" si="472"/>
        <v>64</v>
      </c>
      <c r="M3884">
        <f t="shared" si="473"/>
        <v>779000</v>
      </c>
    </row>
    <row r="3885" spans="1:13" x14ac:dyDescent="0.45">
      <c r="A3885" t="s">
        <v>2266</v>
      </c>
      <c r="B3885">
        <v>660000</v>
      </c>
      <c r="C3885" t="s">
        <v>43</v>
      </c>
      <c r="D3885" t="str">
        <f t="shared" si="475"/>
        <v>2021.01</v>
      </c>
      <c r="E3885" t="str" cm="1">
        <f t="array" ref="E3885">IF(COUNT(FIND({"셀룰러","샐룰러","lte","Lte","LTE","Cellular","cellular"},G3885)),"lte","wifi")</f>
        <v>wifi</v>
      </c>
      <c r="F3885" t="s">
        <v>346</v>
      </c>
      <c r="G3885" t="s">
        <v>2465</v>
      </c>
      <c r="H3885">
        <f t="shared" si="474"/>
        <v>0.92000000000007276</v>
      </c>
      <c r="I3885">
        <f t="shared" si="471"/>
        <v>779000</v>
      </c>
      <c r="J3885">
        <v>2020.09</v>
      </c>
      <c r="K3885">
        <f t="shared" si="472"/>
        <v>64</v>
      </c>
      <c r="M3885">
        <f t="shared" si="473"/>
        <v>779000</v>
      </c>
    </row>
    <row r="3886" spans="1:13" x14ac:dyDescent="0.45">
      <c r="A3886" t="s">
        <v>2266</v>
      </c>
      <c r="B3886">
        <v>50000</v>
      </c>
      <c r="C3886" t="s">
        <v>43</v>
      </c>
      <c r="D3886" t="str">
        <f t="shared" si="475"/>
        <v>2021.01</v>
      </c>
      <c r="E3886" t="str" cm="1">
        <f t="array" ref="E3886">IF(COUNT(FIND({"셀룰러","샐룰러","lte","Lte","LTE","Cellular","cellular"},G3886)),"lte","wifi")</f>
        <v>wifi</v>
      </c>
      <c r="F3886" t="s">
        <v>111</v>
      </c>
      <c r="G3886" t="s">
        <v>1529</v>
      </c>
      <c r="H3886">
        <f t="shared" si="474"/>
        <v>0.92000000000007276</v>
      </c>
      <c r="I3886">
        <f t="shared" si="471"/>
        <v>779000</v>
      </c>
      <c r="J3886">
        <v>2020.09</v>
      </c>
      <c r="K3886">
        <f t="shared" si="472"/>
        <v>64</v>
      </c>
      <c r="M3886">
        <f t="shared" si="473"/>
        <v>779000</v>
      </c>
    </row>
    <row r="3887" spans="1:13" x14ac:dyDescent="0.45">
      <c r="A3887" t="s">
        <v>2266</v>
      </c>
      <c r="B3887">
        <v>700000</v>
      </c>
      <c r="C3887" t="s">
        <v>43</v>
      </c>
      <c r="D3887" t="str">
        <f t="shared" si="475"/>
        <v>2021.01</v>
      </c>
      <c r="E3887" t="str" cm="1">
        <f t="array" ref="E3887">IF(COUNT(FIND({"셀룰러","샐룰러","lte","Lte","LTE","Cellular","cellular"},G3887)),"lte","wifi")</f>
        <v>wifi</v>
      </c>
      <c r="F3887" t="s">
        <v>102</v>
      </c>
      <c r="G3887" t="s">
        <v>2257</v>
      </c>
      <c r="H3887">
        <f t="shared" si="474"/>
        <v>0.92000000000007276</v>
      </c>
      <c r="I3887">
        <f t="shared" si="471"/>
        <v>779000</v>
      </c>
      <c r="J3887">
        <v>2020.09</v>
      </c>
      <c r="K3887">
        <f t="shared" si="472"/>
        <v>64</v>
      </c>
      <c r="M3887">
        <f t="shared" si="473"/>
        <v>779000</v>
      </c>
    </row>
    <row r="3888" spans="1:13" x14ac:dyDescent="0.45">
      <c r="A3888" t="s">
        <v>2266</v>
      </c>
      <c r="B3888">
        <v>650000</v>
      </c>
      <c r="C3888" t="s">
        <v>43</v>
      </c>
      <c r="D3888" t="str">
        <f t="shared" si="475"/>
        <v>2021.01</v>
      </c>
      <c r="E3888" t="str" cm="1">
        <f t="array" ref="E3888">IF(COUNT(FIND({"셀룰러","샐룰러","lte","Lte","LTE","Cellular","cellular"},G3888)),"lte","wifi")</f>
        <v>wifi</v>
      </c>
      <c r="F3888" t="s">
        <v>351</v>
      </c>
      <c r="G3888" t="s">
        <v>2471</v>
      </c>
      <c r="H3888">
        <f t="shared" si="474"/>
        <v>0.92000000000007276</v>
      </c>
      <c r="I3888">
        <f t="shared" si="471"/>
        <v>779000</v>
      </c>
      <c r="J3888">
        <v>2020.09</v>
      </c>
      <c r="K3888">
        <f t="shared" si="472"/>
        <v>64</v>
      </c>
      <c r="M3888">
        <f t="shared" si="473"/>
        <v>779000</v>
      </c>
    </row>
    <row r="3889" spans="1:13" x14ac:dyDescent="0.45">
      <c r="A3889" t="s">
        <v>2266</v>
      </c>
      <c r="B3889">
        <v>500000</v>
      </c>
      <c r="C3889" t="s">
        <v>4</v>
      </c>
      <c r="D3889" t="str">
        <f t="shared" si="475"/>
        <v>2021.03</v>
      </c>
      <c r="E3889" t="str" cm="1">
        <f t="array" ref="E3889">IF(COUNT(FIND({"셀룰러","샐룰러","lte","Lte","LTE","Cellular","cellular"},G3889)),"lte","wifi")</f>
        <v>wifi</v>
      </c>
      <c r="F3889" t="s">
        <v>13</v>
      </c>
      <c r="G3889" t="s">
        <v>2286</v>
      </c>
      <c r="H3889">
        <f t="shared" si="474"/>
        <v>0.94000000000005457</v>
      </c>
      <c r="I3889">
        <f t="shared" si="471"/>
        <v>779000</v>
      </c>
      <c r="J3889">
        <v>2020.09</v>
      </c>
      <c r="K3889">
        <f t="shared" si="472"/>
        <v>64</v>
      </c>
      <c r="M3889">
        <f t="shared" si="473"/>
        <v>779000</v>
      </c>
    </row>
    <row r="3890" spans="1:13" x14ac:dyDescent="0.45">
      <c r="A3890" t="s">
        <v>2266</v>
      </c>
      <c r="B3890">
        <v>840000</v>
      </c>
      <c r="C3890" t="s">
        <v>43</v>
      </c>
      <c r="D3890" t="str">
        <f t="shared" si="475"/>
        <v>2021.02</v>
      </c>
      <c r="E3890" t="str" cm="1">
        <f t="array" ref="E3890">IF(COUNT(FIND({"셀룰러","샐룰러","lte","Lte","LTE","Cellular","cellular"},G3890)),"lte","wifi")</f>
        <v>wifi</v>
      </c>
      <c r="F3890" t="s">
        <v>41</v>
      </c>
      <c r="G3890" t="s">
        <v>2231</v>
      </c>
      <c r="H3890">
        <f t="shared" si="474"/>
        <v>0.93000000000006366</v>
      </c>
      <c r="I3890">
        <f t="shared" si="471"/>
        <v>979000</v>
      </c>
      <c r="J3890">
        <v>2020.09</v>
      </c>
      <c r="K3890">
        <f t="shared" si="472"/>
        <v>256</v>
      </c>
      <c r="M3890">
        <f t="shared" si="473"/>
        <v>779000</v>
      </c>
    </row>
    <row r="3891" spans="1:13" x14ac:dyDescent="0.45">
      <c r="A3891" t="s">
        <v>2266</v>
      </c>
      <c r="B3891">
        <v>680000</v>
      </c>
      <c r="C3891" t="s">
        <v>43</v>
      </c>
      <c r="D3891" t="str">
        <f t="shared" si="475"/>
        <v>2021.01</v>
      </c>
      <c r="E3891" t="str" cm="1">
        <f t="array" ref="E3891">IF(COUNT(FIND({"셀룰러","샐룰러","lte","Lte","LTE","Cellular","cellular"},G3891)),"lte","wifi")</f>
        <v>wifi</v>
      </c>
      <c r="F3891" t="s">
        <v>351</v>
      </c>
      <c r="G3891" t="s">
        <v>2473</v>
      </c>
      <c r="H3891">
        <f t="shared" si="474"/>
        <v>0.92000000000007276</v>
      </c>
      <c r="I3891">
        <f t="shared" si="471"/>
        <v>779000</v>
      </c>
      <c r="J3891">
        <v>2020.09</v>
      </c>
      <c r="K3891">
        <f t="shared" si="472"/>
        <v>64</v>
      </c>
      <c r="M3891">
        <f t="shared" si="473"/>
        <v>779000</v>
      </c>
    </row>
    <row r="3892" spans="1:13" x14ac:dyDescent="0.45">
      <c r="A3892" t="s">
        <v>2266</v>
      </c>
      <c r="B3892">
        <v>720000</v>
      </c>
      <c r="C3892" t="s">
        <v>43</v>
      </c>
      <c r="D3892" t="str">
        <f t="shared" si="475"/>
        <v>2020.12</v>
      </c>
      <c r="E3892" t="str" cm="1">
        <f t="array" ref="E3892">IF(COUNT(FIND({"셀룰러","샐룰러","lte","Lte","LTE","Cellular","cellular"},G3892)),"lte","wifi")</f>
        <v>wifi</v>
      </c>
      <c r="F3892" t="s">
        <v>159</v>
      </c>
      <c r="G3892" t="s">
        <v>2605</v>
      </c>
      <c r="H3892">
        <f t="shared" si="474"/>
        <v>2.9999999999972715E-2</v>
      </c>
      <c r="I3892">
        <f t="shared" si="471"/>
        <v>779000</v>
      </c>
      <c r="J3892">
        <v>2020.09</v>
      </c>
      <c r="K3892">
        <f t="shared" si="472"/>
        <v>64</v>
      </c>
      <c r="M3892">
        <f t="shared" si="473"/>
        <v>779000</v>
      </c>
    </row>
    <row r="3893" spans="1:13" x14ac:dyDescent="0.45">
      <c r="A3893" t="s">
        <v>2266</v>
      </c>
      <c r="B3893">
        <v>850000</v>
      </c>
      <c r="C3893" t="s">
        <v>4</v>
      </c>
      <c r="D3893" t="str">
        <f t="shared" si="475"/>
        <v>2021.02</v>
      </c>
      <c r="E3893" t="str" cm="1">
        <f t="array" ref="E3893">IF(COUNT(FIND({"셀룰러","샐룰러","lte","Lte","LTE","Cellular","cellular"},G3893)),"lte","wifi")</f>
        <v>wifi</v>
      </c>
      <c r="F3893" t="s">
        <v>80</v>
      </c>
      <c r="G3893" t="s">
        <v>2422</v>
      </c>
      <c r="H3893">
        <f t="shared" si="474"/>
        <v>0.93000000000006366</v>
      </c>
      <c r="I3893">
        <f t="shared" si="471"/>
        <v>779000</v>
      </c>
      <c r="J3893">
        <v>2020.09</v>
      </c>
      <c r="K3893">
        <f t="shared" si="472"/>
        <v>64</v>
      </c>
      <c r="M3893">
        <f t="shared" si="473"/>
        <v>779000</v>
      </c>
    </row>
    <row r="3894" spans="1:13" x14ac:dyDescent="0.45">
      <c r="A3894" t="s">
        <v>2266</v>
      </c>
      <c r="B3894">
        <v>690000</v>
      </c>
      <c r="C3894" t="s">
        <v>43</v>
      </c>
      <c r="D3894" t="str">
        <f t="shared" si="475"/>
        <v>2021.01</v>
      </c>
      <c r="E3894" t="str" cm="1">
        <f t="array" ref="E3894">IF(COUNT(FIND({"셀룰러","샐룰러","lte","Lte","LTE","Cellular","cellular"},G3894)),"lte","wifi")</f>
        <v>wifi</v>
      </c>
      <c r="F3894" t="s">
        <v>108</v>
      </c>
      <c r="G3894" t="s">
        <v>2547</v>
      </c>
      <c r="H3894">
        <f t="shared" si="474"/>
        <v>0.92000000000007276</v>
      </c>
      <c r="I3894">
        <f t="shared" si="471"/>
        <v>779000</v>
      </c>
      <c r="J3894">
        <v>2020.09</v>
      </c>
      <c r="K3894">
        <f t="shared" si="472"/>
        <v>64</v>
      </c>
      <c r="M3894">
        <f t="shared" si="473"/>
        <v>779000</v>
      </c>
    </row>
    <row r="3895" spans="1:13" x14ac:dyDescent="0.45">
      <c r="A3895" t="s">
        <v>2266</v>
      </c>
      <c r="B3895">
        <v>714275</v>
      </c>
      <c r="C3895" t="s">
        <v>43</v>
      </c>
      <c r="D3895" s="2">
        <v>2020.11</v>
      </c>
      <c r="E3895" t="str" cm="1">
        <f t="array" ref="E3895">IF(COUNT(FIND({"셀룰러","샐룰러","lte","Lte","LTE","Cellular","cellular"},G3895)),"lte","wifi")</f>
        <v>wifi</v>
      </c>
      <c r="F3895">
        <v>20201115</v>
      </c>
      <c r="G3895" t="s">
        <v>5640</v>
      </c>
      <c r="H3895">
        <f t="shared" si="474"/>
        <v>1.999999999998181E-2</v>
      </c>
      <c r="I3895">
        <f t="shared" si="471"/>
        <v>779000</v>
      </c>
      <c r="J3895">
        <v>2020.09</v>
      </c>
      <c r="K3895">
        <f t="shared" si="472"/>
        <v>64</v>
      </c>
      <c r="M3895">
        <f t="shared" si="473"/>
        <v>779000</v>
      </c>
    </row>
    <row r="3896" spans="1:13" x14ac:dyDescent="0.45">
      <c r="A3896" t="s">
        <v>2266</v>
      </c>
      <c r="B3896">
        <v>650000</v>
      </c>
      <c r="C3896" t="s">
        <v>4</v>
      </c>
      <c r="D3896" t="str">
        <f t="shared" ref="D3896:D3909" si="476">LEFT(F3896,7)</f>
        <v>2021.03</v>
      </c>
      <c r="E3896" t="str" cm="1">
        <f t="array" ref="E3896">IF(COUNT(FIND({"셀룰러","샐룰러","lte","Lte","LTE","Cellular","cellular"},G3896)),"lte","wifi")</f>
        <v>wifi</v>
      </c>
      <c r="F3896" t="s">
        <v>8</v>
      </c>
      <c r="G3896" t="s">
        <v>2333</v>
      </c>
      <c r="H3896">
        <f t="shared" si="474"/>
        <v>0.94000000000005457</v>
      </c>
      <c r="I3896">
        <f t="shared" si="471"/>
        <v>779000</v>
      </c>
      <c r="J3896">
        <v>2020.09</v>
      </c>
      <c r="K3896">
        <f t="shared" si="472"/>
        <v>64</v>
      </c>
      <c r="M3896">
        <f t="shared" si="473"/>
        <v>779000</v>
      </c>
    </row>
    <row r="3897" spans="1:13" x14ac:dyDescent="0.45">
      <c r="A3897" t="s">
        <v>2266</v>
      </c>
      <c r="B3897">
        <v>79000</v>
      </c>
      <c r="C3897" t="s">
        <v>4</v>
      </c>
      <c r="D3897" t="str">
        <f t="shared" si="476"/>
        <v>2021.02</v>
      </c>
      <c r="E3897" t="str" cm="1">
        <f t="array" ref="E3897">IF(COUNT(FIND({"셀룰러","샐룰러","lte","Lte","LTE","Cellular","cellular"},G3897)),"lte","wifi")</f>
        <v>wifi</v>
      </c>
      <c r="F3897" t="s">
        <v>208</v>
      </c>
      <c r="G3897" t="s">
        <v>2618</v>
      </c>
      <c r="H3897">
        <f t="shared" si="474"/>
        <v>0.93000000000006366</v>
      </c>
      <c r="I3897">
        <f t="shared" si="471"/>
        <v>779000</v>
      </c>
      <c r="J3897">
        <v>2020.09</v>
      </c>
      <c r="K3897">
        <f t="shared" si="472"/>
        <v>64</v>
      </c>
      <c r="M3897">
        <f t="shared" si="473"/>
        <v>779000</v>
      </c>
    </row>
    <row r="3898" spans="1:13" x14ac:dyDescent="0.45">
      <c r="A3898" t="s">
        <v>2266</v>
      </c>
      <c r="B3898">
        <v>810000</v>
      </c>
      <c r="C3898" t="s">
        <v>43</v>
      </c>
      <c r="D3898" t="str">
        <f t="shared" si="476"/>
        <v>2021.01</v>
      </c>
      <c r="E3898" t="str" cm="1">
        <f t="array" ref="E3898">IF(COUNT(FIND({"셀룰러","샐룰러","lte","Lte","LTE","Cellular","cellular"},G3898)),"lte","wifi")</f>
        <v>wifi</v>
      </c>
      <c r="F3898" t="s">
        <v>313</v>
      </c>
      <c r="G3898" t="s">
        <v>2416</v>
      </c>
      <c r="H3898">
        <f t="shared" si="474"/>
        <v>0.92000000000007276</v>
      </c>
      <c r="I3898">
        <f t="shared" si="471"/>
        <v>979000</v>
      </c>
      <c r="J3898">
        <v>2020.09</v>
      </c>
      <c r="K3898">
        <f t="shared" si="472"/>
        <v>256</v>
      </c>
      <c r="M3898">
        <f t="shared" si="473"/>
        <v>779000</v>
      </c>
    </row>
    <row r="3899" spans="1:13" x14ac:dyDescent="0.45">
      <c r="A3899" t="s">
        <v>2266</v>
      </c>
      <c r="B3899">
        <v>665000</v>
      </c>
      <c r="C3899" t="s">
        <v>43</v>
      </c>
      <c r="D3899" t="str">
        <f t="shared" si="476"/>
        <v>2021.02</v>
      </c>
      <c r="E3899" t="str" cm="1">
        <f t="array" ref="E3899">IF(COUNT(FIND({"셀룰러","샐룰러","lte","Lte","LTE","Cellular","cellular"},G3899)),"lte","wifi")</f>
        <v>wifi</v>
      </c>
      <c r="F3899" t="s">
        <v>40</v>
      </c>
      <c r="G3899" t="s">
        <v>2225</v>
      </c>
      <c r="H3899">
        <f t="shared" si="474"/>
        <v>0.93000000000006366</v>
      </c>
      <c r="I3899">
        <f t="shared" si="471"/>
        <v>779000</v>
      </c>
      <c r="J3899">
        <v>2020.09</v>
      </c>
      <c r="K3899">
        <f t="shared" si="472"/>
        <v>64</v>
      </c>
      <c r="M3899">
        <f t="shared" si="473"/>
        <v>779000</v>
      </c>
    </row>
    <row r="3900" spans="1:13" x14ac:dyDescent="0.45">
      <c r="A3900" t="s">
        <v>2266</v>
      </c>
      <c r="B3900">
        <v>620000</v>
      </c>
      <c r="C3900" t="s">
        <v>43</v>
      </c>
      <c r="D3900" t="str">
        <f t="shared" si="476"/>
        <v>2021.03</v>
      </c>
      <c r="E3900" t="str" cm="1">
        <f t="array" ref="E3900">IF(COUNT(FIND({"셀룰러","샐룰러","lte","Lte","LTE","Cellular","cellular"},G3900)),"lte","wifi")</f>
        <v>wifi</v>
      </c>
      <c r="F3900" t="s">
        <v>22</v>
      </c>
      <c r="G3900" t="s">
        <v>2322</v>
      </c>
      <c r="H3900">
        <f t="shared" si="474"/>
        <v>0.94000000000005457</v>
      </c>
      <c r="I3900">
        <f t="shared" si="471"/>
        <v>779000</v>
      </c>
      <c r="J3900">
        <v>2020.09</v>
      </c>
      <c r="K3900">
        <f t="shared" si="472"/>
        <v>64</v>
      </c>
      <c r="M3900">
        <f t="shared" si="473"/>
        <v>779000</v>
      </c>
    </row>
    <row r="3901" spans="1:13" x14ac:dyDescent="0.45">
      <c r="A3901" t="s">
        <v>2266</v>
      </c>
      <c r="B3901">
        <v>715000</v>
      </c>
      <c r="C3901" t="s">
        <v>43</v>
      </c>
      <c r="D3901" t="str">
        <f t="shared" si="476"/>
        <v>2020.11</v>
      </c>
      <c r="E3901" t="str" cm="1">
        <f t="array" ref="E3901">IF(COUNT(FIND({"셀룰러","샐룰러","lte","Lte","LTE","Cellular","cellular"},G3901)),"lte","wifi")</f>
        <v>wifi</v>
      </c>
      <c r="F3901" t="s">
        <v>285</v>
      </c>
      <c r="G3901" t="s">
        <v>2702</v>
      </c>
      <c r="H3901">
        <f t="shared" si="474"/>
        <v>1.999999999998181E-2</v>
      </c>
      <c r="I3901">
        <f t="shared" si="471"/>
        <v>779000</v>
      </c>
      <c r="J3901">
        <v>2020.09</v>
      </c>
      <c r="K3901">
        <f t="shared" si="472"/>
        <v>64</v>
      </c>
      <c r="M3901">
        <f t="shared" si="473"/>
        <v>779000</v>
      </c>
    </row>
    <row r="3902" spans="1:13" x14ac:dyDescent="0.45">
      <c r="A3902" t="s">
        <v>2266</v>
      </c>
      <c r="B3902">
        <v>970000</v>
      </c>
      <c r="C3902" t="s">
        <v>43</v>
      </c>
      <c r="D3902" t="str">
        <f t="shared" si="476"/>
        <v>2020.11</v>
      </c>
      <c r="E3902" t="str" cm="1">
        <f t="array" ref="E3902">IF(COUNT(FIND({"셀룰러","샐룰러","lte","Lte","LTE","Cellular","cellular"},G3902)),"lte","wifi")</f>
        <v>lte</v>
      </c>
      <c r="F3902" t="s">
        <v>204</v>
      </c>
      <c r="G3902" t="s">
        <v>2687</v>
      </c>
      <c r="H3902">
        <f t="shared" si="474"/>
        <v>1.999999999998181E-2</v>
      </c>
      <c r="I3902">
        <f t="shared" si="471"/>
        <v>1149000</v>
      </c>
      <c r="J3902">
        <v>2020.09</v>
      </c>
      <c r="K3902">
        <f t="shared" si="472"/>
        <v>256</v>
      </c>
      <c r="M3902">
        <f t="shared" si="473"/>
        <v>949000</v>
      </c>
    </row>
    <row r="3903" spans="1:13" x14ac:dyDescent="0.45">
      <c r="A3903" t="s">
        <v>2266</v>
      </c>
      <c r="B3903">
        <v>650000</v>
      </c>
      <c r="C3903" t="s">
        <v>43</v>
      </c>
      <c r="D3903" t="str">
        <f t="shared" si="476"/>
        <v>2021.03</v>
      </c>
      <c r="E3903" t="str" cm="1">
        <f t="array" ref="E3903">IF(COUNT(FIND({"셀룰러","샐룰러","lte","Lte","LTE","Cellular","cellular"},G3903)),"lte","wifi")</f>
        <v>wifi</v>
      </c>
      <c r="F3903" t="s">
        <v>20</v>
      </c>
      <c r="G3903" t="s">
        <v>2283</v>
      </c>
      <c r="H3903">
        <f t="shared" si="474"/>
        <v>0.94000000000005457</v>
      </c>
      <c r="I3903">
        <f t="shared" si="471"/>
        <v>779000</v>
      </c>
      <c r="J3903">
        <v>2020.09</v>
      </c>
      <c r="K3903">
        <f t="shared" si="472"/>
        <v>64</v>
      </c>
      <c r="M3903">
        <f t="shared" si="473"/>
        <v>779000</v>
      </c>
    </row>
    <row r="3904" spans="1:13" x14ac:dyDescent="0.45">
      <c r="A3904" t="s">
        <v>2266</v>
      </c>
      <c r="B3904">
        <v>43000</v>
      </c>
      <c r="C3904" t="s">
        <v>7</v>
      </c>
      <c r="D3904" t="str">
        <f t="shared" si="476"/>
        <v>2021.02</v>
      </c>
      <c r="E3904" t="str" cm="1">
        <f t="array" ref="E3904">IF(COUNT(FIND({"셀룰러","샐룰러","lte","Lte","LTE","Cellular","cellular"},G3904)),"lte","wifi")</f>
        <v>lte</v>
      </c>
      <c r="F3904" t="s">
        <v>257</v>
      </c>
      <c r="G3904" t="s">
        <v>2697</v>
      </c>
      <c r="H3904">
        <f t="shared" si="474"/>
        <v>0.93000000000006366</v>
      </c>
      <c r="I3904">
        <f t="shared" si="471"/>
        <v>949000</v>
      </c>
      <c r="J3904">
        <v>2020.09</v>
      </c>
      <c r="K3904">
        <f t="shared" si="472"/>
        <v>64</v>
      </c>
      <c r="M3904">
        <f t="shared" si="473"/>
        <v>949000</v>
      </c>
    </row>
    <row r="3905" spans="1:13" x14ac:dyDescent="0.45">
      <c r="A3905" t="s">
        <v>2266</v>
      </c>
      <c r="B3905">
        <v>1080000</v>
      </c>
      <c r="C3905" t="s">
        <v>43</v>
      </c>
      <c r="D3905" t="str">
        <f t="shared" si="476"/>
        <v>2020.12</v>
      </c>
      <c r="E3905" t="str" cm="1">
        <f t="array" ref="E3905">IF(COUNT(FIND({"셀룰러","샐룰러","lte","Lte","LTE","Cellular","cellular"},G3905)),"lte","wifi")</f>
        <v>lte</v>
      </c>
      <c r="F3905" t="s">
        <v>460</v>
      </c>
      <c r="G3905" t="s">
        <v>2287</v>
      </c>
      <c r="H3905">
        <f t="shared" si="474"/>
        <v>2.9999999999972715E-2</v>
      </c>
      <c r="I3905">
        <f t="shared" si="471"/>
        <v>1149000</v>
      </c>
      <c r="J3905">
        <v>2020.09</v>
      </c>
      <c r="K3905">
        <f t="shared" si="472"/>
        <v>256</v>
      </c>
      <c r="M3905">
        <f t="shared" si="473"/>
        <v>949000</v>
      </c>
    </row>
    <row r="3906" spans="1:13" x14ac:dyDescent="0.45">
      <c r="A3906" t="s">
        <v>2266</v>
      </c>
      <c r="B3906">
        <v>860000</v>
      </c>
      <c r="C3906" t="s">
        <v>43</v>
      </c>
      <c r="D3906" t="str">
        <f t="shared" si="476"/>
        <v>2021.01</v>
      </c>
      <c r="E3906" t="str" cm="1">
        <f t="array" ref="E3906">IF(COUNT(FIND({"셀룰러","샐룰러","lte","Lte","LTE","Cellular","cellular"},G3906)),"lte","wifi")</f>
        <v>wifi</v>
      </c>
      <c r="F3906" t="s">
        <v>97</v>
      </c>
      <c r="G3906" t="s">
        <v>2254</v>
      </c>
      <c r="H3906">
        <f t="shared" si="474"/>
        <v>0.92000000000007276</v>
      </c>
      <c r="I3906">
        <f t="shared" si="471"/>
        <v>979000</v>
      </c>
      <c r="J3906">
        <v>2020.09</v>
      </c>
      <c r="K3906">
        <f t="shared" si="472"/>
        <v>256</v>
      </c>
      <c r="M3906">
        <f t="shared" si="473"/>
        <v>779000</v>
      </c>
    </row>
    <row r="3907" spans="1:13" x14ac:dyDescent="0.45">
      <c r="A3907" t="s">
        <v>2266</v>
      </c>
      <c r="B3907">
        <v>650000</v>
      </c>
      <c r="C3907" t="s">
        <v>43</v>
      </c>
      <c r="D3907" t="str">
        <f t="shared" si="476"/>
        <v>2021.02</v>
      </c>
      <c r="E3907" t="str" cm="1">
        <f t="array" ref="E3907">IF(COUNT(FIND({"셀룰러","샐룰러","lte","Lte","LTE","Cellular","cellular"},G3907)),"lte","wifi")</f>
        <v>wifi</v>
      </c>
      <c r="F3907" t="s">
        <v>69</v>
      </c>
      <c r="G3907" t="s">
        <v>2410</v>
      </c>
      <c r="H3907">
        <f t="shared" si="474"/>
        <v>0.93000000000006366</v>
      </c>
      <c r="I3907">
        <f t="shared" si="471"/>
        <v>779000</v>
      </c>
      <c r="J3907">
        <v>2020.09</v>
      </c>
      <c r="K3907">
        <f t="shared" si="472"/>
        <v>64</v>
      </c>
      <c r="M3907">
        <f t="shared" si="473"/>
        <v>779000</v>
      </c>
    </row>
    <row r="3908" spans="1:13" x14ac:dyDescent="0.45">
      <c r="A3908" t="s">
        <v>2266</v>
      </c>
      <c r="B3908">
        <v>69000</v>
      </c>
      <c r="C3908" t="s">
        <v>4</v>
      </c>
      <c r="D3908" t="str">
        <f t="shared" si="476"/>
        <v>2020.12</v>
      </c>
      <c r="E3908" t="str" cm="1">
        <f t="array" ref="E3908">IF(COUNT(FIND({"셀룰러","샐룰러","lte","Lte","LTE","Cellular","cellular"},G3908)),"lte","wifi")</f>
        <v>wifi</v>
      </c>
      <c r="F3908" t="s">
        <v>160</v>
      </c>
      <c r="G3908" t="s">
        <v>2612</v>
      </c>
      <c r="H3908">
        <f t="shared" si="474"/>
        <v>2.9999999999972715E-2</v>
      </c>
      <c r="I3908">
        <f t="shared" si="471"/>
        <v>779000</v>
      </c>
      <c r="J3908">
        <v>2020.09</v>
      </c>
      <c r="K3908">
        <f t="shared" si="472"/>
        <v>64</v>
      </c>
      <c r="M3908">
        <f t="shared" si="473"/>
        <v>779000</v>
      </c>
    </row>
    <row r="3909" spans="1:13" x14ac:dyDescent="0.45">
      <c r="A3909" t="s">
        <v>2266</v>
      </c>
      <c r="B3909">
        <v>680000</v>
      </c>
      <c r="C3909" t="s">
        <v>43</v>
      </c>
      <c r="D3909" t="str">
        <f t="shared" si="476"/>
        <v>2021.02</v>
      </c>
      <c r="E3909" t="str" cm="1">
        <f t="array" ref="E3909">IF(COUNT(FIND({"셀룰러","샐룰러","lte","Lte","LTE","Cellular","cellular"},G3909)),"lte","wifi")</f>
        <v>wifi</v>
      </c>
      <c r="F3909" t="s">
        <v>208</v>
      </c>
      <c r="G3909" t="s">
        <v>2337</v>
      </c>
      <c r="H3909">
        <f t="shared" si="474"/>
        <v>0.93000000000006366</v>
      </c>
      <c r="I3909">
        <f t="shared" ref="I3909:I3972" si="477">IF(K3909=256,M3909+200000,M3909)</f>
        <v>779000</v>
      </c>
      <c r="J3909">
        <v>2020.09</v>
      </c>
      <c r="K3909">
        <f t="shared" ref="K3909:K3972" si="478">IF(COUNT(FIND(256,G3909)),256,64)</f>
        <v>64</v>
      </c>
      <c r="M3909">
        <f t="shared" ref="M3909:M3972" si="479">IF(E3909="wifi",779000,949000)</f>
        <v>779000</v>
      </c>
    </row>
    <row r="3910" spans="1:13" x14ac:dyDescent="0.45">
      <c r="A3910" t="s">
        <v>2266</v>
      </c>
      <c r="B3910">
        <v>700000</v>
      </c>
      <c r="C3910" t="s">
        <v>43</v>
      </c>
      <c r="D3910" s="2">
        <v>2020.12</v>
      </c>
      <c r="E3910" t="str" cm="1">
        <f t="array" ref="E3910">IF(COUNT(FIND({"셀룰러","샐룰러","lte","Lte","LTE","Cellular","cellular"},G3910)),"lte","wifi")</f>
        <v>wifi</v>
      </c>
      <c r="F3910">
        <v>20201211</v>
      </c>
      <c r="G3910" t="s">
        <v>5687</v>
      </c>
      <c r="H3910">
        <f t="shared" si="474"/>
        <v>2.9999999999972715E-2</v>
      </c>
      <c r="I3910">
        <f t="shared" si="477"/>
        <v>779000</v>
      </c>
      <c r="J3910">
        <v>2020.09</v>
      </c>
      <c r="K3910">
        <f t="shared" si="478"/>
        <v>64</v>
      </c>
      <c r="M3910">
        <f t="shared" si="479"/>
        <v>779000</v>
      </c>
    </row>
    <row r="3911" spans="1:13" x14ac:dyDescent="0.45">
      <c r="A3911" t="s">
        <v>2266</v>
      </c>
      <c r="B3911">
        <v>675000</v>
      </c>
      <c r="C3911" t="s">
        <v>43</v>
      </c>
      <c r="D3911" t="str">
        <f t="shared" ref="D3911:D3925" si="480">LEFT(F3911,7)</f>
        <v>2021.02</v>
      </c>
      <c r="E3911" t="str" cm="1">
        <f t="array" ref="E3911">IF(COUNT(FIND({"셀룰러","샐룰러","lte","Lte","LTE","Cellular","cellular"},G3911)),"lte","wifi")</f>
        <v>wifi</v>
      </c>
      <c r="F3911" t="s">
        <v>257</v>
      </c>
      <c r="G3911" t="s">
        <v>2061</v>
      </c>
      <c r="H3911">
        <f t="shared" ref="H3911:H3974" si="481">D3911-J3911</f>
        <v>0.93000000000006366</v>
      </c>
      <c r="I3911">
        <f t="shared" si="477"/>
        <v>779000</v>
      </c>
      <c r="J3911">
        <v>2020.09</v>
      </c>
      <c r="K3911">
        <f t="shared" si="478"/>
        <v>64</v>
      </c>
      <c r="M3911">
        <f t="shared" si="479"/>
        <v>779000</v>
      </c>
    </row>
    <row r="3912" spans="1:13" x14ac:dyDescent="0.45">
      <c r="A3912" t="s">
        <v>2266</v>
      </c>
      <c r="B3912">
        <v>660000</v>
      </c>
      <c r="C3912" t="s">
        <v>43</v>
      </c>
      <c r="D3912" t="str">
        <f t="shared" si="480"/>
        <v>2021.02</v>
      </c>
      <c r="E3912" t="str" cm="1">
        <f t="array" ref="E3912">IF(COUNT(FIND({"셀룰러","샐룰러","lte","Lte","LTE","Cellular","cellular"},G3912)),"lte","wifi")</f>
        <v>wifi</v>
      </c>
      <c r="F3912" t="s">
        <v>25</v>
      </c>
      <c r="G3912" t="s">
        <v>2308</v>
      </c>
      <c r="H3912">
        <f t="shared" si="481"/>
        <v>0.93000000000006366</v>
      </c>
      <c r="I3912">
        <f t="shared" si="477"/>
        <v>779000</v>
      </c>
      <c r="J3912">
        <v>2020.09</v>
      </c>
      <c r="K3912">
        <f t="shared" si="478"/>
        <v>64</v>
      </c>
      <c r="M3912">
        <f t="shared" si="479"/>
        <v>779000</v>
      </c>
    </row>
    <row r="3913" spans="1:13" x14ac:dyDescent="0.45">
      <c r="A3913" t="s">
        <v>2266</v>
      </c>
      <c r="B3913">
        <v>655000</v>
      </c>
      <c r="C3913" t="s">
        <v>4</v>
      </c>
      <c r="D3913" t="str">
        <f t="shared" si="480"/>
        <v>2021.02</v>
      </c>
      <c r="E3913" t="str" cm="1">
        <f t="array" ref="E3913">IF(COUNT(FIND({"셀룰러","샐룰러","lte","Lte","LTE","Cellular","cellular"},G3913)),"lte","wifi")</f>
        <v>wifi</v>
      </c>
      <c r="F3913" t="s">
        <v>30</v>
      </c>
      <c r="G3913" t="s">
        <v>2360</v>
      </c>
      <c r="H3913">
        <f t="shared" si="481"/>
        <v>0.93000000000006366</v>
      </c>
      <c r="I3913">
        <f t="shared" si="477"/>
        <v>779000</v>
      </c>
      <c r="J3913">
        <v>2020.09</v>
      </c>
      <c r="K3913">
        <f t="shared" si="478"/>
        <v>64</v>
      </c>
      <c r="M3913">
        <f t="shared" si="479"/>
        <v>779000</v>
      </c>
    </row>
    <row r="3914" spans="1:13" x14ac:dyDescent="0.45">
      <c r="A3914" t="s">
        <v>2266</v>
      </c>
      <c r="B3914">
        <v>670000</v>
      </c>
      <c r="C3914" t="s">
        <v>43</v>
      </c>
      <c r="D3914" t="str">
        <f t="shared" si="480"/>
        <v>2021.02</v>
      </c>
      <c r="E3914" t="str" cm="1">
        <f t="array" ref="E3914">IF(COUNT(FIND({"셀룰러","샐룰러","lte","Lte","LTE","Cellular","cellular"},G3914)),"lte","wifi")</f>
        <v>wifi</v>
      </c>
      <c r="F3914" t="s">
        <v>58</v>
      </c>
      <c r="G3914" t="s">
        <v>2366</v>
      </c>
      <c r="H3914">
        <f t="shared" si="481"/>
        <v>0.93000000000006366</v>
      </c>
      <c r="I3914">
        <f t="shared" si="477"/>
        <v>779000</v>
      </c>
      <c r="J3914">
        <v>2020.09</v>
      </c>
      <c r="K3914">
        <f t="shared" si="478"/>
        <v>64</v>
      </c>
      <c r="M3914">
        <f t="shared" si="479"/>
        <v>779000</v>
      </c>
    </row>
    <row r="3915" spans="1:13" x14ac:dyDescent="0.45">
      <c r="A3915" t="s">
        <v>2266</v>
      </c>
      <c r="B3915">
        <v>870000</v>
      </c>
      <c r="C3915" t="s">
        <v>43</v>
      </c>
      <c r="D3915" t="str">
        <f t="shared" si="480"/>
        <v>2020.12</v>
      </c>
      <c r="E3915" t="str" cm="1">
        <f t="array" ref="E3915">IF(COUNT(FIND({"셀룰러","샐룰러","lte","Lte","LTE","Cellular","cellular"},G3915)),"lte","wifi")</f>
        <v>wifi</v>
      </c>
      <c r="F3915" t="s">
        <v>145</v>
      </c>
      <c r="G3915" t="s">
        <v>2609</v>
      </c>
      <c r="H3915">
        <f t="shared" si="481"/>
        <v>2.9999999999972715E-2</v>
      </c>
      <c r="I3915">
        <f t="shared" si="477"/>
        <v>979000</v>
      </c>
      <c r="J3915">
        <v>2020.09</v>
      </c>
      <c r="K3915">
        <f t="shared" si="478"/>
        <v>256</v>
      </c>
      <c r="M3915">
        <f t="shared" si="479"/>
        <v>779000</v>
      </c>
    </row>
    <row r="3916" spans="1:13" x14ac:dyDescent="0.45">
      <c r="A3916" t="s">
        <v>2266</v>
      </c>
      <c r="B3916">
        <v>650000</v>
      </c>
      <c r="C3916" t="s">
        <v>43</v>
      </c>
      <c r="D3916" t="str">
        <f t="shared" si="480"/>
        <v>2021.02</v>
      </c>
      <c r="E3916" t="str" cm="1">
        <f t="array" ref="E3916">IF(COUNT(FIND({"셀룰러","샐룰러","lte","Lte","LTE","Cellular","cellular"},G3916)),"lte","wifi")</f>
        <v>wifi</v>
      </c>
      <c r="F3916" t="s">
        <v>30</v>
      </c>
      <c r="G3916" t="s">
        <v>2326</v>
      </c>
      <c r="H3916">
        <f t="shared" si="481"/>
        <v>0.93000000000006366</v>
      </c>
      <c r="I3916">
        <f t="shared" si="477"/>
        <v>779000</v>
      </c>
      <c r="J3916">
        <v>2020.09</v>
      </c>
      <c r="K3916">
        <f t="shared" si="478"/>
        <v>64</v>
      </c>
      <c r="M3916">
        <f t="shared" si="479"/>
        <v>779000</v>
      </c>
    </row>
    <row r="3917" spans="1:13" x14ac:dyDescent="0.45">
      <c r="A3917" t="s">
        <v>2266</v>
      </c>
      <c r="B3917">
        <v>660000</v>
      </c>
      <c r="C3917" t="s">
        <v>43</v>
      </c>
      <c r="D3917" t="str">
        <f t="shared" si="480"/>
        <v>2021.02</v>
      </c>
      <c r="E3917" t="str" cm="1">
        <f t="array" ref="E3917">IF(COUNT(FIND({"셀룰러","샐룰러","lte","Lte","LTE","Cellular","cellular"},G3917)),"lte","wifi")</f>
        <v>wifi</v>
      </c>
      <c r="F3917" t="s">
        <v>73</v>
      </c>
      <c r="G3917" t="s">
        <v>2409</v>
      </c>
      <c r="H3917">
        <f t="shared" si="481"/>
        <v>0.93000000000006366</v>
      </c>
      <c r="I3917">
        <f t="shared" si="477"/>
        <v>779000</v>
      </c>
      <c r="J3917">
        <v>2020.09</v>
      </c>
      <c r="K3917">
        <f t="shared" si="478"/>
        <v>64</v>
      </c>
      <c r="M3917">
        <f t="shared" si="479"/>
        <v>779000</v>
      </c>
    </row>
    <row r="3918" spans="1:13" x14ac:dyDescent="0.45">
      <c r="A3918" t="s">
        <v>2266</v>
      </c>
      <c r="B3918">
        <v>830000</v>
      </c>
      <c r="C3918" t="s">
        <v>43</v>
      </c>
      <c r="D3918" t="str">
        <f t="shared" si="480"/>
        <v>2020.11</v>
      </c>
      <c r="E3918" t="str" cm="1">
        <f t="array" ref="E3918">IF(COUNT(FIND({"셀룰러","샐룰러","lte","Lte","LTE","Cellular","cellular"},G3918)),"lte","wifi")</f>
        <v>wifi</v>
      </c>
      <c r="F3918" t="s">
        <v>516</v>
      </c>
      <c r="G3918" t="s">
        <v>2634</v>
      </c>
      <c r="H3918">
        <f t="shared" si="481"/>
        <v>1.999999999998181E-2</v>
      </c>
      <c r="I3918">
        <f t="shared" si="477"/>
        <v>979000</v>
      </c>
      <c r="J3918">
        <v>2020.09</v>
      </c>
      <c r="K3918">
        <f t="shared" si="478"/>
        <v>256</v>
      </c>
      <c r="M3918">
        <f t="shared" si="479"/>
        <v>779000</v>
      </c>
    </row>
    <row r="3919" spans="1:13" x14ac:dyDescent="0.45">
      <c r="A3919" t="s">
        <v>2266</v>
      </c>
      <c r="B3919">
        <v>660000</v>
      </c>
      <c r="C3919" t="s">
        <v>43</v>
      </c>
      <c r="D3919" t="str">
        <f t="shared" si="480"/>
        <v>2021.02</v>
      </c>
      <c r="E3919" t="str" cm="1">
        <f t="array" ref="E3919">IF(COUNT(FIND({"셀룰러","샐룰러","lte","Lte","LTE","Cellular","cellular"},G3919)),"lte","wifi")</f>
        <v>wifi</v>
      </c>
      <c r="F3919" t="s">
        <v>52</v>
      </c>
      <c r="G3919" t="s">
        <v>2351</v>
      </c>
      <c r="H3919">
        <f t="shared" si="481"/>
        <v>0.93000000000006366</v>
      </c>
      <c r="I3919">
        <f t="shared" si="477"/>
        <v>779000</v>
      </c>
      <c r="J3919">
        <v>2020.09</v>
      </c>
      <c r="K3919">
        <f t="shared" si="478"/>
        <v>64</v>
      </c>
      <c r="M3919">
        <f t="shared" si="479"/>
        <v>779000</v>
      </c>
    </row>
    <row r="3920" spans="1:13" x14ac:dyDescent="0.45">
      <c r="A3920" t="s">
        <v>2266</v>
      </c>
      <c r="B3920">
        <v>670000</v>
      </c>
      <c r="C3920" t="s">
        <v>43</v>
      </c>
      <c r="D3920" t="str">
        <f t="shared" si="480"/>
        <v>2021.01</v>
      </c>
      <c r="E3920" t="str" cm="1">
        <f t="array" ref="E3920">IF(COUNT(FIND({"셀룰러","샐룰러","lte","Lte","LTE","Cellular","cellular"},G3920)),"lte","wifi")</f>
        <v>wifi</v>
      </c>
      <c r="F3920" t="s">
        <v>339</v>
      </c>
      <c r="G3920" t="s">
        <v>2507</v>
      </c>
      <c r="H3920">
        <f t="shared" si="481"/>
        <v>0.92000000000007276</v>
      </c>
      <c r="I3920">
        <f t="shared" si="477"/>
        <v>779000</v>
      </c>
      <c r="J3920">
        <v>2020.09</v>
      </c>
      <c r="K3920">
        <f t="shared" si="478"/>
        <v>64</v>
      </c>
      <c r="M3920">
        <f t="shared" si="479"/>
        <v>779000</v>
      </c>
    </row>
    <row r="3921" spans="1:13" x14ac:dyDescent="0.45">
      <c r="A3921" t="s">
        <v>2266</v>
      </c>
      <c r="B3921">
        <v>675000</v>
      </c>
      <c r="C3921" t="s">
        <v>43</v>
      </c>
      <c r="D3921" t="str">
        <f t="shared" si="480"/>
        <v>2021.02</v>
      </c>
      <c r="E3921" t="str" cm="1">
        <f t="array" ref="E3921">IF(COUNT(FIND({"셀룰러","샐룰러","lte","Lte","LTE","Cellular","cellular"},G3921)),"lte","wifi")</f>
        <v>wifi</v>
      </c>
      <c r="F3921" t="s">
        <v>52</v>
      </c>
      <c r="G3921" t="s">
        <v>2355</v>
      </c>
      <c r="H3921">
        <f t="shared" si="481"/>
        <v>0.93000000000006366</v>
      </c>
      <c r="I3921">
        <f t="shared" si="477"/>
        <v>779000</v>
      </c>
      <c r="J3921">
        <v>2020.09</v>
      </c>
      <c r="K3921">
        <f t="shared" si="478"/>
        <v>64</v>
      </c>
      <c r="M3921">
        <f t="shared" si="479"/>
        <v>779000</v>
      </c>
    </row>
    <row r="3922" spans="1:13" x14ac:dyDescent="0.45">
      <c r="A3922" t="s">
        <v>2266</v>
      </c>
      <c r="B3922">
        <v>670000</v>
      </c>
      <c r="C3922" t="s">
        <v>43</v>
      </c>
      <c r="D3922" t="str">
        <f t="shared" si="480"/>
        <v>2021.01</v>
      </c>
      <c r="E3922" t="str" cm="1">
        <f t="array" ref="E3922">IF(COUNT(FIND({"셀룰러","샐룰러","lte","Lte","LTE","Cellular","cellular"},G3922)),"lte","wifi")</f>
        <v>wifi</v>
      </c>
      <c r="F3922" t="s">
        <v>87</v>
      </c>
      <c r="G3922" t="s">
        <v>2405</v>
      </c>
      <c r="H3922">
        <f t="shared" si="481"/>
        <v>0.92000000000007276</v>
      </c>
      <c r="I3922">
        <f t="shared" si="477"/>
        <v>779000</v>
      </c>
      <c r="J3922">
        <v>2020.09</v>
      </c>
      <c r="K3922">
        <f t="shared" si="478"/>
        <v>64</v>
      </c>
      <c r="M3922">
        <f t="shared" si="479"/>
        <v>779000</v>
      </c>
    </row>
    <row r="3923" spans="1:13" x14ac:dyDescent="0.45">
      <c r="A3923" t="s">
        <v>2266</v>
      </c>
      <c r="B3923">
        <v>670000</v>
      </c>
      <c r="C3923" t="s">
        <v>43</v>
      </c>
      <c r="D3923" t="str">
        <f t="shared" si="480"/>
        <v>2021.02</v>
      </c>
      <c r="E3923" t="str" cm="1">
        <f t="array" ref="E3923">IF(COUNT(FIND({"셀룰러","샐룰러","lte","Lte","LTE","Cellular","cellular"},G3923)),"lte","wifi")</f>
        <v>wifi</v>
      </c>
      <c r="F3923" t="s">
        <v>77</v>
      </c>
      <c r="G3923" t="s">
        <v>2401</v>
      </c>
      <c r="H3923">
        <f t="shared" si="481"/>
        <v>0.93000000000006366</v>
      </c>
      <c r="I3923">
        <f t="shared" si="477"/>
        <v>779000</v>
      </c>
      <c r="J3923">
        <v>2020.09</v>
      </c>
      <c r="K3923">
        <f t="shared" si="478"/>
        <v>64</v>
      </c>
      <c r="M3923">
        <f t="shared" si="479"/>
        <v>779000</v>
      </c>
    </row>
    <row r="3924" spans="1:13" x14ac:dyDescent="0.45">
      <c r="A3924" t="s">
        <v>2266</v>
      </c>
      <c r="B3924">
        <v>660000</v>
      </c>
      <c r="C3924" t="s">
        <v>43</v>
      </c>
      <c r="D3924" t="str">
        <f t="shared" si="480"/>
        <v>2021.02</v>
      </c>
      <c r="E3924" t="str" cm="1">
        <f t="array" ref="E3924">IF(COUNT(FIND({"셀룰러","샐룰러","lte","Lte","LTE","Cellular","cellular"},G3924)),"lte","wifi")</f>
        <v>wifi</v>
      </c>
      <c r="F3924" t="s">
        <v>64</v>
      </c>
      <c r="G3924" t="s">
        <v>2369</v>
      </c>
      <c r="H3924">
        <f t="shared" si="481"/>
        <v>0.93000000000006366</v>
      </c>
      <c r="I3924">
        <f t="shared" si="477"/>
        <v>779000</v>
      </c>
      <c r="J3924">
        <v>2020.09</v>
      </c>
      <c r="K3924">
        <f t="shared" si="478"/>
        <v>64</v>
      </c>
      <c r="M3924">
        <f t="shared" si="479"/>
        <v>779000</v>
      </c>
    </row>
    <row r="3925" spans="1:13" x14ac:dyDescent="0.45">
      <c r="A3925" t="s">
        <v>2266</v>
      </c>
      <c r="B3925">
        <v>700000</v>
      </c>
      <c r="C3925" t="s">
        <v>43</v>
      </c>
      <c r="D3925" t="str">
        <f t="shared" si="480"/>
        <v>2021.01</v>
      </c>
      <c r="E3925" t="str" cm="1">
        <f t="array" ref="E3925">IF(COUNT(FIND({"셀룰러","샐룰러","lte","Lte","LTE","Cellular","cellular"},G3925)),"lte","wifi")</f>
        <v>wifi</v>
      </c>
      <c r="F3925" t="s">
        <v>418</v>
      </c>
      <c r="G3925" t="s">
        <v>2559</v>
      </c>
      <c r="H3925">
        <f t="shared" si="481"/>
        <v>0.92000000000007276</v>
      </c>
      <c r="I3925">
        <f t="shared" si="477"/>
        <v>779000</v>
      </c>
      <c r="J3925">
        <v>2020.09</v>
      </c>
      <c r="K3925">
        <f t="shared" si="478"/>
        <v>64</v>
      </c>
      <c r="M3925">
        <f t="shared" si="479"/>
        <v>779000</v>
      </c>
    </row>
    <row r="3926" spans="1:13" x14ac:dyDescent="0.45">
      <c r="A3926" t="s">
        <v>2266</v>
      </c>
      <c r="B3926">
        <v>660000</v>
      </c>
      <c r="C3926" t="s">
        <v>43</v>
      </c>
      <c r="D3926" s="2">
        <v>2021.02</v>
      </c>
      <c r="E3926" t="str" cm="1">
        <f t="array" ref="E3926">IF(COUNT(FIND({"셀룰러","샐룰러","lte","Lte","LTE","Cellular","cellular"},G3926)),"lte","wifi")</f>
        <v>wifi</v>
      </c>
      <c r="F3926">
        <v>20210216</v>
      </c>
      <c r="G3926" t="s">
        <v>5514</v>
      </c>
      <c r="H3926">
        <f t="shared" si="481"/>
        <v>0.93000000000006366</v>
      </c>
      <c r="I3926">
        <f t="shared" si="477"/>
        <v>779000</v>
      </c>
      <c r="J3926">
        <v>2020.09</v>
      </c>
      <c r="K3926">
        <f t="shared" si="478"/>
        <v>64</v>
      </c>
      <c r="M3926">
        <f t="shared" si="479"/>
        <v>779000</v>
      </c>
    </row>
    <row r="3927" spans="1:13" x14ac:dyDescent="0.45">
      <c r="A3927" t="s">
        <v>2266</v>
      </c>
      <c r="B3927">
        <v>679000</v>
      </c>
      <c r="C3927" t="s">
        <v>43</v>
      </c>
      <c r="D3927" t="str">
        <f t="shared" ref="D3927:D3937" si="482">LEFT(F3927,7)</f>
        <v>2021.02</v>
      </c>
      <c r="E3927" t="str" cm="1">
        <f t="array" ref="E3927">IF(COUNT(FIND({"셀룰러","샐룰러","lte","Lte","LTE","Cellular","cellular"},G3927)),"lte","wifi")</f>
        <v>wifi</v>
      </c>
      <c r="F3927" t="s">
        <v>58</v>
      </c>
      <c r="G3927" t="s">
        <v>2716</v>
      </c>
      <c r="H3927">
        <f t="shared" si="481"/>
        <v>0.93000000000006366</v>
      </c>
      <c r="I3927">
        <f t="shared" si="477"/>
        <v>779000</v>
      </c>
      <c r="J3927">
        <v>2020.09</v>
      </c>
      <c r="K3927">
        <f t="shared" si="478"/>
        <v>64</v>
      </c>
      <c r="M3927">
        <f t="shared" si="479"/>
        <v>779000</v>
      </c>
    </row>
    <row r="3928" spans="1:13" x14ac:dyDescent="0.45">
      <c r="A3928" t="s">
        <v>2266</v>
      </c>
      <c r="B3928">
        <v>700000</v>
      </c>
      <c r="C3928" t="s">
        <v>43</v>
      </c>
      <c r="D3928" t="str">
        <f t="shared" si="482"/>
        <v>2020.12</v>
      </c>
      <c r="E3928" t="str" cm="1">
        <f t="array" ref="E3928">IF(COUNT(FIND({"셀룰러","샐룰러","lte","Lte","LTE","Cellular","cellular"},G3928)),"lte","wifi")</f>
        <v>wifi</v>
      </c>
      <c r="F3928" t="s">
        <v>159</v>
      </c>
      <c r="G3928" t="s">
        <v>2604</v>
      </c>
      <c r="H3928">
        <f t="shared" si="481"/>
        <v>2.9999999999972715E-2</v>
      </c>
      <c r="I3928">
        <f t="shared" si="477"/>
        <v>779000</v>
      </c>
      <c r="J3928">
        <v>2020.09</v>
      </c>
      <c r="K3928">
        <f t="shared" si="478"/>
        <v>64</v>
      </c>
      <c r="M3928">
        <f t="shared" si="479"/>
        <v>779000</v>
      </c>
    </row>
    <row r="3929" spans="1:13" x14ac:dyDescent="0.45">
      <c r="A3929" t="s">
        <v>2266</v>
      </c>
      <c r="B3929">
        <v>660000</v>
      </c>
      <c r="C3929" t="s">
        <v>4</v>
      </c>
      <c r="D3929" t="str">
        <f t="shared" si="482"/>
        <v>2020.12</v>
      </c>
      <c r="E3929" t="str" cm="1">
        <f t="array" ref="E3929">IF(COUNT(FIND({"셀룰러","샐룰러","lte","Lte","LTE","Cellular","cellular"},G3929)),"lte","wifi")</f>
        <v>wifi</v>
      </c>
      <c r="F3929" t="s">
        <v>132</v>
      </c>
      <c r="G3929" t="s">
        <v>2558</v>
      </c>
      <c r="H3929">
        <f t="shared" si="481"/>
        <v>2.9999999999972715E-2</v>
      </c>
      <c r="I3929">
        <f t="shared" si="477"/>
        <v>779000</v>
      </c>
      <c r="J3929">
        <v>2020.09</v>
      </c>
      <c r="K3929">
        <f t="shared" si="478"/>
        <v>64</v>
      </c>
      <c r="M3929">
        <f t="shared" si="479"/>
        <v>779000</v>
      </c>
    </row>
    <row r="3930" spans="1:13" x14ac:dyDescent="0.45">
      <c r="A3930" t="s">
        <v>2266</v>
      </c>
      <c r="B3930">
        <v>180000</v>
      </c>
      <c r="C3930" t="s">
        <v>43</v>
      </c>
      <c r="D3930" t="str">
        <f t="shared" si="482"/>
        <v>2021.02</v>
      </c>
      <c r="E3930" t="str" cm="1">
        <f t="array" ref="E3930">IF(COUNT(FIND({"셀룰러","샐룰러","lte","Lte","LTE","Cellular","cellular"},G3930)),"lte","wifi")</f>
        <v>wifi</v>
      </c>
      <c r="F3930" t="s">
        <v>49</v>
      </c>
      <c r="G3930" t="s">
        <v>2659</v>
      </c>
      <c r="H3930">
        <f t="shared" si="481"/>
        <v>0.93000000000006366</v>
      </c>
      <c r="I3930">
        <f t="shared" si="477"/>
        <v>779000</v>
      </c>
      <c r="J3930">
        <v>2020.09</v>
      </c>
      <c r="K3930">
        <f t="shared" si="478"/>
        <v>64</v>
      </c>
      <c r="M3930">
        <f t="shared" si="479"/>
        <v>779000</v>
      </c>
    </row>
    <row r="3931" spans="1:13" x14ac:dyDescent="0.45">
      <c r="A3931" t="s">
        <v>2266</v>
      </c>
      <c r="B3931">
        <v>660000</v>
      </c>
      <c r="C3931" t="s">
        <v>43</v>
      </c>
      <c r="D3931" t="str">
        <f t="shared" si="482"/>
        <v>2021.02</v>
      </c>
      <c r="E3931" t="str" cm="1">
        <f t="array" ref="E3931">IF(COUNT(FIND({"셀룰러","샐룰러","lte","Lte","LTE","Cellular","cellular"},G3931)),"lte","wifi")</f>
        <v>wifi</v>
      </c>
      <c r="F3931" t="s">
        <v>25</v>
      </c>
      <c r="G3931" t="s">
        <v>2329</v>
      </c>
      <c r="H3931">
        <f t="shared" si="481"/>
        <v>0.93000000000006366</v>
      </c>
      <c r="I3931">
        <f t="shared" si="477"/>
        <v>779000</v>
      </c>
      <c r="J3931">
        <v>2020.09</v>
      </c>
      <c r="K3931">
        <f t="shared" si="478"/>
        <v>64</v>
      </c>
      <c r="M3931">
        <f t="shared" si="479"/>
        <v>779000</v>
      </c>
    </row>
    <row r="3932" spans="1:13" x14ac:dyDescent="0.45">
      <c r="A3932" t="s">
        <v>2266</v>
      </c>
      <c r="B3932">
        <v>940000</v>
      </c>
      <c r="C3932" t="s">
        <v>4</v>
      </c>
      <c r="D3932" t="str">
        <f t="shared" si="482"/>
        <v>2021.03</v>
      </c>
      <c r="E3932" t="str" cm="1">
        <f t="array" ref="E3932">IF(COUNT(FIND({"셀룰러","샐룰러","lte","Lte","LTE","Cellular","cellular"},G3932)),"lte","wifi")</f>
        <v>lte</v>
      </c>
      <c r="F3932" t="s">
        <v>18</v>
      </c>
      <c r="G3932" t="s">
        <v>2299</v>
      </c>
      <c r="H3932">
        <f t="shared" si="481"/>
        <v>0.94000000000005457</v>
      </c>
      <c r="I3932">
        <f t="shared" si="477"/>
        <v>1149000</v>
      </c>
      <c r="J3932">
        <v>2020.09</v>
      </c>
      <c r="K3932">
        <f t="shared" si="478"/>
        <v>256</v>
      </c>
      <c r="M3932">
        <f t="shared" si="479"/>
        <v>949000</v>
      </c>
    </row>
    <row r="3933" spans="1:13" x14ac:dyDescent="0.45">
      <c r="A3933" t="s">
        <v>2266</v>
      </c>
      <c r="B3933">
        <v>680000</v>
      </c>
      <c r="C3933" t="s">
        <v>43</v>
      </c>
      <c r="D3933" t="str">
        <f t="shared" si="482"/>
        <v>2021.02</v>
      </c>
      <c r="E3933" t="str" cm="1">
        <f t="array" ref="E3933">IF(COUNT(FIND({"셀룰러","샐룰러","lte","Lte","LTE","Cellular","cellular"},G3933)),"lte","wifi")</f>
        <v>wifi</v>
      </c>
      <c r="F3933" t="s">
        <v>257</v>
      </c>
      <c r="G3933" t="s">
        <v>2328</v>
      </c>
      <c r="H3933">
        <f t="shared" si="481"/>
        <v>0.93000000000006366</v>
      </c>
      <c r="I3933">
        <f t="shared" si="477"/>
        <v>779000</v>
      </c>
      <c r="J3933">
        <v>2020.09</v>
      </c>
      <c r="K3933">
        <f t="shared" si="478"/>
        <v>64</v>
      </c>
      <c r="M3933">
        <f t="shared" si="479"/>
        <v>779000</v>
      </c>
    </row>
    <row r="3934" spans="1:13" x14ac:dyDescent="0.45">
      <c r="A3934" t="s">
        <v>2266</v>
      </c>
      <c r="B3934">
        <v>880000</v>
      </c>
      <c r="C3934" t="s">
        <v>43</v>
      </c>
      <c r="D3934" t="str">
        <f t="shared" si="482"/>
        <v>2020.11</v>
      </c>
      <c r="E3934" t="str" cm="1">
        <f t="array" ref="E3934">IF(COUNT(FIND({"셀룰러","샐룰러","lte","Lte","LTE","Cellular","cellular"},G3934)),"lte","wifi")</f>
        <v>wifi</v>
      </c>
      <c r="F3934" t="s">
        <v>599</v>
      </c>
      <c r="G3934" t="s">
        <v>2669</v>
      </c>
      <c r="H3934">
        <f t="shared" si="481"/>
        <v>1.999999999998181E-2</v>
      </c>
      <c r="I3934">
        <f t="shared" si="477"/>
        <v>979000</v>
      </c>
      <c r="J3934">
        <v>2020.09</v>
      </c>
      <c r="K3934">
        <f t="shared" si="478"/>
        <v>256</v>
      </c>
      <c r="M3934">
        <f t="shared" si="479"/>
        <v>779000</v>
      </c>
    </row>
    <row r="3935" spans="1:13" x14ac:dyDescent="0.45">
      <c r="A3935" t="s">
        <v>2266</v>
      </c>
      <c r="B3935">
        <v>665000</v>
      </c>
      <c r="C3935" t="s">
        <v>43</v>
      </c>
      <c r="D3935" t="str">
        <f t="shared" si="482"/>
        <v>2021.03</v>
      </c>
      <c r="E3935" t="str" cm="1">
        <f t="array" ref="E3935">IF(COUNT(FIND({"셀룰러","샐룰러","lte","Lte","LTE","Cellular","cellular"},G3935)),"lte","wifi")</f>
        <v>wifi</v>
      </c>
      <c r="F3935" t="s">
        <v>22</v>
      </c>
      <c r="G3935" t="s">
        <v>2158</v>
      </c>
      <c r="H3935">
        <f t="shared" si="481"/>
        <v>0.94000000000005457</v>
      </c>
      <c r="I3935">
        <f t="shared" si="477"/>
        <v>779000</v>
      </c>
      <c r="J3935">
        <v>2020.09</v>
      </c>
      <c r="K3935">
        <f t="shared" si="478"/>
        <v>64</v>
      </c>
      <c r="M3935">
        <f t="shared" si="479"/>
        <v>779000</v>
      </c>
    </row>
    <row r="3936" spans="1:13" x14ac:dyDescent="0.45">
      <c r="A3936" t="s">
        <v>2266</v>
      </c>
      <c r="B3936">
        <v>740000</v>
      </c>
      <c r="C3936" t="s">
        <v>4</v>
      </c>
      <c r="D3936" t="str">
        <f t="shared" si="482"/>
        <v>2021.03</v>
      </c>
      <c r="E3936" t="str" cm="1">
        <f t="array" ref="E3936">IF(COUNT(FIND({"셀룰러","샐룰러","lte","Lte","LTE","Cellular","cellular"},G3936)),"lte","wifi")</f>
        <v>lte</v>
      </c>
      <c r="F3936" t="s">
        <v>20</v>
      </c>
      <c r="G3936" t="s">
        <v>2731</v>
      </c>
      <c r="H3936">
        <f t="shared" si="481"/>
        <v>0.94000000000005457</v>
      </c>
      <c r="I3936">
        <f t="shared" si="477"/>
        <v>949000</v>
      </c>
      <c r="J3936">
        <v>2020.09</v>
      </c>
      <c r="K3936">
        <f t="shared" si="478"/>
        <v>64</v>
      </c>
      <c r="M3936">
        <f t="shared" si="479"/>
        <v>949000</v>
      </c>
    </row>
    <row r="3937" spans="1:13" x14ac:dyDescent="0.45">
      <c r="A3937" t="s">
        <v>2266</v>
      </c>
      <c r="B3937">
        <v>750000</v>
      </c>
      <c r="C3937" t="s">
        <v>4</v>
      </c>
      <c r="D3937" t="str">
        <f t="shared" si="482"/>
        <v>2021.03</v>
      </c>
      <c r="E3937" t="str" cm="1">
        <f t="array" ref="E3937">IF(COUNT(FIND({"셀룰러","샐룰러","lte","Lte","LTE","Cellular","cellular"},G3937)),"lte","wifi")</f>
        <v>lte</v>
      </c>
      <c r="F3937" t="s">
        <v>190</v>
      </c>
      <c r="G3937" t="s">
        <v>2306</v>
      </c>
      <c r="H3937">
        <f t="shared" si="481"/>
        <v>0.94000000000005457</v>
      </c>
      <c r="I3937">
        <f t="shared" si="477"/>
        <v>949000</v>
      </c>
      <c r="J3937">
        <v>2020.09</v>
      </c>
      <c r="K3937">
        <f t="shared" si="478"/>
        <v>64</v>
      </c>
      <c r="M3937">
        <f t="shared" si="479"/>
        <v>949000</v>
      </c>
    </row>
    <row r="3938" spans="1:13" x14ac:dyDescent="0.45">
      <c r="A3938" t="s">
        <v>2266</v>
      </c>
      <c r="B3938">
        <v>480000</v>
      </c>
      <c r="C3938" t="s">
        <v>4</v>
      </c>
      <c r="D3938" s="2">
        <v>2021.01</v>
      </c>
      <c r="E3938" t="str" cm="1">
        <f t="array" ref="E3938">IF(COUNT(FIND({"셀룰러","샐룰러","lte","Lte","LTE","Cellular","cellular"},G3938)),"lte","wifi")</f>
        <v>wifi</v>
      </c>
      <c r="F3938">
        <v>20210130</v>
      </c>
      <c r="G3938" t="s">
        <v>376</v>
      </c>
      <c r="H3938">
        <f t="shared" si="481"/>
        <v>0.92000000000007276</v>
      </c>
      <c r="I3938">
        <f t="shared" si="477"/>
        <v>779000</v>
      </c>
      <c r="J3938">
        <v>2020.09</v>
      </c>
      <c r="K3938">
        <f t="shared" si="478"/>
        <v>64</v>
      </c>
      <c r="M3938">
        <f t="shared" si="479"/>
        <v>779000</v>
      </c>
    </row>
    <row r="3939" spans="1:13" x14ac:dyDescent="0.45">
      <c r="A3939" t="s">
        <v>2266</v>
      </c>
      <c r="B3939">
        <v>680000</v>
      </c>
      <c r="C3939" t="s">
        <v>43</v>
      </c>
      <c r="D3939" t="str">
        <f>LEFT(F3939,7)</f>
        <v>2021.02</v>
      </c>
      <c r="E3939" t="str" cm="1">
        <f t="array" ref="E3939">IF(COUNT(FIND({"셀룰러","샐룰러","lte","Lte","LTE","Cellular","cellular"},G3939)),"lte","wifi")</f>
        <v>wifi</v>
      </c>
      <c r="F3939" t="s">
        <v>74</v>
      </c>
      <c r="G3939" t="s">
        <v>2419</v>
      </c>
      <c r="H3939">
        <f t="shared" si="481"/>
        <v>0.93000000000006366</v>
      </c>
      <c r="I3939">
        <f t="shared" si="477"/>
        <v>779000</v>
      </c>
      <c r="J3939">
        <v>2020.09</v>
      </c>
      <c r="K3939">
        <f t="shared" si="478"/>
        <v>64</v>
      </c>
      <c r="M3939">
        <f t="shared" si="479"/>
        <v>779000</v>
      </c>
    </row>
    <row r="3940" spans="1:13" x14ac:dyDescent="0.45">
      <c r="A3940" t="s">
        <v>2266</v>
      </c>
      <c r="B3940">
        <v>680000</v>
      </c>
      <c r="C3940" t="s">
        <v>43</v>
      </c>
      <c r="D3940" t="str">
        <f>LEFT(F3940,7)</f>
        <v>2020.12</v>
      </c>
      <c r="E3940" t="str" cm="1">
        <f t="array" ref="E3940">IF(COUNT(FIND({"셀룰러","샐룰러","lte","Lte","LTE","Cellular","cellular"},G3940)),"lte","wifi")</f>
        <v>wifi</v>
      </c>
      <c r="F3940" t="s">
        <v>153</v>
      </c>
      <c r="G3940" t="s">
        <v>2629</v>
      </c>
      <c r="H3940">
        <f t="shared" si="481"/>
        <v>2.9999999999972715E-2</v>
      </c>
      <c r="I3940">
        <f t="shared" si="477"/>
        <v>779000</v>
      </c>
      <c r="J3940">
        <v>2020.09</v>
      </c>
      <c r="K3940">
        <f t="shared" si="478"/>
        <v>64</v>
      </c>
      <c r="M3940">
        <f t="shared" si="479"/>
        <v>779000</v>
      </c>
    </row>
    <row r="3941" spans="1:13" x14ac:dyDescent="0.45">
      <c r="A3941" t="s">
        <v>2266</v>
      </c>
      <c r="B3941">
        <v>840000</v>
      </c>
      <c r="C3941" t="s">
        <v>43</v>
      </c>
      <c r="D3941" t="str">
        <f>LEFT(F3941,7)</f>
        <v>2020.12</v>
      </c>
      <c r="E3941" t="str" cm="1">
        <f t="array" ref="E3941">IF(COUNT(FIND({"셀룰러","샐룰러","lte","Lte","LTE","Cellular","cellular"},G3941)),"lte","wifi")</f>
        <v>lte</v>
      </c>
      <c r="F3941" t="s">
        <v>173</v>
      </c>
      <c r="G3941" t="s">
        <v>2651</v>
      </c>
      <c r="H3941">
        <f t="shared" si="481"/>
        <v>2.9999999999972715E-2</v>
      </c>
      <c r="I3941">
        <f t="shared" si="477"/>
        <v>949000</v>
      </c>
      <c r="J3941">
        <v>2020.09</v>
      </c>
      <c r="K3941">
        <f t="shared" si="478"/>
        <v>64</v>
      </c>
      <c r="M3941">
        <f t="shared" si="479"/>
        <v>949000</v>
      </c>
    </row>
    <row r="3942" spans="1:13" x14ac:dyDescent="0.45">
      <c r="A3942" t="s">
        <v>2266</v>
      </c>
      <c r="B3942">
        <v>700000</v>
      </c>
      <c r="C3942" t="s">
        <v>43</v>
      </c>
      <c r="D3942" t="str">
        <f>LEFT(F3942,7)</f>
        <v>2020.12</v>
      </c>
      <c r="E3942" t="str" cm="1">
        <f t="array" ref="E3942">IF(COUNT(FIND({"셀룰러","샐룰러","lte","Lte","LTE","Cellular","cellular"},G3942)),"lte","wifi")</f>
        <v>wifi</v>
      </c>
      <c r="F3942" t="s">
        <v>173</v>
      </c>
      <c r="G3942" t="s">
        <v>2644</v>
      </c>
      <c r="H3942">
        <f t="shared" si="481"/>
        <v>2.9999999999972715E-2</v>
      </c>
      <c r="I3942">
        <f t="shared" si="477"/>
        <v>779000</v>
      </c>
      <c r="J3942">
        <v>2020.09</v>
      </c>
      <c r="K3942">
        <f t="shared" si="478"/>
        <v>64</v>
      </c>
      <c r="M3942">
        <f t="shared" si="479"/>
        <v>779000</v>
      </c>
    </row>
    <row r="3943" spans="1:13" x14ac:dyDescent="0.45">
      <c r="A3943" t="s">
        <v>2266</v>
      </c>
      <c r="B3943">
        <v>710000</v>
      </c>
      <c r="C3943" t="s">
        <v>43</v>
      </c>
      <c r="D3943" t="str">
        <f>LEFT(F3943,7)</f>
        <v>2021.01</v>
      </c>
      <c r="E3943" t="str" cm="1">
        <f t="array" ref="E3943">IF(COUNT(FIND({"셀룰러","샐룰러","lte","Lte","LTE","Cellular","cellular"},G3943)),"lte","wifi")</f>
        <v>wifi</v>
      </c>
      <c r="F3943" t="s">
        <v>367</v>
      </c>
      <c r="G3943" t="s">
        <v>2540</v>
      </c>
      <c r="H3943">
        <f t="shared" si="481"/>
        <v>0.92000000000007276</v>
      </c>
      <c r="I3943">
        <f t="shared" si="477"/>
        <v>779000</v>
      </c>
      <c r="J3943">
        <v>2020.09</v>
      </c>
      <c r="K3943">
        <f t="shared" si="478"/>
        <v>64</v>
      </c>
      <c r="M3943">
        <f t="shared" si="479"/>
        <v>779000</v>
      </c>
    </row>
    <row r="3944" spans="1:13" x14ac:dyDescent="0.45">
      <c r="A3944" t="s">
        <v>2266</v>
      </c>
      <c r="B3944">
        <v>650000</v>
      </c>
      <c r="C3944" t="s">
        <v>4</v>
      </c>
      <c r="D3944" s="2">
        <v>2021.01</v>
      </c>
      <c r="E3944" t="str" cm="1">
        <f t="array" ref="E3944">IF(COUNT(FIND({"셀룰러","샐룰러","lte","Lte","LTE","Cellular","cellular"},G3944)),"lte","wifi")</f>
        <v>wifi</v>
      </c>
      <c r="F3944">
        <v>20210104</v>
      </c>
      <c r="G3944" t="s">
        <v>5460</v>
      </c>
      <c r="H3944">
        <f t="shared" si="481"/>
        <v>0.92000000000007276</v>
      </c>
      <c r="I3944">
        <f t="shared" si="477"/>
        <v>779000</v>
      </c>
      <c r="J3944">
        <v>2020.09</v>
      </c>
      <c r="K3944">
        <f t="shared" si="478"/>
        <v>64</v>
      </c>
      <c r="M3944">
        <f t="shared" si="479"/>
        <v>779000</v>
      </c>
    </row>
    <row r="3945" spans="1:13" x14ac:dyDescent="0.45">
      <c r="A3945" t="s">
        <v>2266</v>
      </c>
      <c r="B3945">
        <v>715000</v>
      </c>
      <c r="C3945" t="s">
        <v>43</v>
      </c>
      <c r="D3945" t="str">
        <f t="shared" ref="D3945:D3962" si="483">LEFT(F3945,7)</f>
        <v>2020.11</v>
      </c>
      <c r="E3945" t="str" cm="1">
        <f t="array" ref="E3945">IF(COUNT(FIND({"셀룰러","샐룰러","lte","Lte","LTE","Cellular","cellular"},G3945)),"lte","wifi")</f>
        <v>wifi</v>
      </c>
      <c r="F3945" t="s">
        <v>199</v>
      </c>
      <c r="G3945" t="s">
        <v>2344</v>
      </c>
      <c r="H3945">
        <f t="shared" si="481"/>
        <v>1.999999999998181E-2</v>
      </c>
      <c r="I3945">
        <f t="shared" si="477"/>
        <v>779000</v>
      </c>
      <c r="J3945">
        <v>2020.09</v>
      </c>
      <c r="K3945">
        <f t="shared" si="478"/>
        <v>64</v>
      </c>
      <c r="M3945">
        <f t="shared" si="479"/>
        <v>779000</v>
      </c>
    </row>
    <row r="3946" spans="1:13" x14ac:dyDescent="0.45">
      <c r="A3946" t="s">
        <v>2266</v>
      </c>
      <c r="B3946">
        <v>650000</v>
      </c>
      <c r="C3946" t="s">
        <v>43</v>
      </c>
      <c r="D3946" t="str">
        <f t="shared" si="483"/>
        <v>2021.02</v>
      </c>
      <c r="E3946" t="str" cm="1">
        <f t="array" ref="E3946">IF(COUNT(FIND({"셀룰러","샐룰러","lte","Lte","LTE","Cellular","cellular"},G3946)),"lte","wifi")</f>
        <v>wifi</v>
      </c>
      <c r="F3946" t="s">
        <v>49</v>
      </c>
      <c r="G3946" t="s">
        <v>2363</v>
      </c>
      <c r="H3946">
        <f t="shared" si="481"/>
        <v>0.93000000000006366</v>
      </c>
      <c r="I3946">
        <f t="shared" si="477"/>
        <v>779000</v>
      </c>
      <c r="J3946">
        <v>2020.09</v>
      </c>
      <c r="K3946">
        <f t="shared" si="478"/>
        <v>64</v>
      </c>
      <c r="M3946">
        <f t="shared" si="479"/>
        <v>779000</v>
      </c>
    </row>
    <row r="3947" spans="1:13" x14ac:dyDescent="0.45">
      <c r="A3947" t="s">
        <v>2266</v>
      </c>
      <c r="B3947">
        <v>760000</v>
      </c>
      <c r="C3947" t="s">
        <v>4</v>
      </c>
      <c r="D3947" t="str">
        <f t="shared" si="483"/>
        <v>2021.01</v>
      </c>
      <c r="E3947" t="str" cm="1">
        <f t="array" ref="E3947">IF(COUNT(FIND({"셀룰러","샐룰러","lte","Lte","LTE","Cellular","cellular"},G3947)),"lte","wifi")</f>
        <v>wifi</v>
      </c>
      <c r="F3947" t="s">
        <v>97</v>
      </c>
      <c r="G3947" t="s">
        <v>2262</v>
      </c>
      <c r="H3947">
        <f t="shared" si="481"/>
        <v>0.92000000000007276</v>
      </c>
      <c r="I3947">
        <f t="shared" si="477"/>
        <v>779000</v>
      </c>
      <c r="J3947">
        <v>2020.09</v>
      </c>
      <c r="K3947">
        <f t="shared" si="478"/>
        <v>64</v>
      </c>
      <c r="M3947">
        <f t="shared" si="479"/>
        <v>779000</v>
      </c>
    </row>
    <row r="3948" spans="1:13" x14ac:dyDescent="0.45">
      <c r="A3948" t="s">
        <v>2266</v>
      </c>
      <c r="B3948">
        <v>850000</v>
      </c>
      <c r="C3948" t="s">
        <v>43</v>
      </c>
      <c r="D3948" t="str">
        <f t="shared" si="483"/>
        <v>2020.12</v>
      </c>
      <c r="E3948" t="str" cm="1">
        <f t="array" ref="E3948">IF(COUNT(FIND({"셀룰러","샐룰러","lte","Lte","LTE","Cellular","cellular"},G3948)),"lte","wifi")</f>
        <v>wifi</v>
      </c>
      <c r="F3948" t="s">
        <v>146</v>
      </c>
      <c r="G3948" t="s">
        <v>2587</v>
      </c>
      <c r="H3948">
        <f t="shared" si="481"/>
        <v>2.9999999999972715E-2</v>
      </c>
      <c r="I3948">
        <f t="shared" si="477"/>
        <v>979000</v>
      </c>
      <c r="J3948">
        <v>2020.09</v>
      </c>
      <c r="K3948">
        <f t="shared" si="478"/>
        <v>256</v>
      </c>
      <c r="M3948">
        <f t="shared" si="479"/>
        <v>779000</v>
      </c>
    </row>
    <row r="3949" spans="1:13" x14ac:dyDescent="0.45">
      <c r="A3949" t="s">
        <v>2266</v>
      </c>
      <c r="B3949">
        <v>710000</v>
      </c>
      <c r="C3949" t="s">
        <v>43</v>
      </c>
      <c r="D3949" t="str">
        <f t="shared" si="483"/>
        <v>2020.12</v>
      </c>
      <c r="E3949" t="str" cm="1">
        <f t="array" ref="E3949">IF(COUNT(FIND({"셀룰러","샐룰러","lte","Lte","LTE","Cellular","cellular"},G3949)),"lte","wifi")</f>
        <v>wifi</v>
      </c>
      <c r="F3949" t="s">
        <v>130</v>
      </c>
      <c r="G3949" t="s">
        <v>2550</v>
      </c>
      <c r="H3949">
        <f t="shared" si="481"/>
        <v>2.9999999999972715E-2</v>
      </c>
      <c r="I3949">
        <f t="shared" si="477"/>
        <v>779000</v>
      </c>
      <c r="J3949">
        <v>2020.09</v>
      </c>
      <c r="K3949">
        <f t="shared" si="478"/>
        <v>64</v>
      </c>
      <c r="M3949">
        <f t="shared" si="479"/>
        <v>779000</v>
      </c>
    </row>
    <row r="3950" spans="1:13" x14ac:dyDescent="0.45">
      <c r="A3950" t="s">
        <v>2266</v>
      </c>
      <c r="B3950">
        <v>880000</v>
      </c>
      <c r="C3950" t="s">
        <v>43</v>
      </c>
      <c r="D3950" t="str">
        <f t="shared" si="483"/>
        <v>2020.12</v>
      </c>
      <c r="E3950" t="str" cm="1">
        <f t="array" ref="E3950">IF(COUNT(FIND({"셀룰러","샐룰러","lte","Lte","LTE","Cellular","cellular"},G3950)),"lte","wifi")</f>
        <v>wifi</v>
      </c>
      <c r="F3950" t="s">
        <v>148</v>
      </c>
      <c r="G3950" t="s">
        <v>2619</v>
      </c>
      <c r="H3950">
        <f t="shared" si="481"/>
        <v>2.9999999999972715E-2</v>
      </c>
      <c r="I3950">
        <f t="shared" si="477"/>
        <v>979000</v>
      </c>
      <c r="J3950">
        <v>2020.09</v>
      </c>
      <c r="K3950">
        <f t="shared" si="478"/>
        <v>256</v>
      </c>
      <c r="M3950">
        <f t="shared" si="479"/>
        <v>779000</v>
      </c>
    </row>
    <row r="3951" spans="1:13" x14ac:dyDescent="0.45">
      <c r="A3951" t="s">
        <v>2266</v>
      </c>
      <c r="B3951">
        <v>770000</v>
      </c>
      <c r="C3951" t="s">
        <v>4</v>
      </c>
      <c r="D3951" t="str">
        <f t="shared" si="483"/>
        <v>2021.03</v>
      </c>
      <c r="E3951" t="str" cm="1">
        <f t="array" ref="E3951">IF(COUNT(FIND({"셀룰러","샐룰러","lte","Lte","LTE","Cellular","cellular"},G3951)),"lte","wifi")</f>
        <v>wifi</v>
      </c>
      <c r="F3951" t="s">
        <v>20</v>
      </c>
      <c r="G3951" t="s">
        <v>1356</v>
      </c>
      <c r="H3951">
        <f t="shared" si="481"/>
        <v>0.94000000000005457</v>
      </c>
      <c r="I3951">
        <f t="shared" si="477"/>
        <v>979000</v>
      </c>
      <c r="J3951">
        <v>2020.09</v>
      </c>
      <c r="K3951">
        <f t="shared" si="478"/>
        <v>256</v>
      </c>
      <c r="M3951">
        <f t="shared" si="479"/>
        <v>779000</v>
      </c>
    </row>
    <row r="3952" spans="1:13" x14ac:dyDescent="0.45">
      <c r="A3952" t="s">
        <v>2266</v>
      </c>
      <c r="B3952">
        <v>660000</v>
      </c>
      <c r="C3952" t="s">
        <v>43</v>
      </c>
      <c r="D3952" t="str">
        <f t="shared" si="483"/>
        <v>2021.02</v>
      </c>
      <c r="E3952" t="str" cm="1">
        <f t="array" ref="E3952">IF(COUNT(FIND({"셀룰러","샐룰러","lte","Lte","LTE","Cellular","cellular"},G3952)),"lte","wifi")</f>
        <v>wifi</v>
      </c>
      <c r="F3952" t="s">
        <v>29</v>
      </c>
      <c r="G3952" t="s">
        <v>2324</v>
      </c>
      <c r="H3952">
        <f t="shared" si="481"/>
        <v>0.93000000000006366</v>
      </c>
      <c r="I3952">
        <f t="shared" si="477"/>
        <v>779000</v>
      </c>
      <c r="J3952">
        <v>2020.09</v>
      </c>
      <c r="K3952">
        <f t="shared" si="478"/>
        <v>64</v>
      </c>
      <c r="M3952">
        <f t="shared" si="479"/>
        <v>779000</v>
      </c>
    </row>
    <row r="3953" spans="1:13" x14ac:dyDescent="0.45">
      <c r="A3953" t="s">
        <v>2266</v>
      </c>
      <c r="B3953">
        <v>550000</v>
      </c>
      <c r="C3953" t="s">
        <v>43</v>
      </c>
      <c r="D3953" t="str">
        <f t="shared" si="483"/>
        <v>2020.12</v>
      </c>
      <c r="E3953" t="str" cm="1">
        <f t="array" ref="E3953">IF(COUNT(FIND({"셀룰러","샐룰러","lte","Lte","LTE","Cellular","cellular"},G3953)),"lte","wifi")</f>
        <v>wifi</v>
      </c>
      <c r="F3953" t="s">
        <v>152</v>
      </c>
      <c r="G3953" t="s">
        <v>469</v>
      </c>
      <c r="H3953">
        <f t="shared" si="481"/>
        <v>2.9999999999972715E-2</v>
      </c>
      <c r="I3953">
        <f t="shared" si="477"/>
        <v>779000</v>
      </c>
      <c r="J3953">
        <v>2020.09</v>
      </c>
      <c r="K3953">
        <f t="shared" si="478"/>
        <v>64</v>
      </c>
      <c r="M3953">
        <f t="shared" si="479"/>
        <v>779000</v>
      </c>
    </row>
    <row r="3954" spans="1:13" x14ac:dyDescent="0.45">
      <c r="A3954" t="s">
        <v>2266</v>
      </c>
      <c r="B3954">
        <v>670000</v>
      </c>
      <c r="C3954" t="s">
        <v>43</v>
      </c>
      <c r="D3954" t="str">
        <f t="shared" si="483"/>
        <v>2021.01</v>
      </c>
      <c r="E3954" t="str" cm="1">
        <f t="array" ref="E3954">IF(COUNT(FIND({"셀룰러","샐룰러","lte","Lte","LTE","Cellular","cellular"},G3954)),"lte","wifi")</f>
        <v>wifi</v>
      </c>
      <c r="F3954" t="s">
        <v>83</v>
      </c>
      <c r="G3954" t="s">
        <v>2437</v>
      </c>
      <c r="H3954">
        <f t="shared" si="481"/>
        <v>0.92000000000007276</v>
      </c>
      <c r="I3954">
        <f t="shared" si="477"/>
        <v>779000</v>
      </c>
      <c r="J3954">
        <v>2020.09</v>
      </c>
      <c r="K3954">
        <f t="shared" si="478"/>
        <v>64</v>
      </c>
      <c r="M3954">
        <f t="shared" si="479"/>
        <v>779000</v>
      </c>
    </row>
    <row r="3955" spans="1:13" x14ac:dyDescent="0.45">
      <c r="A3955" t="s">
        <v>2266</v>
      </c>
      <c r="B3955">
        <v>719000</v>
      </c>
      <c r="C3955" t="s">
        <v>4</v>
      </c>
      <c r="D3955" t="str">
        <f t="shared" si="483"/>
        <v>2020.10</v>
      </c>
      <c r="E3955" t="str" cm="1">
        <f t="array" ref="E3955">IF(COUNT(FIND({"셀룰러","샐룰러","lte","Lte","LTE","Cellular","cellular"},G3955)),"lte","wifi")</f>
        <v>wifi</v>
      </c>
      <c r="F3955" t="s">
        <v>608</v>
      </c>
      <c r="G3955" t="s">
        <v>2714</v>
      </c>
      <c r="H3955">
        <f t="shared" si="481"/>
        <v>9.9999999999909051E-3</v>
      </c>
      <c r="I3955">
        <f t="shared" si="477"/>
        <v>779000</v>
      </c>
      <c r="J3955">
        <v>2020.09</v>
      </c>
      <c r="K3955">
        <f t="shared" si="478"/>
        <v>64</v>
      </c>
      <c r="M3955">
        <f t="shared" si="479"/>
        <v>779000</v>
      </c>
    </row>
    <row r="3956" spans="1:13" x14ac:dyDescent="0.45">
      <c r="A3956" t="s">
        <v>2266</v>
      </c>
      <c r="B3956">
        <v>680000</v>
      </c>
      <c r="C3956" t="s">
        <v>43</v>
      </c>
      <c r="D3956" t="str">
        <f t="shared" si="483"/>
        <v>2021.01</v>
      </c>
      <c r="E3956" t="str" cm="1">
        <f t="array" ref="E3956">IF(COUNT(FIND({"셀룰러","샐룰러","lte","Lte","LTE","Cellular","cellular"},G3956)),"lte","wifi")</f>
        <v>wifi</v>
      </c>
      <c r="F3956" t="s">
        <v>339</v>
      </c>
      <c r="G3956" t="s">
        <v>2448</v>
      </c>
      <c r="H3956">
        <f t="shared" si="481"/>
        <v>0.92000000000007276</v>
      </c>
      <c r="I3956">
        <f t="shared" si="477"/>
        <v>779000</v>
      </c>
      <c r="J3956">
        <v>2020.09</v>
      </c>
      <c r="K3956">
        <f t="shared" si="478"/>
        <v>64</v>
      </c>
      <c r="M3956">
        <f t="shared" si="479"/>
        <v>779000</v>
      </c>
    </row>
    <row r="3957" spans="1:13" x14ac:dyDescent="0.45">
      <c r="A3957" t="s">
        <v>2266</v>
      </c>
      <c r="B3957">
        <v>750000</v>
      </c>
      <c r="C3957" t="s">
        <v>4</v>
      </c>
      <c r="D3957" t="str">
        <f t="shared" si="483"/>
        <v>2021.02</v>
      </c>
      <c r="E3957" t="str" cm="1">
        <f t="array" ref="E3957">IF(COUNT(FIND({"셀룰러","샐룰러","lte","Lte","LTE","Cellular","cellular"},G3957)),"lte","wifi")</f>
        <v>lte</v>
      </c>
      <c r="F3957" t="s">
        <v>54</v>
      </c>
      <c r="G3957" t="s">
        <v>2386</v>
      </c>
      <c r="H3957">
        <f t="shared" si="481"/>
        <v>0.93000000000006366</v>
      </c>
      <c r="I3957">
        <f t="shared" si="477"/>
        <v>949000</v>
      </c>
      <c r="J3957">
        <v>2020.09</v>
      </c>
      <c r="K3957">
        <f t="shared" si="478"/>
        <v>64</v>
      </c>
      <c r="M3957">
        <f t="shared" si="479"/>
        <v>949000</v>
      </c>
    </row>
    <row r="3958" spans="1:13" x14ac:dyDescent="0.45">
      <c r="A3958" t="s">
        <v>2266</v>
      </c>
      <c r="B3958">
        <v>650000</v>
      </c>
      <c r="C3958" t="s">
        <v>43</v>
      </c>
      <c r="D3958" t="str">
        <f t="shared" si="483"/>
        <v>2021.01</v>
      </c>
      <c r="E3958" t="str" cm="1">
        <f t="array" ref="E3958">IF(COUNT(FIND({"셀룰러","샐룰러","lte","Lte","LTE","Cellular","cellular"},G3958)),"lte","wifi")</f>
        <v>wifi</v>
      </c>
      <c r="F3958" t="s">
        <v>346</v>
      </c>
      <c r="G3958" t="s">
        <v>2440</v>
      </c>
      <c r="H3958">
        <f t="shared" si="481"/>
        <v>0.92000000000007276</v>
      </c>
      <c r="I3958">
        <f t="shared" si="477"/>
        <v>779000</v>
      </c>
      <c r="J3958">
        <v>2020.09</v>
      </c>
      <c r="K3958">
        <f t="shared" si="478"/>
        <v>64</v>
      </c>
      <c r="M3958">
        <f t="shared" si="479"/>
        <v>779000</v>
      </c>
    </row>
    <row r="3959" spans="1:13" x14ac:dyDescent="0.45">
      <c r="A3959" t="s">
        <v>2266</v>
      </c>
      <c r="B3959">
        <v>800000</v>
      </c>
      <c r="C3959" t="s">
        <v>4</v>
      </c>
      <c r="D3959" t="str">
        <f t="shared" si="483"/>
        <v>2021.01</v>
      </c>
      <c r="E3959" t="str" cm="1">
        <f t="array" ref="E3959">IF(COUNT(FIND({"셀룰러","샐룰러","lte","Lte","LTE","Cellular","cellular"},G3959)),"lte","wifi")</f>
        <v>wifi</v>
      </c>
      <c r="F3959" t="s">
        <v>342</v>
      </c>
      <c r="G3959" t="s">
        <v>1476</v>
      </c>
      <c r="H3959">
        <f t="shared" si="481"/>
        <v>0.92000000000007276</v>
      </c>
      <c r="I3959">
        <f t="shared" si="477"/>
        <v>779000</v>
      </c>
      <c r="J3959">
        <v>2020.09</v>
      </c>
      <c r="K3959">
        <f t="shared" si="478"/>
        <v>64</v>
      </c>
      <c r="M3959">
        <f t="shared" si="479"/>
        <v>779000</v>
      </c>
    </row>
    <row r="3960" spans="1:13" x14ac:dyDescent="0.45">
      <c r="A3960" t="s">
        <v>2266</v>
      </c>
      <c r="B3960">
        <v>860000</v>
      </c>
      <c r="C3960" t="s">
        <v>43</v>
      </c>
      <c r="D3960" t="str">
        <f t="shared" si="483"/>
        <v>2021.02</v>
      </c>
      <c r="E3960" t="str" cm="1">
        <f t="array" ref="E3960">IF(COUNT(FIND({"셀룰러","샐룰러","lte","Lte","LTE","Cellular","cellular"},G3960)),"lte","wifi")</f>
        <v>wifi</v>
      </c>
      <c r="F3960" t="s">
        <v>64</v>
      </c>
      <c r="G3960" t="s">
        <v>2233</v>
      </c>
      <c r="H3960">
        <f t="shared" si="481"/>
        <v>0.93000000000006366</v>
      </c>
      <c r="I3960">
        <f t="shared" si="477"/>
        <v>979000</v>
      </c>
      <c r="J3960">
        <v>2020.09</v>
      </c>
      <c r="K3960">
        <f t="shared" si="478"/>
        <v>256</v>
      </c>
      <c r="M3960">
        <f t="shared" si="479"/>
        <v>779000</v>
      </c>
    </row>
    <row r="3961" spans="1:13" x14ac:dyDescent="0.45">
      <c r="A3961" t="s">
        <v>2266</v>
      </c>
      <c r="B3961">
        <v>830000</v>
      </c>
      <c r="C3961" t="s">
        <v>43</v>
      </c>
      <c r="D3961" t="str">
        <f t="shared" si="483"/>
        <v>2020.12</v>
      </c>
      <c r="E3961" t="str" cm="1">
        <f t="array" ref="E3961">IF(COUNT(FIND({"셀룰러","샐룰러","lte","Lte","LTE","Cellular","cellular"},G3961)),"lte","wifi")</f>
        <v>wifi</v>
      </c>
      <c r="F3961" t="s">
        <v>142</v>
      </c>
      <c r="G3961" t="s">
        <v>2606</v>
      </c>
      <c r="H3961">
        <f t="shared" si="481"/>
        <v>2.9999999999972715E-2</v>
      </c>
      <c r="I3961">
        <f t="shared" si="477"/>
        <v>979000</v>
      </c>
      <c r="J3961">
        <v>2020.09</v>
      </c>
      <c r="K3961">
        <f t="shared" si="478"/>
        <v>256</v>
      </c>
      <c r="M3961">
        <f t="shared" si="479"/>
        <v>779000</v>
      </c>
    </row>
    <row r="3962" spans="1:13" x14ac:dyDescent="0.45">
      <c r="A3962" t="s">
        <v>2266</v>
      </c>
      <c r="B3962">
        <v>680000</v>
      </c>
      <c r="C3962" t="s">
        <v>43</v>
      </c>
      <c r="D3962" t="str">
        <f t="shared" si="483"/>
        <v>2021.01</v>
      </c>
      <c r="E3962" t="str" cm="1">
        <f t="array" ref="E3962">IF(COUNT(FIND({"셀룰러","샐룰러","lte","Lte","LTE","Cellular","cellular"},G3962)),"lte","wifi")</f>
        <v>wifi</v>
      </c>
      <c r="F3962" t="s">
        <v>116</v>
      </c>
      <c r="G3962" t="s">
        <v>2582</v>
      </c>
      <c r="H3962">
        <f t="shared" si="481"/>
        <v>0.92000000000007276</v>
      </c>
      <c r="I3962">
        <f t="shared" si="477"/>
        <v>779000</v>
      </c>
      <c r="J3962">
        <v>2020.09</v>
      </c>
      <c r="K3962">
        <f t="shared" si="478"/>
        <v>64</v>
      </c>
      <c r="M3962">
        <f t="shared" si="479"/>
        <v>779000</v>
      </c>
    </row>
    <row r="3963" spans="1:13" x14ac:dyDescent="0.45">
      <c r="A3963" t="s">
        <v>2266</v>
      </c>
      <c r="B3963">
        <v>740000</v>
      </c>
      <c r="C3963" t="s">
        <v>43</v>
      </c>
      <c r="D3963" s="2">
        <v>2020.11</v>
      </c>
      <c r="E3963" t="str" cm="1">
        <f t="array" ref="E3963">IF(COUNT(FIND({"셀룰러","샐룰러","lte","Lte","LTE","Cellular","cellular"},G3963)),"lte","wifi")</f>
        <v>wifi</v>
      </c>
      <c r="F3963">
        <v>20201104</v>
      </c>
      <c r="G3963" t="s">
        <v>5769</v>
      </c>
      <c r="H3963">
        <f t="shared" si="481"/>
        <v>1.999999999998181E-2</v>
      </c>
      <c r="I3963">
        <f t="shared" si="477"/>
        <v>779000</v>
      </c>
      <c r="J3963">
        <v>2020.09</v>
      </c>
      <c r="K3963">
        <f t="shared" si="478"/>
        <v>64</v>
      </c>
      <c r="M3963">
        <f t="shared" si="479"/>
        <v>779000</v>
      </c>
    </row>
    <row r="3964" spans="1:13" x14ac:dyDescent="0.45">
      <c r="A3964" t="s">
        <v>2266</v>
      </c>
      <c r="B3964">
        <v>670000</v>
      </c>
      <c r="C3964" t="s">
        <v>43</v>
      </c>
      <c r="D3964" t="str">
        <f t="shared" ref="D3964:D3981" si="484">LEFT(F3964,7)</f>
        <v>2021.03</v>
      </c>
      <c r="E3964" t="str" cm="1">
        <f t="array" ref="E3964">IF(COUNT(FIND({"셀룰러","샐룰러","lte","Lte","LTE","Cellular","cellular"},G3964)),"lte","wifi")</f>
        <v>wifi</v>
      </c>
      <c r="F3964" t="s">
        <v>8</v>
      </c>
      <c r="G3964" t="s">
        <v>2330</v>
      </c>
      <c r="H3964">
        <f t="shared" si="481"/>
        <v>0.94000000000005457</v>
      </c>
      <c r="I3964">
        <f t="shared" si="477"/>
        <v>779000</v>
      </c>
      <c r="J3964">
        <v>2020.09</v>
      </c>
      <c r="K3964">
        <f t="shared" si="478"/>
        <v>64</v>
      </c>
      <c r="M3964">
        <f t="shared" si="479"/>
        <v>779000</v>
      </c>
    </row>
    <row r="3965" spans="1:13" x14ac:dyDescent="0.45">
      <c r="A3965" t="s">
        <v>2266</v>
      </c>
      <c r="B3965">
        <v>710000</v>
      </c>
      <c r="C3965" t="s">
        <v>43</v>
      </c>
      <c r="D3965" t="str">
        <f t="shared" si="484"/>
        <v>2020.12</v>
      </c>
      <c r="E3965" t="str" cm="1">
        <f t="array" ref="E3965">IF(COUNT(FIND({"셀룰러","샐룰러","lte","Lte","LTE","Cellular","cellular"},G3965)),"lte","wifi")</f>
        <v>wifi</v>
      </c>
      <c r="F3965" t="s">
        <v>175</v>
      </c>
      <c r="G3965" t="s">
        <v>2679</v>
      </c>
      <c r="H3965">
        <f t="shared" si="481"/>
        <v>2.9999999999972715E-2</v>
      </c>
      <c r="I3965">
        <f t="shared" si="477"/>
        <v>779000</v>
      </c>
      <c r="J3965">
        <v>2020.09</v>
      </c>
      <c r="K3965">
        <f t="shared" si="478"/>
        <v>64</v>
      </c>
      <c r="M3965">
        <f t="shared" si="479"/>
        <v>779000</v>
      </c>
    </row>
    <row r="3966" spans="1:13" x14ac:dyDescent="0.45">
      <c r="A3966" t="s">
        <v>2266</v>
      </c>
      <c r="B3966">
        <v>111111</v>
      </c>
      <c r="C3966" t="s">
        <v>4</v>
      </c>
      <c r="D3966" t="str">
        <f t="shared" si="484"/>
        <v>2020.11</v>
      </c>
      <c r="E3966" t="str" cm="1">
        <f t="array" ref="E3966">IF(COUNT(FIND({"셀룰러","샐룰러","lte","Lte","LTE","Cellular","cellular"},G3966)),"lte","wifi")</f>
        <v>lte</v>
      </c>
      <c r="F3966" t="s">
        <v>204</v>
      </c>
      <c r="G3966" t="s">
        <v>2653</v>
      </c>
      <c r="H3966">
        <f t="shared" si="481"/>
        <v>1.999999999998181E-2</v>
      </c>
      <c r="I3966">
        <f t="shared" si="477"/>
        <v>1149000</v>
      </c>
      <c r="J3966">
        <v>2020.09</v>
      </c>
      <c r="K3966">
        <f t="shared" si="478"/>
        <v>256</v>
      </c>
      <c r="M3966">
        <f t="shared" si="479"/>
        <v>949000</v>
      </c>
    </row>
    <row r="3967" spans="1:13" x14ac:dyDescent="0.45">
      <c r="A3967" t="s">
        <v>2266</v>
      </c>
      <c r="B3967">
        <v>720000</v>
      </c>
      <c r="C3967" t="s">
        <v>4</v>
      </c>
      <c r="D3967" t="str">
        <f t="shared" si="484"/>
        <v>2021.01</v>
      </c>
      <c r="E3967" t="str" cm="1">
        <f t="array" ref="E3967">IF(COUNT(FIND({"셀룰러","샐룰러","lte","Lte","LTE","Cellular","cellular"},G3967)),"lte","wifi")</f>
        <v>wifi</v>
      </c>
      <c r="F3967" t="s">
        <v>103</v>
      </c>
      <c r="G3967" t="s">
        <v>2256</v>
      </c>
      <c r="H3967">
        <f t="shared" si="481"/>
        <v>0.92000000000007276</v>
      </c>
      <c r="I3967">
        <f t="shared" si="477"/>
        <v>779000</v>
      </c>
      <c r="J3967">
        <v>2020.09</v>
      </c>
      <c r="K3967">
        <f t="shared" si="478"/>
        <v>64</v>
      </c>
      <c r="M3967">
        <f t="shared" si="479"/>
        <v>779000</v>
      </c>
    </row>
    <row r="3968" spans="1:13" x14ac:dyDescent="0.45">
      <c r="A3968" t="s">
        <v>2266</v>
      </c>
      <c r="B3968">
        <v>660000</v>
      </c>
      <c r="C3968" t="s">
        <v>43</v>
      </c>
      <c r="D3968" t="str">
        <f t="shared" si="484"/>
        <v>2021.03</v>
      </c>
      <c r="E3968" t="str" cm="1">
        <f t="array" ref="E3968">IF(COUNT(FIND({"셀룰러","샐룰러","lte","Lte","LTE","Cellular","cellular"},G3968)),"lte","wifi")</f>
        <v>wifi</v>
      </c>
      <c r="F3968" t="s">
        <v>197</v>
      </c>
      <c r="G3968" t="s">
        <v>2303</v>
      </c>
      <c r="H3968">
        <f t="shared" si="481"/>
        <v>0.94000000000005457</v>
      </c>
      <c r="I3968">
        <f t="shared" si="477"/>
        <v>779000</v>
      </c>
      <c r="J3968">
        <v>2020.09</v>
      </c>
      <c r="K3968">
        <f t="shared" si="478"/>
        <v>64</v>
      </c>
      <c r="M3968">
        <f t="shared" si="479"/>
        <v>779000</v>
      </c>
    </row>
    <row r="3969" spans="1:13" x14ac:dyDescent="0.45">
      <c r="A3969" t="s">
        <v>2266</v>
      </c>
      <c r="B3969">
        <v>650000</v>
      </c>
      <c r="C3969" t="s">
        <v>4</v>
      </c>
      <c r="D3969" t="str">
        <f t="shared" si="484"/>
        <v>2021.01</v>
      </c>
      <c r="E3969" t="str" cm="1">
        <f t="array" ref="E3969">IF(COUNT(FIND({"셀룰러","샐룰러","lte","Lte","LTE","Cellular","cellular"},G3969)),"lte","wifi")</f>
        <v>wifi</v>
      </c>
      <c r="F3969" t="s">
        <v>371</v>
      </c>
      <c r="G3969" t="s">
        <v>2469</v>
      </c>
      <c r="H3969">
        <f t="shared" si="481"/>
        <v>0.92000000000007276</v>
      </c>
      <c r="I3969">
        <f t="shared" si="477"/>
        <v>779000</v>
      </c>
      <c r="J3969">
        <v>2020.09</v>
      </c>
      <c r="K3969">
        <f t="shared" si="478"/>
        <v>64</v>
      </c>
      <c r="M3969">
        <f t="shared" si="479"/>
        <v>779000</v>
      </c>
    </row>
    <row r="3970" spans="1:13" x14ac:dyDescent="0.45">
      <c r="A3970" t="s">
        <v>2266</v>
      </c>
      <c r="B3970">
        <v>690000</v>
      </c>
      <c r="C3970" t="s">
        <v>43</v>
      </c>
      <c r="D3970" t="str">
        <f t="shared" si="484"/>
        <v>2021.01</v>
      </c>
      <c r="E3970" t="str" cm="1">
        <f t="array" ref="E3970">IF(COUNT(FIND({"셀룰러","샐룰러","lte","Lte","LTE","Cellular","cellular"},G3970)),"lte","wifi")</f>
        <v>wifi</v>
      </c>
      <c r="F3970" t="s">
        <v>313</v>
      </c>
      <c r="G3970" t="s">
        <v>1412</v>
      </c>
      <c r="H3970">
        <f t="shared" si="481"/>
        <v>0.92000000000007276</v>
      </c>
      <c r="I3970">
        <f t="shared" si="477"/>
        <v>779000</v>
      </c>
      <c r="J3970">
        <v>2020.09</v>
      </c>
      <c r="K3970">
        <f t="shared" si="478"/>
        <v>64</v>
      </c>
      <c r="M3970">
        <f t="shared" si="479"/>
        <v>779000</v>
      </c>
    </row>
    <row r="3971" spans="1:13" x14ac:dyDescent="0.45">
      <c r="A3971" t="s">
        <v>2266</v>
      </c>
      <c r="B3971">
        <v>670000</v>
      </c>
      <c r="C3971" t="s">
        <v>43</v>
      </c>
      <c r="D3971" t="str">
        <f t="shared" si="484"/>
        <v>2021.01</v>
      </c>
      <c r="E3971" t="str" cm="1">
        <f t="array" ref="E3971">IF(COUNT(FIND({"셀룰러","샐룰러","lte","Lte","LTE","Cellular","cellular"},G3971)),"lte","wifi")</f>
        <v>wifi</v>
      </c>
      <c r="F3971" t="s">
        <v>347</v>
      </c>
      <c r="G3971" t="s">
        <v>2240</v>
      </c>
      <c r="H3971">
        <f t="shared" si="481"/>
        <v>0.92000000000007276</v>
      </c>
      <c r="I3971">
        <f t="shared" si="477"/>
        <v>779000</v>
      </c>
      <c r="J3971">
        <v>2020.09</v>
      </c>
      <c r="K3971">
        <f t="shared" si="478"/>
        <v>64</v>
      </c>
      <c r="M3971">
        <f t="shared" si="479"/>
        <v>779000</v>
      </c>
    </row>
    <row r="3972" spans="1:13" x14ac:dyDescent="0.45">
      <c r="A3972" t="s">
        <v>2266</v>
      </c>
      <c r="B3972">
        <v>1000000</v>
      </c>
      <c r="C3972" t="s">
        <v>43</v>
      </c>
      <c r="D3972" t="str">
        <f t="shared" si="484"/>
        <v>2020.12</v>
      </c>
      <c r="E3972" t="str" cm="1">
        <f t="array" ref="E3972">IF(COUNT(FIND({"셀룰러","샐룰러","lte","Lte","LTE","Cellular","cellular"},G3972)),"lte","wifi")</f>
        <v>lte</v>
      </c>
      <c r="F3972" t="s">
        <v>171</v>
      </c>
      <c r="G3972" t="s">
        <v>2608</v>
      </c>
      <c r="H3972">
        <f t="shared" si="481"/>
        <v>2.9999999999972715E-2</v>
      </c>
      <c r="I3972">
        <f t="shared" si="477"/>
        <v>1149000</v>
      </c>
      <c r="J3972">
        <v>2020.09</v>
      </c>
      <c r="K3972">
        <f t="shared" si="478"/>
        <v>256</v>
      </c>
      <c r="M3972">
        <f t="shared" si="479"/>
        <v>949000</v>
      </c>
    </row>
    <row r="3973" spans="1:13" x14ac:dyDescent="0.45">
      <c r="A3973" t="s">
        <v>2266</v>
      </c>
      <c r="B3973">
        <v>670000</v>
      </c>
      <c r="C3973" t="s">
        <v>43</v>
      </c>
      <c r="D3973" t="str">
        <f t="shared" si="484"/>
        <v>2021.03</v>
      </c>
      <c r="E3973" t="str" cm="1">
        <f t="array" ref="E3973">IF(COUNT(FIND({"셀룰러","샐룰러","lte","Lte","LTE","Cellular","cellular"},G3973)),"lte","wifi")</f>
        <v>wifi</v>
      </c>
      <c r="F3973" t="s">
        <v>190</v>
      </c>
      <c r="G3973" t="s">
        <v>2320</v>
      </c>
      <c r="H3973">
        <f t="shared" si="481"/>
        <v>0.94000000000005457</v>
      </c>
      <c r="I3973">
        <f t="shared" ref="I3973:I4036" si="485">IF(K3973=256,M3973+200000,M3973)</f>
        <v>779000</v>
      </c>
      <c r="J3973">
        <v>2020.09</v>
      </c>
      <c r="K3973">
        <f t="shared" ref="K3973:K4036" si="486">IF(COUNT(FIND(256,G3973)),256,64)</f>
        <v>64</v>
      </c>
      <c r="M3973">
        <f t="shared" ref="M3973:M4036" si="487">IF(E3973="wifi",779000,949000)</f>
        <v>779000</v>
      </c>
    </row>
    <row r="3974" spans="1:13" x14ac:dyDescent="0.45">
      <c r="A3974" t="s">
        <v>2266</v>
      </c>
      <c r="B3974">
        <v>840000</v>
      </c>
      <c r="C3974" t="s">
        <v>43</v>
      </c>
      <c r="D3974" t="str">
        <f t="shared" si="484"/>
        <v>2020.12</v>
      </c>
      <c r="E3974" t="str" cm="1">
        <f t="array" ref="E3974">IF(COUNT(FIND({"셀룰러","샐룰러","lte","Lte","LTE","Cellular","cellular"},G3974)),"lte","wifi")</f>
        <v>wifi</v>
      </c>
      <c r="F3974" t="s">
        <v>152</v>
      </c>
      <c r="G3974" t="s">
        <v>2276</v>
      </c>
      <c r="H3974">
        <f t="shared" si="481"/>
        <v>2.9999999999972715E-2</v>
      </c>
      <c r="I3974">
        <f t="shared" si="485"/>
        <v>979000</v>
      </c>
      <c r="J3974">
        <v>2020.09</v>
      </c>
      <c r="K3974">
        <f t="shared" si="486"/>
        <v>256</v>
      </c>
      <c r="M3974">
        <f t="shared" si="487"/>
        <v>779000</v>
      </c>
    </row>
    <row r="3975" spans="1:13" x14ac:dyDescent="0.45">
      <c r="A3975" t="s">
        <v>2266</v>
      </c>
      <c r="B3975">
        <v>650000</v>
      </c>
      <c r="C3975" t="s">
        <v>4</v>
      </c>
      <c r="D3975" t="str">
        <f t="shared" si="484"/>
        <v>2021.01</v>
      </c>
      <c r="E3975" t="str" cm="1">
        <f t="array" ref="E3975">IF(COUNT(FIND({"셀룰러","샐룰러","lte","Lte","LTE","Cellular","cellular"},G3975)),"lte","wifi")</f>
        <v>wifi</v>
      </c>
      <c r="F3975" t="s">
        <v>84</v>
      </c>
      <c r="G3975" t="s">
        <v>2482</v>
      </c>
      <c r="H3975">
        <f t="shared" ref="H3975:H4038" si="488">D3975-J3975</f>
        <v>0.92000000000007276</v>
      </c>
      <c r="I3975">
        <f t="shared" si="485"/>
        <v>779000</v>
      </c>
      <c r="J3975">
        <v>2020.09</v>
      </c>
      <c r="K3975">
        <f t="shared" si="486"/>
        <v>64</v>
      </c>
      <c r="M3975">
        <f t="shared" si="487"/>
        <v>779000</v>
      </c>
    </row>
    <row r="3976" spans="1:13" x14ac:dyDescent="0.45">
      <c r="A3976" t="s">
        <v>2266</v>
      </c>
      <c r="B3976">
        <v>900000</v>
      </c>
      <c r="C3976" t="s">
        <v>43</v>
      </c>
      <c r="D3976" t="str">
        <f t="shared" si="484"/>
        <v>2020.11</v>
      </c>
      <c r="E3976" t="str" cm="1">
        <f t="array" ref="E3976">IF(COUNT(FIND({"셀룰러","샐룰러","lte","Lte","LTE","Cellular","cellular"},G3976)),"lte","wifi")</f>
        <v>wifi</v>
      </c>
      <c r="F3976" t="s">
        <v>67</v>
      </c>
      <c r="G3976" t="s">
        <v>2689</v>
      </c>
      <c r="H3976">
        <f t="shared" si="488"/>
        <v>1.999999999998181E-2</v>
      </c>
      <c r="I3976">
        <f t="shared" si="485"/>
        <v>979000</v>
      </c>
      <c r="J3976">
        <v>2020.09</v>
      </c>
      <c r="K3976">
        <f t="shared" si="486"/>
        <v>256</v>
      </c>
      <c r="M3976">
        <f t="shared" si="487"/>
        <v>779000</v>
      </c>
    </row>
    <row r="3977" spans="1:13" x14ac:dyDescent="0.45">
      <c r="A3977" t="s">
        <v>2266</v>
      </c>
      <c r="B3977">
        <v>1135000</v>
      </c>
      <c r="C3977" t="s">
        <v>43</v>
      </c>
      <c r="D3977" t="str">
        <f t="shared" si="484"/>
        <v>2021.02</v>
      </c>
      <c r="E3977" t="str" cm="1">
        <f t="array" ref="E3977">IF(COUNT(FIND({"셀룰러","샐룰러","lte","Lte","LTE","Cellular","cellular"},G3977)),"lte","wifi")</f>
        <v>lte</v>
      </c>
      <c r="F3977" t="s">
        <v>302</v>
      </c>
      <c r="G3977" t="s">
        <v>2725</v>
      </c>
      <c r="H3977">
        <f t="shared" si="488"/>
        <v>0.93000000000006366</v>
      </c>
      <c r="I3977">
        <f t="shared" si="485"/>
        <v>1149000</v>
      </c>
      <c r="J3977">
        <v>2020.09</v>
      </c>
      <c r="K3977">
        <f t="shared" si="486"/>
        <v>256</v>
      </c>
      <c r="M3977">
        <f t="shared" si="487"/>
        <v>949000</v>
      </c>
    </row>
    <row r="3978" spans="1:13" x14ac:dyDescent="0.45">
      <c r="A3978" t="s">
        <v>2266</v>
      </c>
      <c r="B3978">
        <v>850000</v>
      </c>
      <c r="C3978" t="s">
        <v>43</v>
      </c>
      <c r="D3978" t="str">
        <f t="shared" si="484"/>
        <v>2020.11</v>
      </c>
      <c r="E3978" t="str" cm="1">
        <f t="array" ref="E3978">IF(COUNT(FIND({"셀룰러","샐룰러","lte","Lte","LTE","Cellular","cellular"},G3978)),"lte","wifi")</f>
        <v>wifi</v>
      </c>
      <c r="F3978" t="s">
        <v>168</v>
      </c>
      <c r="G3978" t="s">
        <v>2670</v>
      </c>
      <c r="H3978">
        <f t="shared" si="488"/>
        <v>1.999999999998181E-2</v>
      </c>
      <c r="I3978">
        <f t="shared" si="485"/>
        <v>979000</v>
      </c>
      <c r="J3978">
        <v>2020.09</v>
      </c>
      <c r="K3978">
        <f t="shared" si="486"/>
        <v>256</v>
      </c>
      <c r="M3978">
        <f t="shared" si="487"/>
        <v>779000</v>
      </c>
    </row>
    <row r="3979" spans="1:13" x14ac:dyDescent="0.45">
      <c r="A3979" t="s">
        <v>2266</v>
      </c>
      <c r="B3979">
        <v>650000</v>
      </c>
      <c r="C3979" t="s">
        <v>4</v>
      </c>
      <c r="D3979" t="str">
        <f t="shared" si="484"/>
        <v>2021.01</v>
      </c>
      <c r="E3979" t="str" cm="1">
        <f t="array" ref="E3979">IF(COUNT(FIND({"셀룰러","샐룰러","lte","Lte","LTE","Cellular","cellular"},G3979)),"lte","wifi")</f>
        <v>wifi</v>
      </c>
      <c r="F3979" t="s">
        <v>107</v>
      </c>
      <c r="G3979" t="s">
        <v>2250</v>
      </c>
      <c r="H3979">
        <f t="shared" si="488"/>
        <v>0.92000000000007276</v>
      </c>
      <c r="I3979">
        <f t="shared" si="485"/>
        <v>779000</v>
      </c>
      <c r="J3979">
        <v>2020.09</v>
      </c>
      <c r="K3979">
        <f t="shared" si="486"/>
        <v>64</v>
      </c>
      <c r="M3979">
        <f t="shared" si="487"/>
        <v>779000</v>
      </c>
    </row>
    <row r="3980" spans="1:13" x14ac:dyDescent="0.45">
      <c r="A3980" t="s">
        <v>2266</v>
      </c>
      <c r="B3980">
        <v>850000</v>
      </c>
      <c r="C3980" t="s">
        <v>43</v>
      </c>
      <c r="D3980" t="str">
        <f t="shared" si="484"/>
        <v>2021.01</v>
      </c>
      <c r="E3980" t="str" cm="1">
        <f t="array" ref="E3980">IF(COUNT(FIND({"셀룰러","샐룰러","lte","Lte","LTE","Cellular","cellular"},G3980)),"lte","wifi")</f>
        <v>wifi</v>
      </c>
      <c r="F3980" t="s">
        <v>342</v>
      </c>
      <c r="G3980" t="s">
        <v>2452</v>
      </c>
      <c r="H3980">
        <f t="shared" si="488"/>
        <v>0.92000000000007276</v>
      </c>
      <c r="I3980">
        <f t="shared" si="485"/>
        <v>979000</v>
      </c>
      <c r="J3980">
        <v>2020.09</v>
      </c>
      <c r="K3980">
        <f t="shared" si="486"/>
        <v>256</v>
      </c>
      <c r="M3980">
        <f t="shared" si="487"/>
        <v>779000</v>
      </c>
    </row>
    <row r="3981" spans="1:13" x14ac:dyDescent="0.45">
      <c r="A3981" t="s">
        <v>2266</v>
      </c>
      <c r="B3981">
        <v>830000</v>
      </c>
      <c r="C3981" t="s">
        <v>4</v>
      </c>
      <c r="D3981" t="str">
        <f t="shared" si="484"/>
        <v>2020.11</v>
      </c>
      <c r="E3981" t="str" cm="1">
        <f t="array" ref="E3981">IF(COUNT(FIND({"셀룰러","샐룰러","lte","Lte","LTE","Cellular","cellular"},G3981)),"lte","wifi")</f>
        <v>lte</v>
      </c>
      <c r="F3981" t="s">
        <v>192</v>
      </c>
      <c r="G3981" t="s">
        <v>2680</v>
      </c>
      <c r="H3981">
        <f t="shared" si="488"/>
        <v>1.999999999998181E-2</v>
      </c>
      <c r="I3981">
        <f t="shared" si="485"/>
        <v>949000</v>
      </c>
      <c r="J3981">
        <v>2020.09</v>
      </c>
      <c r="K3981">
        <f t="shared" si="486"/>
        <v>64</v>
      </c>
      <c r="M3981">
        <f t="shared" si="487"/>
        <v>949000</v>
      </c>
    </row>
    <row r="3982" spans="1:13" x14ac:dyDescent="0.45">
      <c r="A3982" t="s">
        <v>2266</v>
      </c>
      <c r="B3982">
        <v>860000</v>
      </c>
      <c r="C3982" t="s">
        <v>43</v>
      </c>
      <c r="D3982" s="2">
        <v>2020.11</v>
      </c>
      <c r="E3982" t="str" cm="1">
        <f t="array" ref="E3982">IF(COUNT(FIND({"셀룰러","샐룰러","lte","Lte","LTE","Cellular","cellular"},G3982)),"lte","wifi")</f>
        <v>lte</v>
      </c>
      <c r="F3982">
        <v>20201106</v>
      </c>
      <c r="G3982" t="s">
        <v>5604</v>
      </c>
      <c r="H3982">
        <f t="shared" si="488"/>
        <v>1.999999999998181E-2</v>
      </c>
      <c r="I3982">
        <f t="shared" si="485"/>
        <v>949000</v>
      </c>
      <c r="J3982">
        <v>2020.09</v>
      </c>
      <c r="K3982">
        <f t="shared" si="486"/>
        <v>64</v>
      </c>
      <c r="M3982">
        <f t="shared" si="487"/>
        <v>949000</v>
      </c>
    </row>
    <row r="3983" spans="1:13" x14ac:dyDescent="0.45">
      <c r="A3983" t="s">
        <v>2266</v>
      </c>
      <c r="B3983">
        <v>600000</v>
      </c>
      <c r="C3983" t="s">
        <v>4</v>
      </c>
      <c r="D3983" t="str">
        <f t="shared" ref="D3983:D4003" si="489">LEFT(F3983,7)</f>
        <v>2021.03</v>
      </c>
      <c r="E3983" t="str" cm="1">
        <f t="array" ref="E3983">IF(COUNT(FIND({"셀룰러","샐룰러","lte","Lte","LTE","Cellular","cellular"},G3983)),"lte","wifi")</f>
        <v>wifi</v>
      </c>
      <c r="F3983" t="s">
        <v>15</v>
      </c>
      <c r="G3983" t="s">
        <v>2230</v>
      </c>
      <c r="H3983">
        <f t="shared" si="488"/>
        <v>0.94000000000005457</v>
      </c>
      <c r="I3983">
        <f t="shared" si="485"/>
        <v>779000</v>
      </c>
      <c r="J3983">
        <v>2020.09</v>
      </c>
      <c r="K3983">
        <f t="shared" si="486"/>
        <v>64</v>
      </c>
      <c r="M3983">
        <f t="shared" si="487"/>
        <v>779000</v>
      </c>
    </row>
    <row r="3984" spans="1:13" x14ac:dyDescent="0.45">
      <c r="A3984" t="s">
        <v>2266</v>
      </c>
      <c r="B3984">
        <v>670000</v>
      </c>
      <c r="C3984" t="s">
        <v>43</v>
      </c>
      <c r="D3984" t="str">
        <f t="shared" si="489"/>
        <v>2021.03</v>
      </c>
      <c r="E3984" t="str" cm="1">
        <f t="array" ref="E3984">IF(COUNT(FIND({"셀룰러","샐룰러","lte","Lte","LTE","Cellular","cellular"},G3984)),"lte","wifi")</f>
        <v>wifi</v>
      </c>
      <c r="F3984" t="s">
        <v>10</v>
      </c>
      <c r="G3984" t="s">
        <v>2221</v>
      </c>
      <c r="H3984">
        <f t="shared" si="488"/>
        <v>0.94000000000005457</v>
      </c>
      <c r="I3984">
        <f t="shared" si="485"/>
        <v>779000</v>
      </c>
      <c r="J3984">
        <v>2020.09</v>
      </c>
      <c r="K3984">
        <f t="shared" si="486"/>
        <v>64</v>
      </c>
      <c r="M3984">
        <f t="shared" si="487"/>
        <v>779000</v>
      </c>
    </row>
    <row r="3985" spans="1:13" x14ac:dyDescent="0.45">
      <c r="A3985" t="s">
        <v>2266</v>
      </c>
      <c r="B3985">
        <v>670000</v>
      </c>
      <c r="C3985" t="s">
        <v>43</v>
      </c>
      <c r="D3985" t="str">
        <f t="shared" si="489"/>
        <v>2021.01</v>
      </c>
      <c r="E3985" t="str" cm="1">
        <f t="array" ref="E3985">IF(COUNT(FIND({"셀룰러","샐룰러","lte","Lte","LTE","Cellular","cellular"},G3985)),"lte","wifi")</f>
        <v>wifi</v>
      </c>
      <c r="F3985" t="s">
        <v>92</v>
      </c>
      <c r="G3985" t="s">
        <v>2458</v>
      </c>
      <c r="H3985">
        <f t="shared" si="488"/>
        <v>0.92000000000007276</v>
      </c>
      <c r="I3985">
        <f t="shared" si="485"/>
        <v>779000</v>
      </c>
      <c r="J3985">
        <v>2020.09</v>
      </c>
      <c r="K3985">
        <f t="shared" si="486"/>
        <v>64</v>
      </c>
      <c r="M3985">
        <f t="shared" si="487"/>
        <v>779000</v>
      </c>
    </row>
    <row r="3986" spans="1:13" x14ac:dyDescent="0.45">
      <c r="A3986" t="s">
        <v>2266</v>
      </c>
      <c r="B3986">
        <v>710000</v>
      </c>
      <c r="C3986" t="s">
        <v>43</v>
      </c>
      <c r="D3986" t="str">
        <f t="shared" si="489"/>
        <v>2020.11</v>
      </c>
      <c r="E3986" t="str" cm="1">
        <f t="array" ref="E3986">IF(COUNT(FIND({"셀룰러","샐룰러","lte","Lte","LTE","Cellular","cellular"},G3986)),"lte","wifi")</f>
        <v>wifi</v>
      </c>
      <c r="F3986" t="s">
        <v>673</v>
      </c>
      <c r="G3986" t="s">
        <v>2684</v>
      </c>
      <c r="H3986">
        <f t="shared" si="488"/>
        <v>1.999999999998181E-2</v>
      </c>
      <c r="I3986">
        <f t="shared" si="485"/>
        <v>779000</v>
      </c>
      <c r="J3986">
        <v>2020.09</v>
      </c>
      <c r="K3986">
        <f t="shared" si="486"/>
        <v>64</v>
      </c>
      <c r="M3986">
        <f t="shared" si="487"/>
        <v>779000</v>
      </c>
    </row>
    <row r="3987" spans="1:13" x14ac:dyDescent="0.45">
      <c r="A3987" t="s">
        <v>2266</v>
      </c>
      <c r="B3987">
        <v>660000</v>
      </c>
      <c r="C3987" t="s">
        <v>43</v>
      </c>
      <c r="D3987" t="str">
        <f t="shared" si="489"/>
        <v>2021.02</v>
      </c>
      <c r="E3987" t="str" cm="1">
        <f t="array" ref="E3987">IF(COUNT(FIND({"셀룰러","샐룰러","lte","Lte","LTE","Cellular","cellular"},G3987)),"lte","wifi")</f>
        <v>wifi</v>
      </c>
      <c r="F3987" t="s">
        <v>61</v>
      </c>
      <c r="G3987" t="s">
        <v>2364</v>
      </c>
      <c r="H3987">
        <f t="shared" si="488"/>
        <v>0.93000000000006366</v>
      </c>
      <c r="I3987">
        <f t="shared" si="485"/>
        <v>779000</v>
      </c>
      <c r="J3987">
        <v>2020.09</v>
      </c>
      <c r="K3987">
        <f t="shared" si="486"/>
        <v>64</v>
      </c>
      <c r="M3987">
        <f t="shared" si="487"/>
        <v>779000</v>
      </c>
    </row>
    <row r="3988" spans="1:13" x14ac:dyDescent="0.45">
      <c r="A3988" t="s">
        <v>2266</v>
      </c>
      <c r="B3988">
        <v>850000</v>
      </c>
      <c r="C3988" t="s">
        <v>4</v>
      </c>
      <c r="D3988" t="str">
        <f t="shared" si="489"/>
        <v>2020.12</v>
      </c>
      <c r="E3988" t="str" cm="1">
        <f t="array" ref="E3988">IF(COUNT(FIND({"셀룰러","샐룰러","lte","Lte","LTE","Cellular","cellular"},G3988)),"lte","wifi")</f>
        <v>wifi</v>
      </c>
      <c r="F3988" t="s">
        <v>152</v>
      </c>
      <c r="G3988" t="s">
        <v>1484</v>
      </c>
      <c r="H3988">
        <f t="shared" si="488"/>
        <v>2.9999999999972715E-2</v>
      </c>
      <c r="I3988">
        <f t="shared" si="485"/>
        <v>779000</v>
      </c>
      <c r="J3988">
        <v>2020.09</v>
      </c>
      <c r="K3988">
        <f t="shared" si="486"/>
        <v>64</v>
      </c>
      <c r="M3988">
        <f t="shared" si="487"/>
        <v>779000</v>
      </c>
    </row>
    <row r="3989" spans="1:13" x14ac:dyDescent="0.45">
      <c r="A3989" t="s">
        <v>2266</v>
      </c>
      <c r="B3989">
        <v>650000</v>
      </c>
      <c r="C3989" t="s">
        <v>4</v>
      </c>
      <c r="D3989" t="str">
        <f t="shared" si="489"/>
        <v>2021.01</v>
      </c>
      <c r="E3989" t="str" cm="1">
        <f t="array" ref="E3989">IF(COUNT(FIND({"셀룰러","샐룰러","lte","Lte","LTE","Cellular","cellular"},G3989)),"lte","wifi")</f>
        <v>wifi</v>
      </c>
      <c r="F3989" t="s">
        <v>100</v>
      </c>
      <c r="G3989" t="s">
        <v>2435</v>
      </c>
      <c r="H3989">
        <f t="shared" si="488"/>
        <v>0.92000000000007276</v>
      </c>
      <c r="I3989">
        <f t="shared" si="485"/>
        <v>779000</v>
      </c>
      <c r="J3989">
        <v>2020.09</v>
      </c>
      <c r="K3989">
        <f t="shared" si="486"/>
        <v>64</v>
      </c>
      <c r="M3989">
        <f t="shared" si="487"/>
        <v>779000</v>
      </c>
    </row>
    <row r="3990" spans="1:13" x14ac:dyDescent="0.45">
      <c r="A3990" t="s">
        <v>2266</v>
      </c>
      <c r="B3990">
        <v>720000</v>
      </c>
      <c r="C3990" t="s">
        <v>43</v>
      </c>
      <c r="D3990" t="str">
        <f t="shared" si="489"/>
        <v>2021.03</v>
      </c>
      <c r="E3990" t="str" cm="1">
        <f t="array" ref="E3990">IF(COUNT(FIND({"셀룰러","샐룰러","lte","Lte","LTE","Cellular","cellular"},G3990)),"lte","wifi")</f>
        <v>wifi</v>
      </c>
      <c r="F3990" t="s">
        <v>15</v>
      </c>
      <c r="G3990" t="s">
        <v>2350</v>
      </c>
      <c r="H3990">
        <f t="shared" si="488"/>
        <v>0.94000000000005457</v>
      </c>
      <c r="I3990">
        <f t="shared" si="485"/>
        <v>779000</v>
      </c>
      <c r="J3990">
        <v>2020.09</v>
      </c>
      <c r="K3990">
        <f t="shared" si="486"/>
        <v>64</v>
      </c>
      <c r="M3990">
        <f t="shared" si="487"/>
        <v>779000</v>
      </c>
    </row>
    <row r="3991" spans="1:13" x14ac:dyDescent="0.45">
      <c r="A3991" t="s">
        <v>2266</v>
      </c>
      <c r="B3991">
        <v>710000</v>
      </c>
      <c r="C3991" t="s">
        <v>4</v>
      </c>
      <c r="D3991" t="str">
        <f t="shared" si="489"/>
        <v>2021.01</v>
      </c>
      <c r="E3991" t="str" cm="1">
        <f t="array" ref="E3991">IF(COUNT(FIND({"셀룰러","샐룰러","lte","Lte","LTE","Cellular","cellular"},G3991)),"lte","wifi")</f>
        <v>wifi</v>
      </c>
      <c r="F3991" t="s">
        <v>342</v>
      </c>
      <c r="G3991" t="s">
        <v>2490</v>
      </c>
      <c r="H3991">
        <f t="shared" si="488"/>
        <v>0.92000000000007276</v>
      </c>
      <c r="I3991">
        <f t="shared" si="485"/>
        <v>779000</v>
      </c>
      <c r="J3991">
        <v>2020.09</v>
      </c>
      <c r="K3991">
        <f t="shared" si="486"/>
        <v>64</v>
      </c>
      <c r="M3991">
        <f t="shared" si="487"/>
        <v>779000</v>
      </c>
    </row>
    <row r="3992" spans="1:13" x14ac:dyDescent="0.45">
      <c r="A3992" t="s">
        <v>2266</v>
      </c>
      <c r="B3992">
        <v>680000</v>
      </c>
      <c r="C3992" t="s">
        <v>43</v>
      </c>
      <c r="D3992" t="str">
        <f t="shared" si="489"/>
        <v>2021.02</v>
      </c>
      <c r="E3992" t="str" cm="1">
        <f t="array" ref="E3992">IF(COUNT(FIND({"셀룰러","샐룰러","lte","Lte","LTE","Cellular","cellular"},G3992)),"lte","wifi")</f>
        <v>wifi</v>
      </c>
      <c r="F3992" t="s">
        <v>41</v>
      </c>
      <c r="G3992" t="s">
        <v>2334</v>
      </c>
      <c r="H3992">
        <f t="shared" si="488"/>
        <v>0.93000000000006366</v>
      </c>
      <c r="I3992">
        <f t="shared" si="485"/>
        <v>779000</v>
      </c>
      <c r="J3992">
        <v>2020.09</v>
      </c>
      <c r="K3992">
        <f t="shared" si="486"/>
        <v>64</v>
      </c>
      <c r="M3992">
        <f t="shared" si="487"/>
        <v>779000</v>
      </c>
    </row>
    <row r="3993" spans="1:13" x14ac:dyDescent="0.45">
      <c r="A3993" t="s">
        <v>2266</v>
      </c>
      <c r="B3993">
        <v>735000</v>
      </c>
      <c r="C3993" t="s">
        <v>43</v>
      </c>
      <c r="D3993" t="str">
        <f t="shared" si="489"/>
        <v>2021.02</v>
      </c>
      <c r="E3993" t="str" cm="1">
        <f t="array" ref="E3993">IF(COUNT(FIND({"셀룰러","샐룰러","lte","Lte","LTE","Cellular","cellular"},G3993)),"lte","wifi")</f>
        <v>wifi</v>
      </c>
      <c r="F3993" t="s">
        <v>299</v>
      </c>
      <c r="G3993" t="s">
        <v>2374</v>
      </c>
      <c r="H3993">
        <f t="shared" si="488"/>
        <v>0.93000000000006366</v>
      </c>
      <c r="I3993">
        <f t="shared" si="485"/>
        <v>779000</v>
      </c>
      <c r="J3993">
        <v>2020.09</v>
      </c>
      <c r="K3993">
        <f t="shared" si="486"/>
        <v>64</v>
      </c>
      <c r="M3993">
        <f t="shared" si="487"/>
        <v>779000</v>
      </c>
    </row>
    <row r="3994" spans="1:13" x14ac:dyDescent="0.45">
      <c r="A3994" t="s">
        <v>2266</v>
      </c>
      <c r="B3994">
        <v>650000</v>
      </c>
      <c r="C3994" t="s">
        <v>43</v>
      </c>
      <c r="D3994" t="str">
        <f t="shared" si="489"/>
        <v>2021.02</v>
      </c>
      <c r="E3994" t="str" cm="1">
        <f t="array" ref="E3994">IF(COUNT(FIND({"셀룰러","샐룰러","lte","Lte","LTE","Cellular","cellular"},G3994)),"lte","wifi")</f>
        <v>wifi</v>
      </c>
      <c r="F3994" t="s">
        <v>71</v>
      </c>
      <c r="G3994" t="s">
        <v>2415</v>
      </c>
      <c r="H3994">
        <f t="shared" si="488"/>
        <v>0.93000000000006366</v>
      </c>
      <c r="I3994">
        <f t="shared" si="485"/>
        <v>779000</v>
      </c>
      <c r="J3994">
        <v>2020.09</v>
      </c>
      <c r="K3994">
        <f t="shared" si="486"/>
        <v>64</v>
      </c>
      <c r="M3994">
        <f t="shared" si="487"/>
        <v>779000</v>
      </c>
    </row>
    <row r="3995" spans="1:13" x14ac:dyDescent="0.45">
      <c r="A3995" t="s">
        <v>2266</v>
      </c>
      <c r="B3995">
        <v>670000</v>
      </c>
      <c r="C3995" t="s">
        <v>4</v>
      </c>
      <c r="D3995" t="str">
        <f t="shared" si="489"/>
        <v>2020.12</v>
      </c>
      <c r="E3995" t="str" cm="1">
        <f t="array" ref="E3995">IF(COUNT(FIND({"셀룰러","샐룰러","lte","Lte","LTE","Cellular","cellular"},G3995)),"lte","wifi")</f>
        <v>wifi</v>
      </c>
      <c r="F3995" t="s">
        <v>169</v>
      </c>
      <c r="G3995" t="s">
        <v>2627</v>
      </c>
      <c r="H3995">
        <f t="shared" si="488"/>
        <v>2.9999999999972715E-2</v>
      </c>
      <c r="I3995">
        <f t="shared" si="485"/>
        <v>779000</v>
      </c>
      <c r="J3995">
        <v>2020.09</v>
      </c>
      <c r="K3995">
        <f t="shared" si="486"/>
        <v>64</v>
      </c>
      <c r="M3995">
        <f t="shared" si="487"/>
        <v>779000</v>
      </c>
    </row>
    <row r="3996" spans="1:13" x14ac:dyDescent="0.45">
      <c r="A3996" t="s">
        <v>2266</v>
      </c>
      <c r="B3996">
        <v>920000</v>
      </c>
      <c r="C3996" t="s">
        <v>43</v>
      </c>
      <c r="D3996" t="str">
        <f t="shared" si="489"/>
        <v>2021.01</v>
      </c>
      <c r="E3996" t="str" cm="1">
        <f t="array" ref="E3996">IF(COUNT(FIND({"셀룰러","샐룰러","lte","Lte","LTE","Cellular","cellular"},G3996)),"lte","wifi")</f>
        <v>wifi</v>
      </c>
      <c r="F3996" t="s">
        <v>87</v>
      </c>
      <c r="G3996" t="s">
        <v>2417</v>
      </c>
      <c r="H3996">
        <f t="shared" si="488"/>
        <v>0.92000000000007276</v>
      </c>
      <c r="I3996">
        <f t="shared" si="485"/>
        <v>979000</v>
      </c>
      <c r="J3996">
        <v>2020.09</v>
      </c>
      <c r="K3996">
        <f t="shared" si="486"/>
        <v>256</v>
      </c>
      <c r="M3996">
        <f t="shared" si="487"/>
        <v>779000</v>
      </c>
    </row>
    <row r="3997" spans="1:13" x14ac:dyDescent="0.45">
      <c r="A3997" t="s">
        <v>2266</v>
      </c>
      <c r="B3997">
        <v>690000</v>
      </c>
      <c r="C3997" t="s">
        <v>43</v>
      </c>
      <c r="D3997" t="str">
        <f t="shared" si="489"/>
        <v>2020.12</v>
      </c>
      <c r="E3997" t="str" cm="1">
        <f t="array" ref="E3997">IF(COUNT(FIND({"셀룰러","샐룰러","lte","Lte","LTE","Cellular","cellular"},G3997)),"lte","wifi")</f>
        <v>wifi</v>
      </c>
      <c r="F3997" t="s">
        <v>163</v>
      </c>
      <c r="G3997" t="s">
        <v>1495</v>
      </c>
      <c r="H3997">
        <f t="shared" si="488"/>
        <v>2.9999999999972715E-2</v>
      </c>
      <c r="I3997">
        <f t="shared" si="485"/>
        <v>779000</v>
      </c>
      <c r="J3997">
        <v>2020.09</v>
      </c>
      <c r="K3997">
        <f t="shared" si="486"/>
        <v>64</v>
      </c>
      <c r="M3997">
        <f t="shared" si="487"/>
        <v>779000</v>
      </c>
    </row>
    <row r="3998" spans="1:13" x14ac:dyDescent="0.45">
      <c r="A3998" t="s">
        <v>2266</v>
      </c>
      <c r="B3998">
        <v>700000</v>
      </c>
      <c r="C3998" t="s">
        <v>43</v>
      </c>
      <c r="D3998" t="str">
        <f t="shared" si="489"/>
        <v>2020.11</v>
      </c>
      <c r="E3998" t="str" cm="1">
        <f t="array" ref="E3998">IF(COUNT(FIND({"셀룰러","샐룰러","lte","Lte","LTE","Cellular","cellular"},G3998)),"lte","wifi")</f>
        <v>wifi</v>
      </c>
      <c r="F3998" t="s">
        <v>536</v>
      </c>
      <c r="G3998" t="s">
        <v>2641</v>
      </c>
      <c r="H3998">
        <f t="shared" si="488"/>
        <v>1.999999999998181E-2</v>
      </c>
      <c r="I3998">
        <f t="shared" si="485"/>
        <v>779000</v>
      </c>
      <c r="J3998">
        <v>2020.09</v>
      </c>
      <c r="K3998">
        <f t="shared" si="486"/>
        <v>64</v>
      </c>
      <c r="M3998">
        <f t="shared" si="487"/>
        <v>779000</v>
      </c>
    </row>
    <row r="3999" spans="1:13" x14ac:dyDescent="0.45">
      <c r="A3999" t="s">
        <v>2266</v>
      </c>
      <c r="B3999">
        <v>699000</v>
      </c>
      <c r="C3999" t="s">
        <v>4</v>
      </c>
      <c r="D3999" t="str">
        <f t="shared" si="489"/>
        <v>2020.12</v>
      </c>
      <c r="E3999" t="str" cm="1">
        <f t="array" ref="E3999">IF(COUNT(FIND({"셀룰러","샐룰러","lte","Lte","LTE","Cellular","cellular"},G3999)),"lte","wifi")</f>
        <v>wifi</v>
      </c>
      <c r="F3999" t="s">
        <v>160</v>
      </c>
      <c r="G3999" t="s">
        <v>2611</v>
      </c>
      <c r="H3999">
        <f t="shared" si="488"/>
        <v>2.9999999999972715E-2</v>
      </c>
      <c r="I3999">
        <f t="shared" si="485"/>
        <v>779000</v>
      </c>
      <c r="J3999">
        <v>2020.09</v>
      </c>
      <c r="K3999">
        <f t="shared" si="486"/>
        <v>64</v>
      </c>
      <c r="M3999">
        <f t="shared" si="487"/>
        <v>779000</v>
      </c>
    </row>
    <row r="4000" spans="1:13" x14ac:dyDescent="0.45">
      <c r="A4000" t="s">
        <v>2266</v>
      </c>
      <c r="B4000">
        <v>660000</v>
      </c>
      <c r="C4000" t="s">
        <v>43</v>
      </c>
      <c r="D4000" t="str">
        <f t="shared" si="489"/>
        <v>2021.02</v>
      </c>
      <c r="E4000" t="str" cm="1">
        <f t="array" ref="E4000">IF(COUNT(FIND({"셀룰러","샐룰러","lte","Lte","LTE","Cellular","cellular"},G4000)),"lte","wifi")</f>
        <v>wifi</v>
      </c>
      <c r="F4000" t="s">
        <v>30</v>
      </c>
      <c r="G4000" t="s">
        <v>2722</v>
      </c>
      <c r="H4000">
        <f t="shared" si="488"/>
        <v>0.93000000000006366</v>
      </c>
      <c r="I4000">
        <f t="shared" si="485"/>
        <v>779000</v>
      </c>
      <c r="J4000">
        <v>2020.09</v>
      </c>
      <c r="K4000">
        <f t="shared" si="486"/>
        <v>64</v>
      </c>
      <c r="M4000">
        <f t="shared" si="487"/>
        <v>779000</v>
      </c>
    </row>
    <row r="4001" spans="1:13" x14ac:dyDescent="0.45">
      <c r="A4001" t="s">
        <v>2266</v>
      </c>
      <c r="B4001">
        <v>820000</v>
      </c>
      <c r="C4001" t="s">
        <v>43</v>
      </c>
      <c r="D4001" t="str">
        <f t="shared" si="489"/>
        <v>2021.03</v>
      </c>
      <c r="E4001" t="str" cm="1">
        <f t="array" ref="E4001">IF(COUNT(FIND({"셀룰러","샐룰러","lte","Lte","LTE","Cellular","cellular"},G4001)),"lte","wifi")</f>
        <v>wifi</v>
      </c>
      <c r="F4001" t="s">
        <v>190</v>
      </c>
      <c r="G4001" t="s">
        <v>2318</v>
      </c>
      <c r="H4001">
        <f t="shared" si="488"/>
        <v>0.94000000000005457</v>
      </c>
      <c r="I4001">
        <f t="shared" si="485"/>
        <v>979000</v>
      </c>
      <c r="J4001">
        <v>2020.09</v>
      </c>
      <c r="K4001">
        <f t="shared" si="486"/>
        <v>256</v>
      </c>
      <c r="M4001">
        <f t="shared" si="487"/>
        <v>779000</v>
      </c>
    </row>
    <row r="4002" spans="1:13" x14ac:dyDescent="0.45">
      <c r="A4002" t="s">
        <v>2266</v>
      </c>
      <c r="B4002">
        <v>725000</v>
      </c>
      <c r="C4002" t="s">
        <v>43</v>
      </c>
      <c r="D4002" t="str">
        <f t="shared" si="489"/>
        <v>2020.11</v>
      </c>
      <c r="E4002" t="str" cm="1">
        <f t="array" ref="E4002">IF(COUNT(FIND({"셀룰러","샐룰러","lte","Lte","LTE","Cellular","cellular"},G4002)),"lte","wifi")</f>
        <v>wifi</v>
      </c>
      <c r="F4002" t="s">
        <v>186</v>
      </c>
      <c r="G4002" t="s">
        <v>2666</v>
      </c>
      <c r="H4002">
        <f t="shared" si="488"/>
        <v>1.999999999998181E-2</v>
      </c>
      <c r="I4002">
        <f t="shared" si="485"/>
        <v>779000</v>
      </c>
      <c r="J4002">
        <v>2020.09</v>
      </c>
      <c r="K4002">
        <f t="shared" si="486"/>
        <v>64</v>
      </c>
      <c r="M4002">
        <f t="shared" si="487"/>
        <v>779000</v>
      </c>
    </row>
    <row r="4003" spans="1:13" x14ac:dyDescent="0.45">
      <c r="A4003" t="s">
        <v>2266</v>
      </c>
      <c r="B4003">
        <v>650000</v>
      </c>
      <c r="C4003" t="s">
        <v>43</v>
      </c>
      <c r="D4003" t="str">
        <f t="shared" si="489"/>
        <v>2021.02</v>
      </c>
      <c r="E4003" t="str" cm="1">
        <f t="array" ref="E4003">IF(COUNT(FIND({"셀룰러","샐룰러","lte","Lte","LTE","Cellular","cellular"},G4003)),"lte","wifi")</f>
        <v>wifi</v>
      </c>
      <c r="F4003" t="s">
        <v>30</v>
      </c>
      <c r="G4003" t="s">
        <v>2312</v>
      </c>
      <c r="H4003">
        <f t="shared" si="488"/>
        <v>0.93000000000006366</v>
      </c>
      <c r="I4003">
        <f t="shared" si="485"/>
        <v>779000</v>
      </c>
      <c r="J4003">
        <v>2020.09</v>
      </c>
      <c r="K4003">
        <f t="shared" si="486"/>
        <v>64</v>
      </c>
      <c r="M4003">
        <f t="shared" si="487"/>
        <v>779000</v>
      </c>
    </row>
    <row r="4004" spans="1:13" x14ac:dyDescent="0.45">
      <c r="A4004" t="s">
        <v>2266</v>
      </c>
      <c r="B4004">
        <v>860000</v>
      </c>
      <c r="C4004" t="s">
        <v>43</v>
      </c>
      <c r="D4004" s="2">
        <v>2020.11</v>
      </c>
      <c r="E4004" t="str" cm="1">
        <f t="array" ref="E4004">IF(COUNT(FIND({"셀룰러","샐룰러","lte","Lte","LTE","Cellular","cellular"},G4004)),"lte","wifi")</f>
        <v>lte</v>
      </c>
      <c r="F4004">
        <v>20201112</v>
      </c>
      <c r="G4004" t="s">
        <v>5683</v>
      </c>
      <c r="H4004">
        <f t="shared" si="488"/>
        <v>1.999999999998181E-2</v>
      </c>
      <c r="I4004">
        <f t="shared" si="485"/>
        <v>949000</v>
      </c>
      <c r="J4004">
        <v>2020.09</v>
      </c>
      <c r="K4004">
        <f t="shared" si="486"/>
        <v>64</v>
      </c>
      <c r="M4004">
        <f t="shared" si="487"/>
        <v>949000</v>
      </c>
    </row>
    <row r="4005" spans="1:13" x14ac:dyDescent="0.45">
      <c r="A4005" t="s">
        <v>2266</v>
      </c>
      <c r="B4005">
        <v>700000</v>
      </c>
      <c r="C4005" t="s">
        <v>43</v>
      </c>
      <c r="D4005" t="str">
        <f t="shared" ref="D4005:D4029" si="490">LEFT(F4005,7)</f>
        <v>2020.12</v>
      </c>
      <c r="E4005" t="str" cm="1">
        <f t="array" ref="E4005">IF(COUNT(FIND({"셀룰러","샐룰러","lte","Lte","LTE","Cellular","cellular"},G4005)),"lte","wifi")</f>
        <v>wifi</v>
      </c>
      <c r="F4005" t="s">
        <v>150</v>
      </c>
      <c r="G4005" t="s">
        <v>2578</v>
      </c>
      <c r="H4005">
        <f t="shared" si="488"/>
        <v>2.9999999999972715E-2</v>
      </c>
      <c r="I4005">
        <f t="shared" si="485"/>
        <v>779000</v>
      </c>
      <c r="J4005">
        <v>2020.09</v>
      </c>
      <c r="K4005">
        <f t="shared" si="486"/>
        <v>64</v>
      </c>
      <c r="M4005">
        <f t="shared" si="487"/>
        <v>779000</v>
      </c>
    </row>
    <row r="4006" spans="1:13" x14ac:dyDescent="0.45">
      <c r="A4006" t="s">
        <v>2266</v>
      </c>
      <c r="B4006" s="1">
        <v>769000</v>
      </c>
      <c r="C4006" t="s">
        <v>4</v>
      </c>
      <c r="D4006" t="str">
        <f t="shared" si="490"/>
        <v>2021.03</v>
      </c>
      <c r="E4006" t="str" cm="1">
        <f t="array" ref="E4006">IF(COUNT(FIND({"셀룰러","샐룰러","lte","Lte","LTE","Cellular","cellular"},G4006)),"lte","wifi")</f>
        <v>wifi</v>
      </c>
      <c r="F4006" t="s">
        <v>5279</v>
      </c>
      <c r="G4006" t="s">
        <v>5140</v>
      </c>
      <c r="H4006">
        <f t="shared" si="488"/>
        <v>0.94000000000005457</v>
      </c>
      <c r="I4006">
        <f t="shared" si="485"/>
        <v>779000</v>
      </c>
      <c r="J4006">
        <v>2020.09</v>
      </c>
      <c r="K4006">
        <f t="shared" si="486"/>
        <v>64</v>
      </c>
      <c r="M4006">
        <f t="shared" si="487"/>
        <v>779000</v>
      </c>
    </row>
    <row r="4007" spans="1:13" x14ac:dyDescent="0.45">
      <c r="A4007" t="s">
        <v>2266</v>
      </c>
      <c r="B4007">
        <v>690000</v>
      </c>
      <c r="C4007" t="s">
        <v>43</v>
      </c>
      <c r="D4007" t="str">
        <f t="shared" si="490"/>
        <v>2020.12</v>
      </c>
      <c r="E4007" t="str" cm="1">
        <f t="array" ref="E4007">IF(COUNT(FIND({"셀룰러","샐룰러","lte","Lte","LTE","Cellular","cellular"},G4007)),"lte","wifi")</f>
        <v>wifi</v>
      </c>
      <c r="F4007" t="s">
        <v>118</v>
      </c>
      <c r="G4007" t="s">
        <v>2532</v>
      </c>
      <c r="H4007">
        <f t="shared" si="488"/>
        <v>2.9999999999972715E-2</v>
      </c>
      <c r="I4007">
        <f t="shared" si="485"/>
        <v>779000</v>
      </c>
      <c r="J4007">
        <v>2020.09</v>
      </c>
      <c r="K4007">
        <f t="shared" si="486"/>
        <v>64</v>
      </c>
      <c r="M4007">
        <f t="shared" si="487"/>
        <v>779000</v>
      </c>
    </row>
    <row r="4008" spans="1:13" x14ac:dyDescent="0.45">
      <c r="A4008" t="s">
        <v>2266</v>
      </c>
      <c r="B4008">
        <v>630000</v>
      </c>
      <c r="C4008" t="s">
        <v>43</v>
      </c>
      <c r="D4008" t="str">
        <f t="shared" si="490"/>
        <v>2021.02</v>
      </c>
      <c r="E4008" t="str" cm="1">
        <f t="array" ref="E4008">IF(COUNT(FIND({"셀룰러","샐룰러","lte","Lte","LTE","Cellular","cellular"},G4008)),"lte","wifi")</f>
        <v>wifi</v>
      </c>
      <c r="F4008" t="s">
        <v>40</v>
      </c>
      <c r="G4008" t="s">
        <v>2226</v>
      </c>
      <c r="H4008">
        <f t="shared" si="488"/>
        <v>0.93000000000006366</v>
      </c>
      <c r="I4008">
        <f t="shared" si="485"/>
        <v>779000</v>
      </c>
      <c r="J4008">
        <v>2020.09</v>
      </c>
      <c r="K4008">
        <f t="shared" si="486"/>
        <v>64</v>
      </c>
      <c r="M4008">
        <f t="shared" si="487"/>
        <v>779000</v>
      </c>
    </row>
    <row r="4009" spans="1:13" x14ac:dyDescent="0.45">
      <c r="A4009" t="s">
        <v>2266</v>
      </c>
      <c r="B4009">
        <v>820000</v>
      </c>
      <c r="C4009" t="s">
        <v>43</v>
      </c>
      <c r="D4009" t="str">
        <f t="shared" si="490"/>
        <v>2021.02</v>
      </c>
      <c r="E4009" t="str" cm="1">
        <f t="array" ref="E4009">IF(COUNT(FIND({"셀룰러","샐룰러","lte","Lte","LTE","Cellular","cellular"},G4009)),"lte","wifi")</f>
        <v>wifi</v>
      </c>
      <c r="F4009" t="s">
        <v>35</v>
      </c>
      <c r="G4009" t="s">
        <v>1395</v>
      </c>
      <c r="H4009">
        <f t="shared" si="488"/>
        <v>0.93000000000006366</v>
      </c>
      <c r="I4009">
        <f t="shared" si="485"/>
        <v>979000</v>
      </c>
      <c r="J4009">
        <v>2020.09</v>
      </c>
      <c r="K4009">
        <f t="shared" si="486"/>
        <v>256</v>
      </c>
      <c r="M4009">
        <f t="shared" si="487"/>
        <v>779000</v>
      </c>
    </row>
    <row r="4010" spans="1:13" x14ac:dyDescent="0.45">
      <c r="A4010" t="s">
        <v>2266</v>
      </c>
      <c r="B4010">
        <v>670000</v>
      </c>
      <c r="C4010" t="s">
        <v>43</v>
      </c>
      <c r="D4010" t="str">
        <f t="shared" si="490"/>
        <v>2021.02</v>
      </c>
      <c r="E4010" t="str" cm="1">
        <f t="array" ref="E4010">IF(COUNT(FIND({"셀룰러","샐룰러","lte","Lte","LTE","Cellular","cellular"},G4010)),"lte","wifi")</f>
        <v>wifi</v>
      </c>
      <c r="F4010" t="s">
        <v>40</v>
      </c>
      <c r="G4010" t="s">
        <v>2394</v>
      </c>
      <c r="H4010">
        <f t="shared" si="488"/>
        <v>0.93000000000006366</v>
      </c>
      <c r="I4010">
        <f t="shared" si="485"/>
        <v>779000</v>
      </c>
      <c r="J4010">
        <v>2020.09</v>
      </c>
      <c r="K4010">
        <f t="shared" si="486"/>
        <v>64</v>
      </c>
      <c r="M4010">
        <f t="shared" si="487"/>
        <v>779000</v>
      </c>
    </row>
    <row r="4011" spans="1:13" x14ac:dyDescent="0.45">
      <c r="A4011" t="s">
        <v>2266</v>
      </c>
      <c r="B4011">
        <v>820000</v>
      </c>
      <c r="C4011" t="s">
        <v>43</v>
      </c>
      <c r="D4011" t="str">
        <f t="shared" si="490"/>
        <v>2020.11</v>
      </c>
      <c r="E4011" t="str" cm="1">
        <f t="array" ref="E4011">IF(COUNT(FIND({"셀룰러","샐룰러","lte","Lte","LTE","Cellular","cellular"},G4011)),"lte","wifi")</f>
        <v>lte</v>
      </c>
      <c r="F4011" t="s">
        <v>168</v>
      </c>
      <c r="G4011" t="s">
        <v>2624</v>
      </c>
      <c r="H4011">
        <f t="shared" si="488"/>
        <v>1.999999999998181E-2</v>
      </c>
      <c r="I4011">
        <f t="shared" si="485"/>
        <v>949000</v>
      </c>
      <c r="J4011">
        <v>2020.09</v>
      </c>
      <c r="K4011">
        <f t="shared" si="486"/>
        <v>64</v>
      </c>
      <c r="M4011">
        <f t="shared" si="487"/>
        <v>949000</v>
      </c>
    </row>
    <row r="4012" spans="1:13" x14ac:dyDescent="0.45">
      <c r="A4012" t="s">
        <v>2266</v>
      </c>
      <c r="B4012">
        <v>690000</v>
      </c>
      <c r="C4012" t="s">
        <v>4</v>
      </c>
      <c r="D4012" t="str">
        <f t="shared" si="490"/>
        <v>2021.03</v>
      </c>
      <c r="E4012" t="str" cm="1">
        <f t="array" ref="E4012">IF(COUNT(FIND({"셀룰러","샐룰러","lte","Lte","LTE","Cellular","cellular"},G4012)),"lte","wifi")</f>
        <v>wifi</v>
      </c>
      <c r="F4012" t="s">
        <v>20</v>
      </c>
      <c r="G4012" t="s">
        <v>2307</v>
      </c>
      <c r="H4012">
        <f t="shared" si="488"/>
        <v>0.94000000000005457</v>
      </c>
      <c r="I4012">
        <f t="shared" si="485"/>
        <v>779000</v>
      </c>
      <c r="J4012">
        <v>2020.09</v>
      </c>
      <c r="K4012">
        <f t="shared" si="486"/>
        <v>64</v>
      </c>
      <c r="M4012">
        <f t="shared" si="487"/>
        <v>779000</v>
      </c>
    </row>
    <row r="4013" spans="1:13" x14ac:dyDescent="0.45">
      <c r="A4013" t="s">
        <v>2266</v>
      </c>
      <c r="B4013">
        <v>700000</v>
      </c>
      <c r="C4013" t="s">
        <v>4</v>
      </c>
      <c r="D4013" t="str">
        <f t="shared" si="490"/>
        <v>2020.11</v>
      </c>
      <c r="E4013" t="str" cm="1">
        <f t="array" ref="E4013">IF(COUNT(FIND({"셀룰러","샐룰러","lte","Lte","LTE","Cellular","cellular"},G4013)),"lte","wifi")</f>
        <v>wifi</v>
      </c>
      <c r="F4013" t="s">
        <v>216</v>
      </c>
      <c r="G4013" t="s">
        <v>2690</v>
      </c>
      <c r="H4013">
        <f t="shared" si="488"/>
        <v>1.999999999998181E-2</v>
      </c>
      <c r="I4013">
        <f t="shared" si="485"/>
        <v>779000</v>
      </c>
      <c r="J4013">
        <v>2020.09</v>
      </c>
      <c r="K4013">
        <f t="shared" si="486"/>
        <v>64</v>
      </c>
      <c r="M4013">
        <f t="shared" si="487"/>
        <v>779000</v>
      </c>
    </row>
    <row r="4014" spans="1:13" x14ac:dyDescent="0.45">
      <c r="A4014" t="s">
        <v>2266</v>
      </c>
      <c r="B4014">
        <v>550000</v>
      </c>
      <c r="C4014" t="s">
        <v>4</v>
      </c>
      <c r="D4014" t="str">
        <f t="shared" si="490"/>
        <v>2020.11</v>
      </c>
      <c r="E4014" t="str" cm="1">
        <f t="array" ref="E4014">IF(COUNT(FIND({"셀룰러","샐룰러","lte","Lte","LTE","Cellular","cellular"},G4014)),"lte","wifi")</f>
        <v>wifi</v>
      </c>
      <c r="F4014" t="s">
        <v>516</v>
      </c>
      <c r="G4014" t="s">
        <v>2021</v>
      </c>
      <c r="H4014">
        <f t="shared" si="488"/>
        <v>1.999999999998181E-2</v>
      </c>
      <c r="I4014">
        <f t="shared" si="485"/>
        <v>779000</v>
      </c>
      <c r="J4014">
        <v>2020.09</v>
      </c>
      <c r="K4014">
        <f t="shared" si="486"/>
        <v>64</v>
      </c>
      <c r="M4014">
        <f t="shared" si="487"/>
        <v>779000</v>
      </c>
    </row>
    <row r="4015" spans="1:13" x14ac:dyDescent="0.45">
      <c r="A4015" t="s">
        <v>2266</v>
      </c>
      <c r="B4015">
        <v>700000</v>
      </c>
      <c r="C4015" t="s">
        <v>43</v>
      </c>
      <c r="D4015" t="str">
        <f t="shared" si="490"/>
        <v>2020.11</v>
      </c>
      <c r="E4015" t="str" cm="1">
        <f t="array" ref="E4015">IF(COUNT(FIND({"셀룰러","샐룰러","lte","Lte","LTE","Cellular","cellular"},G4015)),"lte","wifi")</f>
        <v>wifi</v>
      </c>
      <c r="F4015" t="s">
        <v>181</v>
      </c>
      <c r="G4015" t="s">
        <v>2701</v>
      </c>
      <c r="H4015">
        <f t="shared" si="488"/>
        <v>1.999999999998181E-2</v>
      </c>
      <c r="I4015">
        <f t="shared" si="485"/>
        <v>779000</v>
      </c>
      <c r="J4015">
        <v>2020.09</v>
      </c>
      <c r="K4015">
        <f t="shared" si="486"/>
        <v>64</v>
      </c>
      <c r="M4015">
        <f t="shared" si="487"/>
        <v>779000</v>
      </c>
    </row>
    <row r="4016" spans="1:13" x14ac:dyDescent="0.45">
      <c r="A4016" t="s">
        <v>2266</v>
      </c>
      <c r="B4016">
        <v>710000</v>
      </c>
      <c r="C4016" t="s">
        <v>43</v>
      </c>
      <c r="D4016" t="str">
        <f t="shared" si="490"/>
        <v>2020.12</v>
      </c>
      <c r="E4016" t="str" cm="1">
        <f t="array" ref="E4016">IF(COUNT(FIND({"셀룰러","샐룰러","lte","Lte","LTE","Cellular","cellular"},G4016)),"lte","wifi")</f>
        <v>wifi</v>
      </c>
      <c r="F4016" t="s">
        <v>455</v>
      </c>
      <c r="G4016" t="s">
        <v>2596</v>
      </c>
      <c r="H4016">
        <f t="shared" si="488"/>
        <v>2.9999999999972715E-2</v>
      </c>
      <c r="I4016">
        <f t="shared" si="485"/>
        <v>779000</v>
      </c>
      <c r="J4016">
        <v>2020.09</v>
      </c>
      <c r="K4016">
        <f t="shared" si="486"/>
        <v>64</v>
      </c>
      <c r="M4016">
        <f t="shared" si="487"/>
        <v>779000</v>
      </c>
    </row>
    <row r="4017" spans="1:13" x14ac:dyDescent="0.45">
      <c r="A4017" t="s">
        <v>2266</v>
      </c>
      <c r="B4017">
        <v>650000</v>
      </c>
      <c r="C4017" t="s">
        <v>43</v>
      </c>
      <c r="D4017" t="str">
        <f t="shared" si="490"/>
        <v>2021.03</v>
      </c>
      <c r="E4017" t="str" cm="1">
        <f t="array" ref="E4017">IF(COUNT(FIND({"셀룰러","샐룰러","lte","Lte","LTE","Cellular","cellular"},G4017)),"lte","wifi")</f>
        <v>wifi</v>
      </c>
      <c r="F4017" t="s">
        <v>22</v>
      </c>
      <c r="G4017" t="s">
        <v>2223</v>
      </c>
      <c r="H4017">
        <f t="shared" si="488"/>
        <v>0.94000000000005457</v>
      </c>
      <c r="I4017">
        <f t="shared" si="485"/>
        <v>779000</v>
      </c>
      <c r="J4017">
        <v>2020.09</v>
      </c>
      <c r="K4017">
        <f t="shared" si="486"/>
        <v>64</v>
      </c>
      <c r="M4017">
        <f t="shared" si="487"/>
        <v>779000</v>
      </c>
    </row>
    <row r="4018" spans="1:13" x14ac:dyDescent="0.45">
      <c r="A4018" t="s">
        <v>2266</v>
      </c>
      <c r="B4018">
        <v>1070000</v>
      </c>
      <c r="C4018" t="s">
        <v>43</v>
      </c>
      <c r="D4018" t="str">
        <f t="shared" si="490"/>
        <v>2020.11</v>
      </c>
      <c r="E4018" t="str" cm="1">
        <f t="array" ref="E4018">IF(COUNT(FIND({"셀룰러","샐룰러","lte","Lte","LTE","Cellular","cellular"},G4018)),"lte","wifi")</f>
        <v>lte</v>
      </c>
      <c r="F4018" t="s">
        <v>216</v>
      </c>
      <c r="G4018" t="s">
        <v>2691</v>
      </c>
      <c r="H4018">
        <f t="shared" si="488"/>
        <v>1.999999999998181E-2</v>
      </c>
      <c r="I4018">
        <f t="shared" si="485"/>
        <v>1149000</v>
      </c>
      <c r="J4018">
        <v>2020.09</v>
      </c>
      <c r="K4018">
        <f t="shared" si="486"/>
        <v>256</v>
      </c>
      <c r="M4018">
        <f t="shared" si="487"/>
        <v>949000</v>
      </c>
    </row>
    <row r="4019" spans="1:13" x14ac:dyDescent="0.45">
      <c r="A4019" t="s">
        <v>2266</v>
      </c>
      <c r="B4019">
        <v>700000</v>
      </c>
      <c r="C4019" t="s">
        <v>43</v>
      </c>
      <c r="D4019" t="str">
        <f t="shared" si="490"/>
        <v>2021.01</v>
      </c>
      <c r="E4019" t="str" cm="1">
        <f t="array" ref="E4019">IF(COUNT(FIND({"셀룰러","샐룰러","lte","Lte","LTE","Cellular","cellular"},G4019)),"lte","wifi")</f>
        <v>wifi</v>
      </c>
      <c r="F4019" t="s">
        <v>102</v>
      </c>
      <c r="G4019" t="s">
        <v>2503</v>
      </c>
      <c r="H4019">
        <f t="shared" si="488"/>
        <v>0.92000000000007276</v>
      </c>
      <c r="I4019">
        <f t="shared" si="485"/>
        <v>779000</v>
      </c>
      <c r="J4019">
        <v>2020.09</v>
      </c>
      <c r="K4019">
        <f t="shared" si="486"/>
        <v>64</v>
      </c>
      <c r="M4019">
        <f t="shared" si="487"/>
        <v>779000</v>
      </c>
    </row>
    <row r="4020" spans="1:13" x14ac:dyDescent="0.45">
      <c r="A4020" t="s">
        <v>2266</v>
      </c>
      <c r="B4020">
        <v>850000</v>
      </c>
      <c r="C4020" t="s">
        <v>43</v>
      </c>
      <c r="D4020" t="str">
        <f t="shared" si="490"/>
        <v>2021.01</v>
      </c>
      <c r="E4020" t="str" cm="1">
        <f t="array" ref="E4020">IF(COUNT(FIND({"셀룰러","샐룰러","lte","Lte","LTE","Cellular","cellular"},G4020)),"lte","wifi")</f>
        <v>wifi</v>
      </c>
      <c r="F4020" t="s">
        <v>95</v>
      </c>
      <c r="G4020" t="s">
        <v>2449</v>
      </c>
      <c r="H4020">
        <f t="shared" si="488"/>
        <v>0.92000000000007276</v>
      </c>
      <c r="I4020">
        <f t="shared" si="485"/>
        <v>979000</v>
      </c>
      <c r="J4020">
        <v>2020.09</v>
      </c>
      <c r="K4020">
        <f t="shared" si="486"/>
        <v>256</v>
      </c>
      <c r="M4020">
        <f t="shared" si="487"/>
        <v>779000</v>
      </c>
    </row>
    <row r="4021" spans="1:13" x14ac:dyDescent="0.45">
      <c r="A4021" t="s">
        <v>2266</v>
      </c>
      <c r="B4021">
        <v>123456</v>
      </c>
      <c r="C4021" t="s">
        <v>4</v>
      </c>
      <c r="D4021" t="str">
        <f t="shared" si="490"/>
        <v>2021.01</v>
      </c>
      <c r="E4021" t="str" cm="1">
        <f t="array" ref="E4021">IF(COUNT(FIND({"셀룰러","샐룰러","lte","Lte","LTE","Cellular","cellular"},G4021)),"lte","wifi")</f>
        <v>lte</v>
      </c>
      <c r="F4021" t="s">
        <v>116</v>
      </c>
      <c r="G4021" t="s">
        <v>2520</v>
      </c>
      <c r="H4021">
        <f t="shared" si="488"/>
        <v>0.92000000000007276</v>
      </c>
      <c r="I4021">
        <f t="shared" si="485"/>
        <v>949000</v>
      </c>
      <c r="J4021">
        <v>2020.09</v>
      </c>
      <c r="K4021">
        <f t="shared" si="486"/>
        <v>64</v>
      </c>
      <c r="M4021">
        <f t="shared" si="487"/>
        <v>949000</v>
      </c>
    </row>
    <row r="4022" spans="1:13" x14ac:dyDescent="0.45">
      <c r="A4022" t="s">
        <v>2266</v>
      </c>
      <c r="B4022">
        <v>700000</v>
      </c>
      <c r="C4022" t="s">
        <v>43</v>
      </c>
      <c r="D4022" t="str">
        <f t="shared" si="490"/>
        <v>2021.01</v>
      </c>
      <c r="E4022" t="str" cm="1">
        <f t="array" ref="E4022">IF(COUNT(FIND({"셀룰러","샐룰러","lte","Lte","LTE","Cellular","cellular"},G4022)),"lte","wifi")</f>
        <v>wifi</v>
      </c>
      <c r="F4022" t="s">
        <v>97</v>
      </c>
      <c r="G4022" t="s">
        <v>1409</v>
      </c>
      <c r="H4022">
        <f t="shared" si="488"/>
        <v>0.92000000000007276</v>
      </c>
      <c r="I4022">
        <f t="shared" si="485"/>
        <v>779000</v>
      </c>
      <c r="J4022">
        <v>2020.09</v>
      </c>
      <c r="K4022">
        <f t="shared" si="486"/>
        <v>64</v>
      </c>
      <c r="M4022">
        <f t="shared" si="487"/>
        <v>779000</v>
      </c>
    </row>
    <row r="4023" spans="1:13" x14ac:dyDescent="0.45">
      <c r="A4023" t="s">
        <v>2266</v>
      </c>
      <c r="B4023">
        <v>640000</v>
      </c>
      <c r="C4023" t="s">
        <v>4</v>
      </c>
      <c r="D4023" t="str">
        <f t="shared" si="490"/>
        <v>2020.12</v>
      </c>
      <c r="E4023" t="str" cm="1">
        <f t="array" ref="E4023">IF(COUNT(FIND({"셀룰러","샐룰러","lte","Lte","LTE","Cellular","cellular"},G4023)),"lte","wifi")</f>
        <v>wifi</v>
      </c>
      <c r="F4023" t="s">
        <v>156</v>
      </c>
      <c r="G4023" t="s">
        <v>2581</v>
      </c>
      <c r="H4023">
        <f t="shared" si="488"/>
        <v>2.9999999999972715E-2</v>
      </c>
      <c r="I4023">
        <f t="shared" si="485"/>
        <v>779000</v>
      </c>
      <c r="J4023">
        <v>2020.09</v>
      </c>
      <c r="K4023">
        <f t="shared" si="486"/>
        <v>64</v>
      </c>
      <c r="M4023">
        <f t="shared" si="487"/>
        <v>779000</v>
      </c>
    </row>
    <row r="4024" spans="1:13" x14ac:dyDescent="0.45">
      <c r="A4024" t="s">
        <v>2266</v>
      </c>
      <c r="B4024">
        <v>600000</v>
      </c>
      <c r="C4024" t="s">
        <v>4</v>
      </c>
      <c r="D4024" t="str">
        <f t="shared" si="490"/>
        <v>2021.02</v>
      </c>
      <c r="E4024" t="str" cm="1">
        <f t="array" ref="E4024">IF(COUNT(FIND({"셀룰러","샐룰러","lte","Lte","LTE","Cellular","cellular"},G4024)),"lte","wifi")</f>
        <v>wifi</v>
      </c>
      <c r="F4024" t="s">
        <v>64</v>
      </c>
      <c r="G4024" t="s">
        <v>1460</v>
      </c>
      <c r="H4024">
        <f t="shared" si="488"/>
        <v>0.93000000000006366</v>
      </c>
      <c r="I4024">
        <f t="shared" si="485"/>
        <v>779000</v>
      </c>
      <c r="J4024">
        <v>2020.09</v>
      </c>
      <c r="K4024">
        <f t="shared" si="486"/>
        <v>64</v>
      </c>
      <c r="M4024">
        <f t="shared" si="487"/>
        <v>779000</v>
      </c>
    </row>
    <row r="4025" spans="1:13" x14ac:dyDescent="0.45">
      <c r="A4025" t="s">
        <v>2266</v>
      </c>
      <c r="B4025">
        <v>710000</v>
      </c>
      <c r="C4025" t="s">
        <v>43</v>
      </c>
      <c r="D4025" t="str">
        <f t="shared" si="490"/>
        <v>2020.11</v>
      </c>
      <c r="E4025" t="str" cm="1">
        <f t="array" ref="E4025">IF(COUNT(FIND({"셀룰러","샐룰러","lte","Lte","LTE","Cellular","cellular"},G4025)),"lte","wifi")</f>
        <v>wifi</v>
      </c>
      <c r="F4025" t="s">
        <v>192</v>
      </c>
      <c r="G4025" t="s">
        <v>2657</v>
      </c>
      <c r="H4025">
        <f t="shared" si="488"/>
        <v>1.999999999998181E-2</v>
      </c>
      <c r="I4025">
        <f t="shared" si="485"/>
        <v>779000</v>
      </c>
      <c r="J4025">
        <v>2020.09</v>
      </c>
      <c r="K4025">
        <f t="shared" si="486"/>
        <v>64</v>
      </c>
      <c r="M4025">
        <f t="shared" si="487"/>
        <v>779000</v>
      </c>
    </row>
    <row r="4026" spans="1:13" x14ac:dyDescent="0.45">
      <c r="A4026" t="s">
        <v>2266</v>
      </c>
      <c r="B4026">
        <v>950000</v>
      </c>
      <c r="C4026" t="s">
        <v>43</v>
      </c>
      <c r="D4026" t="str">
        <f t="shared" si="490"/>
        <v>2021.02</v>
      </c>
      <c r="E4026" t="str" cm="1">
        <f t="array" ref="E4026">IF(COUNT(FIND({"셀룰러","샐룰러","lte","Lte","LTE","Cellular","cellular"},G4026)),"lte","wifi")</f>
        <v>lte</v>
      </c>
      <c r="F4026" t="s">
        <v>61</v>
      </c>
      <c r="G4026" t="s">
        <v>2234</v>
      </c>
      <c r="H4026">
        <f t="shared" si="488"/>
        <v>0.93000000000006366</v>
      </c>
      <c r="I4026">
        <f t="shared" si="485"/>
        <v>1149000</v>
      </c>
      <c r="J4026">
        <v>2020.09</v>
      </c>
      <c r="K4026">
        <f t="shared" si="486"/>
        <v>256</v>
      </c>
      <c r="M4026">
        <f t="shared" si="487"/>
        <v>949000</v>
      </c>
    </row>
    <row r="4027" spans="1:13" x14ac:dyDescent="0.45">
      <c r="A4027" t="s">
        <v>2266</v>
      </c>
      <c r="B4027">
        <v>700000</v>
      </c>
      <c r="C4027" t="s">
        <v>43</v>
      </c>
      <c r="D4027" t="str">
        <f t="shared" si="490"/>
        <v>2020.11</v>
      </c>
      <c r="E4027" t="str" cm="1">
        <f t="array" ref="E4027">IF(COUNT(FIND({"셀룰러","샐룰러","lte","Lte","LTE","Cellular","cellular"},G4027)),"lte","wifi")</f>
        <v>wifi</v>
      </c>
      <c r="F4027" t="s">
        <v>213</v>
      </c>
      <c r="G4027" t="s">
        <v>2672</v>
      </c>
      <c r="H4027">
        <f t="shared" si="488"/>
        <v>1.999999999998181E-2</v>
      </c>
      <c r="I4027">
        <f t="shared" si="485"/>
        <v>779000</v>
      </c>
      <c r="J4027">
        <v>2020.09</v>
      </c>
      <c r="K4027">
        <f t="shared" si="486"/>
        <v>64</v>
      </c>
      <c r="M4027">
        <f t="shared" si="487"/>
        <v>779000</v>
      </c>
    </row>
    <row r="4028" spans="1:13" x14ac:dyDescent="0.45">
      <c r="A4028" t="s">
        <v>2266</v>
      </c>
      <c r="B4028">
        <v>780000</v>
      </c>
      <c r="C4028" t="s">
        <v>4</v>
      </c>
      <c r="D4028" t="str">
        <f t="shared" si="490"/>
        <v>2020.11</v>
      </c>
      <c r="E4028" t="str" cm="1">
        <f t="array" ref="E4028">IF(COUNT(FIND({"셀룰러","샐룰러","lte","Lte","LTE","Cellular","cellular"},G4028)),"lte","wifi")</f>
        <v>lte</v>
      </c>
      <c r="F4028" t="s">
        <v>185</v>
      </c>
      <c r="G4028" t="s">
        <v>1497</v>
      </c>
      <c r="H4028">
        <f t="shared" si="488"/>
        <v>1.999999999998181E-2</v>
      </c>
      <c r="I4028">
        <f t="shared" si="485"/>
        <v>949000</v>
      </c>
      <c r="J4028">
        <v>2020.09</v>
      </c>
      <c r="K4028">
        <f t="shared" si="486"/>
        <v>64</v>
      </c>
      <c r="M4028">
        <f t="shared" si="487"/>
        <v>949000</v>
      </c>
    </row>
    <row r="4029" spans="1:13" x14ac:dyDescent="0.45">
      <c r="A4029" t="s">
        <v>2266</v>
      </c>
      <c r="B4029">
        <v>950000</v>
      </c>
      <c r="C4029" t="s">
        <v>43</v>
      </c>
      <c r="D4029" t="str">
        <f t="shared" si="490"/>
        <v>2021.01</v>
      </c>
      <c r="E4029" t="str" cm="1">
        <f t="array" ref="E4029">IF(COUNT(FIND({"셀룰러","샐룰러","lte","Lte","LTE","Cellular","cellular"},G4029)),"lte","wifi")</f>
        <v>lte</v>
      </c>
      <c r="F4029" t="s">
        <v>94</v>
      </c>
      <c r="G4029" t="s">
        <v>2467</v>
      </c>
      <c r="H4029">
        <f t="shared" si="488"/>
        <v>0.92000000000007276</v>
      </c>
      <c r="I4029">
        <f t="shared" si="485"/>
        <v>1149000</v>
      </c>
      <c r="J4029">
        <v>2020.09</v>
      </c>
      <c r="K4029">
        <f t="shared" si="486"/>
        <v>256</v>
      </c>
      <c r="M4029">
        <f t="shared" si="487"/>
        <v>949000</v>
      </c>
    </row>
    <row r="4030" spans="1:13" x14ac:dyDescent="0.45">
      <c r="A4030" t="s">
        <v>2266</v>
      </c>
      <c r="B4030">
        <v>820000</v>
      </c>
      <c r="C4030" t="s">
        <v>43</v>
      </c>
      <c r="D4030" s="2">
        <v>2020.12</v>
      </c>
      <c r="E4030" t="str" cm="1">
        <f t="array" ref="E4030">IF(COUNT(FIND({"셀룰러","샐룰러","lte","Lte","LTE","Cellular","cellular"},G4030)),"lte","wifi")</f>
        <v>lte</v>
      </c>
      <c r="F4030">
        <v>20201224</v>
      </c>
      <c r="G4030" t="s">
        <v>5619</v>
      </c>
      <c r="H4030">
        <f t="shared" si="488"/>
        <v>2.9999999999972715E-2</v>
      </c>
      <c r="I4030">
        <f t="shared" si="485"/>
        <v>949000</v>
      </c>
      <c r="J4030">
        <v>2020.09</v>
      </c>
      <c r="K4030">
        <f t="shared" si="486"/>
        <v>64</v>
      </c>
      <c r="M4030">
        <f t="shared" si="487"/>
        <v>949000</v>
      </c>
    </row>
    <row r="4031" spans="1:13" x14ac:dyDescent="0.45">
      <c r="A4031" t="s">
        <v>2266</v>
      </c>
      <c r="B4031">
        <v>800000</v>
      </c>
      <c r="C4031" t="s">
        <v>43</v>
      </c>
      <c r="D4031" t="str">
        <f t="shared" ref="D4031:D4044" si="491">LEFT(F4031,7)</f>
        <v>2021.02</v>
      </c>
      <c r="E4031" t="str" cm="1">
        <f t="array" ref="E4031">IF(COUNT(FIND({"셀룰러","샐룰러","lte","Lte","LTE","Cellular","cellular"},G4031)),"lte","wifi")</f>
        <v>wifi</v>
      </c>
      <c r="F4031" t="s">
        <v>105</v>
      </c>
      <c r="G4031" t="s">
        <v>2425</v>
      </c>
      <c r="H4031">
        <f t="shared" si="488"/>
        <v>0.93000000000006366</v>
      </c>
      <c r="I4031">
        <f t="shared" si="485"/>
        <v>979000</v>
      </c>
      <c r="J4031">
        <v>2020.09</v>
      </c>
      <c r="K4031">
        <f t="shared" si="486"/>
        <v>256</v>
      </c>
      <c r="M4031">
        <f t="shared" si="487"/>
        <v>779000</v>
      </c>
    </row>
    <row r="4032" spans="1:13" x14ac:dyDescent="0.45">
      <c r="A4032" t="s">
        <v>2266</v>
      </c>
      <c r="B4032">
        <v>650000</v>
      </c>
      <c r="C4032" t="s">
        <v>43</v>
      </c>
      <c r="D4032" t="str">
        <f t="shared" si="491"/>
        <v>2021.02</v>
      </c>
      <c r="E4032" t="str" cm="1">
        <f t="array" ref="E4032">IF(COUNT(FIND({"셀룰러","샐룰러","lte","Lte","LTE","Cellular","cellular"},G4032)),"lte","wifi")</f>
        <v>wifi</v>
      </c>
      <c r="F4032" t="s">
        <v>29</v>
      </c>
      <c r="G4032" t="s">
        <v>2345</v>
      </c>
      <c r="H4032">
        <f t="shared" si="488"/>
        <v>0.93000000000006366</v>
      </c>
      <c r="I4032">
        <f t="shared" si="485"/>
        <v>779000</v>
      </c>
      <c r="J4032">
        <v>2020.09</v>
      </c>
      <c r="K4032">
        <f t="shared" si="486"/>
        <v>64</v>
      </c>
      <c r="M4032">
        <f t="shared" si="487"/>
        <v>779000</v>
      </c>
    </row>
    <row r="4033" spans="1:13" x14ac:dyDescent="0.45">
      <c r="A4033" t="s">
        <v>2266</v>
      </c>
      <c r="B4033">
        <v>700000</v>
      </c>
      <c r="C4033" t="s">
        <v>43</v>
      </c>
      <c r="D4033" t="str">
        <f t="shared" si="491"/>
        <v>2020.12</v>
      </c>
      <c r="E4033" t="str" cm="1">
        <f t="array" ref="E4033">IF(COUNT(FIND({"셀룰러","샐룰러","lte","Lte","LTE","Cellular","cellular"},G4033)),"lte","wifi")</f>
        <v>wifi</v>
      </c>
      <c r="F4033" t="s">
        <v>171</v>
      </c>
      <c r="G4033" t="s">
        <v>2610</v>
      </c>
      <c r="H4033">
        <f t="shared" si="488"/>
        <v>2.9999999999972715E-2</v>
      </c>
      <c r="I4033">
        <f t="shared" si="485"/>
        <v>779000</v>
      </c>
      <c r="J4033">
        <v>2020.09</v>
      </c>
      <c r="K4033">
        <f t="shared" si="486"/>
        <v>64</v>
      </c>
      <c r="M4033">
        <f t="shared" si="487"/>
        <v>779000</v>
      </c>
    </row>
    <row r="4034" spans="1:13" x14ac:dyDescent="0.45">
      <c r="A4034" t="s">
        <v>2266</v>
      </c>
      <c r="B4034">
        <v>650000</v>
      </c>
      <c r="C4034" t="s">
        <v>4</v>
      </c>
      <c r="D4034" t="str">
        <f t="shared" si="491"/>
        <v>2020.12</v>
      </c>
      <c r="E4034" t="str" cm="1">
        <f t="array" ref="E4034">IF(COUNT(FIND({"셀룰러","샐룰러","lte","Lte","LTE","Cellular","cellular"},G4034)),"lte","wifi")</f>
        <v>wifi</v>
      </c>
      <c r="F4034" t="s">
        <v>146</v>
      </c>
      <c r="G4034" t="s">
        <v>2569</v>
      </c>
      <c r="H4034">
        <f t="shared" si="488"/>
        <v>2.9999999999972715E-2</v>
      </c>
      <c r="I4034">
        <f t="shared" si="485"/>
        <v>779000</v>
      </c>
      <c r="J4034">
        <v>2020.09</v>
      </c>
      <c r="K4034">
        <f t="shared" si="486"/>
        <v>64</v>
      </c>
      <c r="M4034">
        <f t="shared" si="487"/>
        <v>779000</v>
      </c>
    </row>
    <row r="4035" spans="1:13" x14ac:dyDescent="0.45">
      <c r="A4035" t="s">
        <v>2266</v>
      </c>
      <c r="B4035">
        <v>690000</v>
      </c>
      <c r="C4035" t="s">
        <v>43</v>
      </c>
      <c r="D4035" t="str">
        <f t="shared" si="491"/>
        <v>2021.01</v>
      </c>
      <c r="E4035" t="str" cm="1">
        <f t="array" ref="E4035">IF(COUNT(FIND({"셀룰러","샐룰러","lte","Lte","LTE","Cellular","cellular"},G4035)),"lte","wifi")</f>
        <v>wifi</v>
      </c>
      <c r="F4035" t="s">
        <v>87</v>
      </c>
      <c r="G4035" t="s">
        <v>2406</v>
      </c>
      <c r="H4035">
        <f t="shared" si="488"/>
        <v>0.92000000000007276</v>
      </c>
      <c r="I4035">
        <f t="shared" si="485"/>
        <v>779000</v>
      </c>
      <c r="J4035">
        <v>2020.09</v>
      </c>
      <c r="K4035">
        <f t="shared" si="486"/>
        <v>64</v>
      </c>
      <c r="M4035">
        <f t="shared" si="487"/>
        <v>779000</v>
      </c>
    </row>
    <row r="4036" spans="1:13" x14ac:dyDescent="0.45">
      <c r="A4036" t="s">
        <v>2266</v>
      </c>
      <c r="B4036">
        <v>700000</v>
      </c>
      <c r="C4036" t="s">
        <v>43</v>
      </c>
      <c r="D4036" t="str">
        <f t="shared" si="491"/>
        <v>2021.01</v>
      </c>
      <c r="E4036" t="str" cm="1">
        <f t="array" ref="E4036">IF(COUNT(FIND({"셀룰러","샐룰러","lte","Lte","LTE","Cellular","cellular"},G4036)),"lte","wifi")</f>
        <v>wifi</v>
      </c>
      <c r="F4036" t="s">
        <v>110</v>
      </c>
      <c r="G4036" t="s">
        <v>2485</v>
      </c>
      <c r="H4036">
        <f t="shared" si="488"/>
        <v>0.92000000000007276</v>
      </c>
      <c r="I4036">
        <f t="shared" si="485"/>
        <v>779000</v>
      </c>
      <c r="J4036">
        <v>2020.09</v>
      </c>
      <c r="K4036">
        <f t="shared" si="486"/>
        <v>64</v>
      </c>
      <c r="M4036">
        <f t="shared" si="487"/>
        <v>779000</v>
      </c>
    </row>
    <row r="4037" spans="1:13" x14ac:dyDescent="0.45">
      <c r="A4037" t="s">
        <v>2266</v>
      </c>
      <c r="B4037">
        <v>800000</v>
      </c>
      <c r="C4037" t="s">
        <v>43</v>
      </c>
      <c r="D4037" t="str">
        <f t="shared" si="491"/>
        <v>2020.12</v>
      </c>
      <c r="E4037" t="str" cm="1">
        <f t="array" ref="E4037">IF(COUNT(FIND({"셀룰러","샐룰러","lte","Lte","LTE","Cellular","cellular"},G4037)),"lte","wifi")</f>
        <v>lte</v>
      </c>
      <c r="F4037" t="s">
        <v>161</v>
      </c>
      <c r="G4037" t="s">
        <v>2616</v>
      </c>
      <c r="H4037">
        <f t="shared" si="488"/>
        <v>2.9999999999972715E-2</v>
      </c>
      <c r="I4037">
        <f t="shared" ref="I4037:I4100" si="492">IF(K4037=256,M4037+200000,M4037)</f>
        <v>949000</v>
      </c>
      <c r="J4037">
        <v>2020.09</v>
      </c>
      <c r="K4037">
        <f t="shared" ref="K4037:K4100" si="493">IF(COUNT(FIND(256,G4037)),256,64)</f>
        <v>64</v>
      </c>
      <c r="M4037">
        <f t="shared" ref="M4037:M4100" si="494">IF(E4037="wifi",779000,949000)</f>
        <v>949000</v>
      </c>
    </row>
    <row r="4038" spans="1:13" x14ac:dyDescent="0.45">
      <c r="A4038" t="s">
        <v>2266</v>
      </c>
      <c r="B4038">
        <v>670000</v>
      </c>
      <c r="C4038" t="s">
        <v>43</v>
      </c>
      <c r="D4038" t="str">
        <f t="shared" si="491"/>
        <v>2021.01</v>
      </c>
      <c r="E4038" t="str" cm="1">
        <f t="array" ref="E4038">IF(COUNT(FIND({"셀룰러","샐룰러","lte","Lte","LTE","Cellular","cellular"},G4038)),"lte","wifi")</f>
        <v>wifi</v>
      </c>
      <c r="F4038" t="s">
        <v>342</v>
      </c>
      <c r="G4038" t="s">
        <v>2554</v>
      </c>
      <c r="H4038">
        <f t="shared" si="488"/>
        <v>0.92000000000007276</v>
      </c>
      <c r="I4038">
        <f t="shared" si="492"/>
        <v>779000</v>
      </c>
      <c r="J4038">
        <v>2020.09</v>
      </c>
      <c r="K4038">
        <f t="shared" si="493"/>
        <v>64</v>
      </c>
      <c r="M4038">
        <f t="shared" si="494"/>
        <v>779000</v>
      </c>
    </row>
    <row r="4039" spans="1:13" x14ac:dyDescent="0.45">
      <c r="A4039" t="s">
        <v>2266</v>
      </c>
      <c r="B4039">
        <v>800000</v>
      </c>
      <c r="C4039" t="s">
        <v>4</v>
      </c>
      <c r="D4039" t="str">
        <f t="shared" si="491"/>
        <v>2020.12</v>
      </c>
      <c r="E4039" t="str" cm="1">
        <f t="array" ref="E4039">IF(COUNT(FIND({"셀룰러","샐룰러","lte","Lte","LTE","Cellular","cellular"},G4039)),"lte","wifi")</f>
        <v>lte</v>
      </c>
      <c r="F4039" t="s">
        <v>138</v>
      </c>
      <c r="G4039" t="s">
        <v>2557</v>
      </c>
      <c r="H4039">
        <f t="shared" ref="H4039:H4102" si="495">D4039-J4039</f>
        <v>2.9999999999972715E-2</v>
      </c>
      <c r="I4039">
        <f t="shared" si="492"/>
        <v>949000</v>
      </c>
      <c r="J4039">
        <v>2020.09</v>
      </c>
      <c r="K4039">
        <f t="shared" si="493"/>
        <v>64</v>
      </c>
      <c r="M4039">
        <f t="shared" si="494"/>
        <v>949000</v>
      </c>
    </row>
    <row r="4040" spans="1:13" x14ac:dyDescent="0.45">
      <c r="A4040" t="s">
        <v>2266</v>
      </c>
      <c r="B4040">
        <v>710000</v>
      </c>
      <c r="C4040" t="s">
        <v>43</v>
      </c>
      <c r="D4040" t="str">
        <f t="shared" si="491"/>
        <v>2020.12</v>
      </c>
      <c r="E4040" t="str" cm="1">
        <f t="array" ref="E4040">IF(COUNT(FIND({"셀룰러","샐룰러","lte","Lte","LTE","Cellular","cellular"},G4040)),"lte","wifi")</f>
        <v>wifi</v>
      </c>
      <c r="F4040" t="s">
        <v>146</v>
      </c>
      <c r="G4040" t="s">
        <v>2588</v>
      </c>
      <c r="H4040">
        <f t="shared" si="495"/>
        <v>2.9999999999972715E-2</v>
      </c>
      <c r="I4040">
        <f t="shared" si="492"/>
        <v>779000</v>
      </c>
      <c r="J4040">
        <v>2020.09</v>
      </c>
      <c r="K4040">
        <f t="shared" si="493"/>
        <v>64</v>
      </c>
      <c r="M4040">
        <f t="shared" si="494"/>
        <v>779000</v>
      </c>
    </row>
    <row r="4041" spans="1:13" x14ac:dyDescent="0.45">
      <c r="A4041" t="s">
        <v>2266</v>
      </c>
      <c r="B4041">
        <v>650000</v>
      </c>
      <c r="C4041" t="s">
        <v>4</v>
      </c>
      <c r="D4041" t="str">
        <f t="shared" si="491"/>
        <v>2020.12</v>
      </c>
      <c r="E4041" t="str" cm="1">
        <f t="array" ref="E4041">IF(COUNT(FIND({"셀룰러","샐룰러","lte","Lte","LTE","Cellular","cellular"},G4041)),"lte","wifi")</f>
        <v>wifi</v>
      </c>
      <c r="F4041" t="s">
        <v>152</v>
      </c>
      <c r="G4041" t="s">
        <v>2583</v>
      </c>
      <c r="H4041">
        <f t="shared" si="495"/>
        <v>2.9999999999972715E-2</v>
      </c>
      <c r="I4041">
        <f t="shared" si="492"/>
        <v>779000</v>
      </c>
      <c r="J4041">
        <v>2020.09</v>
      </c>
      <c r="K4041">
        <f t="shared" si="493"/>
        <v>64</v>
      </c>
      <c r="M4041">
        <f t="shared" si="494"/>
        <v>779000</v>
      </c>
    </row>
    <row r="4042" spans="1:13" x14ac:dyDescent="0.45">
      <c r="A4042" t="s">
        <v>2266</v>
      </c>
      <c r="B4042" s="1">
        <v>700000</v>
      </c>
      <c r="C4042" t="s">
        <v>4</v>
      </c>
      <c r="D4042" t="str">
        <f t="shared" si="491"/>
        <v>2021.02</v>
      </c>
      <c r="E4042" t="str" cm="1">
        <f t="array" ref="E4042">IF(COUNT(FIND({"셀룰러","샐룰러","lte","Lte","LTE","Cellular","cellular"},G4042)),"lte","wifi")</f>
        <v>wifi</v>
      </c>
      <c r="F4042" t="s">
        <v>5277</v>
      </c>
      <c r="G4042" t="s">
        <v>5191</v>
      </c>
      <c r="H4042">
        <f t="shared" si="495"/>
        <v>0.93000000000006366</v>
      </c>
      <c r="I4042">
        <f t="shared" si="492"/>
        <v>779000</v>
      </c>
      <c r="J4042">
        <v>2020.09</v>
      </c>
      <c r="K4042">
        <f t="shared" si="493"/>
        <v>64</v>
      </c>
      <c r="M4042">
        <f t="shared" si="494"/>
        <v>779000</v>
      </c>
    </row>
    <row r="4043" spans="1:13" x14ac:dyDescent="0.45">
      <c r="A4043" t="s">
        <v>2266</v>
      </c>
      <c r="B4043">
        <v>720000</v>
      </c>
      <c r="C4043" t="s">
        <v>4</v>
      </c>
      <c r="D4043" t="str">
        <f t="shared" si="491"/>
        <v>2021.02</v>
      </c>
      <c r="E4043" t="str" cm="1">
        <f t="array" ref="E4043">IF(COUNT(FIND({"셀룰러","샐룰러","lte","Lte","LTE","Cellular","cellular"},G4043)),"lte","wifi")</f>
        <v>wifi</v>
      </c>
      <c r="F4043" t="s">
        <v>74</v>
      </c>
      <c r="G4043" t="s">
        <v>2478</v>
      </c>
      <c r="H4043">
        <f t="shared" si="495"/>
        <v>0.93000000000006366</v>
      </c>
      <c r="I4043">
        <f t="shared" si="492"/>
        <v>779000</v>
      </c>
      <c r="J4043">
        <v>2020.09</v>
      </c>
      <c r="K4043">
        <f t="shared" si="493"/>
        <v>64</v>
      </c>
      <c r="M4043">
        <f t="shared" si="494"/>
        <v>779000</v>
      </c>
    </row>
    <row r="4044" spans="1:13" x14ac:dyDescent="0.45">
      <c r="A4044" t="s">
        <v>2266</v>
      </c>
      <c r="B4044">
        <v>850000</v>
      </c>
      <c r="C4044" t="s">
        <v>43</v>
      </c>
      <c r="D4044" t="str">
        <f t="shared" si="491"/>
        <v>2020.12</v>
      </c>
      <c r="E4044" t="str" cm="1">
        <f t="array" ref="E4044">IF(COUNT(FIND({"셀룰러","샐룰러","lte","Lte","LTE","Cellular","cellular"},G4044)),"lte","wifi")</f>
        <v>wifi</v>
      </c>
      <c r="F4044" t="s">
        <v>118</v>
      </c>
      <c r="G4044" t="s">
        <v>2546</v>
      </c>
      <c r="H4044">
        <f t="shared" si="495"/>
        <v>2.9999999999972715E-2</v>
      </c>
      <c r="I4044">
        <f t="shared" si="492"/>
        <v>979000</v>
      </c>
      <c r="J4044">
        <v>2020.09</v>
      </c>
      <c r="K4044">
        <f t="shared" si="493"/>
        <v>256</v>
      </c>
      <c r="M4044">
        <f t="shared" si="494"/>
        <v>779000</v>
      </c>
    </row>
    <row r="4045" spans="1:13" x14ac:dyDescent="0.45">
      <c r="A4045" t="s">
        <v>2266</v>
      </c>
      <c r="B4045">
        <v>550000</v>
      </c>
      <c r="C4045" t="s">
        <v>4</v>
      </c>
      <c r="D4045" s="2">
        <v>2021.01</v>
      </c>
      <c r="E4045" t="str" cm="1">
        <f t="array" ref="E4045">IF(COUNT(FIND({"셀룰러","샐룰러","lte","Lte","LTE","Cellular","cellular"},G4045)),"lte","wifi")</f>
        <v>wifi</v>
      </c>
      <c r="F4045">
        <v>20210124</v>
      </c>
      <c r="G4045" t="s">
        <v>5689</v>
      </c>
      <c r="H4045">
        <f t="shared" si="495"/>
        <v>0.92000000000007276</v>
      </c>
      <c r="I4045">
        <f t="shared" si="492"/>
        <v>779000</v>
      </c>
      <c r="J4045">
        <v>2020.09</v>
      </c>
      <c r="K4045">
        <f t="shared" si="493"/>
        <v>64</v>
      </c>
      <c r="M4045">
        <f t="shared" si="494"/>
        <v>779000</v>
      </c>
    </row>
    <row r="4046" spans="1:13" x14ac:dyDescent="0.45">
      <c r="A4046" t="s">
        <v>2266</v>
      </c>
      <c r="B4046">
        <v>610000</v>
      </c>
      <c r="C4046" t="s">
        <v>4</v>
      </c>
      <c r="D4046" t="str">
        <f>LEFT(F4046,7)</f>
        <v>2021.03</v>
      </c>
      <c r="E4046" t="str" cm="1">
        <f t="array" ref="E4046">IF(COUNT(FIND({"셀룰러","샐룰러","lte","Lte","LTE","Cellular","cellular"},G4046)),"lte","wifi")</f>
        <v>wifi</v>
      </c>
      <c r="F4046" t="s">
        <v>13</v>
      </c>
      <c r="G4046" t="s">
        <v>2733</v>
      </c>
      <c r="H4046">
        <f t="shared" si="495"/>
        <v>0.94000000000005457</v>
      </c>
      <c r="I4046">
        <f t="shared" si="492"/>
        <v>779000</v>
      </c>
      <c r="J4046">
        <v>2020.09</v>
      </c>
      <c r="K4046">
        <f t="shared" si="493"/>
        <v>64</v>
      </c>
      <c r="M4046">
        <f t="shared" si="494"/>
        <v>779000</v>
      </c>
    </row>
    <row r="4047" spans="1:13" x14ac:dyDescent="0.45">
      <c r="A4047" t="s">
        <v>2266</v>
      </c>
      <c r="B4047">
        <v>700000</v>
      </c>
      <c r="C4047" t="s">
        <v>43</v>
      </c>
      <c r="D4047" t="str">
        <f>LEFT(F4047,7)</f>
        <v>2020.11</v>
      </c>
      <c r="E4047" t="str" cm="1">
        <f t="array" ref="E4047">IF(COUNT(FIND({"셀룰러","샐룰러","lte","Lte","LTE","Cellular","cellular"},G4047)),"lte","wifi")</f>
        <v>wifi</v>
      </c>
      <c r="F4047" t="s">
        <v>201</v>
      </c>
      <c r="G4047" t="s">
        <v>2695</v>
      </c>
      <c r="H4047">
        <f t="shared" si="495"/>
        <v>1.999999999998181E-2</v>
      </c>
      <c r="I4047">
        <f t="shared" si="492"/>
        <v>779000</v>
      </c>
      <c r="J4047">
        <v>2020.09</v>
      </c>
      <c r="K4047">
        <f t="shared" si="493"/>
        <v>64</v>
      </c>
      <c r="M4047">
        <f t="shared" si="494"/>
        <v>779000</v>
      </c>
    </row>
    <row r="4048" spans="1:13" x14ac:dyDescent="0.45">
      <c r="A4048" t="s">
        <v>2266</v>
      </c>
      <c r="B4048">
        <v>660000</v>
      </c>
      <c r="C4048" t="s">
        <v>4</v>
      </c>
      <c r="D4048" s="2">
        <v>2021.02</v>
      </c>
      <c r="E4048" t="str" cm="1">
        <f t="array" ref="E4048">IF(COUNT(FIND({"셀룰러","샐룰러","lte","Lte","LTE","Cellular","cellular"},G4048)),"lte","wifi")</f>
        <v>wifi</v>
      </c>
      <c r="F4048">
        <v>20210211</v>
      </c>
      <c r="G4048" t="s">
        <v>5467</v>
      </c>
      <c r="H4048">
        <f t="shared" si="495"/>
        <v>0.93000000000006366</v>
      </c>
      <c r="I4048">
        <f t="shared" si="492"/>
        <v>779000</v>
      </c>
      <c r="J4048">
        <v>2020.09</v>
      </c>
      <c r="K4048">
        <f t="shared" si="493"/>
        <v>64</v>
      </c>
      <c r="M4048">
        <f t="shared" si="494"/>
        <v>779000</v>
      </c>
    </row>
    <row r="4049" spans="1:13" x14ac:dyDescent="0.45">
      <c r="A4049" t="s">
        <v>2266</v>
      </c>
      <c r="B4049">
        <v>790000</v>
      </c>
      <c r="C4049" t="s">
        <v>43</v>
      </c>
      <c r="D4049" t="str">
        <f>LEFT(F4049,7)</f>
        <v>2021.03</v>
      </c>
      <c r="E4049" t="str" cm="1">
        <f t="array" ref="E4049">IF(COUNT(FIND({"셀룰러","샐룰러","lte","Lte","LTE","Cellular","cellular"},G4049)),"lte","wifi")</f>
        <v>wifi</v>
      </c>
      <c r="F4049" t="s">
        <v>10</v>
      </c>
      <c r="G4049" t="s">
        <v>2278</v>
      </c>
      <c r="H4049">
        <f t="shared" si="495"/>
        <v>0.94000000000005457</v>
      </c>
      <c r="I4049">
        <f t="shared" si="492"/>
        <v>979000</v>
      </c>
      <c r="J4049">
        <v>2020.09</v>
      </c>
      <c r="K4049">
        <f t="shared" si="493"/>
        <v>256</v>
      </c>
      <c r="M4049">
        <f t="shared" si="494"/>
        <v>779000</v>
      </c>
    </row>
    <row r="4050" spans="1:13" x14ac:dyDescent="0.45">
      <c r="A4050" t="s">
        <v>2266</v>
      </c>
      <c r="B4050">
        <v>650000</v>
      </c>
      <c r="C4050" t="s">
        <v>4</v>
      </c>
      <c r="D4050" t="str">
        <f>LEFT(F4050,7)</f>
        <v>2020.11</v>
      </c>
      <c r="E4050" t="str" cm="1">
        <f t="array" ref="E4050">IF(COUNT(FIND({"셀룰러","샐룰러","lte","Lte","LTE","Cellular","cellular"},G4050)),"lte","wifi")</f>
        <v>wifi</v>
      </c>
      <c r="F4050" t="s">
        <v>181</v>
      </c>
      <c r="G4050" t="s">
        <v>2681</v>
      </c>
      <c r="H4050">
        <f t="shared" si="495"/>
        <v>1.999999999998181E-2</v>
      </c>
      <c r="I4050">
        <f t="shared" si="492"/>
        <v>779000</v>
      </c>
      <c r="J4050">
        <v>2020.09</v>
      </c>
      <c r="K4050">
        <f t="shared" si="493"/>
        <v>64</v>
      </c>
      <c r="M4050">
        <f t="shared" si="494"/>
        <v>779000</v>
      </c>
    </row>
    <row r="4051" spans="1:13" x14ac:dyDescent="0.45">
      <c r="A4051" t="s">
        <v>2266</v>
      </c>
      <c r="B4051">
        <v>670000</v>
      </c>
      <c r="C4051" t="s">
        <v>43</v>
      </c>
      <c r="D4051" s="2">
        <v>2021.02</v>
      </c>
      <c r="E4051" t="str" cm="1">
        <f t="array" ref="E4051">IF(COUNT(FIND({"셀룰러","샐룰러","lte","Lte","LTE","Cellular","cellular"},G4051)),"lte","wifi")</f>
        <v>wifi</v>
      </c>
      <c r="F4051">
        <v>20210227</v>
      </c>
      <c r="G4051" t="s">
        <v>5698</v>
      </c>
      <c r="H4051">
        <f t="shared" si="495"/>
        <v>0.93000000000006366</v>
      </c>
      <c r="I4051">
        <f t="shared" si="492"/>
        <v>779000</v>
      </c>
      <c r="J4051">
        <v>2020.09</v>
      </c>
      <c r="K4051">
        <f t="shared" si="493"/>
        <v>64</v>
      </c>
      <c r="M4051">
        <f t="shared" si="494"/>
        <v>779000</v>
      </c>
    </row>
    <row r="4052" spans="1:13" x14ac:dyDescent="0.45">
      <c r="A4052" t="s">
        <v>2266</v>
      </c>
      <c r="B4052">
        <v>870000</v>
      </c>
      <c r="C4052" t="s">
        <v>43</v>
      </c>
      <c r="D4052" t="str">
        <f>LEFT(F4052,7)</f>
        <v>2021.01</v>
      </c>
      <c r="E4052" t="str" cm="1">
        <f t="array" ref="E4052">IF(COUNT(FIND({"셀룰러","샐룰러","lte","Lte","LTE","Cellular","cellular"},G4052)),"lte","wifi")</f>
        <v>lte</v>
      </c>
      <c r="F4052" t="s">
        <v>111</v>
      </c>
      <c r="G4052" t="s">
        <v>2510</v>
      </c>
      <c r="H4052">
        <f t="shared" si="495"/>
        <v>0.92000000000007276</v>
      </c>
      <c r="I4052">
        <f t="shared" si="492"/>
        <v>949000</v>
      </c>
      <c r="J4052">
        <v>2020.09</v>
      </c>
      <c r="K4052">
        <f t="shared" si="493"/>
        <v>64</v>
      </c>
      <c r="M4052">
        <f t="shared" si="494"/>
        <v>949000</v>
      </c>
    </row>
    <row r="4053" spans="1:13" x14ac:dyDescent="0.45">
      <c r="A4053" t="s">
        <v>2266</v>
      </c>
      <c r="B4053">
        <v>670000</v>
      </c>
      <c r="C4053" t="s">
        <v>43</v>
      </c>
      <c r="D4053" t="str">
        <f>LEFT(F4053,7)</f>
        <v>2021.03</v>
      </c>
      <c r="E4053" t="str" cm="1">
        <f t="array" ref="E4053">IF(COUNT(FIND({"셀룰러","샐룰러","lte","Lte","LTE","Cellular","cellular"},G4053)),"lte","wifi")</f>
        <v>wifi</v>
      </c>
      <c r="F4053" t="s">
        <v>22</v>
      </c>
      <c r="G4053" t="s">
        <v>2294</v>
      </c>
      <c r="H4053">
        <f t="shared" si="495"/>
        <v>0.94000000000005457</v>
      </c>
      <c r="I4053">
        <f t="shared" si="492"/>
        <v>779000</v>
      </c>
      <c r="J4053">
        <v>2020.09</v>
      </c>
      <c r="K4053">
        <f t="shared" si="493"/>
        <v>64</v>
      </c>
      <c r="M4053">
        <f t="shared" si="494"/>
        <v>779000</v>
      </c>
    </row>
    <row r="4054" spans="1:13" x14ac:dyDescent="0.45">
      <c r="A4054" t="s">
        <v>2266</v>
      </c>
      <c r="B4054">
        <v>695000</v>
      </c>
      <c r="C4054" t="s">
        <v>43</v>
      </c>
      <c r="D4054" t="str">
        <f>LEFT(F4054,7)</f>
        <v>2021.01</v>
      </c>
      <c r="E4054" t="str" cm="1">
        <f t="array" ref="E4054">IF(COUNT(FIND({"셀룰러","샐룰러","lte","Lte","LTE","Cellular","cellular"},G4054)),"lte","wifi")</f>
        <v>wifi</v>
      </c>
      <c r="F4054" t="s">
        <v>102</v>
      </c>
      <c r="G4054" t="s">
        <v>2528</v>
      </c>
      <c r="H4054">
        <f t="shared" si="495"/>
        <v>0.92000000000007276</v>
      </c>
      <c r="I4054">
        <f t="shared" si="492"/>
        <v>779000</v>
      </c>
      <c r="J4054">
        <v>2020.09</v>
      </c>
      <c r="K4054">
        <f t="shared" si="493"/>
        <v>64</v>
      </c>
      <c r="M4054">
        <f t="shared" si="494"/>
        <v>779000</v>
      </c>
    </row>
    <row r="4055" spans="1:13" x14ac:dyDescent="0.45">
      <c r="A4055" t="s">
        <v>2266</v>
      </c>
      <c r="B4055">
        <v>680000</v>
      </c>
      <c r="C4055" t="s">
        <v>43</v>
      </c>
      <c r="D4055" t="str">
        <f>LEFT(F4055,7)</f>
        <v>2020.12</v>
      </c>
      <c r="E4055" t="str" cm="1">
        <f t="array" ref="E4055">IF(COUNT(FIND({"셀룰러","샐룰러","lte","Lte","LTE","Cellular","cellular"},G4055)),"lte","wifi")</f>
        <v>wifi</v>
      </c>
      <c r="F4055" t="s">
        <v>155</v>
      </c>
      <c r="G4055" t="s">
        <v>1486</v>
      </c>
      <c r="H4055">
        <f t="shared" si="495"/>
        <v>2.9999999999972715E-2</v>
      </c>
      <c r="I4055">
        <f t="shared" si="492"/>
        <v>779000</v>
      </c>
      <c r="J4055">
        <v>2020.09</v>
      </c>
      <c r="K4055">
        <f t="shared" si="493"/>
        <v>64</v>
      </c>
      <c r="M4055">
        <f t="shared" si="494"/>
        <v>779000</v>
      </c>
    </row>
    <row r="4056" spans="1:13" x14ac:dyDescent="0.45">
      <c r="A4056" t="s">
        <v>2266</v>
      </c>
      <c r="B4056">
        <v>780000</v>
      </c>
      <c r="C4056" t="s">
        <v>4</v>
      </c>
      <c r="D4056" s="2">
        <v>2021.01</v>
      </c>
      <c r="E4056" t="str" cm="1">
        <f t="array" ref="E4056">IF(COUNT(FIND({"셀룰러","샐룰러","lte","Lte","LTE","Cellular","cellular"},G4056)),"lte","wifi")</f>
        <v>lte</v>
      </c>
      <c r="F4056">
        <v>20210111</v>
      </c>
      <c r="G4056" t="s">
        <v>5418</v>
      </c>
      <c r="H4056">
        <f t="shared" si="495"/>
        <v>0.92000000000007276</v>
      </c>
      <c r="I4056">
        <f t="shared" si="492"/>
        <v>949000</v>
      </c>
      <c r="J4056">
        <v>2020.09</v>
      </c>
      <c r="K4056">
        <f t="shared" si="493"/>
        <v>64</v>
      </c>
      <c r="M4056">
        <f t="shared" si="494"/>
        <v>949000</v>
      </c>
    </row>
    <row r="4057" spans="1:13" x14ac:dyDescent="0.45">
      <c r="A4057" t="s">
        <v>2266</v>
      </c>
      <c r="B4057">
        <v>660000</v>
      </c>
      <c r="C4057" t="s">
        <v>43</v>
      </c>
      <c r="D4057" t="str">
        <f t="shared" ref="D4057:D4074" si="496">LEFT(F4057,7)</f>
        <v>2021.03</v>
      </c>
      <c r="E4057" t="str" cm="1">
        <f t="array" ref="E4057">IF(COUNT(FIND({"셀룰러","샐룰러","lte","Lte","LTE","Cellular","cellular"},G4057)),"lte","wifi")</f>
        <v>wifi</v>
      </c>
      <c r="F4057" t="s">
        <v>20</v>
      </c>
      <c r="G4057" t="s">
        <v>2296</v>
      </c>
      <c r="H4057">
        <f t="shared" si="495"/>
        <v>0.94000000000005457</v>
      </c>
      <c r="I4057">
        <f t="shared" si="492"/>
        <v>779000</v>
      </c>
      <c r="J4057">
        <v>2020.09</v>
      </c>
      <c r="K4057">
        <f t="shared" si="493"/>
        <v>64</v>
      </c>
      <c r="M4057">
        <f t="shared" si="494"/>
        <v>779000</v>
      </c>
    </row>
    <row r="4058" spans="1:13" x14ac:dyDescent="0.45">
      <c r="A4058" t="s">
        <v>2266</v>
      </c>
      <c r="B4058">
        <v>860000</v>
      </c>
      <c r="C4058" t="s">
        <v>43</v>
      </c>
      <c r="D4058" t="str">
        <f t="shared" si="496"/>
        <v>2020.11</v>
      </c>
      <c r="E4058" t="str" cm="1">
        <f t="array" ref="E4058">IF(COUNT(FIND({"셀룰러","샐룰러","lte","Lte","LTE","Cellular","cellular"},G4058)),"lte","wifi")</f>
        <v>wifi</v>
      </c>
      <c r="F4058" t="s">
        <v>168</v>
      </c>
      <c r="G4058" t="s">
        <v>2671</v>
      </c>
      <c r="H4058">
        <f t="shared" si="495"/>
        <v>1.999999999998181E-2</v>
      </c>
      <c r="I4058">
        <f t="shared" si="492"/>
        <v>979000</v>
      </c>
      <c r="J4058">
        <v>2020.09</v>
      </c>
      <c r="K4058">
        <f t="shared" si="493"/>
        <v>256</v>
      </c>
      <c r="M4058">
        <f t="shared" si="494"/>
        <v>779000</v>
      </c>
    </row>
    <row r="4059" spans="1:13" x14ac:dyDescent="0.45">
      <c r="A4059" t="s">
        <v>2266</v>
      </c>
      <c r="B4059">
        <v>800000</v>
      </c>
      <c r="C4059" t="s">
        <v>4</v>
      </c>
      <c r="D4059" t="str">
        <f t="shared" si="496"/>
        <v>2021.02</v>
      </c>
      <c r="E4059" t="str" cm="1">
        <f t="array" ref="E4059">IF(COUNT(FIND({"셀룰러","샐룰러","lte","Lte","LTE","Cellular","cellular"},G4059)),"lte","wifi")</f>
        <v>lte</v>
      </c>
      <c r="F4059" t="s">
        <v>73</v>
      </c>
      <c r="G4059" t="s">
        <v>2407</v>
      </c>
      <c r="H4059">
        <f t="shared" si="495"/>
        <v>0.93000000000006366</v>
      </c>
      <c r="I4059">
        <f t="shared" si="492"/>
        <v>949000</v>
      </c>
      <c r="J4059">
        <v>2020.09</v>
      </c>
      <c r="K4059">
        <f t="shared" si="493"/>
        <v>64</v>
      </c>
      <c r="M4059">
        <f t="shared" si="494"/>
        <v>949000</v>
      </c>
    </row>
    <row r="4060" spans="1:13" x14ac:dyDescent="0.45">
      <c r="A4060" t="s">
        <v>2266</v>
      </c>
      <c r="B4060">
        <v>650000</v>
      </c>
      <c r="C4060" t="s">
        <v>43</v>
      </c>
      <c r="D4060" t="str">
        <f t="shared" si="496"/>
        <v>2021.03</v>
      </c>
      <c r="E4060" t="str" cm="1">
        <f t="array" ref="E4060">IF(COUNT(FIND({"셀룰러","샐룰러","lte","Lte","LTE","Cellular","cellular"},G4060)),"lte","wifi")</f>
        <v>wifi</v>
      </c>
      <c r="F4060" t="s">
        <v>197</v>
      </c>
      <c r="G4060" t="s">
        <v>2280</v>
      </c>
      <c r="H4060">
        <f t="shared" si="495"/>
        <v>0.94000000000005457</v>
      </c>
      <c r="I4060">
        <f t="shared" si="492"/>
        <v>779000</v>
      </c>
      <c r="J4060">
        <v>2020.09</v>
      </c>
      <c r="K4060">
        <f t="shared" si="493"/>
        <v>64</v>
      </c>
      <c r="M4060">
        <f t="shared" si="494"/>
        <v>779000</v>
      </c>
    </row>
    <row r="4061" spans="1:13" x14ac:dyDescent="0.45">
      <c r="A4061" t="s">
        <v>2266</v>
      </c>
      <c r="B4061">
        <v>680000</v>
      </c>
      <c r="C4061" t="s">
        <v>43</v>
      </c>
      <c r="D4061" t="str">
        <f t="shared" si="496"/>
        <v>2021.01</v>
      </c>
      <c r="E4061" t="str" cm="1">
        <f t="array" ref="E4061">IF(COUNT(FIND({"셀룰러","샐룰러","lte","Lte","LTE","Cellular","cellular"},G4061)),"lte","wifi")</f>
        <v>wifi</v>
      </c>
      <c r="F4061" t="s">
        <v>102</v>
      </c>
      <c r="G4061" t="s">
        <v>2527</v>
      </c>
      <c r="H4061">
        <f t="shared" si="495"/>
        <v>0.92000000000007276</v>
      </c>
      <c r="I4061">
        <f t="shared" si="492"/>
        <v>779000</v>
      </c>
      <c r="J4061">
        <v>2020.09</v>
      </c>
      <c r="K4061">
        <f t="shared" si="493"/>
        <v>64</v>
      </c>
      <c r="M4061">
        <f t="shared" si="494"/>
        <v>779000</v>
      </c>
    </row>
    <row r="4062" spans="1:13" x14ac:dyDescent="0.45">
      <c r="A4062" t="s">
        <v>2266</v>
      </c>
      <c r="B4062">
        <v>660000</v>
      </c>
      <c r="C4062" t="s">
        <v>43</v>
      </c>
      <c r="D4062" t="str">
        <f t="shared" si="496"/>
        <v>2021.01</v>
      </c>
      <c r="E4062" t="str" cm="1">
        <f t="array" ref="E4062">IF(COUNT(FIND({"셀룰러","샐룰러","lte","Lte","LTE","Cellular","cellular"},G4062)),"lte","wifi")</f>
        <v>wifi</v>
      </c>
      <c r="F4062" t="s">
        <v>313</v>
      </c>
      <c r="G4062" t="s">
        <v>2433</v>
      </c>
      <c r="H4062">
        <f t="shared" si="495"/>
        <v>0.92000000000007276</v>
      </c>
      <c r="I4062">
        <f t="shared" si="492"/>
        <v>779000</v>
      </c>
      <c r="J4062">
        <v>2020.09</v>
      </c>
      <c r="K4062">
        <f t="shared" si="493"/>
        <v>64</v>
      </c>
      <c r="M4062">
        <f t="shared" si="494"/>
        <v>779000</v>
      </c>
    </row>
    <row r="4063" spans="1:13" x14ac:dyDescent="0.45">
      <c r="A4063" t="s">
        <v>2266</v>
      </c>
      <c r="B4063">
        <v>175000</v>
      </c>
      <c r="C4063" t="s">
        <v>43</v>
      </c>
      <c r="D4063" t="str">
        <f t="shared" si="496"/>
        <v>2020.12</v>
      </c>
      <c r="E4063" t="str" cm="1">
        <f t="array" ref="E4063">IF(COUNT(FIND({"셀룰러","샐룰러","lte","Lte","LTE","Cellular","cellular"},G4063)),"lte","wifi")</f>
        <v>wifi</v>
      </c>
      <c r="F4063" t="s">
        <v>145</v>
      </c>
      <c r="G4063" t="s">
        <v>2727</v>
      </c>
      <c r="H4063">
        <f t="shared" si="495"/>
        <v>2.9999999999972715E-2</v>
      </c>
      <c r="I4063">
        <f t="shared" si="492"/>
        <v>779000</v>
      </c>
      <c r="J4063">
        <v>2020.09</v>
      </c>
      <c r="K4063">
        <f t="shared" si="493"/>
        <v>64</v>
      </c>
      <c r="M4063">
        <f t="shared" si="494"/>
        <v>779000</v>
      </c>
    </row>
    <row r="4064" spans="1:13" x14ac:dyDescent="0.45">
      <c r="A4064" t="s">
        <v>2266</v>
      </c>
      <c r="B4064">
        <v>650000</v>
      </c>
      <c r="C4064" t="s">
        <v>4</v>
      </c>
      <c r="D4064" t="str">
        <f t="shared" si="496"/>
        <v>2021.03</v>
      </c>
      <c r="E4064" t="str" cm="1">
        <f t="array" ref="E4064">IF(COUNT(FIND({"셀룰러","샐룰러","lte","Lte","LTE","Cellular","cellular"},G4064)),"lte","wifi")</f>
        <v>wifi</v>
      </c>
      <c r="F4064" t="s">
        <v>1513</v>
      </c>
      <c r="G4064" t="s">
        <v>2288</v>
      </c>
      <c r="H4064">
        <f t="shared" si="495"/>
        <v>0.94000000000005457</v>
      </c>
      <c r="I4064">
        <f t="shared" si="492"/>
        <v>779000</v>
      </c>
      <c r="J4064">
        <v>2020.09</v>
      </c>
      <c r="K4064">
        <f t="shared" si="493"/>
        <v>64</v>
      </c>
      <c r="M4064">
        <f t="shared" si="494"/>
        <v>779000</v>
      </c>
    </row>
    <row r="4065" spans="1:13" x14ac:dyDescent="0.45">
      <c r="A4065" t="s">
        <v>2266</v>
      </c>
      <c r="B4065">
        <v>650000</v>
      </c>
      <c r="C4065" t="s">
        <v>4</v>
      </c>
      <c r="D4065" t="str">
        <f t="shared" si="496"/>
        <v>2021.02</v>
      </c>
      <c r="E4065" t="str" cm="1">
        <f t="array" ref="E4065">IF(COUNT(FIND({"셀룰러","샐룰러","lte","Lte","LTE","Cellular","cellular"},G4065)),"lte","wifi")</f>
        <v>wifi</v>
      </c>
      <c r="F4065" t="s">
        <v>105</v>
      </c>
      <c r="G4065" t="s">
        <v>2426</v>
      </c>
      <c r="H4065">
        <f t="shared" si="495"/>
        <v>0.93000000000006366</v>
      </c>
      <c r="I4065">
        <f t="shared" si="492"/>
        <v>779000</v>
      </c>
      <c r="J4065">
        <v>2020.09</v>
      </c>
      <c r="K4065">
        <f t="shared" si="493"/>
        <v>64</v>
      </c>
      <c r="M4065">
        <f t="shared" si="494"/>
        <v>779000</v>
      </c>
    </row>
    <row r="4066" spans="1:13" x14ac:dyDescent="0.45">
      <c r="A4066" t="s">
        <v>2266</v>
      </c>
      <c r="B4066">
        <v>870000</v>
      </c>
      <c r="C4066" t="s">
        <v>4</v>
      </c>
      <c r="D4066" t="str">
        <f t="shared" si="496"/>
        <v>2020.11</v>
      </c>
      <c r="E4066" t="str" cm="1">
        <f t="array" ref="E4066">IF(COUNT(FIND({"셀룰러","샐룰러","lte","Lte","LTE","Cellular","cellular"},G4066)),"lte","wifi")</f>
        <v>wifi</v>
      </c>
      <c r="F4066" t="s">
        <v>285</v>
      </c>
      <c r="G4066" t="s">
        <v>2710</v>
      </c>
      <c r="H4066">
        <f t="shared" si="495"/>
        <v>1.999999999998181E-2</v>
      </c>
      <c r="I4066">
        <f t="shared" si="492"/>
        <v>979000</v>
      </c>
      <c r="J4066">
        <v>2020.09</v>
      </c>
      <c r="K4066">
        <f t="shared" si="493"/>
        <v>256</v>
      </c>
      <c r="M4066">
        <f t="shared" si="494"/>
        <v>779000</v>
      </c>
    </row>
    <row r="4067" spans="1:13" x14ac:dyDescent="0.45">
      <c r="A4067" t="s">
        <v>2266</v>
      </c>
      <c r="B4067">
        <v>650000</v>
      </c>
      <c r="C4067" t="s">
        <v>43</v>
      </c>
      <c r="D4067" t="str">
        <f t="shared" si="496"/>
        <v>2021.01</v>
      </c>
      <c r="E4067" t="str" cm="1">
        <f t="array" ref="E4067">IF(COUNT(FIND({"셀룰러","샐룰러","lte","Lte","LTE","Cellular","cellular"},G4067)),"lte","wifi")</f>
        <v>wifi</v>
      </c>
      <c r="F4067" t="s">
        <v>84</v>
      </c>
      <c r="G4067" t="s">
        <v>2421</v>
      </c>
      <c r="H4067">
        <f t="shared" si="495"/>
        <v>0.92000000000007276</v>
      </c>
      <c r="I4067">
        <f t="shared" si="492"/>
        <v>779000</v>
      </c>
      <c r="J4067">
        <v>2020.09</v>
      </c>
      <c r="K4067">
        <f t="shared" si="493"/>
        <v>64</v>
      </c>
      <c r="M4067">
        <f t="shared" si="494"/>
        <v>779000</v>
      </c>
    </row>
    <row r="4068" spans="1:13" x14ac:dyDescent="0.45">
      <c r="A4068" t="s">
        <v>2266</v>
      </c>
      <c r="B4068">
        <v>680000</v>
      </c>
      <c r="C4068" t="s">
        <v>43</v>
      </c>
      <c r="D4068" t="str">
        <f t="shared" si="496"/>
        <v>2020.12</v>
      </c>
      <c r="E4068" t="str" cm="1">
        <f t="array" ref="E4068">IF(COUNT(FIND({"셀룰러","샐룰러","lte","Lte","LTE","Cellular","cellular"},G4068)),"lte","wifi")</f>
        <v>wifi</v>
      </c>
      <c r="F4068" t="s">
        <v>155</v>
      </c>
      <c r="G4068" t="s">
        <v>2645</v>
      </c>
      <c r="H4068">
        <f t="shared" si="495"/>
        <v>2.9999999999972715E-2</v>
      </c>
      <c r="I4068">
        <f t="shared" si="492"/>
        <v>779000</v>
      </c>
      <c r="J4068">
        <v>2020.09</v>
      </c>
      <c r="K4068">
        <f t="shared" si="493"/>
        <v>64</v>
      </c>
      <c r="M4068">
        <f t="shared" si="494"/>
        <v>779000</v>
      </c>
    </row>
    <row r="4069" spans="1:13" x14ac:dyDescent="0.45">
      <c r="A4069" t="s">
        <v>2266</v>
      </c>
      <c r="B4069">
        <v>720000</v>
      </c>
      <c r="C4069" t="s">
        <v>43</v>
      </c>
      <c r="D4069" t="str">
        <f t="shared" si="496"/>
        <v>2020.12</v>
      </c>
      <c r="E4069" t="str" cm="1">
        <f t="array" ref="E4069">IF(COUNT(FIND({"셀룰러","샐룰러","lte","Lte","LTE","Cellular","cellular"},G4069)),"lte","wifi")</f>
        <v>wifi</v>
      </c>
      <c r="F4069" t="s">
        <v>146</v>
      </c>
      <c r="G4069" t="s">
        <v>2270</v>
      </c>
      <c r="H4069">
        <f t="shared" si="495"/>
        <v>2.9999999999972715E-2</v>
      </c>
      <c r="I4069">
        <f t="shared" si="492"/>
        <v>779000</v>
      </c>
      <c r="J4069">
        <v>2020.09</v>
      </c>
      <c r="K4069">
        <f t="shared" si="493"/>
        <v>64</v>
      </c>
      <c r="M4069">
        <f t="shared" si="494"/>
        <v>779000</v>
      </c>
    </row>
    <row r="4070" spans="1:13" x14ac:dyDescent="0.45">
      <c r="A4070" t="s">
        <v>2266</v>
      </c>
      <c r="B4070">
        <v>670000</v>
      </c>
      <c r="C4070" t="s">
        <v>43</v>
      </c>
      <c r="D4070" t="str">
        <f t="shared" si="496"/>
        <v>2021.02</v>
      </c>
      <c r="E4070" t="str" cm="1">
        <f t="array" ref="E4070">IF(COUNT(FIND({"셀룰러","샐룰러","lte","Lte","LTE","Cellular","cellular"},G4070)),"lte","wifi")</f>
        <v>wifi</v>
      </c>
      <c r="F4070" t="s">
        <v>58</v>
      </c>
      <c r="G4070" t="s">
        <v>2379</v>
      </c>
      <c r="H4070">
        <f t="shared" si="495"/>
        <v>0.93000000000006366</v>
      </c>
      <c r="I4070">
        <f t="shared" si="492"/>
        <v>779000</v>
      </c>
      <c r="J4070">
        <v>2020.09</v>
      </c>
      <c r="K4070">
        <f t="shared" si="493"/>
        <v>64</v>
      </c>
      <c r="M4070">
        <f t="shared" si="494"/>
        <v>779000</v>
      </c>
    </row>
    <row r="4071" spans="1:13" x14ac:dyDescent="0.45">
      <c r="A4071" t="s">
        <v>2266</v>
      </c>
      <c r="B4071">
        <v>700000</v>
      </c>
      <c r="C4071" t="s">
        <v>43</v>
      </c>
      <c r="D4071" t="str">
        <f t="shared" si="496"/>
        <v>2020.11</v>
      </c>
      <c r="E4071" t="str" cm="1">
        <f t="array" ref="E4071">IF(COUNT(FIND({"셀룰러","샐룰러","lte","Lte","LTE","Cellular","cellular"},G4071)),"lte","wifi")</f>
        <v>wifi</v>
      </c>
      <c r="F4071" t="s">
        <v>599</v>
      </c>
      <c r="G4071" t="s">
        <v>2686</v>
      </c>
      <c r="H4071">
        <f t="shared" si="495"/>
        <v>1.999999999998181E-2</v>
      </c>
      <c r="I4071">
        <f t="shared" si="492"/>
        <v>779000</v>
      </c>
      <c r="J4071">
        <v>2020.09</v>
      </c>
      <c r="K4071">
        <f t="shared" si="493"/>
        <v>64</v>
      </c>
      <c r="M4071">
        <f t="shared" si="494"/>
        <v>779000</v>
      </c>
    </row>
    <row r="4072" spans="1:13" x14ac:dyDescent="0.45">
      <c r="A4072" t="s">
        <v>2266</v>
      </c>
      <c r="B4072">
        <v>700000</v>
      </c>
      <c r="C4072" t="s">
        <v>43</v>
      </c>
      <c r="D4072" t="str">
        <f t="shared" si="496"/>
        <v>2020.11</v>
      </c>
      <c r="E4072" t="str" cm="1">
        <f t="array" ref="E4072">IF(COUNT(FIND({"셀룰러","샐룰러","lte","Lte","LTE","Cellular","cellular"},G4072)),"lte","wifi")</f>
        <v>wifi</v>
      </c>
      <c r="F4072" t="s">
        <v>168</v>
      </c>
      <c r="G4072" t="s">
        <v>2622</v>
      </c>
      <c r="H4072">
        <f t="shared" si="495"/>
        <v>1.999999999998181E-2</v>
      </c>
      <c r="I4072">
        <f t="shared" si="492"/>
        <v>779000</v>
      </c>
      <c r="J4072">
        <v>2020.09</v>
      </c>
      <c r="K4072">
        <f t="shared" si="493"/>
        <v>64</v>
      </c>
      <c r="M4072">
        <f t="shared" si="494"/>
        <v>779000</v>
      </c>
    </row>
    <row r="4073" spans="1:13" x14ac:dyDescent="0.45">
      <c r="A4073" t="s">
        <v>2266</v>
      </c>
      <c r="B4073">
        <v>700000</v>
      </c>
      <c r="C4073" t="s">
        <v>43</v>
      </c>
      <c r="D4073" t="str">
        <f t="shared" si="496"/>
        <v>2021.01</v>
      </c>
      <c r="E4073" t="str" cm="1">
        <f t="array" ref="E4073">IF(COUNT(FIND({"셀룰러","샐룰러","lte","Lte","LTE","Cellular","cellular"},G4073)),"lte","wifi")</f>
        <v>wifi</v>
      </c>
      <c r="F4073" t="s">
        <v>114</v>
      </c>
      <c r="G4073" t="s">
        <v>2553</v>
      </c>
      <c r="H4073">
        <f t="shared" si="495"/>
        <v>0.92000000000007276</v>
      </c>
      <c r="I4073">
        <f t="shared" si="492"/>
        <v>779000</v>
      </c>
      <c r="J4073">
        <v>2020.09</v>
      </c>
      <c r="K4073">
        <f t="shared" si="493"/>
        <v>64</v>
      </c>
      <c r="M4073">
        <f t="shared" si="494"/>
        <v>779000</v>
      </c>
    </row>
    <row r="4074" spans="1:13" x14ac:dyDescent="0.45">
      <c r="A4074" t="s">
        <v>2266</v>
      </c>
      <c r="B4074">
        <v>870000</v>
      </c>
      <c r="C4074" t="s">
        <v>43</v>
      </c>
      <c r="D4074" t="str">
        <f t="shared" si="496"/>
        <v>2021.01</v>
      </c>
      <c r="E4074" t="str" cm="1">
        <f t="array" ref="E4074">IF(COUNT(FIND({"셀룰러","샐룰러","lte","Lte","LTE","Cellular","cellular"},G4074)),"lte","wifi")</f>
        <v>wifi</v>
      </c>
      <c r="F4074" t="s">
        <v>114</v>
      </c>
      <c r="G4074" t="s">
        <v>2551</v>
      </c>
      <c r="H4074">
        <f t="shared" si="495"/>
        <v>0.92000000000007276</v>
      </c>
      <c r="I4074">
        <f t="shared" si="492"/>
        <v>979000</v>
      </c>
      <c r="J4074">
        <v>2020.09</v>
      </c>
      <c r="K4074">
        <f t="shared" si="493"/>
        <v>256</v>
      </c>
      <c r="M4074">
        <f t="shared" si="494"/>
        <v>779000</v>
      </c>
    </row>
    <row r="4075" spans="1:13" x14ac:dyDescent="0.45">
      <c r="A4075" t="s">
        <v>2266</v>
      </c>
      <c r="B4075">
        <v>710000</v>
      </c>
      <c r="C4075" t="s">
        <v>43</v>
      </c>
      <c r="D4075" s="2">
        <v>2020.12</v>
      </c>
      <c r="E4075" t="str" cm="1">
        <f t="array" ref="E4075">IF(COUNT(FIND({"셀룰러","샐룰러","lte","Lte","LTE","Cellular","cellular"},G4075)),"lte","wifi")</f>
        <v>wifi</v>
      </c>
      <c r="F4075">
        <v>20201202</v>
      </c>
      <c r="G4075" t="s">
        <v>5593</v>
      </c>
      <c r="H4075">
        <f t="shared" si="495"/>
        <v>2.9999999999972715E-2</v>
      </c>
      <c r="I4075">
        <f t="shared" si="492"/>
        <v>779000</v>
      </c>
      <c r="J4075">
        <v>2020.09</v>
      </c>
      <c r="K4075">
        <f t="shared" si="493"/>
        <v>64</v>
      </c>
      <c r="M4075">
        <f t="shared" si="494"/>
        <v>779000</v>
      </c>
    </row>
    <row r="4076" spans="1:13" x14ac:dyDescent="0.45">
      <c r="A4076" t="s">
        <v>2266</v>
      </c>
      <c r="B4076">
        <v>700000</v>
      </c>
      <c r="C4076" t="s">
        <v>43</v>
      </c>
      <c r="D4076" t="str">
        <f t="shared" ref="D4076:D4084" si="497">LEFT(F4076,7)</f>
        <v>2020.12</v>
      </c>
      <c r="E4076" t="str" cm="1">
        <f t="array" ref="E4076">IF(COUNT(FIND({"셀룰러","샐룰러","lte","Lte","LTE","Cellular","cellular"},G4076)),"lte","wifi")</f>
        <v>wifi</v>
      </c>
      <c r="F4076" t="s">
        <v>121</v>
      </c>
      <c r="G4076" t="s">
        <v>2552</v>
      </c>
      <c r="H4076">
        <f t="shared" si="495"/>
        <v>2.9999999999972715E-2</v>
      </c>
      <c r="I4076">
        <f t="shared" si="492"/>
        <v>779000</v>
      </c>
      <c r="J4076">
        <v>2020.09</v>
      </c>
      <c r="K4076">
        <f t="shared" si="493"/>
        <v>64</v>
      </c>
      <c r="M4076">
        <f t="shared" si="494"/>
        <v>779000</v>
      </c>
    </row>
    <row r="4077" spans="1:13" x14ac:dyDescent="0.45">
      <c r="A4077" t="s">
        <v>2266</v>
      </c>
      <c r="B4077">
        <v>670000</v>
      </c>
      <c r="C4077" t="s">
        <v>43</v>
      </c>
      <c r="D4077" t="str">
        <f t="shared" si="497"/>
        <v>2020.12</v>
      </c>
      <c r="E4077" t="str" cm="1">
        <f t="array" ref="E4077">IF(COUNT(FIND({"셀룰러","샐룰러","lte","Lte","LTE","Cellular","cellular"},G4077)),"lte","wifi")</f>
        <v>wifi</v>
      </c>
      <c r="F4077" t="s">
        <v>132</v>
      </c>
      <c r="G4077" t="s">
        <v>2589</v>
      </c>
      <c r="H4077">
        <f t="shared" si="495"/>
        <v>2.9999999999972715E-2</v>
      </c>
      <c r="I4077">
        <f t="shared" si="492"/>
        <v>779000</v>
      </c>
      <c r="J4077">
        <v>2020.09</v>
      </c>
      <c r="K4077">
        <f t="shared" si="493"/>
        <v>64</v>
      </c>
      <c r="M4077">
        <f t="shared" si="494"/>
        <v>779000</v>
      </c>
    </row>
    <row r="4078" spans="1:13" x14ac:dyDescent="0.45">
      <c r="A4078" t="s">
        <v>2266</v>
      </c>
      <c r="B4078">
        <v>680000</v>
      </c>
      <c r="C4078" t="s">
        <v>43</v>
      </c>
      <c r="D4078" t="str">
        <f t="shared" si="497"/>
        <v>2021.02</v>
      </c>
      <c r="E4078" t="str" cm="1">
        <f t="array" ref="E4078">IF(COUNT(FIND({"셀룰러","샐룰러","lte","Lte","LTE","Cellular","cellular"},G4078)),"lte","wifi")</f>
        <v>wifi</v>
      </c>
      <c r="F4078" t="s">
        <v>41</v>
      </c>
      <c r="G4078" t="s">
        <v>2232</v>
      </c>
      <c r="H4078">
        <f t="shared" si="495"/>
        <v>0.93000000000006366</v>
      </c>
      <c r="I4078">
        <f t="shared" si="492"/>
        <v>779000</v>
      </c>
      <c r="J4078">
        <v>2020.09</v>
      </c>
      <c r="K4078">
        <f t="shared" si="493"/>
        <v>64</v>
      </c>
      <c r="M4078">
        <f t="shared" si="494"/>
        <v>779000</v>
      </c>
    </row>
    <row r="4079" spans="1:13" x14ac:dyDescent="0.45">
      <c r="A4079" t="s">
        <v>2266</v>
      </c>
      <c r="B4079">
        <v>860000</v>
      </c>
      <c r="C4079" t="s">
        <v>43</v>
      </c>
      <c r="D4079" t="str">
        <f t="shared" si="497"/>
        <v>2021.01</v>
      </c>
      <c r="E4079" t="str" cm="1">
        <f t="array" ref="E4079">IF(COUNT(FIND({"셀룰러","샐룰러","lte","Lte","LTE","Cellular","cellular"},G4079)),"lte","wifi")</f>
        <v>wifi</v>
      </c>
      <c r="F4079" t="s">
        <v>83</v>
      </c>
      <c r="G4079" t="s">
        <v>2438</v>
      </c>
      <c r="H4079">
        <f t="shared" si="495"/>
        <v>0.92000000000007276</v>
      </c>
      <c r="I4079">
        <f t="shared" si="492"/>
        <v>979000</v>
      </c>
      <c r="J4079">
        <v>2020.09</v>
      </c>
      <c r="K4079">
        <f t="shared" si="493"/>
        <v>256</v>
      </c>
      <c r="M4079">
        <f t="shared" si="494"/>
        <v>779000</v>
      </c>
    </row>
    <row r="4080" spans="1:13" x14ac:dyDescent="0.45">
      <c r="A4080" t="s">
        <v>2266</v>
      </c>
      <c r="B4080">
        <v>500000</v>
      </c>
      <c r="C4080" t="s">
        <v>43</v>
      </c>
      <c r="D4080" t="str">
        <f t="shared" si="497"/>
        <v>2020.12</v>
      </c>
      <c r="E4080" t="str" cm="1">
        <f t="array" ref="E4080">IF(COUNT(FIND({"셀룰러","샐룰러","lte","Lte","LTE","Cellular","cellular"},G4080)),"lte","wifi")</f>
        <v>wifi</v>
      </c>
      <c r="F4080" t="s">
        <v>160</v>
      </c>
      <c r="G4080" t="s">
        <v>2655</v>
      </c>
      <c r="H4080">
        <f t="shared" si="495"/>
        <v>2.9999999999972715E-2</v>
      </c>
      <c r="I4080">
        <f t="shared" si="492"/>
        <v>779000</v>
      </c>
      <c r="J4080">
        <v>2020.09</v>
      </c>
      <c r="K4080">
        <f t="shared" si="493"/>
        <v>64</v>
      </c>
      <c r="M4080">
        <f t="shared" si="494"/>
        <v>779000</v>
      </c>
    </row>
    <row r="4081" spans="1:13" x14ac:dyDescent="0.45">
      <c r="A4081" t="s">
        <v>2266</v>
      </c>
      <c r="B4081">
        <v>660000</v>
      </c>
      <c r="C4081" t="s">
        <v>43</v>
      </c>
      <c r="D4081" t="str">
        <f t="shared" si="497"/>
        <v>2021.02</v>
      </c>
      <c r="E4081" t="str" cm="1">
        <f t="array" ref="E4081">IF(COUNT(FIND({"셀룰러","샐룰러","lte","Lte","LTE","Cellular","cellular"},G4081)),"lte","wifi")</f>
        <v>wifi</v>
      </c>
      <c r="F4081" t="s">
        <v>44</v>
      </c>
      <c r="G4081" t="s">
        <v>2228</v>
      </c>
      <c r="H4081">
        <f t="shared" si="495"/>
        <v>0.93000000000006366</v>
      </c>
      <c r="I4081">
        <f t="shared" si="492"/>
        <v>779000</v>
      </c>
      <c r="J4081">
        <v>2020.09</v>
      </c>
      <c r="K4081">
        <f t="shared" si="493"/>
        <v>64</v>
      </c>
      <c r="M4081">
        <f t="shared" si="494"/>
        <v>779000</v>
      </c>
    </row>
    <row r="4082" spans="1:13" x14ac:dyDescent="0.45">
      <c r="A4082" t="s">
        <v>2266</v>
      </c>
      <c r="B4082">
        <v>670000</v>
      </c>
      <c r="C4082" t="s">
        <v>4</v>
      </c>
      <c r="D4082" t="str">
        <f t="shared" si="497"/>
        <v>2021.01</v>
      </c>
      <c r="E4082" t="str" cm="1">
        <f t="array" ref="E4082">IF(COUNT(FIND({"셀룰러","샐룰러","lte","Lte","LTE","Cellular","cellular"},G4082)),"lte","wifi")</f>
        <v>wifi</v>
      </c>
      <c r="F4082" t="s">
        <v>114</v>
      </c>
      <c r="G4082" t="s">
        <v>2517</v>
      </c>
      <c r="H4082">
        <f t="shared" si="495"/>
        <v>0.92000000000007276</v>
      </c>
      <c r="I4082">
        <f t="shared" si="492"/>
        <v>779000</v>
      </c>
      <c r="J4082">
        <v>2020.09</v>
      </c>
      <c r="K4082">
        <f t="shared" si="493"/>
        <v>64</v>
      </c>
      <c r="M4082">
        <f t="shared" si="494"/>
        <v>779000</v>
      </c>
    </row>
    <row r="4083" spans="1:13" x14ac:dyDescent="0.45">
      <c r="A4083" t="s">
        <v>2266</v>
      </c>
      <c r="B4083">
        <v>640000</v>
      </c>
      <c r="C4083" t="s">
        <v>43</v>
      </c>
      <c r="D4083" t="str">
        <f t="shared" si="497"/>
        <v>2021.02</v>
      </c>
      <c r="E4083" t="str" cm="1">
        <f t="array" ref="E4083">IF(COUNT(FIND({"셀룰러","샐룰러","lte","Lte","LTE","Cellular","cellular"},G4083)),"lte","wifi")</f>
        <v>wifi</v>
      </c>
      <c r="F4083" t="s">
        <v>41</v>
      </c>
      <c r="G4083" t="s">
        <v>2335</v>
      </c>
      <c r="H4083">
        <f t="shared" si="495"/>
        <v>0.93000000000006366</v>
      </c>
      <c r="I4083">
        <f t="shared" si="492"/>
        <v>779000</v>
      </c>
      <c r="J4083">
        <v>2020.09</v>
      </c>
      <c r="K4083">
        <f t="shared" si="493"/>
        <v>64</v>
      </c>
      <c r="M4083">
        <f t="shared" si="494"/>
        <v>779000</v>
      </c>
    </row>
    <row r="4084" spans="1:13" x14ac:dyDescent="0.45">
      <c r="A4084" t="s">
        <v>2266</v>
      </c>
      <c r="B4084">
        <v>650000</v>
      </c>
      <c r="C4084" t="s">
        <v>43</v>
      </c>
      <c r="D4084" t="str">
        <f t="shared" si="497"/>
        <v>2021.02</v>
      </c>
      <c r="E4084" t="str" cm="1">
        <f t="array" ref="E4084">IF(COUNT(FIND({"셀룰러","샐룰러","lte","Lte","LTE","Cellular","cellular"},G4084)),"lte","wifi")</f>
        <v>wifi</v>
      </c>
      <c r="F4084" t="s">
        <v>25</v>
      </c>
      <c r="G4084" t="s">
        <v>2349</v>
      </c>
      <c r="H4084">
        <f t="shared" si="495"/>
        <v>0.93000000000006366</v>
      </c>
      <c r="I4084">
        <f t="shared" si="492"/>
        <v>779000</v>
      </c>
      <c r="J4084">
        <v>2020.09</v>
      </c>
      <c r="K4084">
        <f t="shared" si="493"/>
        <v>64</v>
      </c>
      <c r="M4084">
        <f t="shared" si="494"/>
        <v>779000</v>
      </c>
    </row>
    <row r="4085" spans="1:13" x14ac:dyDescent="0.45">
      <c r="A4085" t="s">
        <v>2266</v>
      </c>
      <c r="B4085">
        <v>650000</v>
      </c>
      <c r="C4085" t="s">
        <v>4</v>
      </c>
      <c r="D4085" s="2">
        <v>2021.03</v>
      </c>
      <c r="E4085" t="str" cm="1">
        <f t="array" ref="E4085">IF(COUNT(FIND({"셀룰러","샐룰러","lte","Lte","LTE","Cellular","cellular"},G4085)),"lte","wifi")</f>
        <v>wifi</v>
      </c>
      <c r="F4085">
        <v>20210302</v>
      </c>
      <c r="G4085" t="s">
        <v>5671</v>
      </c>
      <c r="H4085">
        <f t="shared" si="495"/>
        <v>0.94000000000005457</v>
      </c>
      <c r="I4085">
        <f t="shared" si="492"/>
        <v>779000</v>
      </c>
      <c r="J4085">
        <v>2020.09</v>
      </c>
      <c r="K4085">
        <f t="shared" si="493"/>
        <v>64</v>
      </c>
      <c r="M4085">
        <f t="shared" si="494"/>
        <v>779000</v>
      </c>
    </row>
    <row r="4086" spans="1:13" x14ac:dyDescent="0.45">
      <c r="A4086" t="s">
        <v>2266</v>
      </c>
      <c r="B4086">
        <v>650000</v>
      </c>
      <c r="C4086" t="s">
        <v>43</v>
      </c>
      <c r="D4086" t="str">
        <f>LEFT(F4086,7)</f>
        <v>2021.03</v>
      </c>
      <c r="E4086" t="str" cm="1">
        <f t="array" ref="E4086">IF(COUNT(FIND({"셀룰러","샐룰러","lte","Lte","LTE","Cellular","cellular"},G4086)),"lte","wifi")</f>
        <v>wifi</v>
      </c>
      <c r="F4086" t="s">
        <v>18</v>
      </c>
      <c r="G4086" t="s">
        <v>2025</v>
      </c>
      <c r="H4086">
        <f t="shared" si="495"/>
        <v>0.94000000000005457</v>
      </c>
      <c r="I4086">
        <f t="shared" si="492"/>
        <v>779000</v>
      </c>
      <c r="J4086">
        <v>2020.09</v>
      </c>
      <c r="K4086">
        <f t="shared" si="493"/>
        <v>64</v>
      </c>
      <c r="M4086">
        <f t="shared" si="494"/>
        <v>779000</v>
      </c>
    </row>
    <row r="4087" spans="1:13" x14ac:dyDescent="0.45">
      <c r="A4087" t="s">
        <v>2266</v>
      </c>
      <c r="B4087">
        <v>670000</v>
      </c>
      <c r="C4087" t="s">
        <v>43</v>
      </c>
      <c r="D4087" s="2">
        <v>2021.02</v>
      </c>
      <c r="E4087" t="str" cm="1">
        <f t="array" ref="E4087">IF(COUNT(FIND({"셀룰러","샐룰러","lte","Lte","LTE","Cellular","cellular"},G4087)),"lte","wifi")</f>
        <v>wifi</v>
      </c>
      <c r="F4087">
        <v>20210225</v>
      </c>
      <c r="G4087" t="s">
        <v>5704</v>
      </c>
      <c r="H4087">
        <f t="shared" si="495"/>
        <v>0.93000000000006366</v>
      </c>
      <c r="I4087">
        <f t="shared" si="492"/>
        <v>779000</v>
      </c>
      <c r="J4087">
        <v>2020.09</v>
      </c>
      <c r="K4087">
        <f t="shared" si="493"/>
        <v>64</v>
      </c>
      <c r="M4087">
        <f t="shared" si="494"/>
        <v>779000</v>
      </c>
    </row>
    <row r="4088" spans="1:13" x14ac:dyDescent="0.45">
      <c r="A4088" t="s">
        <v>2266</v>
      </c>
      <c r="B4088">
        <v>660000</v>
      </c>
      <c r="C4088" t="s">
        <v>4</v>
      </c>
      <c r="D4088" t="str">
        <f t="shared" ref="D4088:D4093" si="498">LEFT(F4088,7)</f>
        <v>2021.02</v>
      </c>
      <c r="E4088" t="str" cm="1">
        <f t="array" ref="E4088">IF(COUNT(FIND({"셀룰러","샐룰러","lte","Lte","LTE","Cellular","cellular"},G4088)),"lte","wifi")</f>
        <v>wifi</v>
      </c>
      <c r="F4088" t="s">
        <v>74</v>
      </c>
      <c r="G4088" t="s">
        <v>2395</v>
      </c>
      <c r="H4088">
        <f t="shared" si="495"/>
        <v>0.93000000000006366</v>
      </c>
      <c r="I4088">
        <f t="shared" si="492"/>
        <v>779000</v>
      </c>
      <c r="J4088">
        <v>2020.09</v>
      </c>
      <c r="K4088">
        <f t="shared" si="493"/>
        <v>64</v>
      </c>
      <c r="M4088">
        <f t="shared" si="494"/>
        <v>779000</v>
      </c>
    </row>
    <row r="4089" spans="1:13" x14ac:dyDescent="0.45">
      <c r="A4089" t="s">
        <v>2266</v>
      </c>
      <c r="B4089">
        <v>670000</v>
      </c>
      <c r="C4089" t="s">
        <v>43</v>
      </c>
      <c r="D4089" t="str">
        <f t="shared" si="498"/>
        <v>2021.01</v>
      </c>
      <c r="E4089" t="str" cm="1">
        <f t="array" ref="E4089">IF(COUNT(FIND({"셀룰러","샐룰러","lte","Lte","LTE","Cellular","cellular"},G4089)),"lte","wifi")</f>
        <v>wifi</v>
      </c>
      <c r="F4089" t="s">
        <v>94</v>
      </c>
      <c r="G4089" t="s">
        <v>2246</v>
      </c>
      <c r="H4089">
        <f t="shared" si="495"/>
        <v>0.92000000000007276</v>
      </c>
      <c r="I4089">
        <f t="shared" si="492"/>
        <v>779000</v>
      </c>
      <c r="J4089">
        <v>2020.09</v>
      </c>
      <c r="K4089">
        <f t="shared" si="493"/>
        <v>64</v>
      </c>
      <c r="M4089">
        <f t="shared" si="494"/>
        <v>779000</v>
      </c>
    </row>
    <row r="4090" spans="1:13" x14ac:dyDescent="0.45">
      <c r="A4090" t="s">
        <v>2266</v>
      </c>
      <c r="B4090">
        <v>700000</v>
      </c>
      <c r="C4090" t="s">
        <v>43</v>
      </c>
      <c r="D4090" t="str">
        <f t="shared" si="498"/>
        <v>2020.12</v>
      </c>
      <c r="E4090" t="str" cm="1">
        <f t="array" ref="E4090">IF(COUNT(FIND({"셀룰러","샐룰러","lte","Lte","LTE","Cellular","cellular"},G4090)),"lte","wifi")</f>
        <v>wifi</v>
      </c>
      <c r="F4090" t="s">
        <v>472</v>
      </c>
      <c r="G4090" t="s">
        <v>2585</v>
      </c>
      <c r="H4090">
        <f t="shared" si="495"/>
        <v>2.9999999999972715E-2</v>
      </c>
      <c r="I4090">
        <f t="shared" si="492"/>
        <v>779000</v>
      </c>
      <c r="J4090">
        <v>2020.09</v>
      </c>
      <c r="K4090">
        <f t="shared" si="493"/>
        <v>64</v>
      </c>
      <c r="M4090">
        <f t="shared" si="494"/>
        <v>779000</v>
      </c>
    </row>
    <row r="4091" spans="1:13" x14ac:dyDescent="0.45">
      <c r="A4091" t="s">
        <v>2266</v>
      </c>
      <c r="B4091">
        <v>720000</v>
      </c>
      <c r="C4091" t="s">
        <v>43</v>
      </c>
      <c r="D4091" t="str">
        <f t="shared" si="498"/>
        <v>2020.11</v>
      </c>
      <c r="E4091" t="str" cm="1">
        <f t="array" ref="E4091">IF(COUNT(FIND({"셀룰러","샐룰러","lte","Lte","LTE","Cellular","cellular"},G4091)),"lte","wifi")</f>
        <v>wifi</v>
      </c>
      <c r="F4091" t="s">
        <v>199</v>
      </c>
      <c r="G4091" t="s">
        <v>2708</v>
      </c>
      <c r="H4091">
        <f t="shared" si="495"/>
        <v>1.999999999998181E-2</v>
      </c>
      <c r="I4091">
        <f t="shared" si="492"/>
        <v>779000</v>
      </c>
      <c r="J4091">
        <v>2020.09</v>
      </c>
      <c r="K4091">
        <f t="shared" si="493"/>
        <v>64</v>
      </c>
      <c r="M4091">
        <f t="shared" si="494"/>
        <v>779000</v>
      </c>
    </row>
    <row r="4092" spans="1:13" x14ac:dyDescent="0.45">
      <c r="A4092" t="s">
        <v>2266</v>
      </c>
      <c r="B4092">
        <v>675000</v>
      </c>
      <c r="C4092" t="s">
        <v>43</v>
      </c>
      <c r="D4092" t="str">
        <f t="shared" si="498"/>
        <v>2021.02</v>
      </c>
      <c r="E4092" t="str" cm="1">
        <f t="array" ref="E4092">IF(COUNT(FIND({"셀룰러","샐룰러","lte","Lte","LTE","Cellular","cellular"},G4092)),"lte","wifi")</f>
        <v>wifi</v>
      </c>
      <c r="F4092" t="s">
        <v>30</v>
      </c>
      <c r="G4092" t="s">
        <v>2734</v>
      </c>
      <c r="H4092">
        <f t="shared" si="495"/>
        <v>0.93000000000006366</v>
      </c>
      <c r="I4092">
        <f t="shared" si="492"/>
        <v>779000</v>
      </c>
      <c r="J4092">
        <v>2020.09</v>
      </c>
      <c r="K4092">
        <f t="shared" si="493"/>
        <v>64</v>
      </c>
      <c r="M4092">
        <f t="shared" si="494"/>
        <v>779000</v>
      </c>
    </row>
    <row r="4093" spans="1:13" x14ac:dyDescent="0.45">
      <c r="A4093" t="s">
        <v>2266</v>
      </c>
      <c r="B4093">
        <v>670000</v>
      </c>
      <c r="C4093" t="s">
        <v>43</v>
      </c>
      <c r="D4093" t="str">
        <f t="shared" si="498"/>
        <v>2021.01</v>
      </c>
      <c r="E4093" t="str" cm="1">
        <f t="array" ref="E4093">IF(COUNT(FIND({"셀룰러","샐룰러","lte","Lte","LTE","Cellular","cellular"},G4093)),"lte","wifi")</f>
        <v>wifi</v>
      </c>
      <c r="F4093" t="s">
        <v>103</v>
      </c>
      <c r="G4093" t="s">
        <v>2483</v>
      </c>
      <c r="H4093">
        <f t="shared" si="495"/>
        <v>0.92000000000007276</v>
      </c>
      <c r="I4093">
        <f t="shared" si="492"/>
        <v>779000</v>
      </c>
      <c r="J4093">
        <v>2020.09</v>
      </c>
      <c r="K4093">
        <f t="shared" si="493"/>
        <v>64</v>
      </c>
      <c r="M4093">
        <f t="shared" si="494"/>
        <v>779000</v>
      </c>
    </row>
    <row r="4094" spans="1:13" x14ac:dyDescent="0.45">
      <c r="A4094" t="s">
        <v>2266</v>
      </c>
      <c r="B4094">
        <v>699000</v>
      </c>
      <c r="C4094" t="s">
        <v>43</v>
      </c>
      <c r="D4094" s="2">
        <v>2021.01</v>
      </c>
      <c r="E4094" t="str" cm="1">
        <f t="array" ref="E4094">IF(COUNT(FIND({"셀룰러","샐룰러","lte","Lte","LTE","Cellular","cellular"},G4094)),"lte","wifi")</f>
        <v>wifi</v>
      </c>
      <c r="F4094">
        <v>20210111</v>
      </c>
      <c r="G4094" t="s">
        <v>2266</v>
      </c>
      <c r="H4094">
        <f t="shared" si="495"/>
        <v>0.92000000000007276</v>
      </c>
      <c r="I4094">
        <f t="shared" si="492"/>
        <v>779000</v>
      </c>
      <c r="J4094">
        <v>2020.09</v>
      </c>
      <c r="K4094">
        <f t="shared" si="493"/>
        <v>64</v>
      </c>
      <c r="M4094">
        <f t="shared" si="494"/>
        <v>779000</v>
      </c>
    </row>
    <row r="4095" spans="1:13" x14ac:dyDescent="0.45">
      <c r="A4095" t="s">
        <v>2266</v>
      </c>
      <c r="B4095">
        <v>850000</v>
      </c>
      <c r="C4095" t="s">
        <v>4</v>
      </c>
      <c r="D4095" s="2">
        <v>2020.12</v>
      </c>
      <c r="E4095" t="str" cm="1">
        <f t="array" ref="E4095">IF(COUNT(FIND({"셀룰러","샐룰러","lte","Lte","LTE","Cellular","cellular"},G4095)),"lte","wifi")</f>
        <v>lte</v>
      </c>
      <c r="F4095">
        <v>20201202</v>
      </c>
      <c r="G4095" t="s">
        <v>5436</v>
      </c>
      <c r="H4095">
        <f t="shared" si="495"/>
        <v>2.9999999999972715E-2</v>
      </c>
      <c r="I4095">
        <f t="shared" si="492"/>
        <v>1149000</v>
      </c>
      <c r="J4095">
        <v>2020.09</v>
      </c>
      <c r="K4095">
        <f t="shared" si="493"/>
        <v>256</v>
      </c>
      <c r="M4095">
        <f t="shared" si="494"/>
        <v>949000</v>
      </c>
    </row>
    <row r="4096" spans="1:13" x14ac:dyDescent="0.45">
      <c r="A4096" t="s">
        <v>2266</v>
      </c>
      <c r="B4096">
        <v>680000</v>
      </c>
      <c r="C4096" t="s">
        <v>4</v>
      </c>
      <c r="D4096" t="str">
        <f>LEFT(F4096,7)</f>
        <v>2021.01</v>
      </c>
      <c r="E4096" t="str" cm="1">
        <f t="array" ref="E4096">IF(COUNT(FIND({"셀룰러","샐룰러","lte","Lte","LTE","Cellular","cellular"},G4096)),"lte","wifi")</f>
        <v>wifi</v>
      </c>
      <c r="F4096" t="s">
        <v>371</v>
      </c>
      <c r="G4096" t="s">
        <v>5189</v>
      </c>
      <c r="H4096">
        <f t="shared" si="495"/>
        <v>0.92000000000007276</v>
      </c>
      <c r="I4096">
        <f t="shared" si="492"/>
        <v>779000</v>
      </c>
      <c r="J4096">
        <v>2020.09</v>
      </c>
      <c r="K4096">
        <f t="shared" si="493"/>
        <v>64</v>
      </c>
      <c r="M4096">
        <f t="shared" si="494"/>
        <v>779000</v>
      </c>
    </row>
    <row r="4097" spans="1:13" x14ac:dyDescent="0.45">
      <c r="A4097" t="s">
        <v>2266</v>
      </c>
      <c r="B4097">
        <v>690000</v>
      </c>
      <c r="C4097" t="s">
        <v>4</v>
      </c>
      <c r="D4097" t="str">
        <f>LEFT(F4097,7)</f>
        <v>2021.02</v>
      </c>
      <c r="E4097" t="str" cm="1">
        <f t="array" ref="E4097">IF(COUNT(FIND({"셀룰러","샐룰러","lte","Lte","LTE","Cellular","cellular"},G4097)),"lte","wifi")</f>
        <v>wifi</v>
      </c>
      <c r="F4097" t="s">
        <v>40</v>
      </c>
      <c r="G4097" t="s">
        <v>1376</v>
      </c>
      <c r="H4097">
        <f t="shared" si="495"/>
        <v>0.93000000000006366</v>
      </c>
      <c r="I4097">
        <f t="shared" si="492"/>
        <v>779000</v>
      </c>
      <c r="J4097">
        <v>2020.09</v>
      </c>
      <c r="K4097">
        <f t="shared" si="493"/>
        <v>64</v>
      </c>
      <c r="M4097">
        <f t="shared" si="494"/>
        <v>779000</v>
      </c>
    </row>
    <row r="4098" spans="1:13" x14ac:dyDescent="0.45">
      <c r="A4098" t="s">
        <v>2266</v>
      </c>
      <c r="B4098">
        <v>650000</v>
      </c>
      <c r="C4098" t="s">
        <v>43</v>
      </c>
      <c r="D4098" t="str">
        <f>LEFT(F4098,7)</f>
        <v>2021.03</v>
      </c>
      <c r="E4098" t="str" cm="1">
        <f t="array" ref="E4098">IF(COUNT(FIND({"셀룰러","샐룰러","lte","Lte","LTE","Cellular","cellular"},G4098)),"lte","wifi")</f>
        <v>wifi</v>
      </c>
      <c r="F4098" t="s">
        <v>13</v>
      </c>
      <c r="G4098" t="s">
        <v>2218</v>
      </c>
      <c r="H4098">
        <f t="shared" si="495"/>
        <v>0.94000000000005457</v>
      </c>
      <c r="I4098">
        <f t="shared" si="492"/>
        <v>779000</v>
      </c>
      <c r="J4098">
        <v>2020.09</v>
      </c>
      <c r="K4098">
        <f t="shared" si="493"/>
        <v>64</v>
      </c>
      <c r="M4098">
        <f t="shared" si="494"/>
        <v>779000</v>
      </c>
    </row>
    <row r="4099" spans="1:13" x14ac:dyDescent="0.45">
      <c r="A4099" t="s">
        <v>2266</v>
      </c>
      <c r="B4099">
        <v>670000</v>
      </c>
      <c r="C4099" t="s">
        <v>43</v>
      </c>
      <c r="D4099" t="str">
        <f>LEFT(F4099,7)</f>
        <v>2021.01</v>
      </c>
      <c r="E4099" t="str" cm="1">
        <f t="array" ref="E4099">IF(COUNT(FIND({"셀룰러","샐룰러","lte","Lte","LTE","Cellular","cellular"},G4099)),"lte","wifi")</f>
        <v>wifi</v>
      </c>
      <c r="F4099" t="s">
        <v>87</v>
      </c>
      <c r="G4099" t="s">
        <v>2241</v>
      </c>
      <c r="H4099">
        <f t="shared" si="495"/>
        <v>0.92000000000007276</v>
      </c>
      <c r="I4099">
        <f t="shared" si="492"/>
        <v>779000</v>
      </c>
      <c r="J4099">
        <v>2020.09</v>
      </c>
      <c r="K4099">
        <f t="shared" si="493"/>
        <v>64</v>
      </c>
      <c r="M4099">
        <f t="shared" si="494"/>
        <v>779000</v>
      </c>
    </row>
    <row r="4100" spans="1:13" x14ac:dyDescent="0.45">
      <c r="A4100" t="s">
        <v>2266</v>
      </c>
      <c r="B4100">
        <v>700000</v>
      </c>
      <c r="C4100" t="s">
        <v>43</v>
      </c>
      <c r="D4100" t="str">
        <f>LEFT(F4100,7)</f>
        <v>2020.12</v>
      </c>
      <c r="E4100" t="str" cm="1">
        <f t="array" ref="E4100">IF(COUNT(FIND({"셀룰러","샐룰러","lte","Lte","LTE","Cellular","cellular"},G4100)),"lte","wifi")</f>
        <v>wifi</v>
      </c>
      <c r="F4100" t="s">
        <v>175</v>
      </c>
      <c r="G4100" t="s">
        <v>2647</v>
      </c>
      <c r="H4100">
        <f t="shared" si="495"/>
        <v>2.9999999999972715E-2</v>
      </c>
      <c r="I4100">
        <f t="shared" si="492"/>
        <v>779000</v>
      </c>
      <c r="J4100">
        <v>2020.09</v>
      </c>
      <c r="K4100">
        <f t="shared" si="493"/>
        <v>64</v>
      </c>
      <c r="M4100">
        <f t="shared" si="494"/>
        <v>779000</v>
      </c>
    </row>
    <row r="4101" spans="1:13" x14ac:dyDescent="0.45">
      <c r="A4101" t="s">
        <v>2266</v>
      </c>
      <c r="B4101">
        <v>750000</v>
      </c>
      <c r="C4101" t="s">
        <v>43</v>
      </c>
      <c r="D4101" s="2">
        <v>2020.11</v>
      </c>
      <c r="E4101" t="str" cm="1">
        <f t="array" ref="E4101">IF(COUNT(FIND({"셀룰러","샐룰러","lte","Lte","LTE","Cellular","cellular"},G4101)),"lte","wifi")</f>
        <v>wifi</v>
      </c>
      <c r="F4101">
        <v>20201101</v>
      </c>
      <c r="G4101" t="s">
        <v>5614</v>
      </c>
      <c r="H4101">
        <f t="shared" si="495"/>
        <v>1.999999999998181E-2</v>
      </c>
      <c r="I4101">
        <f t="shared" ref="I4101:I4164" si="499">IF(K4101=256,M4101+200000,M4101)</f>
        <v>779000</v>
      </c>
      <c r="J4101">
        <v>2020.09</v>
      </c>
      <c r="K4101">
        <f t="shared" ref="K4101:K4164" si="500">IF(COUNT(FIND(256,G4101)),256,64)</f>
        <v>64</v>
      </c>
      <c r="M4101">
        <f t="shared" ref="M4101:M4164" si="501">IF(E4101="wifi",779000,949000)</f>
        <v>779000</v>
      </c>
    </row>
    <row r="4102" spans="1:13" x14ac:dyDescent="0.45">
      <c r="A4102" t="s">
        <v>2266</v>
      </c>
      <c r="B4102">
        <v>670000</v>
      </c>
      <c r="C4102" t="s">
        <v>43</v>
      </c>
      <c r="D4102" t="str">
        <f t="shared" ref="D4102:D4117" si="502">LEFT(F4102,7)</f>
        <v>2021.01</v>
      </c>
      <c r="E4102" t="str" cm="1">
        <f t="array" ref="E4102">IF(COUNT(FIND({"셀룰러","샐룰러","lte","Lte","LTE","Cellular","cellular"},G4102)),"lte","wifi")</f>
        <v>wifi</v>
      </c>
      <c r="F4102" t="s">
        <v>100</v>
      </c>
      <c r="G4102" t="s">
        <v>2457</v>
      </c>
      <c r="H4102">
        <f t="shared" si="495"/>
        <v>0.92000000000007276</v>
      </c>
      <c r="I4102">
        <f t="shared" si="499"/>
        <v>779000</v>
      </c>
      <c r="J4102">
        <v>2020.09</v>
      </c>
      <c r="K4102">
        <f t="shared" si="500"/>
        <v>64</v>
      </c>
      <c r="M4102">
        <f t="shared" si="501"/>
        <v>779000</v>
      </c>
    </row>
    <row r="4103" spans="1:13" x14ac:dyDescent="0.45">
      <c r="A4103" t="s">
        <v>2266</v>
      </c>
      <c r="B4103">
        <v>705000</v>
      </c>
      <c r="C4103" t="s">
        <v>43</v>
      </c>
      <c r="D4103" t="str">
        <f t="shared" si="502"/>
        <v>2021.01</v>
      </c>
      <c r="E4103" t="str" cm="1">
        <f t="array" ref="E4103">IF(COUNT(FIND({"셀룰러","샐룰러","lte","Lte","LTE","Cellular","cellular"},G4103)),"lte","wifi")</f>
        <v>wifi</v>
      </c>
      <c r="F4103" t="s">
        <v>103</v>
      </c>
      <c r="G4103" t="s">
        <v>2498</v>
      </c>
      <c r="H4103">
        <f t="shared" ref="H4103:H4166" si="503">D4103-J4103</f>
        <v>0.92000000000007276</v>
      </c>
      <c r="I4103">
        <f t="shared" si="499"/>
        <v>779000</v>
      </c>
      <c r="J4103">
        <v>2020.09</v>
      </c>
      <c r="K4103">
        <f t="shared" si="500"/>
        <v>64</v>
      </c>
      <c r="M4103">
        <f t="shared" si="501"/>
        <v>779000</v>
      </c>
    </row>
    <row r="4104" spans="1:13" x14ac:dyDescent="0.45">
      <c r="A4104" t="s">
        <v>2266</v>
      </c>
      <c r="B4104">
        <v>890000</v>
      </c>
      <c r="C4104" t="s">
        <v>43</v>
      </c>
      <c r="D4104" t="str">
        <f t="shared" si="502"/>
        <v>2021.01</v>
      </c>
      <c r="E4104" t="str" cm="1">
        <f t="array" ref="E4104">IF(COUNT(FIND({"셀룰러","샐룰러","lte","Lte","LTE","Cellular","cellular"},G4104)),"lte","wifi")</f>
        <v>lte</v>
      </c>
      <c r="F4104" t="s">
        <v>107</v>
      </c>
      <c r="G4104" t="s">
        <v>2245</v>
      </c>
      <c r="H4104">
        <f t="shared" si="503"/>
        <v>0.92000000000007276</v>
      </c>
      <c r="I4104">
        <f t="shared" si="499"/>
        <v>949000</v>
      </c>
      <c r="J4104">
        <v>2020.09</v>
      </c>
      <c r="K4104">
        <f t="shared" si="500"/>
        <v>64</v>
      </c>
      <c r="M4104">
        <f t="shared" si="501"/>
        <v>949000</v>
      </c>
    </row>
    <row r="4105" spans="1:13" x14ac:dyDescent="0.45">
      <c r="A4105" t="s">
        <v>2266</v>
      </c>
      <c r="B4105">
        <v>660000</v>
      </c>
      <c r="C4105" t="s">
        <v>43</v>
      </c>
      <c r="D4105" t="str">
        <f t="shared" si="502"/>
        <v>2021.01</v>
      </c>
      <c r="E4105" t="str" cm="1">
        <f t="array" ref="E4105">IF(COUNT(FIND({"셀룰러","샐룰러","lte","Lte","LTE","Cellular","cellular"},G4105)),"lte","wifi")</f>
        <v>wifi</v>
      </c>
      <c r="F4105" t="s">
        <v>110</v>
      </c>
      <c r="G4105" t="s">
        <v>2536</v>
      </c>
      <c r="H4105">
        <f t="shared" si="503"/>
        <v>0.92000000000007276</v>
      </c>
      <c r="I4105">
        <f t="shared" si="499"/>
        <v>779000</v>
      </c>
      <c r="J4105">
        <v>2020.09</v>
      </c>
      <c r="K4105">
        <f t="shared" si="500"/>
        <v>64</v>
      </c>
      <c r="M4105">
        <f t="shared" si="501"/>
        <v>779000</v>
      </c>
    </row>
    <row r="4106" spans="1:13" x14ac:dyDescent="0.45">
      <c r="A4106" t="s">
        <v>2266</v>
      </c>
      <c r="B4106">
        <v>829990</v>
      </c>
      <c r="C4106" t="s">
        <v>43</v>
      </c>
      <c r="D4106" t="str">
        <f t="shared" si="502"/>
        <v>2020.12</v>
      </c>
      <c r="E4106" t="str" cm="1">
        <f t="array" ref="E4106">IF(COUNT(FIND({"셀룰러","샐룰러","lte","Lte","LTE","Cellular","cellular"},G4106)),"lte","wifi")</f>
        <v>wifi</v>
      </c>
      <c r="F4106" t="s">
        <v>132</v>
      </c>
      <c r="G4106" t="s">
        <v>2263</v>
      </c>
      <c r="H4106">
        <f t="shared" si="503"/>
        <v>2.9999999999972715E-2</v>
      </c>
      <c r="I4106">
        <f t="shared" si="499"/>
        <v>979000</v>
      </c>
      <c r="J4106">
        <v>2020.09</v>
      </c>
      <c r="K4106">
        <f t="shared" si="500"/>
        <v>256</v>
      </c>
      <c r="M4106">
        <f t="shared" si="501"/>
        <v>779000</v>
      </c>
    </row>
    <row r="4107" spans="1:13" x14ac:dyDescent="0.45">
      <c r="A4107" t="s">
        <v>2266</v>
      </c>
      <c r="B4107">
        <v>610000</v>
      </c>
      <c r="C4107" t="s">
        <v>4</v>
      </c>
      <c r="D4107" t="str">
        <f t="shared" si="502"/>
        <v>2021.02</v>
      </c>
      <c r="E4107" t="str" cm="1">
        <f t="array" ref="E4107">IF(COUNT(FIND({"셀룰러","샐룰러","lte","Lte","LTE","Cellular","cellular"},G4107)),"lte","wifi")</f>
        <v>wifi</v>
      </c>
      <c r="F4107" t="s">
        <v>54</v>
      </c>
      <c r="G4107" t="s">
        <v>1462</v>
      </c>
      <c r="H4107">
        <f t="shared" si="503"/>
        <v>0.93000000000006366</v>
      </c>
      <c r="I4107">
        <f t="shared" si="499"/>
        <v>779000</v>
      </c>
      <c r="J4107">
        <v>2020.09</v>
      </c>
      <c r="K4107">
        <f t="shared" si="500"/>
        <v>64</v>
      </c>
      <c r="M4107">
        <f t="shared" si="501"/>
        <v>779000</v>
      </c>
    </row>
    <row r="4108" spans="1:13" x14ac:dyDescent="0.45">
      <c r="A4108" t="s">
        <v>2266</v>
      </c>
      <c r="B4108">
        <v>740000</v>
      </c>
      <c r="C4108" t="s">
        <v>43</v>
      </c>
      <c r="D4108" t="str">
        <f t="shared" si="502"/>
        <v>2020.11</v>
      </c>
      <c r="E4108" t="str" cm="1">
        <f t="array" ref="E4108">IF(COUNT(FIND({"셀룰러","샐룰러","lte","Lte","LTE","Cellular","cellular"},G4108)),"lte","wifi")</f>
        <v>wifi</v>
      </c>
      <c r="F4108" t="s">
        <v>181</v>
      </c>
      <c r="G4108" t="s">
        <v>2631</v>
      </c>
      <c r="H4108">
        <f t="shared" si="503"/>
        <v>1.999999999998181E-2</v>
      </c>
      <c r="I4108">
        <f t="shared" si="499"/>
        <v>779000</v>
      </c>
      <c r="J4108">
        <v>2020.09</v>
      </c>
      <c r="K4108">
        <f t="shared" si="500"/>
        <v>64</v>
      </c>
      <c r="M4108">
        <f t="shared" si="501"/>
        <v>779000</v>
      </c>
    </row>
    <row r="4109" spans="1:13" x14ac:dyDescent="0.45">
      <c r="A4109" t="s">
        <v>2266</v>
      </c>
      <c r="B4109">
        <v>700000</v>
      </c>
      <c r="C4109" t="s">
        <v>4</v>
      </c>
      <c r="D4109" t="str">
        <f t="shared" si="502"/>
        <v>2021.01</v>
      </c>
      <c r="E4109" t="str" cm="1">
        <f t="array" ref="E4109">IF(COUNT(FIND({"셀룰러","샐룰러","lte","Lte","LTE","Cellular","cellular"},G4109)),"lte","wifi")</f>
        <v>lte</v>
      </c>
      <c r="F4109" t="s">
        <v>342</v>
      </c>
      <c r="G4109" t="s">
        <v>2454</v>
      </c>
      <c r="H4109">
        <f t="shared" si="503"/>
        <v>0.92000000000007276</v>
      </c>
      <c r="I4109">
        <f t="shared" si="499"/>
        <v>949000</v>
      </c>
      <c r="J4109">
        <v>2020.09</v>
      </c>
      <c r="K4109">
        <f t="shared" si="500"/>
        <v>64</v>
      </c>
      <c r="M4109">
        <f t="shared" si="501"/>
        <v>949000</v>
      </c>
    </row>
    <row r="4110" spans="1:13" x14ac:dyDescent="0.45">
      <c r="A4110" t="s">
        <v>2266</v>
      </c>
      <c r="B4110">
        <v>750000</v>
      </c>
      <c r="C4110" t="s">
        <v>43</v>
      </c>
      <c r="D4110" t="str">
        <f t="shared" si="502"/>
        <v>2020.10</v>
      </c>
      <c r="E4110" t="str" cm="1">
        <f t="array" ref="E4110">IF(COUNT(FIND({"셀룰러","샐룰러","lte","Lte","LTE","Cellular","cellular"},G4110)),"lte","wifi")</f>
        <v>wifi</v>
      </c>
      <c r="F4110" t="s">
        <v>608</v>
      </c>
      <c r="G4110" t="s">
        <v>2696</v>
      </c>
      <c r="H4110">
        <f t="shared" si="503"/>
        <v>9.9999999999909051E-3</v>
      </c>
      <c r="I4110">
        <f t="shared" si="499"/>
        <v>779000</v>
      </c>
      <c r="J4110">
        <v>2020.09</v>
      </c>
      <c r="K4110">
        <f t="shared" si="500"/>
        <v>64</v>
      </c>
      <c r="M4110">
        <f t="shared" si="501"/>
        <v>779000</v>
      </c>
    </row>
    <row r="4111" spans="1:13" x14ac:dyDescent="0.45">
      <c r="A4111" t="s">
        <v>2266</v>
      </c>
      <c r="B4111">
        <v>180000</v>
      </c>
      <c r="C4111" t="s">
        <v>7</v>
      </c>
      <c r="D4111" t="str">
        <f t="shared" si="502"/>
        <v>2020.11</v>
      </c>
      <c r="E4111" t="str" cm="1">
        <f t="array" ref="E4111">IF(COUNT(FIND({"셀룰러","샐룰러","lte","Lte","LTE","Cellular","cellular"},G4111)),"lte","wifi")</f>
        <v>wifi</v>
      </c>
      <c r="F4111" t="s">
        <v>213</v>
      </c>
      <c r="G4111" t="s">
        <v>1194</v>
      </c>
      <c r="H4111">
        <f t="shared" si="503"/>
        <v>1.999999999998181E-2</v>
      </c>
      <c r="I4111">
        <f t="shared" si="499"/>
        <v>779000</v>
      </c>
      <c r="J4111">
        <v>2020.09</v>
      </c>
      <c r="K4111">
        <f t="shared" si="500"/>
        <v>64</v>
      </c>
      <c r="M4111">
        <f t="shared" si="501"/>
        <v>779000</v>
      </c>
    </row>
    <row r="4112" spans="1:13" x14ac:dyDescent="0.45">
      <c r="A4112" t="s">
        <v>2266</v>
      </c>
      <c r="B4112">
        <v>640000</v>
      </c>
      <c r="C4112" t="s">
        <v>43</v>
      </c>
      <c r="D4112" t="str">
        <f t="shared" si="502"/>
        <v>2021.02</v>
      </c>
      <c r="E4112" t="str" cm="1">
        <f t="array" ref="E4112">IF(COUNT(FIND({"셀룰러","샐룰러","lte","Lte","LTE","Cellular","cellular"},G4112)),"lte","wifi")</f>
        <v>wifi</v>
      </c>
      <c r="F4112" t="s">
        <v>257</v>
      </c>
      <c r="G4112" t="s">
        <v>2348</v>
      </c>
      <c r="H4112">
        <f t="shared" si="503"/>
        <v>0.93000000000006366</v>
      </c>
      <c r="I4112">
        <f t="shared" si="499"/>
        <v>779000</v>
      </c>
      <c r="J4112">
        <v>2020.09</v>
      </c>
      <c r="K4112">
        <f t="shared" si="500"/>
        <v>64</v>
      </c>
      <c r="M4112">
        <f t="shared" si="501"/>
        <v>779000</v>
      </c>
    </row>
    <row r="4113" spans="1:13" x14ac:dyDescent="0.45">
      <c r="A4113" t="s">
        <v>2266</v>
      </c>
      <c r="B4113">
        <v>600000</v>
      </c>
      <c r="C4113" t="s">
        <v>4</v>
      </c>
      <c r="D4113" t="str">
        <f t="shared" si="502"/>
        <v>2021.03</v>
      </c>
      <c r="E4113" t="str" cm="1">
        <f t="array" ref="E4113">IF(COUNT(FIND({"셀룰러","샐룰러","lte","Lte","LTE","Cellular","cellular"},G4113)),"lte","wifi")</f>
        <v>wifi</v>
      </c>
      <c r="F4113" t="s">
        <v>22</v>
      </c>
      <c r="G4113" t="s">
        <v>2325</v>
      </c>
      <c r="H4113">
        <f t="shared" si="503"/>
        <v>0.94000000000005457</v>
      </c>
      <c r="I4113">
        <f t="shared" si="499"/>
        <v>779000</v>
      </c>
      <c r="J4113">
        <v>2020.09</v>
      </c>
      <c r="K4113">
        <f t="shared" si="500"/>
        <v>64</v>
      </c>
      <c r="M4113">
        <f t="shared" si="501"/>
        <v>779000</v>
      </c>
    </row>
    <row r="4114" spans="1:13" x14ac:dyDescent="0.45">
      <c r="A4114" t="s">
        <v>2266</v>
      </c>
      <c r="B4114">
        <v>850000</v>
      </c>
      <c r="C4114" t="s">
        <v>43</v>
      </c>
      <c r="D4114" t="str">
        <f t="shared" si="502"/>
        <v>2021.01</v>
      </c>
      <c r="E4114" t="str" cm="1">
        <f t="array" ref="E4114">IF(COUNT(FIND({"셀룰러","샐룰러","lte","Lte","LTE","Cellular","cellular"},G4114)),"lte","wifi")</f>
        <v>wifi</v>
      </c>
      <c r="F4114" t="s">
        <v>95</v>
      </c>
      <c r="G4114" t="s">
        <v>2534</v>
      </c>
      <c r="H4114">
        <f t="shared" si="503"/>
        <v>0.92000000000007276</v>
      </c>
      <c r="I4114">
        <f t="shared" si="499"/>
        <v>979000</v>
      </c>
      <c r="J4114">
        <v>2020.09</v>
      </c>
      <c r="K4114">
        <f t="shared" si="500"/>
        <v>256</v>
      </c>
      <c r="M4114">
        <f t="shared" si="501"/>
        <v>779000</v>
      </c>
    </row>
    <row r="4115" spans="1:13" x14ac:dyDescent="0.45">
      <c r="A4115" t="s">
        <v>2266</v>
      </c>
      <c r="B4115">
        <v>830000</v>
      </c>
      <c r="C4115" t="s">
        <v>43</v>
      </c>
      <c r="D4115" t="str">
        <f t="shared" si="502"/>
        <v>2021.02</v>
      </c>
      <c r="E4115" t="str" cm="1">
        <f t="array" ref="E4115">IF(COUNT(FIND({"셀룰러","샐룰러","lte","Lte","LTE","Cellular","cellular"},G4115)),"lte","wifi")</f>
        <v>wifi</v>
      </c>
      <c r="F4115" t="s">
        <v>40</v>
      </c>
      <c r="G4115" t="s">
        <v>2317</v>
      </c>
      <c r="H4115">
        <f t="shared" si="503"/>
        <v>0.93000000000006366</v>
      </c>
      <c r="I4115">
        <f t="shared" si="499"/>
        <v>979000</v>
      </c>
      <c r="J4115">
        <v>2020.09</v>
      </c>
      <c r="K4115">
        <f t="shared" si="500"/>
        <v>256</v>
      </c>
      <c r="M4115">
        <f t="shared" si="501"/>
        <v>779000</v>
      </c>
    </row>
    <row r="4116" spans="1:13" x14ac:dyDescent="0.45">
      <c r="A4116" t="s">
        <v>2266</v>
      </c>
      <c r="B4116">
        <v>500000</v>
      </c>
      <c r="C4116" t="s">
        <v>4</v>
      </c>
      <c r="D4116" t="str">
        <f t="shared" si="502"/>
        <v>2020.12</v>
      </c>
      <c r="E4116" t="str" cm="1">
        <f t="array" ref="E4116">IF(COUNT(FIND({"셀룰러","샐룰러","lte","Lte","LTE","Cellular","cellular"},G4116)),"lte","wifi")</f>
        <v>wifi</v>
      </c>
      <c r="F4116" t="s">
        <v>148</v>
      </c>
      <c r="G4116" t="s">
        <v>468</v>
      </c>
      <c r="H4116">
        <f t="shared" si="503"/>
        <v>2.9999999999972715E-2</v>
      </c>
      <c r="I4116">
        <f t="shared" si="499"/>
        <v>779000</v>
      </c>
      <c r="J4116">
        <v>2020.09</v>
      </c>
      <c r="K4116">
        <f t="shared" si="500"/>
        <v>64</v>
      </c>
      <c r="M4116">
        <f t="shared" si="501"/>
        <v>779000</v>
      </c>
    </row>
    <row r="4117" spans="1:13" x14ac:dyDescent="0.45">
      <c r="A4117" t="s">
        <v>2266</v>
      </c>
      <c r="B4117">
        <v>670000</v>
      </c>
      <c r="C4117" t="s">
        <v>43</v>
      </c>
      <c r="D4117" t="str">
        <f t="shared" si="502"/>
        <v>2021.02</v>
      </c>
      <c r="E4117" t="str" cm="1">
        <f t="array" ref="E4117">IF(COUNT(FIND({"셀룰러","샐룰러","lte","Lte","LTE","Cellular","cellular"},G4117)),"lte","wifi")</f>
        <v>wifi</v>
      </c>
      <c r="F4117" t="s">
        <v>41</v>
      </c>
      <c r="G4117" t="s">
        <v>2332</v>
      </c>
      <c r="H4117">
        <f t="shared" si="503"/>
        <v>0.93000000000006366</v>
      </c>
      <c r="I4117">
        <f t="shared" si="499"/>
        <v>779000</v>
      </c>
      <c r="J4117">
        <v>2020.09</v>
      </c>
      <c r="K4117">
        <f t="shared" si="500"/>
        <v>64</v>
      </c>
      <c r="M4117">
        <f t="shared" si="501"/>
        <v>779000</v>
      </c>
    </row>
    <row r="4118" spans="1:13" x14ac:dyDescent="0.45">
      <c r="A4118" t="s">
        <v>2266</v>
      </c>
      <c r="B4118">
        <v>800000</v>
      </c>
      <c r="C4118" t="s">
        <v>43</v>
      </c>
      <c r="D4118" s="2">
        <v>2020.12</v>
      </c>
      <c r="E4118" t="str" cm="1">
        <f t="array" ref="E4118">IF(COUNT(FIND({"셀룰러","샐룰러","lte","Lte","LTE","Cellular","cellular"},G4118)),"lte","wifi")</f>
        <v>wifi</v>
      </c>
      <c r="F4118">
        <v>20201221</v>
      </c>
      <c r="G4118" t="s">
        <v>5636</v>
      </c>
      <c r="H4118">
        <f t="shared" si="503"/>
        <v>2.9999999999972715E-2</v>
      </c>
      <c r="I4118">
        <f t="shared" si="499"/>
        <v>979000</v>
      </c>
      <c r="J4118">
        <v>2020.09</v>
      </c>
      <c r="K4118">
        <f t="shared" si="500"/>
        <v>256</v>
      </c>
      <c r="M4118">
        <f t="shared" si="501"/>
        <v>779000</v>
      </c>
    </row>
    <row r="4119" spans="1:13" x14ac:dyDescent="0.45">
      <c r="A4119" t="s">
        <v>2266</v>
      </c>
      <c r="B4119">
        <v>870000</v>
      </c>
      <c r="C4119" t="s">
        <v>43</v>
      </c>
      <c r="D4119" t="str">
        <f>LEFT(F4119,7)</f>
        <v>2020.12</v>
      </c>
      <c r="E4119" t="str" cm="1">
        <f t="array" ref="E4119">IF(COUNT(FIND({"셀룰러","샐룰러","lte","Lte","LTE","Cellular","cellular"},G4119)),"lte","wifi")</f>
        <v>wifi</v>
      </c>
      <c r="F4119" t="s">
        <v>148</v>
      </c>
      <c r="G4119" t="s">
        <v>2277</v>
      </c>
      <c r="H4119">
        <f t="shared" si="503"/>
        <v>2.9999999999972715E-2</v>
      </c>
      <c r="I4119">
        <f t="shared" si="499"/>
        <v>979000</v>
      </c>
      <c r="J4119">
        <v>2020.09</v>
      </c>
      <c r="K4119">
        <f t="shared" si="500"/>
        <v>256</v>
      </c>
      <c r="M4119">
        <f t="shared" si="501"/>
        <v>779000</v>
      </c>
    </row>
    <row r="4120" spans="1:13" x14ac:dyDescent="0.45">
      <c r="A4120" t="s">
        <v>2266</v>
      </c>
      <c r="B4120">
        <v>700000</v>
      </c>
      <c r="C4120" t="s">
        <v>43</v>
      </c>
      <c r="D4120" t="str">
        <f>LEFT(F4120,7)</f>
        <v>2020.11</v>
      </c>
      <c r="E4120" t="str" cm="1">
        <f t="array" ref="E4120">IF(COUNT(FIND({"셀룰러","샐룰러","lte","Lte","LTE","Cellular","cellular"},G4120)),"lte","wifi")</f>
        <v>wifi</v>
      </c>
      <c r="F4120" t="s">
        <v>192</v>
      </c>
      <c r="G4120" t="s">
        <v>2646</v>
      </c>
      <c r="H4120">
        <f t="shared" si="503"/>
        <v>1.999999999998181E-2</v>
      </c>
      <c r="I4120">
        <f t="shared" si="499"/>
        <v>779000</v>
      </c>
      <c r="J4120">
        <v>2020.09</v>
      </c>
      <c r="K4120">
        <f t="shared" si="500"/>
        <v>64</v>
      </c>
      <c r="M4120">
        <f t="shared" si="501"/>
        <v>779000</v>
      </c>
    </row>
    <row r="4121" spans="1:13" x14ac:dyDescent="0.45">
      <c r="A4121" t="s">
        <v>2266</v>
      </c>
      <c r="B4121">
        <v>600000</v>
      </c>
      <c r="C4121" t="s">
        <v>4</v>
      </c>
      <c r="D4121" t="str">
        <f>LEFT(F4121,7)</f>
        <v>2021.02</v>
      </c>
      <c r="E4121" t="str" cm="1">
        <f t="array" ref="E4121">IF(COUNT(FIND({"셀룰러","샐룰러","lte","Lte","LTE","Cellular","cellular"},G4121)),"lte","wifi")</f>
        <v>wifi</v>
      </c>
      <c r="F4121" t="s">
        <v>73</v>
      </c>
      <c r="G4121" t="s">
        <v>1465</v>
      </c>
      <c r="H4121">
        <f t="shared" si="503"/>
        <v>0.93000000000006366</v>
      </c>
      <c r="I4121">
        <f t="shared" si="499"/>
        <v>779000</v>
      </c>
      <c r="J4121">
        <v>2020.09</v>
      </c>
      <c r="K4121">
        <f t="shared" si="500"/>
        <v>64</v>
      </c>
      <c r="M4121">
        <f t="shared" si="501"/>
        <v>779000</v>
      </c>
    </row>
    <row r="4122" spans="1:13" x14ac:dyDescent="0.45">
      <c r="A4122" t="s">
        <v>2266</v>
      </c>
      <c r="B4122">
        <v>700000</v>
      </c>
      <c r="C4122" t="s">
        <v>43</v>
      </c>
      <c r="D4122" t="str">
        <f>LEFT(F4122,7)</f>
        <v>2020.11</v>
      </c>
      <c r="E4122" t="str" cm="1">
        <f t="array" ref="E4122">IF(COUNT(FIND({"셀룰러","샐룰러","lte","Lte","LTE","Cellular","cellular"},G4122)),"lte","wifi")</f>
        <v>wifi</v>
      </c>
      <c r="F4122" t="s">
        <v>213</v>
      </c>
      <c r="G4122" t="s">
        <v>2675</v>
      </c>
      <c r="H4122">
        <f t="shared" si="503"/>
        <v>1.999999999998181E-2</v>
      </c>
      <c r="I4122">
        <f t="shared" si="499"/>
        <v>779000</v>
      </c>
      <c r="J4122">
        <v>2020.09</v>
      </c>
      <c r="K4122">
        <f t="shared" si="500"/>
        <v>64</v>
      </c>
      <c r="M4122">
        <f t="shared" si="501"/>
        <v>779000</v>
      </c>
    </row>
    <row r="4123" spans="1:13" x14ac:dyDescent="0.45">
      <c r="A4123" t="s">
        <v>2266</v>
      </c>
      <c r="B4123">
        <v>640000</v>
      </c>
      <c r="C4123" t="s">
        <v>4</v>
      </c>
      <c r="D4123" s="2">
        <v>2020.12</v>
      </c>
      <c r="E4123" t="str" cm="1">
        <f t="array" ref="E4123">IF(COUNT(FIND({"셀룰러","샐룰러","lte","Lte","LTE","Cellular","cellular"},G4123)),"lte","wifi")</f>
        <v>wifi</v>
      </c>
      <c r="F4123">
        <v>20201220</v>
      </c>
      <c r="G4123" t="s">
        <v>5554</v>
      </c>
      <c r="H4123">
        <f t="shared" si="503"/>
        <v>2.9999999999972715E-2</v>
      </c>
      <c r="I4123">
        <f t="shared" si="499"/>
        <v>779000</v>
      </c>
      <c r="J4123">
        <v>2020.09</v>
      </c>
      <c r="K4123">
        <f t="shared" si="500"/>
        <v>64</v>
      </c>
      <c r="M4123">
        <f t="shared" si="501"/>
        <v>779000</v>
      </c>
    </row>
    <row r="4124" spans="1:13" x14ac:dyDescent="0.45">
      <c r="A4124" t="s">
        <v>2266</v>
      </c>
      <c r="B4124">
        <v>850000</v>
      </c>
      <c r="C4124" t="s">
        <v>43</v>
      </c>
      <c r="D4124" t="str">
        <f t="shared" ref="D4124:D4153" si="504">LEFT(F4124,7)</f>
        <v>2020.12</v>
      </c>
      <c r="E4124" t="str" cm="1">
        <f t="array" ref="E4124">IF(COUNT(FIND({"셀룰러","샐룰러","lte","Lte","LTE","Cellular","cellular"},G4124)),"lte","wifi")</f>
        <v>wifi</v>
      </c>
      <c r="F4124" t="s">
        <v>150</v>
      </c>
      <c r="G4124" t="s">
        <v>2564</v>
      </c>
      <c r="H4124">
        <f t="shared" si="503"/>
        <v>2.9999999999972715E-2</v>
      </c>
      <c r="I4124">
        <f t="shared" si="499"/>
        <v>979000</v>
      </c>
      <c r="J4124">
        <v>2020.09</v>
      </c>
      <c r="K4124">
        <f t="shared" si="500"/>
        <v>256</v>
      </c>
      <c r="M4124">
        <f t="shared" si="501"/>
        <v>779000</v>
      </c>
    </row>
    <row r="4125" spans="1:13" x14ac:dyDescent="0.45">
      <c r="A4125" t="s">
        <v>2266</v>
      </c>
      <c r="B4125">
        <v>830000</v>
      </c>
      <c r="C4125" t="s">
        <v>4</v>
      </c>
      <c r="D4125" t="str">
        <f t="shared" si="504"/>
        <v>2021.01</v>
      </c>
      <c r="E4125" t="str" cm="1">
        <f t="array" ref="E4125">IF(COUNT(FIND({"셀룰러","샐룰러","lte","Lte","LTE","Cellular","cellular"},G4125)),"lte","wifi")</f>
        <v>wifi</v>
      </c>
      <c r="F4125" t="s">
        <v>96</v>
      </c>
      <c r="G4125" t="s">
        <v>2512</v>
      </c>
      <c r="H4125">
        <f t="shared" si="503"/>
        <v>0.92000000000007276</v>
      </c>
      <c r="I4125">
        <f t="shared" si="499"/>
        <v>979000</v>
      </c>
      <c r="J4125">
        <v>2020.09</v>
      </c>
      <c r="K4125">
        <f t="shared" si="500"/>
        <v>256</v>
      </c>
      <c r="M4125">
        <f t="shared" si="501"/>
        <v>779000</v>
      </c>
    </row>
    <row r="4126" spans="1:13" x14ac:dyDescent="0.45">
      <c r="A4126" t="s">
        <v>2266</v>
      </c>
      <c r="B4126">
        <v>880000</v>
      </c>
      <c r="C4126" t="s">
        <v>43</v>
      </c>
      <c r="D4126" t="str">
        <f t="shared" si="504"/>
        <v>2020.11</v>
      </c>
      <c r="E4126" t="str" cm="1">
        <f t="array" ref="E4126">IF(COUNT(FIND({"셀룰러","샐룰러","lte","Lte","LTE","Cellular","cellular"},G4126)),"lte","wifi")</f>
        <v>lte</v>
      </c>
      <c r="F4126" t="s">
        <v>599</v>
      </c>
      <c r="G4126" t="s">
        <v>2668</v>
      </c>
      <c r="H4126">
        <f t="shared" si="503"/>
        <v>1.999999999998181E-2</v>
      </c>
      <c r="I4126">
        <f t="shared" si="499"/>
        <v>949000</v>
      </c>
      <c r="J4126">
        <v>2020.09</v>
      </c>
      <c r="K4126">
        <f t="shared" si="500"/>
        <v>64</v>
      </c>
      <c r="M4126">
        <f t="shared" si="501"/>
        <v>949000</v>
      </c>
    </row>
    <row r="4127" spans="1:13" x14ac:dyDescent="0.45">
      <c r="A4127" t="s">
        <v>2266</v>
      </c>
      <c r="B4127">
        <v>670000</v>
      </c>
      <c r="C4127" t="s">
        <v>43</v>
      </c>
      <c r="D4127" t="str">
        <f t="shared" si="504"/>
        <v>2021.02</v>
      </c>
      <c r="E4127" t="str" cm="1">
        <f t="array" ref="E4127">IF(COUNT(FIND({"셀룰러","샐룰러","lte","Lte","LTE","Cellular","cellular"},G4127)),"lte","wifi")</f>
        <v>wifi</v>
      </c>
      <c r="F4127" t="s">
        <v>47</v>
      </c>
      <c r="G4127" t="s">
        <v>2346</v>
      </c>
      <c r="H4127">
        <f t="shared" si="503"/>
        <v>0.93000000000006366</v>
      </c>
      <c r="I4127">
        <f t="shared" si="499"/>
        <v>779000</v>
      </c>
      <c r="J4127">
        <v>2020.09</v>
      </c>
      <c r="K4127">
        <f t="shared" si="500"/>
        <v>64</v>
      </c>
      <c r="M4127">
        <f t="shared" si="501"/>
        <v>779000</v>
      </c>
    </row>
    <row r="4128" spans="1:13" x14ac:dyDescent="0.45">
      <c r="A4128" t="s">
        <v>2266</v>
      </c>
      <c r="B4128">
        <v>660000</v>
      </c>
      <c r="C4128" t="s">
        <v>43</v>
      </c>
      <c r="D4128" t="str">
        <f t="shared" si="504"/>
        <v>2021.02</v>
      </c>
      <c r="E4128" t="str" cm="1">
        <f t="array" ref="E4128">IF(COUNT(FIND({"셀룰러","샐룰러","lte","Lte","LTE","Cellular","cellular"},G4128)),"lte","wifi")</f>
        <v>wifi</v>
      </c>
      <c r="F4128" t="s">
        <v>54</v>
      </c>
      <c r="G4128" t="s">
        <v>2236</v>
      </c>
      <c r="H4128">
        <f t="shared" si="503"/>
        <v>0.93000000000006366</v>
      </c>
      <c r="I4128">
        <f t="shared" si="499"/>
        <v>779000</v>
      </c>
      <c r="J4128">
        <v>2020.09</v>
      </c>
      <c r="K4128">
        <f t="shared" si="500"/>
        <v>64</v>
      </c>
      <c r="M4128">
        <f t="shared" si="501"/>
        <v>779000</v>
      </c>
    </row>
    <row r="4129" spans="1:13" x14ac:dyDescent="0.45">
      <c r="A4129" t="s">
        <v>2266</v>
      </c>
      <c r="B4129">
        <v>670000</v>
      </c>
      <c r="C4129" t="s">
        <v>4</v>
      </c>
      <c r="D4129" t="str">
        <f t="shared" si="504"/>
        <v>2021.01</v>
      </c>
      <c r="E4129" t="str" cm="1">
        <f t="array" ref="E4129">IF(COUNT(FIND({"셀룰러","샐룰러","lte","Lte","LTE","Cellular","cellular"},G4129)),"lte","wifi")</f>
        <v>wifi</v>
      </c>
      <c r="F4129" t="s">
        <v>346</v>
      </c>
      <c r="G4129" t="s">
        <v>2462</v>
      </c>
      <c r="H4129">
        <f t="shared" si="503"/>
        <v>0.92000000000007276</v>
      </c>
      <c r="I4129">
        <f t="shared" si="499"/>
        <v>779000</v>
      </c>
      <c r="J4129">
        <v>2020.09</v>
      </c>
      <c r="K4129">
        <f t="shared" si="500"/>
        <v>64</v>
      </c>
      <c r="M4129">
        <f t="shared" si="501"/>
        <v>779000</v>
      </c>
    </row>
    <row r="4130" spans="1:13" x14ac:dyDescent="0.45">
      <c r="A4130" t="s">
        <v>2266</v>
      </c>
      <c r="B4130">
        <v>620000</v>
      </c>
      <c r="C4130" t="s">
        <v>43</v>
      </c>
      <c r="D4130" t="str">
        <f t="shared" si="504"/>
        <v>2021.03</v>
      </c>
      <c r="E4130" t="str" cm="1">
        <f t="array" ref="E4130">IF(COUNT(FIND({"셀룰러","샐룰러","lte","Lte","LTE","Cellular","cellular"},G4130)),"lte","wifi")</f>
        <v>wifi</v>
      </c>
      <c r="F4130" t="s">
        <v>13</v>
      </c>
      <c r="G4130" t="s">
        <v>2285</v>
      </c>
      <c r="H4130">
        <f t="shared" si="503"/>
        <v>0.94000000000005457</v>
      </c>
      <c r="I4130">
        <f t="shared" si="499"/>
        <v>779000</v>
      </c>
      <c r="J4130">
        <v>2020.09</v>
      </c>
      <c r="K4130">
        <f t="shared" si="500"/>
        <v>64</v>
      </c>
      <c r="M4130">
        <f t="shared" si="501"/>
        <v>779000</v>
      </c>
    </row>
    <row r="4131" spans="1:13" x14ac:dyDescent="0.45">
      <c r="A4131" t="s">
        <v>2266</v>
      </c>
      <c r="B4131">
        <v>650000</v>
      </c>
      <c r="C4131" t="s">
        <v>43</v>
      </c>
      <c r="D4131" t="str">
        <f t="shared" si="504"/>
        <v>2021.03</v>
      </c>
      <c r="E4131" t="str" cm="1">
        <f t="array" ref="E4131">IF(COUNT(FIND({"셀룰러","샐룰러","lte","Lte","LTE","Cellular","cellular"},G4131)),"lte","wifi")</f>
        <v>wifi</v>
      </c>
      <c r="F4131" t="s">
        <v>22</v>
      </c>
      <c r="G4131" t="s">
        <v>2292</v>
      </c>
      <c r="H4131">
        <f t="shared" si="503"/>
        <v>0.94000000000005457</v>
      </c>
      <c r="I4131">
        <f t="shared" si="499"/>
        <v>779000</v>
      </c>
      <c r="J4131">
        <v>2020.09</v>
      </c>
      <c r="K4131">
        <f t="shared" si="500"/>
        <v>64</v>
      </c>
      <c r="M4131">
        <f t="shared" si="501"/>
        <v>779000</v>
      </c>
    </row>
    <row r="4132" spans="1:13" x14ac:dyDescent="0.45">
      <c r="A4132" t="s">
        <v>2266</v>
      </c>
      <c r="B4132">
        <v>700000</v>
      </c>
      <c r="C4132" t="s">
        <v>43</v>
      </c>
      <c r="D4132" t="str">
        <f t="shared" si="504"/>
        <v>2021.01</v>
      </c>
      <c r="E4132" t="str" cm="1">
        <f t="array" ref="E4132">IF(COUNT(FIND({"셀룰러","샐룰러","lte","Lte","LTE","Cellular","cellular"},G4132)),"lte","wifi")</f>
        <v>wifi</v>
      </c>
      <c r="F4132" t="s">
        <v>102</v>
      </c>
      <c r="G4132" t="s">
        <v>2264</v>
      </c>
      <c r="H4132">
        <f t="shared" si="503"/>
        <v>0.92000000000007276</v>
      </c>
      <c r="I4132">
        <f t="shared" si="499"/>
        <v>779000</v>
      </c>
      <c r="J4132">
        <v>2020.09</v>
      </c>
      <c r="K4132">
        <f t="shared" si="500"/>
        <v>64</v>
      </c>
      <c r="M4132">
        <f t="shared" si="501"/>
        <v>779000</v>
      </c>
    </row>
    <row r="4133" spans="1:13" x14ac:dyDescent="0.45">
      <c r="A4133" t="s">
        <v>2266</v>
      </c>
      <c r="B4133">
        <v>695000</v>
      </c>
      <c r="C4133" t="s">
        <v>43</v>
      </c>
      <c r="D4133" t="str">
        <f t="shared" si="504"/>
        <v>2021.01</v>
      </c>
      <c r="E4133" t="str" cm="1">
        <f t="array" ref="E4133">IF(COUNT(FIND({"셀룰러","샐룰러","lte","Lte","LTE","Cellular","cellular"},G4133)),"lte","wifi")</f>
        <v>wifi</v>
      </c>
      <c r="F4133" t="s">
        <v>83</v>
      </c>
      <c r="G4133" t="s">
        <v>2459</v>
      </c>
      <c r="H4133">
        <f t="shared" si="503"/>
        <v>0.92000000000007276</v>
      </c>
      <c r="I4133">
        <f t="shared" si="499"/>
        <v>779000</v>
      </c>
      <c r="J4133">
        <v>2020.09</v>
      </c>
      <c r="K4133">
        <f t="shared" si="500"/>
        <v>64</v>
      </c>
      <c r="M4133">
        <f t="shared" si="501"/>
        <v>779000</v>
      </c>
    </row>
    <row r="4134" spans="1:13" x14ac:dyDescent="0.45">
      <c r="A4134" t="s">
        <v>2266</v>
      </c>
      <c r="B4134">
        <v>650000</v>
      </c>
      <c r="C4134" t="s">
        <v>43</v>
      </c>
      <c r="D4134" t="str">
        <f t="shared" si="504"/>
        <v>2021.02</v>
      </c>
      <c r="E4134" t="str" cm="1">
        <f t="array" ref="E4134">IF(COUNT(FIND({"셀룰러","샐룰러","lte","Lte","LTE","Cellular","cellular"},G4134)),"lte","wifi")</f>
        <v>wifi</v>
      </c>
      <c r="F4134" t="s">
        <v>44</v>
      </c>
      <c r="G4134" t="s">
        <v>2356</v>
      </c>
      <c r="H4134">
        <f t="shared" si="503"/>
        <v>0.93000000000006366</v>
      </c>
      <c r="I4134">
        <f t="shared" si="499"/>
        <v>779000</v>
      </c>
      <c r="J4134">
        <v>2020.09</v>
      </c>
      <c r="K4134">
        <f t="shared" si="500"/>
        <v>64</v>
      </c>
      <c r="M4134">
        <f t="shared" si="501"/>
        <v>779000</v>
      </c>
    </row>
    <row r="4135" spans="1:13" x14ac:dyDescent="0.45">
      <c r="A4135" t="s">
        <v>2266</v>
      </c>
      <c r="B4135">
        <v>720000</v>
      </c>
      <c r="C4135" t="s">
        <v>43</v>
      </c>
      <c r="D4135" t="str">
        <f t="shared" si="504"/>
        <v>2020.11</v>
      </c>
      <c r="E4135" t="str" cm="1">
        <f t="array" ref="E4135">IF(COUNT(FIND({"셀룰러","샐룰러","lte","Lte","LTE","Cellular","cellular"},G4135)),"lte","wifi")</f>
        <v>wifi</v>
      </c>
      <c r="F4135" t="s">
        <v>181</v>
      </c>
      <c r="G4135" t="s">
        <v>2632</v>
      </c>
      <c r="H4135">
        <f t="shared" si="503"/>
        <v>1.999999999998181E-2</v>
      </c>
      <c r="I4135">
        <f t="shared" si="499"/>
        <v>779000</v>
      </c>
      <c r="J4135">
        <v>2020.09</v>
      </c>
      <c r="K4135">
        <f t="shared" si="500"/>
        <v>64</v>
      </c>
      <c r="M4135">
        <f t="shared" si="501"/>
        <v>779000</v>
      </c>
    </row>
    <row r="4136" spans="1:13" x14ac:dyDescent="0.45">
      <c r="A4136" t="s">
        <v>2266</v>
      </c>
      <c r="B4136">
        <v>680000</v>
      </c>
      <c r="C4136" t="s">
        <v>43</v>
      </c>
      <c r="D4136" t="str">
        <f t="shared" si="504"/>
        <v>2020.12</v>
      </c>
      <c r="E4136" t="str" cm="1">
        <f t="array" ref="E4136">IF(COUNT(FIND({"셀룰러","샐룰러","lte","Lte","LTE","Cellular","cellular"},G4136)),"lte","wifi")</f>
        <v>wifi</v>
      </c>
      <c r="F4136" t="s">
        <v>161</v>
      </c>
      <c r="G4136" t="s">
        <v>2633</v>
      </c>
      <c r="H4136">
        <f t="shared" si="503"/>
        <v>2.9999999999972715E-2</v>
      </c>
      <c r="I4136">
        <f t="shared" si="499"/>
        <v>779000</v>
      </c>
      <c r="J4136">
        <v>2020.09</v>
      </c>
      <c r="K4136">
        <f t="shared" si="500"/>
        <v>64</v>
      </c>
      <c r="M4136">
        <f t="shared" si="501"/>
        <v>779000</v>
      </c>
    </row>
    <row r="4137" spans="1:13" x14ac:dyDescent="0.45">
      <c r="A4137" t="s">
        <v>2266</v>
      </c>
      <c r="B4137">
        <v>670000</v>
      </c>
      <c r="C4137" t="s">
        <v>43</v>
      </c>
      <c r="D4137" t="str">
        <f t="shared" si="504"/>
        <v>2021.02</v>
      </c>
      <c r="E4137" t="str" cm="1">
        <f t="array" ref="E4137">IF(COUNT(FIND({"셀룰러","샐룰러","lte","Lte","LTE","Cellular","cellular"},G4137)),"lte","wifi")</f>
        <v>wifi</v>
      </c>
      <c r="F4137" t="s">
        <v>73</v>
      </c>
      <c r="G4137" t="s">
        <v>2436</v>
      </c>
      <c r="H4137">
        <f t="shared" si="503"/>
        <v>0.93000000000006366</v>
      </c>
      <c r="I4137">
        <f t="shared" si="499"/>
        <v>779000</v>
      </c>
      <c r="J4137">
        <v>2020.09</v>
      </c>
      <c r="K4137">
        <f t="shared" si="500"/>
        <v>64</v>
      </c>
      <c r="M4137">
        <f t="shared" si="501"/>
        <v>779000</v>
      </c>
    </row>
    <row r="4138" spans="1:13" x14ac:dyDescent="0.45">
      <c r="A4138" t="s">
        <v>2266</v>
      </c>
      <c r="B4138">
        <v>660000</v>
      </c>
      <c r="C4138" t="s">
        <v>43</v>
      </c>
      <c r="D4138" t="str">
        <f t="shared" si="504"/>
        <v>2021.02</v>
      </c>
      <c r="E4138" t="str" cm="1">
        <f t="array" ref="E4138">IF(COUNT(FIND({"셀룰러","샐룰러","lte","Lte","LTE","Cellular","cellular"},G4138)),"lte","wifi")</f>
        <v>wifi</v>
      </c>
      <c r="F4138" t="s">
        <v>80</v>
      </c>
      <c r="G4138" t="s">
        <v>1467</v>
      </c>
      <c r="H4138">
        <f t="shared" si="503"/>
        <v>0.93000000000006366</v>
      </c>
      <c r="I4138">
        <f t="shared" si="499"/>
        <v>779000</v>
      </c>
      <c r="J4138">
        <v>2020.09</v>
      </c>
      <c r="K4138">
        <f t="shared" si="500"/>
        <v>64</v>
      </c>
      <c r="M4138">
        <f t="shared" si="501"/>
        <v>779000</v>
      </c>
    </row>
    <row r="4139" spans="1:13" x14ac:dyDescent="0.45">
      <c r="A4139" t="s">
        <v>2266</v>
      </c>
      <c r="B4139">
        <v>850000</v>
      </c>
      <c r="C4139" t="s">
        <v>43</v>
      </c>
      <c r="D4139" t="str">
        <f t="shared" si="504"/>
        <v>2021.01</v>
      </c>
      <c r="E4139" t="str" cm="1">
        <f t="array" ref="E4139">IF(COUNT(FIND({"셀룰러","샐룰러","lte","Lte","LTE","Cellular","cellular"},G4139)),"lte","wifi")</f>
        <v>lte</v>
      </c>
      <c r="F4139" t="s">
        <v>108</v>
      </c>
      <c r="G4139" t="s">
        <v>2504</v>
      </c>
      <c r="H4139">
        <f t="shared" si="503"/>
        <v>0.92000000000007276</v>
      </c>
      <c r="I4139">
        <f t="shared" si="499"/>
        <v>949000</v>
      </c>
      <c r="J4139">
        <v>2020.09</v>
      </c>
      <c r="K4139">
        <f t="shared" si="500"/>
        <v>64</v>
      </c>
      <c r="M4139">
        <f t="shared" si="501"/>
        <v>949000</v>
      </c>
    </row>
    <row r="4140" spans="1:13" x14ac:dyDescent="0.45">
      <c r="A4140" t="s">
        <v>2266</v>
      </c>
      <c r="B4140">
        <v>760000</v>
      </c>
      <c r="C4140" t="s">
        <v>43</v>
      </c>
      <c r="D4140" t="str">
        <f t="shared" si="504"/>
        <v>2021.02</v>
      </c>
      <c r="E4140" t="str" cm="1">
        <f t="array" ref="E4140">IF(COUNT(FIND({"셀룰러","샐룰러","lte","Lte","LTE","Cellular","cellular"},G4140)),"lte","wifi")</f>
        <v>wifi</v>
      </c>
      <c r="F4140" t="s">
        <v>40</v>
      </c>
      <c r="G4140" t="s">
        <v>2358</v>
      </c>
      <c r="H4140">
        <f t="shared" si="503"/>
        <v>0.93000000000006366</v>
      </c>
      <c r="I4140">
        <f t="shared" si="499"/>
        <v>979000</v>
      </c>
      <c r="J4140">
        <v>2020.09</v>
      </c>
      <c r="K4140">
        <f t="shared" si="500"/>
        <v>256</v>
      </c>
      <c r="M4140">
        <f t="shared" si="501"/>
        <v>779000</v>
      </c>
    </row>
    <row r="4141" spans="1:13" x14ac:dyDescent="0.45">
      <c r="A4141" t="s">
        <v>2266</v>
      </c>
      <c r="B4141">
        <v>700000</v>
      </c>
      <c r="C4141" t="s">
        <v>43</v>
      </c>
      <c r="D4141" t="str">
        <f t="shared" si="504"/>
        <v>2020.12</v>
      </c>
      <c r="E4141" t="str" cm="1">
        <f t="array" ref="E4141">IF(COUNT(FIND({"셀룰러","샐룰러","lte","Lte","LTE","Cellular","cellular"},G4141)),"lte","wifi")</f>
        <v>wifi</v>
      </c>
      <c r="F4141" t="s">
        <v>472</v>
      </c>
      <c r="G4141" t="s">
        <v>2268</v>
      </c>
      <c r="H4141">
        <f t="shared" si="503"/>
        <v>2.9999999999972715E-2</v>
      </c>
      <c r="I4141">
        <f t="shared" si="499"/>
        <v>779000</v>
      </c>
      <c r="J4141">
        <v>2020.09</v>
      </c>
      <c r="K4141">
        <f t="shared" si="500"/>
        <v>64</v>
      </c>
      <c r="M4141">
        <f t="shared" si="501"/>
        <v>779000</v>
      </c>
    </row>
    <row r="4142" spans="1:13" x14ac:dyDescent="0.45">
      <c r="A4142" t="s">
        <v>2266</v>
      </c>
      <c r="B4142">
        <v>700000</v>
      </c>
      <c r="C4142" t="s">
        <v>43</v>
      </c>
      <c r="D4142" t="str">
        <f t="shared" si="504"/>
        <v>2020.11</v>
      </c>
      <c r="E4142" t="str" cm="1">
        <f t="array" ref="E4142">IF(COUNT(FIND({"셀룰러","샐룰러","lte","Lte","LTE","Cellular","cellular"},G4142)),"lte","wifi")</f>
        <v>wifi</v>
      </c>
      <c r="F4142" t="s">
        <v>185</v>
      </c>
      <c r="G4142" t="s">
        <v>2665</v>
      </c>
      <c r="H4142">
        <f t="shared" si="503"/>
        <v>1.999999999998181E-2</v>
      </c>
      <c r="I4142">
        <f t="shared" si="499"/>
        <v>779000</v>
      </c>
      <c r="J4142">
        <v>2020.09</v>
      </c>
      <c r="K4142">
        <f t="shared" si="500"/>
        <v>64</v>
      </c>
      <c r="M4142">
        <f t="shared" si="501"/>
        <v>779000</v>
      </c>
    </row>
    <row r="4143" spans="1:13" x14ac:dyDescent="0.45">
      <c r="A4143" t="s">
        <v>2266</v>
      </c>
      <c r="B4143">
        <v>700000</v>
      </c>
      <c r="C4143" t="s">
        <v>43</v>
      </c>
      <c r="D4143" t="str">
        <f t="shared" si="504"/>
        <v>2021.01</v>
      </c>
      <c r="E4143" t="str" cm="1">
        <f t="array" ref="E4143">IF(COUNT(FIND({"셀룰러","샐룰러","lte","Lte","LTE","Cellular","cellular"},G4143)),"lte","wifi")</f>
        <v>wifi</v>
      </c>
      <c r="F4143" t="s">
        <v>87</v>
      </c>
      <c r="G4143" t="s">
        <v>2243</v>
      </c>
      <c r="H4143">
        <f t="shared" si="503"/>
        <v>0.92000000000007276</v>
      </c>
      <c r="I4143">
        <f t="shared" si="499"/>
        <v>779000</v>
      </c>
      <c r="J4143">
        <v>2020.09</v>
      </c>
      <c r="K4143">
        <f t="shared" si="500"/>
        <v>64</v>
      </c>
      <c r="M4143">
        <f t="shared" si="501"/>
        <v>779000</v>
      </c>
    </row>
    <row r="4144" spans="1:13" x14ac:dyDescent="0.45">
      <c r="A4144" t="s">
        <v>2266</v>
      </c>
      <c r="B4144">
        <v>710000</v>
      </c>
      <c r="C4144" t="s">
        <v>43</v>
      </c>
      <c r="D4144" t="str">
        <f t="shared" si="504"/>
        <v>2020.12</v>
      </c>
      <c r="E4144" t="str" cm="1">
        <f t="array" ref="E4144">IF(COUNT(FIND({"셀룰러","샐룰러","lte","Lte","LTE","Cellular","cellular"},G4144)),"lte","wifi")</f>
        <v>wifi</v>
      </c>
      <c r="F4144" t="s">
        <v>146</v>
      </c>
      <c r="G4144" t="s">
        <v>1487</v>
      </c>
      <c r="H4144">
        <f t="shared" si="503"/>
        <v>2.9999999999972715E-2</v>
      </c>
      <c r="I4144">
        <f t="shared" si="499"/>
        <v>779000</v>
      </c>
      <c r="J4144">
        <v>2020.09</v>
      </c>
      <c r="K4144">
        <f t="shared" si="500"/>
        <v>64</v>
      </c>
      <c r="M4144">
        <f t="shared" si="501"/>
        <v>779000</v>
      </c>
    </row>
    <row r="4145" spans="1:13" x14ac:dyDescent="0.45">
      <c r="A4145" t="s">
        <v>2266</v>
      </c>
      <c r="B4145">
        <v>670000</v>
      </c>
      <c r="C4145" t="s">
        <v>43</v>
      </c>
      <c r="D4145" t="str">
        <f t="shared" si="504"/>
        <v>2021.01</v>
      </c>
      <c r="E4145" t="str" cm="1">
        <f t="array" ref="E4145">IF(COUNT(FIND({"셀룰러","샐룰러","lte","Lte","LTE","Cellular","cellular"},G4145)),"lte","wifi")</f>
        <v>wifi</v>
      </c>
      <c r="F4145" t="s">
        <v>94</v>
      </c>
      <c r="G4145" t="s">
        <v>1399</v>
      </c>
      <c r="H4145">
        <f t="shared" si="503"/>
        <v>0.92000000000007276</v>
      </c>
      <c r="I4145">
        <f t="shared" si="499"/>
        <v>779000</v>
      </c>
      <c r="J4145">
        <v>2020.09</v>
      </c>
      <c r="K4145">
        <f t="shared" si="500"/>
        <v>64</v>
      </c>
      <c r="M4145">
        <f t="shared" si="501"/>
        <v>779000</v>
      </c>
    </row>
    <row r="4146" spans="1:13" x14ac:dyDescent="0.45">
      <c r="A4146" t="s">
        <v>2266</v>
      </c>
      <c r="B4146">
        <v>850000</v>
      </c>
      <c r="C4146" t="s">
        <v>43</v>
      </c>
      <c r="D4146" t="str">
        <f t="shared" si="504"/>
        <v>2020.11</v>
      </c>
      <c r="E4146" t="str" cm="1">
        <f t="array" ref="E4146">IF(COUNT(FIND({"셀룰러","샐룰러","lte","Lte","LTE","Cellular","cellular"},G4146)),"lte","wifi")</f>
        <v>wifi</v>
      </c>
      <c r="F4146" t="s">
        <v>207</v>
      </c>
      <c r="G4146" t="s">
        <v>2674</v>
      </c>
      <c r="H4146">
        <f t="shared" si="503"/>
        <v>1.999999999998181E-2</v>
      </c>
      <c r="I4146">
        <f t="shared" si="499"/>
        <v>979000</v>
      </c>
      <c r="J4146">
        <v>2020.09</v>
      </c>
      <c r="K4146">
        <f t="shared" si="500"/>
        <v>256</v>
      </c>
      <c r="M4146">
        <f t="shared" si="501"/>
        <v>779000</v>
      </c>
    </row>
    <row r="4147" spans="1:13" x14ac:dyDescent="0.45">
      <c r="A4147" t="s">
        <v>2266</v>
      </c>
      <c r="B4147">
        <v>620000</v>
      </c>
      <c r="C4147" t="s">
        <v>43</v>
      </c>
      <c r="D4147" t="str">
        <f t="shared" si="504"/>
        <v>2021.03</v>
      </c>
      <c r="E4147" t="str" cm="1">
        <f t="array" ref="E4147">IF(COUNT(FIND({"셀룰러","샐룰러","lte","Lte","LTE","Cellular","cellular"},G4147)),"lte","wifi")</f>
        <v>wifi</v>
      </c>
      <c r="F4147" t="s">
        <v>22</v>
      </c>
      <c r="G4147" t="s">
        <v>2224</v>
      </c>
      <c r="H4147">
        <f t="shared" si="503"/>
        <v>0.94000000000005457</v>
      </c>
      <c r="I4147">
        <f t="shared" si="499"/>
        <v>779000</v>
      </c>
      <c r="J4147">
        <v>2020.09</v>
      </c>
      <c r="K4147">
        <f t="shared" si="500"/>
        <v>64</v>
      </c>
      <c r="M4147">
        <f t="shared" si="501"/>
        <v>779000</v>
      </c>
    </row>
    <row r="4148" spans="1:13" x14ac:dyDescent="0.45">
      <c r="A4148" t="s">
        <v>2266</v>
      </c>
      <c r="B4148">
        <v>850000</v>
      </c>
      <c r="C4148" t="s">
        <v>43</v>
      </c>
      <c r="D4148" t="str">
        <f t="shared" si="504"/>
        <v>2020.12</v>
      </c>
      <c r="E4148" t="str" cm="1">
        <f t="array" ref="E4148">IF(COUNT(FIND({"셀룰러","샐룰러","lte","Lte","LTE","Cellular","cellular"},G4148)),"lte","wifi")</f>
        <v>wifi</v>
      </c>
      <c r="F4148" t="s">
        <v>145</v>
      </c>
      <c r="G4148" t="s">
        <v>2577</v>
      </c>
      <c r="H4148">
        <f t="shared" si="503"/>
        <v>2.9999999999972715E-2</v>
      </c>
      <c r="I4148">
        <f t="shared" si="499"/>
        <v>979000</v>
      </c>
      <c r="J4148">
        <v>2020.09</v>
      </c>
      <c r="K4148">
        <f t="shared" si="500"/>
        <v>256</v>
      </c>
      <c r="M4148">
        <f t="shared" si="501"/>
        <v>779000</v>
      </c>
    </row>
    <row r="4149" spans="1:13" x14ac:dyDescent="0.45">
      <c r="A4149" t="s">
        <v>2266</v>
      </c>
      <c r="B4149">
        <v>680000</v>
      </c>
      <c r="C4149" t="s">
        <v>43</v>
      </c>
      <c r="D4149" t="str">
        <f t="shared" si="504"/>
        <v>2020.12</v>
      </c>
      <c r="E4149" t="str" cm="1">
        <f t="array" ref="E4149">IF(COUNT(FIND({"셀룰러","샐룰러","lte","Lte","LTE","Cellular","cellular"},G4149)),"lte","wifi")</f>
        <v>wifi</v>
      </c>
      <c r="F4149" t="s">
        <v>155</v>
      </c>
      <c r="G4149" t="s">
        <v>2613</v>
      </c>
      <c r="H4149">
        <f t="shared" si="503"/>
        <v>2.9999999999972715E-2</v>
      </c>
      <c r="I4149">
        <f t="shared" si="499"/>
        <v>779000</v>
      </c>
      <c r="J4149">
        <v>2020.09</v>
      </c>
      <c r="K4149">
        <f t="shared" si="500"/>
        <v>64</v>
      </c>
      <c r="M4149">
        <f t="shared" si="501"/>
        <v>779000</v>
      </c>
    </row>
    <row r="4150" spans="1:13" x14ac:dyDescent="0.45">
      <c r="A4150" t="s">
        <v>2266</v>
      </c>
      <c r="B4150">
        <v>900000</v>
      </c>
      <c r="C4150" t="s">
        <v>43</v>
      </c>
      <c r="D4150" t="str">
        <f t="shared" si="504"/>
        <v>2021.01</v>
      </c>
      <c r="E4150" t="str" cm="1">
        <f t="array" ref="E4150">IF(COUNT(FIND({"셀룰러","샐룰러","lte","Lte","LTE","Cellular","cellular"},G4150)),"lte","wifi")</f>
        <v>wifi</v>
      </c>
      <c r="F4150" t="s">
        <v>111</v>
      </c>
      <c r="G4150" t="s">
        <v>2508</v>
      </c>
      <c r="H4150">
        <f t="shared" si="503"/>
        <v>0.92000000000007276</v>
      </c>
      <c r="I4150">
        <f t="shared" si="499"/>
        <v>979000</v>
      </c>
      <c r="J4150">
        <v>2020.09</v>
      </c>
      <c r="K4150">
        <f t="shared" si="500"/>
        <v>256</v>
      </c>
      <c r="M4150">
        <f t="shared" si="501"/>
        <v>779000</v>
      </c>
    </row>
    <row r="4151" spans="1:13" x14ac:dyDescent="0.45">
      <c r="A4151" t="s">
        <v>2266</v>
      </c>
      <c r="B4151">
        <v>640000</v>
      </c>
      <c r="C4151" t="s">
        <v>4</v>
      </c>
      <c r="D4151" t="str">
        <f t="shared" si="504"/>
        <v>2020.11</v>
      </c>
      <c r="E4151" t="str" cm="1">
        <f t="array" ref="E4151">IF(COUNT(FIND({"셀룰러","샐룰러","lte","Lte","LTE","Cellular","cellular"},G4151)),"lte","wifi")</f>
        <v>wifi</v>
      </c>
      <c r="F4151" t="s">
        <v>234</v>
      </c>
      <c r="G4151" t="s">
        <v>2327</v>
      </c>
      <c r="H4151">
        <f t="shared" si="503"/>
        <v>1.999999999998181E-2</v>
      </c>
      <c r="I4151">
        <f t="shared" si="499"/>
        <v>779000</v>
      </c>
      <c r="J4151">
        <v>2020.09</v>
      </c>
      <c r="K4151">
        <f t="shared" si="500"/>
        <v>64</v>
      </c>
      <c r="M4151">
        <f t="shared" si="501"/>
        <v>779000</v>
      </c>
    </row>
    <row r="4152" spans="1:13" x14ac:dyDescent="0.45">
      <c r="A4152" t="s">
        <v>2266</v>
      </c>
      <c r="B4152">
        <v>700000</v>
      </c>
      <c r="C4152" t="s">
        <v>4</v>
      </c>
      <c r="D4152" t="str">
        <f t="shared" si="504"/>
        <v>2020.12</v>
      </c>
      <c r="E4152" t="str" cm="1">
        <f t="array" ref="E4152">IF(COUNT(FIND({"셀룰러","샐룰러","lte","Lte","LTE","Cellular","cellular"},G4152)),"lte","wifi")</f>
        <v>wifi</v>
      </c>
      <c r="F4152" t="s">
        <v>175</v>
      </c>
      <c r="G4152" t="s">
        <v>2615</v>
      </c>
      <c r="H4152">
        <f t="shared" si="503"/>
        <v>2.9999999999972715E-2</v>
      </c>
      <c r="I4152">
        <f t="shared" si="499"/>
        <v>779000</v>
      </c>
      <c r="J4152">
        <v>2020.09</v>
      </c>
      <c r="K4152">
        <f t="shared" si="500"/>
        <v>64</v>
      </c>
      <c r="M4152">
        <f t="shared" si="501"/>
        <v>779000</v>
      </c>
    </row>
    <row r="4153" spans="1:13" x14ac:dyDescent="0.45">
      <c r="A4153" t="s">
        <v>2266</v>
      </c>
      <c r="B4153">
        <v>690000</v>
      </c>
      <c r="C4153" t="s">
        <v>4</v>
      </c>
      <c r="D4153" t="str">
        <f t="shared" si="504"/>
        <v>2020.12</v>
      </c>
      <c r="E4153" t="str" cm="1">
        <f t="array" ref="E4153">IF(COUNT(FIND({"셀룰러","샐룰러","lte","Lte","LTE","Cellular","cellular"},G4153)),"lte","wifi")</f>
        <v>wifi</v>
      </c>
      <c r="F4153" t="s">
        <v>455</v>
      </c>
      <c r="G4153" t="s">
        <v>2595</v>
      </c>
      <c r="H4153">
        <f t="shared" si="503"/>
        <v>2.9999999999972715E-2</v>
      </c>
      <c r="I4153">
        <f t="shared" si="499"/>
        <v>779000</v>
      </c>
      <c r="J4153">
        <v>2020.09</v>
      </c>
      <c r="K4153">
        <f t="shared" si="500"/>
        <v>64</v>
      </c>
      <c r="M4153">
        <f t="shared" si="501"/>
        <v>779000</v>
      </c>
    </row>
    <row r="4154" spans="1:13" x14ac:dyDescent="0.45">
      <c r="A4154" t="s">
        <v>2266</v>
      </c>
      <c r="B4154">
        <v>320000</v>
      </c>
      <c r="C4154" t="s">
        <v>43</v>
      </c>
      <c r="D4154" s="2">
        <v>2021.03</v>
      </c>
      <c r="E4154" t="str" cm="1">
        <f t="array" ref="E4154">IF(COUNT(FIND({"셀룰러","샐룰러","lte","Lte","LTE","Cellular","cellular"},G4154)),"lte","wifi")</f>
        <v>lte</v>
      </c>
      <c r="F4154">
        <v>20210308</v>
      </c>
      <c r="G4154" t="s">
        <v>1442</v>
      </c>
      <c r="H4154">
        <f t="shared" si="503"/>
        <v>0.94000000000005457</v>
      </c>
      <c r="I4154">
        <f t="shared" si="499"/>
        <v>949000</v>
      </c>
      <c r="J4154">
        <v>2020.09</v>
      </c>
      <c r="K4154">
        <f t="shared" si="500"/>
        <v>64</v>
      </c>
      <c r="M4154">
        <f t="shared" si="501"/>
        <v>949000</v>
      </c>
    </row>
    <row r="4155" spans="1:13" x14ac:dyDescent="0.45">
      <c r="A4155" t="s">
        <v>2266</v>
      </c>
      <c r="B4155">
        <v>720000</v>
      </c>
      <c r="C4155" t="s">
        <v>43</v>
      </c>
      <c r="D4155" t="str">
        <f t="shared" ref="D4155:D4164" si="505">LEFT(F4155,7)</f>
        <v>2020.12</v>
      </c>
      <c r="E4155" t="str" cm="1">
        <f t="array" ref="E4155">IF(COUNT(FIND({"셀룰러","샐룰러","lte","Lte","LTE","Cellular","cellular"},G4155)),"lte","wifi")</f>
        <v>wifi</v>
      </c>
      <c r="F4155" t="s">
        <v>142</v>
      </c>
      <c r="G4155" t="s">
        <v>2590</v>
      </c>
      <c r="H4155">
        <f t="shared" si="503"/>
        <v>2.9999999999972715E-2</v>
      </c>
      <c r="I4155">
        <f t="shared" si="499"/>
        <v>779000</v>
      </c>
      <c r="J4155">
        <v>2020.09</v>
      </c>
      <c r="K4155">
        <f t="shared" si="500"/>
        <v>64</v>
      </c>
      <c r="M4155">
        <f t="shared" si="501"/>
        <v>779000</v>
      </c>
    </row>
    <row r="4156" spans="1:13" x14ac:dyDescent="0.45">
      <c r="A4156" t="s">
        <v>2266</v>
      </c>
      <c r="B4156">
        <v>680000</v>
      </c>
      <c r="C4156" t="s">
        <v>43</v>
      </c>
      <c r="D4156" t="str">
        <f t="shared" si="505"/>
        <v>2020.12</v>
      </c>
      <c r="E4156" t="str" cm="1">
        <f t="array" ref="E4156">IF(COUNT(FIND({"셀룰러","샐룰러","lte","Lte","LTE","Cellular","cellular"},G4156)),"lte","wifi")</f>
        <v>wifi</v>
      </c>
      <c r="F4156" t="s">
        <v>142</v>
      </c>
      <c r="G4156" t="s">
        <v>1490</v>
      </c>
      <c r="H4156">
        <f t="shared" si="503"/>
        <v>2.9999999999972715E-2</v>
      </c>
      <c r="I4156">
        <f t="shared" si="499"/>
        <v>779000</v>
      </c>
      <c r="J4156">
        <v>2020.09</v>
      </c>
      <c r="K4156">
        <f t="shared" si="500"/>
        <v>64</v>
      </c>
      <c r="M4156">
        <f t="shared" si="501"/>
        <v>779000</v>
      </c>
    </row>
    <row r="4157" spans="1:13" x14ac:dyDescent="0.45">
      <c r="A4157" t="s">
        <v>2266</v>
      </c>
      <c r="B4157">
        <v>850000</v>
      </c>
      <c r="C4157" t="s">
        <v>43</v>
      </c>
      <c r="D4157" t="str">
        <f t="shared" si="505"/>
        <v>2020.12</v>
      </c>
      <c r="E4157" t="str" cm="1">
        <f t="array" ref="E4157">IF(COUNT(FIND({"셀룰러","샐룰러","lte","Lte","LTE","Cellular","cellular"},G4157)),"lte","wifi")</f>
        <v>wifi</v>
      </c>
      <c r="F4157" t="s">
        <v>455</v>
      </c>
      <c r="G4157" t="s">
        <v>2597</v>
      </c>
      <c r="H4157">
        <f t="shared" si="503"/>
        <v>2.9999999999972715E-2</v>
      </c>
      <c r="I4157">
        <f t="shared" si="499"/>
        <v>979000</v>
      </c>
      <c r="J4157">
        <v>2020.09</v>
      </c>
      <c r="K4157">
        <f t="shared" si="500"/>
        <v>256</v>
      </c>
      <c r="M4157">
        <f t="shared" si="501"/>
        <v>779000</v>
      </c>
    </row>
    <row r="4158" spans="1:13" x14ac:dyDescent="0.45">
      <c r="A4158" t="s">
        <v>2266</v>
      </c>
      <c r="B4158">
        <v>660000</v>
      </c>
      <c r="C4158" t="s">
        <v>43</v>
      </c>
      <c r="D4158" t="str">
        <f t="shared" si="505"/>
        <v>2021.02</v>
      </c>
      <c r="E4158" t="str" cm="1">
        <f t="array" ref="E4158">IF(COUNT(FIND({"셀룰러","샐룰러","lte","Lte","LTE","Cellular","cellular"},G4158)),"lte","wifi")</f>
        <v>wifi</v>
      </c>
      <c r="F4158" t="s">
        <v>208</v>
      </c>
      <c r="G4158" t="s">
        <v>2340</v>
      </c>
      <c r="H4158">
        <f t="shared" si="503"/>
        <v>0.93000000000006366</v>
      </c>
      <c r="I4158">
        <f t="shared" si="499"/>
        <v>779000</v>
      </c>
      <c r="J4158">
        <v>2020.09</v>
      </c>
      <c r="K4158">
        <f t="shared" si="500"/>
        <v>64</v>
      </c>
      <c r="M4158">
        <f t="shared" si="501"/>
        <v>779000</v>
      </c>
    </row>
    <row r="4159" spans="1:13" x14ac:dyDescent="0.45">
      <c r="A4159" t="s">
        <v>2266</v>
      </c>
      <c r="B4159">
        <v>600000</v>
      </c>
      <c r="C4159" t="s">
        <v>43</v>
      </c>
      <c r="D4159" t="str">
        <f t="shared" si="505"/>
        <v>2021.01</v>
      </c>
      <c r="E4159" t="str" cm="1">
        <f t="array" ref="E4159">IF(COUNT(FIND({"셀룰러","샐룰러","lte","Lte","LTE","Cellular","cellular"},G4159)),"lte","wifi")</f>
        <v>wifi</v>
      </c>
      <c r="F4159" t="s">
        <v>87</v>
      </c>
      <c r="G4159" t="s">
        <v>2432</v>
      </c>
      <c r="H4159">
        <f t="shared" si="503"/>
        <v>0.92000000000007276</v>
      </c>
      <c r="I4159">
        <f t="shared" si="499"/>
        <v>779000</v>
      </c>
      <c r="J4159">
        <v>2020.09</v>
      </c>
      <c r="K4159">
        <f t="shared" si="500"/>
        <v>64</v>
      </c>
      <c r="M4159">
        <f t="shared" si="501"/>
        <v>779000</v>
      </c>
    </row>
    <row r="4160" spans="1:13" x14ac:dyDescent="0.45">
      <c r="A4160" t="s">
        <v>2266</v>
      </c>
      <c r="B4160">
        <v>790000</v>
      </c>
      <c r="C4160" t="s">
        <v>43</v>
      </c>
      <c r="D4160" t="str">
        <f t="shared" si="505"/>
        <v>2020.12</v>
      </c>
      <c r="E4160" t="str" cm="1">
        <f t="array" ref="E4160">IF(COUNT(FIND({"셀룰러","샐룰러","lte","Lte","LTE","Cellular","cellular"},G4160)),"lte","wifi")</f>
        <v>wifi</v>
      </c>
      <c r="F4160" t="s">
        <v>161</v>
      </c>
      <c r="G4160" t="s">
        <v>2660</v>
      </c>
      <c r="H4160">
        <f t="shared" si="503"/>
        <v>2.9999999999972715E-2</v>
      </c>
      <c r="I4160">
        <f t="shared" si="499"/>
        <v>779000</v>
      </c>
      <c r="J4160">
        <v>2020.09</v>
      </c>
      <c r="K4160">
        <f t="shared" si="500"/>
        <v>64</v>
      </c>
      <c r="M4160">
        <f t="shared" si="501"/>
        <v>779000</v>
      </c>
    </row>
    <row r="4161" spans="1:13" x14ac:dyDescent="0.45">
      <c r="A4161" t="s">
        <v>2266</v>
      </c>
      <c r="B4161">
        <v>670000</v>
      </c>
      <c r="C4161" t="s">
        <v>43</v>
      </c>
      <c r="D4161" t="str">
        <f t="shared" si="505"/>
        <v>2021.03</v>
      </c>
      <c r="E4161" t="str" cm="1">
        <f t="array" ref="E4161">IF(COUNT(FIND({"셀룰러","샐룰러","lte","Lte","LTE","Cellular","cellular"},G4161)),"lte","wifi")</f>
        <v>wifi</v>
      </c>
      <c r="F4161" t="s">
        <v>5</v>
      </c>
      <c r="G4161" t="s">
        <v>2295</v>
      </c>
      <c r="H4161">
        <f t="shared" si="503"/>
        <v>0.94000000000005457</v>
      </c>
      <c r="I4161">
        <f t="shared" si="499"/>
        <v>779000</v>
      </c>
      <c r="J4161">
        <v>2020.09</v>
      </c>
      <c r="K4161">
        <f t="shared" si="500"/>
        <v>64</v>
      </c>
      <c r="M4161">
        <f t="shared" si="501"/>
        <v>779000</v>
      </c>
    </row>
    <row r="4162" spans="1:13" x14ac:dyDescent="0.45">
      <c r="A4162" t="s">
        <v>2266</v>
      </c>
      <c r="B4162">
        <v>650000</v>
      </c>
      <c r="C4162" t="s">
        <v>43</v>
      </c>
      <c r="D4162" t="str">
        <f t="shared" si="505"/>
        <v>2021.01</v>
      </c>
      <c r="E4162" t="str" cm="1">
        <f t="array" ref="E4162">IF(COUNT(FIND({"셀룰러","샐룰러","lte","Lte","LTE","Cellular","cellular"},G4162)),"lte","wifi")</f>
        <v>wifi</v>
      </c>
      <c r="F4162" t="s">
        <v>351</v>
      </c>
      <c r="G4162" t="s">
        <v>2537</v>
      </c>
      <c r="H4162">
        <f t="shared" si="503"/>
        <v>0.92000000000007276</v>
      </c>
      <c r="I4162">
        <f t="shared" si="499"/>
        <v>779000</v>
      </c>
      <c r="J4162">
        <v>2020.09</v>
      </c>
      <c r="K4162">
        <f t="shared" si="500"/>
        <v>64</v>
      </c>
      <c r="M4162">
        <f t="shared" si="501"/>
        <v>779000</v>
      </c>
    </row>
    <row r="4163" spans="1:13" x14ac:dyDescent="0.45">
      <c r="A4163" t="s">
        <v>2266</v>
      </c>
      <c r="B4163">
        <v>675000</v>
      </c>
      <c r="C4163" t="s">
        <v>43</v>
      </c>
      <c r="D4163" t="str">
        <f t="shared" si="505"/>
        <v>2021.01</v>
      </c>
      <c r="E4163" t="str" cm="1">
        <f t="array" ref="E4163">IF(COUNT(FIND({"셀룰러","샐룰러","lte","Lte","LTE","Cellular","cellular"},G4163)),"lte","wifi")</f>
        <v>wifi</v>
      </c>
      <c r="F4163" t="s">
        <v>107</v>
      </c>
      <c r="G4163" t="s">
        <v>2466</v>
      </c>
      <c r="H4163">
        <f t="shared" si="503"/>
        <v>0.92000000000007276</v>
      </c>
      <c r="I4163">
        <f t="shared" si="499"/>
        <v>779000</v>
      </c>
      <c r="J4163">
        <v>2020.09</v>
      </c>
      <c r="K4163">
        <f t="shared" si="500"/>
        <v>64</v>
      </c>
      <c r="M4163">
        <f t="shared" si="501"/>
        <v>779000</v>
      </c>
    </row>
    <row r="4164" spans="1:13" x14ac:dyDescent="0.45">
      <c r="A4164" t="s">
        <v>2266</v>
      </c>
      <c r="B4164">
        <v>850000</v>
      </c>
      <c r="C4164" t="s">
        <v>43</v>
      </c>
      <c r="D4164" t="str">
        <f t="shared" si="505"/>
        <v>2021.01</v>
      </c>
      <c r="E4164" t="str" cm="1">
        <f t="array" ref="E4164">IF(COUNT(FIND({"셀룰러","샐룰러","lte","Lte","LTE","Cellular","cellular"},G4164)),"lte","wifi")</f>
        <v>wifi</v>
      </c>
      <c r="F4164" t="s">
        <v>96</v>
      </c>
      <c r="G4164" t="s">
        <v>2516</v>
      </c>
      <c r="H4164">
        <f t="shared" si="503"/>
        <v>0.92000000000007276</v>
      </c>
      <c r="I4164">
        <f t="shared" si="499"/>
        <v>979000</v>
      </c>
      <c r="J4164">
        <v>2020.09</v>
      </c>
      <c r="K4164">
        <f t="shared" si="500"/>
        <v>256</v>
      </c>
      <c r="M4164">
        <f t="shared" si="501"/>
        <v>779000</v>
      </c>
    </row>
    <row r="4165" spans="1:13" x14ac:dyDescent="0.45">
      <c r="A4165" t="s">
        <v>2266</v>
      </c>
      <c r="B4165">
        <v>690000</v>
      </c>
      <c r="C4165" t="s">
        <v>4</v>
      </c>
      <c r="D4165" s="2">
        <v>2020.12</v>
      </c>
      <c r="E4165" t="str" cm="1">
        <f t="array" ref="E4165">IF(COUNT(FIND({"셀룰러","샐룰러","lte","Lte","LTE","Cellular","cellular"},G4165)),"lte","wifi")</f>
        <v>wifi</v>
      </c>
      <c r="F4165">
        <v>20201211</v>
      </c>
      <c r="G4165" t="s">
        <v>5482</v>
      </c>
      <c r="H4165">
        <f t="shared" si="503"/>
        <v>2.9999999999972715E-2</v>
      </c>
      <c r="I4165">
        <f t="shared" ref="I4165:I4228" si="506">IF(K4165=256,M4165+200000,M4165)</f>
        <v>779000</v>
      </c>
      <c r="J4165">
        <v>2020.09</v>
      </c>
      <c r="K4165">
        <f t="shared" ref="K4165:K4228" si="507">IF(COUNT(FIND(256,G4165)),256,64)</f>
        <v>64</v>
      </c>
      <c r="M4165">
        <f t="shared" ref="M4165:M4228" si="508">IF(E4165="wifi",779000,949000)</f>
        <v>779000</v>
      </c>
    </row>
    <row r="4166" spans="1:13" x14ac:dyDescent="0.45">
      <c r="A4166" t="s">
        <v>2266</v>
      </c>
      <c r="B4166">
        <v>700000</v>
      </c>
      <c r="C4166" t="s">
        <v>43</v>
      </c>
      <c r="D4166" s="2">
        <v>2021.02</v>
      </c>
      <c r="E4166" t="str" cm="1">
        <f t="array" ref="E4166">IF(COUNT(FIND({"셀룰러","샐룰러","lte","Lte","LTE","Cellular","cellular"},G4166)),"lte","wifi")</f>
        <v>wifi</v>
      </c>
      <c r="F4166">
        <v>20210202</v>
      </c>
      <c r="G4166" t="s">
        <v>5741</v>
      </c>
      <c r="H4166">
        <f t="shared" si="503"/>
        <v>0.93000000000006366</v>
      </c>
      <c r="I4166">
        <f t="shared" si="506"/>
        <v>779000</v>
      </c>
      <c r="J4166">
        <v>2020.09</v>
      </c>
      <c r="K4166">
        <f t="shared" si="507"/>
        <v>64</v>
      </c>
      <c r="M4166">
        <f t="shared" si="508"/>
        <v>779000</v>
      </c>
    </row>
    <row r="4167" spans="1:13" x14ac:dyDescent="0.45">
      <c r="A4167" t="s">
        <v>2266</v>
      </c>
      <c r="B4167">
        <v>655000</v>
      </c>
      <c r="C4167" t="s">
        <v>43</v>
      </c>
      <c r="D4167" t="str">
        <f>LEFT(F4167,7)</f>
        <v>2021.02</v>
      </c>
      <c r="E4167" t="str" cm="1">
        <f t="array" ref="E4167">IF(COUNT(FIND({"셀룰러","샐룰러","lte","Lte","LTE","Cellular","cellular"},G4167)),"lte","wifi")</f>
        <v>wifi</v>
      </c>
      <c r="F4167" t="s">
        <v>47</v>
      </c>
      <c r="G4167" t="s">
        <v>2723</v>
      </c>
      <c r="H4167">
        <f t="shared" ref="H4167:H4230" si="509">D4167-J4167</f>
        <v>0.93000000000006366</v>
      </c>
      <c r="I4167">
        <f t="shared" si="506"/>
        <v>779000</v>
      </c>
      <c r="J4167">
        <v>2020.09</v>
      </c>
      <c r="K4167">
        <f t="shared" si="507"/>
        <v>64</v>
      </c>
      <c r="M4167">
        <f t="shared" si="508"/>
        <v>779000</v>
      </c>
    </row>
    <row r="4168" spans="1:13" x14ac:dyDescent="0.45">
      <c r="A4168" t="s">
        <v>2266</v>
      </c>
      <c r="B4168">
        <v>700000</v>
      </c>
      <c r="C4168" t="s">
        <v>43</v>
      </c>
      <c r="D4168" s="2">
        <v>2020.12</v>
      </c>
      <c r="E4168" t="str" cm="1">
        <f t="array" ref="E4168">IF(COUNT(FIND({"셀룰러","샐룰러","lte","Lte","LTE","Cellular","cellular"},G4168)),"lte","wifi")</f>
        <v>wifi</v>
      </c>
      <c r="F4168">
        <v>20201226</v>
      </c>
      <c r="G4168" t="s">
        <v>5474</v>
      </c>
      <c r="H4168">
        <f t="shared" si="509"/>
        <v>2.9999999999972715E-2</v>
      </c>
      <c r="I4168">
        <f t="shared" si="506"/>
        <v>779000</v>
      </c>
      <c r="J4168">
        <v>2020.09</v>
      </c>
      <c r="K4168">
        <f t="shared" si="507"/>
        <v>64</v>
      </c>
      <c r="M4168">
        <f t="shared" si="508"/>
        <v>779000</v>
      </c>
    </row>
    <row r="4169" spans="1:13" x14ac:dyDescent="0.45">
      <c r="A4169" t="s">
        <v>2266</v>
      </c>
      <c r="B4169">
        <v>690000</v>
      </c>
      <c r="C4169" t="s">
        <v>43</v>
      </c>
      <c r="D4169" t="str">
        <f t="shared" ref="D4169:D4188" si="510">LEFT(F4169,7)</f>
        <v>2021.01</v>
      </c>
      <c r="E4169" t="str" cm="1">
        <f t="array" ref="E4169">IF(COUNT(FIND({"셀룰러","샐룰러","lte","Lte","LTE","Cellular","cellular"},G4169)),"lte","wifi")</f>
        <v>wifi</v>
      </c>
      <c r="F4169" t="s">
        <v>116</v>
      </c>
      <c r="G4169" t="s">
        <v>2542</v>
      </c>
      <c r="H4169">
        <f t="shared" si="509"/>
        <v>0.92000000000007276</v>
      </c>
      <c r="I4169">
        <f t="shared" si="506"/>
        <v>779000</v>
      </c>
      <c r="J4169">
        <v>2020.09</v>
      </c>
      <c r="K4169">
        <f t="shared" si="507"/>
        <v>64</v>
      </c>
      <c r="M4169">
        <f t="shared" si="508"/>
        <v>779000</v>
      </c>
    </row>
    <row r="4170" spans="1:13" x14ac:dyDescent="0.45">
      <c r="A4170" t="s">
        <v>2266</v>
      </c>
      <c r="B4170">
        <v>660000</v>
      </c>
      <c r="C4170" t="s">
        <v>43</v>
      </c>
      <c r="D4170" t="str">
        <f t="shared" si="510"/>
        <v>2021.02</v>
      </c>
      <c r="E4170" t="str" cm="1">
        <f t="array" ref="E4170">IF(COUNT(FIND({"셀룰러","샐룰러","lte","Lte","LTE","Cellular","cellular"},G4170)),"lte","wifi")</f>
        <v>wifi</v>
      </c>
      <c r="F4170" t="s">
        <v>299</v>
      </c>
      <c r="G4170" t="s">
        <v>2378</v>
      </c>
      <c r="H4170">
        <f t="shared" si="509"/>
        <v>0.93000000000006366</v>
      </c>
      <c r="I4170">
        <f t="shared" si="506"/>
        <v>779000</v>
      </c>
      <c r="J4170">
        <v>2020.09</v>
      </c>
      <c r="K4170">
        <f t="shared" si="507"/>
        <v>64</v>
      </c>
      <c r="M4170">
        <f t="shared" si="508"/>
        <v>779000</v>
      </c>
    </row>
    <row r="4171" spans="1:13" x14ac:dyDescent="0.45">
      <c r="A4171" t="s">
        <v>2266</v>
      </c>
      <c r="B4171">
        <v>670000</v>
      </c>
      <c r="C4171" t="s">
        <v>4</v>
      </c>
      <c r="D4171" t="str">
        <f t="shared" si="510"/>
        <v>2020.11</v>
      </c>
      <c r="E4171" t="str" cm="1">
        <f t="array" ref="E4171">IF(COUNT(FIND({"셀룰러","샐룰러","lte","Lte","LTE","Cellular","cellular"},G4171)),"lte","wifi")</f>
        <v>wifi</v>
      </c>
      <c r="F4171" t="s">
        <v>213</v>
      </c>
      <c r="G4171" t="s">
        <v>2719</v>
      </c>
      <c r="H4171">
        <f t="shared" si="509"/>
        <v>1.999999999998181E-2</v>
      </c>
      <c r="I4171">
        <f t="shared" si="506"/>
        <v>779000</v>
      </c>
      <c r="J4171">
        <v>2020.09</v>
      </c>
      <c r="K4171">
        <f t="shared" si="507"/>
        <v>64</v>
      </c>
      <c r="M4171">
        <f t="shared" si="508"/>
        <v>779000</v>
      </c>
    </row>
    <row r="4172" spans="1:13" x14ac:dyDescent="0.45">
      <c r="A4172" t="s">
        <v>2266</v>
      </c>
      <c r="B4172">
        <v>470000</v>
      </c>
      <c r="C4172" t="s">
        <v>4</v>
      </c>
      <c r="D4172" t="str">
        <f t="shared" si="510"/>
        <v>2020.11</v>
      </c>
      <c r="E4172" t="str" cm="1">
        <f t="array" ref="E4172">IF(COUNT(FIND({"셀룰러","샐룰러","lte","Lte","LTE","Cellular","cellular"},G4172)),"lte","wifi")</f>
        <v>wifi</v>
      </c>
      <c r="F4172" t="s">
        <v>204</v>
      </c>
      <c r="G4172" t="s">
        <v>2207</v>
      </c>
      <c r="H4172">
        <f t="shared" si="509"/>
        <v>1.999999999998181E-2</v>
      </c>
      <c r="I4172">
        <f t="shared" si="506"/>
        <v>779000</v>
      </c>
      <c r="J4172">
        <v>2020.09</v>
      </c>
      <c r="K4172">
        <f t="shared" si="507"/>
        <v>64</v>
      </c>
      <c r="M4172">
        <f t="shared" si="508"/>
        <v>779000</v>
      </c>
    </row>
    <row r="4173" spans="1:13" x14ac:dyDescent="0.45">
      <c r="A4173" t="s">
        <v>2266</v>
      </c>
      <c r="B4173">
        <v>840000</v>
      </c>
      <c r="C4173" t="s">
        <v>43</v>
      </c>
      <c r="D4173" t="str">
        <f t="shared" si="510"/>
        <v>2020.12</v>
      </c>
      <c r="E4173" t="str" cm="1">
        <f t="array" ref="E4173">IF(COUNT(FIND({"셀룰러","샐룰러","lte","Lte","LTE","Cellular","cellular"},G4173)),"lte","wifi")</f>
        <v>lte</v>
      </c>
      <c r="F4173" t="s">
        <v>173</v>
      </c>
      <c r="G4173" t="s">
        <v>2676</v>
      </c>
      <c r="H4173">
        <f t="shared" si="509"/>
        <v>2.9999999999972715E-2</v>
      </c>
      <c r="I4173">
        <f t="shared" si="506"/>
        <v>949000</v>
      </c>
      <c r="J4173">
        <v>2020.09</v>
      </c>
      <c r="K4173">
        <f t="shared" si="507"/>
        <v>64</v>
      </c>
      <c r="M4173">
        <f t="shared" si="508"/>
        <v>949000</v>
      </c>
    </row>
    <row r="4174" spans="1:13" x14ac:dyDescent="0.45">
      <c r="A4174" t="s">
        <v>2266</v>
      </c>
      <c r="B4174">
        <v>530000</v>
      </c>
      <c r="C4174" t="s">
        <v>4</v>
      </c>
      <c r="D4174" t="str">
        <f t="shared" si="510"/>
        <v>2020.11</v>
      </c>
      <c r="E4174" t="str" cm="1">
        <f t="array" ref="E4174">IF(COUNT(FIND({"셀룰러","샐룰러","lte","Lte","LTE","Cellular","cellular"},G4174)),"lte","wifi")</f>
        <v>wifi</v>
      </c>
      <c r="F4174" t="s">
        <v>32</v>
      </c>
      <c r="G4174" t="s">
        <v>1498</v>
      </c>
      <c r="H4174">
        <f t="shared" si="509"/>
        <v>1.999999999998181E-2</v>
      </c>
      <c r="I4174">
        <f t="shared" si="506"/>
        <v>779000</v>
      </c>
      <c r="J4174">
        <v>2020.09</v>
      </c>
      <c r="K4174">
        <f t="shared" si="507"/>
        <v>64</v>
      </c>
      <c r="M4174">
        <f t="shared" si="508"/>
        <v>779000</v>
      </c>
    </row>
    <row r="4175" spans="1:13" x14ac:dyDescent="0.45">
      <c r="A4175" t="s">
        <v>2266</v>
      </c>
      <c r="B4175">
        <v>670000</v>
      </c>
      <c r="C4175" t="s">
        <v>43</v>
      </c>
      <c r="D4175" t="str">
        <f t="shared" si="510"/>
        <v>2021.02</v>
      </c>
      <c r="E4175" t="str" cm="1">
        <f t="array" ref="E4175">IF(COUNT(FIND({"셀룰러","샐룰러","lte","Lte","LTE","Cellular","cellular"},G4175)),"lte","wifi")</f>
        <v>wifi</v>
      </c>
      <c r="F4175" t="s">
        <v>77</v>
      </c>
      <c r="G4175" t="s">
        <v>2442</v>
      </c>
      <c r="H4175">
        <f t="shared" si="509"/>
        <v>0.93000000000006366</v>
      </c>
      <c r="I4175">
        <f t="shared" si="506"/>
        <v>779000</v>
      </c>
      <c r="J4175">
        <v>2020.09</v>
      </c>
      <c r="K4175">
        <f t="shared" si="507"/>
        <v>64</v>
      </c>
      <c r="M4175">
        <f t="shared" si="508"/>
        <v>779000</v>
      </c>
    </row>
    <row r="4176" spans="1:13" x14ac:dyDescent="0.45">
      <c r="A4176" t="s">
        <v>2266</v>
      </c>
      <c r="B4176">
        <v>830000</v>
      </c>
      <c r="C4176" t="s">
        <v>43</v>
      </c>
      <c r="D4176" t="str">
        <f t="shared" si="510"/>
        <v>2021.02</v>
      </c>
      <c r="E4176" t="str" cm="1">
        <f t="array" ref="E4176">IF(COUNT(FIND({"셀룰러","샐룰러","lte","Lte","LTE","Cellular","cellular"},G4176)),"lte","wifi")</f>
        <v>wifi</v>
      </c>
      <c r="F4176" t="s">
        <v>71</v>
      </c>
      <c r="G4176" t="s">
        <v>2248</v>
      </c>
      <c r="H4176">
        <f t="shared" si="509"/>
        <v>0.93000000000006366</v>
      </c>
      <c r="I4176">
        <f t="shared" si="506"/>
        <v>779000</v>
      </c>
      <c r="J4176">
        <v>2020.09</v>
      </c>
      <c r="K4176">
        <f t="shared" si="507"/>
        <v>64</v>
      </c>
      <c r="M4176">
        <f t="shared" si="508"/>
        <v>779000</v>
      </c>
    </row>
    <row r="4177" spans="1:13" x14ac:dyDescent="0.45">
      <c r="A4177" t="s">
        <v>2266</v>
      </c>
      <c r="B4177">
        <v>690000</v>
      </c>
      <c r="C4177" t="s">
        <v>43</v>
      </c>
      <c r="D4177" t="str">
        <f t="shared" si="510"/>
        <v>2021.01</v>
      </c>
      <c r="E4177" t="str" cm="1">
        <f t="array" ref="E4177">IF(COUNT(FIND({"셀룰러","샐룰러","lte","Lte","LTE","Cellular","cellular"},G4177)),"lte","wifi")</f>
        <v>wifi</v>
      </c>
      <c r="F4177" t="s">
        <v>351</v>
      </c>
      <c r="G4177" t="s">
        <v>2451</v>
      </c>
      <c r="H4177">
        <f t="shared" si="509"/>
        <v>0.92000000000007276</v>
      </c>
      <c r="I4177">
        <f t="shared" si="506"/>
        <v>779000</v>
      </c>
      <c r="J4177">
        <v>2020.09</v>
      </c>
      <c r="K4177">
        <f t="shared" si="507"/>
        <v>64</v>
      </c>
      <c r="M4177">
        <f t="shared" si="508"/>
        <v>779000</v>
      </c>
    </row>
    <row r="4178" spans="1:13" x14ac:dyDescent="0.45">
      <c r="A4178" t="s">
        <v>2266</v>
      </c>
      <c r="B4178">
        <v>680000</v>
      </c>
      <c r="C4178" t="s">
        <v>43</v>
      </c>
      <c r="D4178" t="str">
        <f t="shared" si="510"/>
        <v>2021.01</v>
      </c>
      <c r="E4178" t="str" cm="1">
        <f t="array" ref="E4178">IF(COUNT(FIND({"셀룰러","샐룰러","lte","Lte","LTE","Cellular","cellular"},G4178)),"lte","wifi")</f>
        <v>wifi</v>
      </c>
      <c r="F4178" t="s">
        <v>116</v>
      </c>
      <c r="G4178" t="s">
        <v>2380</v>
      </c>
      <c r="H4178">
        <f t="shared" si="509"/>
        <v>0.92000000000007276</v>
      </c>
      <c r="I4178">
        <f t="shared" si="506"/>
        <v>779000</v>
      </c>
      <c r="J4178">
        <v>2020.09</v>
      </c>
      <c r="K4178">
        <f t="shared" si="507"/>
        <v>64</v>
      </c>
      <c r="M4178">
        <f t="shared" si="508"/>
        <v>779000</v>
      </c>
    </row>
    <row r="4179" spans="1:13" x14ac:dyDescent="0.45">
      <c r="A4179" t="s">
        <v>2266</v>
      </c>
      <c r="B4179">
        <v>680000</v>
      </c>
      <c r="C4179" t="s">
        <v>43</v>
      </c>
      <c r="D4179" t="str">
        <f t="shared" si="510"/>
        <v>2021.01</v>
      </c>
      <c r="E4179" t="str" cm="1">
        <f t="array" ref="E4179">IF(COUNT(FIND({"셀룰러","샐룰러","lte","Lte","LTE","Cellular","cellular"},G4179)),"lte","wifi")</f>
        <v>wifi</v>
      </c>
      <c r="F4179" t="s">
        <v>106</v>
      </c>
      <c r="G4179" t="s">
        <v>2525</v>
      </c>
      <c r="H4179">
        <f t="shared" si="509"/>
        <v>0.92000000000007276</v>
      </c>
      <c r="I4179">
        <f t="shared" si="506"/>
        <v>779000</v>
      </c>
      <c r="J4179">
        <v>2020.09</v>
      </c>
      <c r="K4179">
        <f t="shared" si="507"/>
        <v>64</v>
      </c>
      <c r="M4179">
        <f t="shared" si="508"/>
        <v>779000</v>
      </c>
    </row>
    <row r="4180" spans="1:13" x14ac:dyDescent="0.45">
      <c r="A4180" t="s">
        <v>2266</v>
      </c>
      <c r="B4180">
        <v>870000</v>
      </c>
      <c r="C4180" t="s">
        <v>43</v>
      </c>
      <c r="D4180" t="str">
        <f t="shared" si="510"/>
        <v>2021.01</v>
      </c>
      <c r="E4180" t="str" cm="1">
        <f t="array" ref="E4180">IF(COUNT(FIND({"셀룰러","샐룰러","lte","Lte","LTE","Cellular","cellular"},G4180)),"lte","wifi")</f>
        <v>wifi</v>
      </c>
      <c r="F4180" t="s">
        <v>117</v>
      </c>
      <c r="G4180" t="s">
        <v>2560</v>
      </c>
      <c r="H4180">
        <f t="shared" si="509"/>
        <v>0.92000000000007276</v>
      </c>
      <c r="I4180">
        <f t="shared" si="506"/>
        <v>979000</v>
      </c>
      <c r="J4180">
        <v>2020.09</v>
      </c>
      <c r="K4180">
        <f t="shared" si="507"/>
        <v>256</v>
      </c>
      <c r="M4180">
        <f t="shared" si="508"/>
        <v>779000</v>
      </c>
    </row>
    <row r="4181" spans="1:13" x14ac:dyDescent="0.45">
      <c r="A4181" t="s">
        <v>2266</v>
      </c>
      <c r="B4181">
        <v>830000</v>
      </c>
      <c r="C4181" t="s">
        <v>43</v>
      </c>
      <c r="D4181" t="str">
        <f t="shared" si="510"/>
        <v>2021.01</v>
      </c>
      <c r="E4181" t="str" cm="1">
        <f t="array" ref="E4181">IF(COUNT(FIND({"셀룰러","샐룰러","lte","Lte","LTE","Cellular","cellular"},G4181)),"lte","wifi")</f>
        <v>wifi</v>
      </c>
      <c r="F4181" t="s">
        <v>313</v>
      </c>
      <c r="G4181" t="s">
        <v>2231</v>
      </c>
      <c r="H4181">
        <f t="shared" si="509"/>
        <v>0.92000000000007276</v>
      </c>
      <c r="I4181">
        <f t="shared" si="506"/>
        <v>979000</v>
      </c>
      <c r="J4181">
        <v>2020.09</v>
      </c>
      <c r="K4181">
        <f t="shared" si="507"/>
        <v>256</v>
      </c>
      <c r="M4181">
        <f t="shared" si="508"/>
        <v>779000</v>
      </c>
    </row>
    <row r="4182" spans="1:13" x14ac:dyDescent="0.45">
      <c r="A4182" t="s">
        <v>2266</v>
      </c>
      <c r="B4182">
        <v>730000</v>
      </c>
      <c r="C4182" t="s">
        <v>43</v>
      </c>
      <c r="D4182" t="str">
        <f t="shared" si="510"/>
        <v>2020.11</v>
      </c>
      <c r="E4182" t="str" cm="1">
        <f t="array" ref="E4182">IF(COUNT(FIND({"셀룰러","샐룰러","lte","Lte","LTE","Cellular","cellular"},G4182)),"lte","wifi")</f>
        <v>wifi</v>
      </c>
      <c r="F4182" t="s">
        <v>597</v>
      </c>
      <c r="G4182" t="s">
        <v>2705</v>
      </c>
      <c r="H4182">
        <f t="shared" si="509"/>
        <v>1.999999999998181E-2</v>
      </c>
      <c r="I4182">
        <f t="shared" si="506"/>
        <v>779000</v>
      </c>
      <c r="J4182">
        <v>2020.09</v>
      </c>
      <c r="K4182">
        <f t="shared" si="507"/>
        <v>64</v>
      </c>
      <c r="M4182">
        <f t="shared" si="508"/>
        <v>779000</v>
      </c>
    </row>
    <row r="4183" spans="1:13" x14ac:dyDescent="0.45">
      <c r="A4183" t="s">
        <v>2266</v>
      </c>
      <c r="B4183">
        <v>650000</v>
      </c>
      <c r="C4183" t="s">
        <v>43</v>
      </c>
      <c r="D4183" t="str">
        <f t="shared" si="510"/>
        <v>2021.01</v>
      </c>
      <c r="E4183" t="str" cm="1">
        <f t="array" ref="E4183">IF(COUNT(FIND({"셀룰러","샐룰러","lte","Lte","LTE","Cellular","cellular"},G4183)),"lte","wifi")</f>
        <v>wifi</v>
      </c>
      <c r="F4183" t="s">
        <v>346</v>
      </c>
      <c r="G4183" t="s">
        <v>2424</v>
      </c>
      <c r="H4183">
        <f t="shared" si="509"/>
        <v>0.92000000000007276</v>
      </c>
      <c r="I4183">
        <f t="shared" si="506"/>
        <v>779000</v>
      </c>
      <c r="J4183">
        <v>2020.09</v>
      </c>
      <c r="K4183">
        <f t="shared" si="507"/>
        <v>64</v>
      </c>
      <c r="M4183">
        <f t="shared" si="508"/>
        <v>779000</v>
      </c>
    </row>
    <row r="4184" spans="1:13" x14ac:dyDescent="0.45">
      <c r="A4184" t="s">
        <v>2266</v>
      </c>
      <c r="B4184">
        <v>675000</v>
      </c>
      <c r="C4184" t="s">
        <v>43</v>
      </c>
      <c r="D4184" t="str">
        <f t="shared" si="510"/>
        <v>2021.01</v>
      </c>
      <c r="E4184" t="str" cm="1">
        <f t="array" ref="E4184">IF(COUNT(FIND({"셀룰러","샐룰러","lte","Lte","LTE","Cellular","cellular"},G4184)),"lte","wifi")</f>
        <v>wifi</v>
      </c>
      <c r="F4184" t="s">
        <v>339</v>
      </c>
      <c r="G4184" t="s">
        <v>2446</v>
      </c>
      <c r="H4184">
        <f t="shared" si="509"/>
        <v>0.92000000000007276</v>
      </c>
      <c r="I4184">
        <f t="shared" si="506"/>
        <v>779000</v>
      </c>
      <c r="J4184">
        <v>2020.09</v>
      </c>
      <c r="K4184">
        <f t="shared" si="507"/>
        <v>64</v>
      </c>
      <c r="M4184">
        <f t="shared" si="508"/>
        <v>779000</v>
      </c>
    </row>
    <row r="4185" spans="1:13" x14ac:dyDescent="0.45">
      <c r="A4185" t="s">
        <v>2266</v>
      </c>
      <c r="B4185">
        <v>234000</v>
      </c>
      <c r="C4185" t="s">
        <v>7</v>
      </c>
      <c r="D4185" t="str">
        <f t="shared" si="510"/>
        <v>2020.12</v>
      </c>
      <c r="E4185" t="str" cm="1">
        <f t="array" ref="E4185">IF(COUNT(FIND({"셀룰러","샐룰러","lte","Lte","LTE","Cellular","cellular"},G4185)),"lte","wifi")</f>
        <v>wifi</v>
      </c>
      <c r="F4185" t="s">
        <v>118</v>
      </c>
      <c r="G4185" t="s">
        <v>1641</v>
      </c>
      <c r="H4185">
        <f t="shared" si="509"/>
        <v>2.9999999999972715E-2</v>
      </c>
      <c r="I4185">
        <f t="shared" si="506"/>
        <v>779000</v>
      </c>
      <c r="J4185">
        <v>2020.09</v>
      </c>
      <c r="K4185">
        <f t="shared" si="507"/>
        <v>64</v>
      </c>
      <c r="M4185">
        <f t="shared" si="508"/>
        <v>779000</v>
      </c>
    </row>
    <row r="4186" spans="1:13" x14ac:dyDescent="0.45">
      <c r="A4186" t="s">
        <v>2266</v>
      </c>
      <c r="B4186">
        <v>680000</v>
      </c>
      <c r="C4186" t="s">
        <v>4</v>
      </c>
      <c r="D4186" t="str">
        <f t="shared" si="510"/>
        <v>2021.01</v>
      </c>
      <c r="E4186" t="str" cm="1">
        <f t="array" ref="E4186">IF(COUNT(FIND({"셀룰러","샐룰러","lte","Lte","LTE","Cellular","cellular"},G4186)),"lte","wifi")</f>
        <v>wifi</v>
      </c>
      <c r="F4186" t="s">
        <v>116</v>
      </c>
      <c r="G4186" t="s">
        <v>2258</v>
      </c>
      <c r="H4186">
        <f t="shared" si="509"/>
        <v>0.92000000000007276</v>
      </c>
      <c r="I4186">
        <f t="shared" si="506"/>
        <v>779000</v>
      </c>
      <c r="J4186">
        <v>2020.09</v>
      </c>
      <c r="K4186">
        <f t="shared" si="507"/>
        <v>64</v>
      </c>
      <c r="M4186">
        <f t="shared" si="508"/>
        <v>779000</v>
      </c>
    </row>
    <row r="4187" spans="1:13" x14ac:dyDescent="0.45">
      <c r="A4187" t="s">
        <v>2266</v>
      </c>
      <c r="B4187">
        <v>730000</v>
      </c>
      <c r="C4187" t="s">
        <v>43</v>
      </c>
      <c r="D4187" t="str">
        <f t="shared" si="510"/>
        <v>2020.11</v>
      </c>
      <c r="E4187" t="str" cm="1">
        <f t="array" ref="E4187">IF(COUNT(FIND({"셀룰러","샐룰러","lte","Lte","LTE","Cellular","cellular"},G4187)),"lte","wifi")</f>
        <v>wifi</v>
      </c>
      <c r="F4187" t="s">
        <v>199</v>
      </c>
      <c r="G4187" t="s">
        <v>1468</v>
      </c>
      <c r="H4187">
        <f t="shared" si="509"/>
        <v>1.999999999998181E-2</v>
      </c>
      <c r="I4187">
        <f t="shared" si="506"/>
        <v>779000</v>
      </c>
      <c r="J4187">
        <v>2020.09</v>
      </c>
      <c r="K4187">
        <f t="shared" si="507"/>
        <v>64</v>
      </c>
      <c r="M4187">
        <f t="shared" si="508"/>
        <v>779000</v>
      </c>
    </row>
    <row r="4188" spans="1:13" x14ac:dyDescent="0.45">
      <c r="A4188" t="s">
        <v>2266</v>
      </c>
      <c r="B4188">
        <v>1050000</v>
      </c>
      <c r="C4188" t="s">
        <v>43</v>
      </c>
      <c r="D4188" t="str">
        <f t="shared" si="510"/>
        <v>2021.01</v>
      </c>
      <c r="E4188" t="str" cm="1">
        <f t="array" ref="E4188">IF(COUNT(FIND({"셀룰러","샐룰러","lte","Lte","LTE","Cellular","cellular"},G4188)),"lte","wifi")</f>
        <v>lte</v>
      </c>
      <c r="F4188" t="s">
        <v>106</v>
      </c>
      <c r="G4188" t="s">
        <v>2500</v>
      </c>
      <c r="H4188">
        <f t="shared" si="509"/>
        <v>0.92000000000007276</v>
      </c>
      <c r="I4188">
        <f t="shared" si="506"/>
        <v>1149000</v>
      </c>
      <c r="J4188">
        <v>2020.09</v>
      </c>
      <c r="K4188">
        <f t="shared" si="507"/>
        <v>256</v>
      </c>
      <c r="M4188">
        <f t="shared" si="508"/>
        <v>949000</v>
      </c>
    </row>
    <row r="4189" spans="1:13" x14ac:dyDescent="0.45">
      <c r="A4189" t="s">
        <v>2266</v>
      </c>
      <c r="B4189">
        <v>1000000</v>
      </c>
      <c r="C4189" t="s">
        <v>4</v>
      </c>
      <c r="D4189" s="2">
        <v>2021.02</v>
      </c>
      <c r="E4189" t="str" cm="1">
        <f t="array" ref="E4189">IF(COUNT(FIND({"셀룰러","샐룰러","lte","Lte","LTE","Cellular","cellular"},G4189)),"lte","wifi")</f>
        <v>wifi</v>
      </c>
      <c r="F4189">
        <v>20210201</v>
      </c>
      <c r="G4189" t="s">
        <v>5748</v>
      </c>
      <c r="H4189">
        <f t="shared" si="509"/>
        <v>0.93000000000006366</v>
      </c>
      <c r="I4189">
        <f t="shared" si="506"/>
        <v>979000</v>
      </c>
      <c r="J4189">
        <v>2020.09</v>
      </c>
      <c r="K4189">
        <f t="shared" si="507"/>
        <v>256</v>
      </c>
      <c r="M4189">
        <f t="shared" si="508"/>
        <v>779000</v>
      </c>
    </row>
    <row r="4190" spans="1:13" x14ac:dyDescent="0.45">
      <c r="A4190" t="s">
        <v>2266</v>
      </c>
      <c r="B4190">
        <v>730000</v>
      </c>
      <c r="C4190" t="s">
        <v>43</v>
      </c>
      <c r="D4190" t="str">
        <f t="shared" ref="D4190:D4202" si="511">LEFT(F4190,7)</f>
        <v>2021.01</v>
      </c>
      <c r="E4190" t="str" cm="1">
        <f t="array" ref="E4190">IF(COUNT(FIND({"셀룰러","샐룰러","lte","Lte","LTE","Cellular","cellular"},G4190)),"lte","wifi")</f>
        <v>wifi</v>
      </c>
      <c r="F4190" t="s">
        <v>347</v>
      </c>
      <c r="G4190" t="s">
        <v>2464</v>
      </c>
      <c r="H4190">
        <f t="shared" si="509"/>
        <v>0.92000000000007276</v>
      </c>
      <c r="I4190">
        <f t="shared" si="506"/>
        <v>779000</v>
      </c>
      <c r="J4190">
        <v>2020.09</v>
      </c>
      <c r="K4190">
        <f t="shared" si="507"/>
        <v>64</v>
      </c>
      <c r="M4190">
        <f t="shared" si="508"/>
        <v>779000</v>
      </c>
    </row>
    <row r="4191" spans="1:13" x14ac:dyDescent="0.45">
      <c r="A4191" t="s">
        <v>2266</v>
      </c>
      <c r="B4191">
        <v>620000</v>
      </c>
      <c r="C4191" t="s">
        <v>4</v>
      </c>
      <c r="D4191" t="str">
        <f t="shared" si="511"/>
        <v>2021.02</v>
      </c>
      <c r="E4191" t="str" cm="1">
        <f t="array" ref="E4191">IF(COUNT(FIND({"셀룰러","샐룰러","lte","Lte","LTE","Cellular","cellular"},G4191)),"lte","wifi")</f>
        <v>wifi</v>
      </c>
      <c r="F4191" t="s">
        <v>35</v>
      </c>
      <c r="G4191" t="s">
        <v>2354</v>
      </c>
      <c r="H4191">
        <f t="shared" si="509"/>
        <v>0.93000000000006366</v>
      </c>
      <c r="I4191">
        <f t="shared" si="506"/>
        <v>779000</v>
      </c>
      <c r="J4191">
        <v>2020.09</v>
      </c>
      <c r="K4191">
        <f t="shared" si="507"/>
        <v>64</v>
      </c>
      <c r="M4191">
        <f t="shared" si="508"/>
        <v>779000</v>
      </c>
    </row>
    <row r="4192" spans="1:13" x14ac:dyDescent="0.45">
      <c r="A4192" t="s">
        <v>2266</v>
      </c>
      <c r="B4192">
        <v>870000</v>
      </c>
      <c r="C4192" t="s">
        <v>43</v>
      </c>
      <c r="D4192" t="str">
        <f t="shared" si="511"/>
        <v>2020.12</v>
      </c>
      <c r="E4192" t="str" cm="1">
        <f t="array" ref="E4192">IF(COUNT(FIND({"셀룰러","샐룰러","lte","Lte","LTE","Cellular","cellular"},G4192)),"lte","wifi")</f>
        <v>wifi</v>
      </c>
      <c r="F4192" t="s">
        <v>499</v>
      </c>
      <c r="G4192" t="s">
        <v>2623</v>
      </c>
      <c r="H4192">
        <f t="shared" si="509"/>
        <v>2.9999999999972715E-2</v>
      </c>
      <c r="I4192">
        <f t="shared" si="506"/>
        <v>979000</v>
      </c>
      <c r="J4192">
        <v>2020.09</v>
      </c>
      <c r="K4192">
        <f t="shared" si="507"/>
        <v>256</v>
      </c>
      <c r="M4192">
        <f t="shared" si="508"/>
        <v>779000</v>
      </c>
    </row>
    <row r="4193" spans="1:13" x14ac:dyDescent="0.45">
      <c r="A4193" t="s">
        <v>2266</v>
      </c>
      <c r="B4193">
        <v>660000</v>
      </c>
      <c r="C4193" t="s">
        <v>43</v>
      </c>
      <c r="D4193" t="str">
        <f t="shared" si="511"/>
        <v>2021.02</v>
      </c>
      <c r="E4193" t="str" cm="1">
        <f t="array" ref="E4193">IF(COUNT(FIND({"셀룰러","샐룰러","lte","Lte","LTE","Cellular","cellular"},G4193)),"lte","wifi")</f>
        <v>wifi</v>
      </c>
      <c r="F4193" t="s">
        <v>299</v>
      </c>
      <c r="G4193" t="s">
        <v>2400</v>
      </c>
      <c r="H4193">
        <f t="shared" si="509"/>
        <v>0.93000000000006366</v>
      </c>
      <c r="I4193">
        <f t="shared" si="506"/>
        <v>779000</v>
      </c>
      <c r="J4193">
        <v>2020.09</v>
      </c>
      <c r="K4193">
        <f t="shared" si="507"/>
        <v>64</v>
      </c>
      <c r="M4193">
        <f t="shared" si="508"/>
        <v>779000</v>
      </c>
    </row>
    <row r="4194" spans="1:13" x14ac:dyDescent="0.45">
      <c r="A4194" t="s">
        <v>2266</v>
      </c>
      <c r="B4194">
        <v>660000</v>
      </c>
      <c r="C4194" t="s">
        <v>43</v>
      </c>
      <c r="D4194" t="str">
        <f t="shared" si="511"/>
        <v>2020.12</v>
      </c>
      <c r="E4194" t="str" cm="1">
        <f t="array" ref="E4194">IF(COUNT(FIND({"셀룰러","샐룰러","lte","Lte","LTE","Cellular","cellular"},G4194)),"lte","wifi")</f>
        <v>wifi</v>
      </c>
      <c r="F4194" t="s">
        <v>118</v>
      </c>
      <c r="G4194" t="s">
        <v>2563</v>
      </c>
      <c r="H4194">
        <f t="shared" si="509"/>
        <v>2.9999999999972715E-2</v>
      </c>
      <c r="I4194">
        <f t="shared" si="506"/>
        <v>779000</v>
      </c>
      <c r="J4194">
        <v>2020.09</v>
      </c>
      <c r="K4194">
        <f t="shared" si="507"/>
        <v>64</v>
      </c>
      <c r="M4194">
        <f t="shared" si="508"/>
        <v>779000</v>
      </c>
    </row>
    <row r="4195" spans="1:13" x14ac:dyDescent="0.45">
      <c r="A4195" t="s">
        <v>2266</v>
      </c>
      <c r="B4195">
        <v>650000</v>
      </c>
      <c r="C4195" t="s">
        <v>4</v>
      </c>
      <c r="D4195" t="str">
        <f t="shared" si="511"/>
        <v>2020.12</v>
      </c>
      <c r="E4195" t="str" cm="1">
        <f t="array" ref="E4195">IF(COUNT(FIND({"셀룰러","샐룰러","lte","Lte","LTE","Cellular","cellular"},G4195)),"lte","wifi")</f>
        <v>wifi</v>
      </c>
      <c r="F4195" t="s">
        <v>146</v>
      </c>
      <c r="G4195" t="s">
        <v>2571</v>
      </c>
      <c r="H4195">
        <f t="shared" si="509"/>
        <v>2.9999999999972715E-2</v>
      </c>
      <c r="I4195">
        <f t="shared" si="506"/>
        <v>779000</v>
      </c>
      <c r="J4195">
        <v>2020.09</v>
      </c>
      <c r="K4195">
        <f t="shared" si="507"/>
        <v>64</v>
      </c>
      <c r="M4195">
        <f t="shared" si="508"/>
        <v>779000</v>
      </c>
    </row>
    <row r="4196" spans="1:13" x14ac:dyDescent="0.45">
      <c r="A4196" t="s">
        <v>2266</v>
      </c>
      <c r="B4196">
        <v>340000</v>
      </c>
      <c r="C4196" t="s">
        <v>7</v>
      </c>
      <c r="D4196" t="str">
        <f t="shared" si="511"/>
        <v>2020.12</v>
      </c>
      <c r="E4196" t="str" cm="1">
        <f t="array" ref="E4196">IF(COUNT(FIND({"셀룰러","샐룰러","lte","Lte","LTE","Cellular","cellular"},G4196)),"lte","wifi")</f>
        <v>wifi</v>
      </c>
      <c r="F4196" t="s">
        <v>173</v>
      </c>
      <c r="G4196" t="s">
        <v>2739</v>
      </c>
      <c r="H4196">
        <f t="shared" si="509"/>
        <v>2.9999999999972715E-2</v>
      </c>
      <c r="I4196">
        <f t="shared" si="506"/>
        <v>779000</v>
      </c>
      <c r="J4196">
        <v>2020.09</v>
      </c>
      <c r="K4196">
        <f t="shared" si="507"/>
        <v>64</v>
      </c>
      <c r="M4196">
        <f t="shared" si="508"/>
        <v>779000</v>
      </c>
    </row>
    <row r="4197" spans="1:13" x14ac:dyDescent="0.45">
      <c r="A4197" t="s">
        <v>2266</v>
      </c>
      <c r="B4197">
        <v>680000</v>
      </c>
      <c r="C4197" t="s">
        <v>43</v>
      </c>
      <c r="D4197" t="str">
        <f t="shared" si="511"/>
        <v>2021.02</v>
      </c>
      <c r="E4197" t="str" cm="1">
        <f t="array" ref="E4197">IF(COUNT(FIND({"셀룰러","샐룰러","lte","Lte","LTE","Cellular","cellular"},G4197)),"lte","wifi")</f>
        <v>wifi</v>
      </c>
      <c r="F4197" t="s">
        <v>64</v>
      </c>
      <c r="G4197" t="s">
        <v>2368</v>
      </c>
      <c r="H4197">
        <f t="shared" si="509"/>
        <v>0.93000000000006366</v>
      </c>
      <c r="I4197">
        <f t="shared" si="506"/>
        <v>779000</v>
      </c>
      <c r="J4197">
        <v>2020.09</v>
      </c>
      <c r="K4197">
        <f t="shared" si="507"/>
        <v>64</v>
      </c>
      <c r="M4197">
        <f t="shared" si="508"/>
        <v>779000</v>
      </c>
    </row>
    <row r="4198" spans="1:13" x14ac:dyDescent="0.45">
      <c r="A4198" t="s">
        <v>2266</v>
      </c>
      <c r="B4198">
        <v>800000</v>
      </c>
      <c r="C4198" t="s">
        <v>4</v>
      </c>
      <c r="D4198" t="str">
        <f t="shared" si="511"/>
        <v>2021.03</v>
      </c>
      <c r="E4198" t="str" cm="1">
        <f t="array" ref="E4198">IF(COUNT(FIND({"셀룰러","샐룰러","lte","Lte","LTE","Cellular","cellular"},G4198)),"lte","wifi")</f>
        <v>lte</v>
      </c>
      <c r="F4198" t="s">
        <v>18</v>
      </c>
      <c r="G4198" t="s">
        <v>2730</v>
      </c>
      <c r="H4198">
        <f t="shared" si="509"/>
        <v>0.94000000000005457</v>
      </c>
      <c r="I4198">
        <f t="shared" si="506"/>
        <v>1149000</v>
      </c>
      <c r="J4198">
        <v>2020.09</v>
      </c>
      <c r="K4198">
        <f t="shared" si="507"/>
        <v>256</v>
      </c>
      <c r="M4198">
        <f t="shared" si="508"/>
        <v>949000</v>
      </c>
    </row>
    <row r="4199" spans="1:13" x14ac:dyDescent="0.45">
      <c r="A4199" t="s">
        <v>2266</v>
      </c>
      <c r="B4199">
        <v>670000</v>
      </c>
      <c r="C4199" t="s">
        <v>43</v>
      </c>
      <c r="D4199" t="str">
        <f t="shared" si="511"/>
        <v>2021.02</v>
      </c>
      <c r="E4199" t="str" cm="1">
        <f t="array" ref="E4199">IF(COUNT(FIND({"셀룰러","샐룰러","lte","Lte","LTE","Cellular","cellular"},G4199)),"lte","wifi")</f>
        <v>wifi</v>
      </c>
      <c r="F4199" t="s">
        <v>299</v>
      </c>
      <c r="G4199" t="s">
        <v>2376</v>
      </c>
      <c r="H4199">
        <f t="shared" si="509"/>
        <v>0.93000000000006366</v>
      </c>
      <c r="I4199">
        <f t="shared" si="506"/>
        <v>779000</v>
      </c>
      <c r="J4199">
        <v>2020.09</v>
      </c>
      <c r="K4199">
        <f t="shared" si="507"/>
        <v>64</v>
      </c>
      <c r="M4199">
        <f t="shared" si="508"/>
        <v>779000</v>
      </c>
    </row>
    <row r="4200" spans="1:13" x14ac:dyDescent="0.45">
      <c r="A4200" t="s">
        <v>2266</v>
      </c>
      <c r="B4200">
        <v>680000</v>
      </c>
      <c r="C4200" t="s">
        <v>43</v>
      </c>
      <c r="D4200" t="str">
        <f t="shared" si="511"/>
        <v>2021.01</v>
      </c>
      <c r="E4200" t="str" cm="1">
        <f t="array" ref="E4200">IF(COUNT(FIND({"셀룰러","샐룰러","lte","Lte","LTE","Cellular","cellular"},G4200)),"lte","wifi")</f>
        <v>wifi</v>
      </c>
      <c r="F4200" t="s">
        <v>100</v>
      </c>
      <c r="G4200" t="s">
        <v>2434</v>
      </c>
      <c r="H4200">
        <f t="shared" si="509"/>
        <v>0.92000000000007276</v>
      </c>
      <c r="I4200">
        <f t="shared" si="506"/>
        <v>779000</v>
      </c>
      <c r="J4200">
        <v>2020.09</v>
      </c>
      <c r="K4200">
        <f t="shared" si="507"/>
        <v>64</v>
      </c>
      <c r="M4200">
        <f t="shared" si="508"/>
        <v>779000</v>
      </c>
    </row>
    <row r="4201" spans="1:13" x14ac:dyDescent="0.45">
      <c r="A4201" t="s">
        <v>2266</v>
      </c>
      <c r="B4201">
        <v>650000</v>
      </c>
      <c r="C4201" t="s">
        <v>4</v>
      </c>
      <c r="D4201" t="str">
        <f t="shared" si="511"/>
        <v>2021.02</v>
      </c>
      <c r="E4201" t="str" cm="1">
        <f t="array" ref="E4201">IF(COUNT(FIND({"셀룰러","샐룰러","lte","Lte","LTE","Cellular","cellular"},G4201)),"lte","wifi")</f>
        <v>wifi</v>
      </c>
      <c r="F4201" t="s">
        <v>208</v>
      </c>
      <c r="G4201" t="s">
        <v>2339</v>
      </c>
      <c r="H4201">
        <f t="shared" si="509"/>
        <v>0.93000000000006366</v>
      </c>
      <c r="I4201">
        <f t="shared" si="506"/>
        <v>779000</v>
      </c>
      <c r="J4201">
        <v>2020.09</v>
      </c>
      <c r="K4201">
        <f t="shared" si="507"/>
        <v>64</v>
      </c>
      <c r="M4201">
        <f t="shared" si="508"/>
        <v>779000</v>
      </c>
    </row>
    <row r="4202" spans="1:13" x14ac:dyDescent="0.45">
      <c r="A4202" t="s">
        <v>2266</v>
      </c>
      <c r="B4202">
        <v>800000</v>
      </c>
      <c r="C4202" t="s">
        <v>43</v>
      </c>
      <c r="D4202" t="str">
        <f t="shared" si="511"/>
        <v>2021.01</v>
      </c>
      <c r="E4202" t="str" cm="1">
        <f t="array" ref="E4202">IF(COUNT(FIND({"셀룰러","샐룰러","lte","Lte","LTE","Cellular","cellular"},G4202)),"lte","wifi")</f>
        <v>wifi</v>
      </c>
      <c r="F4202" t="s">
        <v>346</v>
      </c>
      <c r="G4202" t="s">
        <v>2244</v>
      </c>
      <c r="H4202">
        <f t="shared" si="509"/>
        <v>0.92000000000007276</v>
      </c>
      <c r="I4202">
        <f t="shared" si="506"/>
        <v>979000</v>
      </c>
      <c r="J4202">
        <v>2020.09</v>
      </c>
      <c r="K4202">
        <f t="shared" si="507"/>
        <v>256</v>
      </c>
      <c r="M4202">
        <f t="shared" si="508"/>
        <v>779000</v>
      </c>
    </row>
    <row r="4203" spans="1:13" x14ac:dyDescent="0.45">
      <c r="A4203" t="s">
        <v>2266</v>
      </c>
      <c r="B4203">
        <v>700000</v>
      </c>
      <c r="C4203" t="s">
        <v>43</v>
      </c>
      <c r="D4203" s="2">
        <v>2021.01</v>
      </c>
      <c r="E4203" t="str" cm="1">
        <f t="array" ref="E4203">IF(COUNT(FIND({"셀룰러","샐룰러","lte","Lte","LTE","Cellular","cellular"},G4203)),"lte","wifi")</f>
        <v>wifi</v>
      </c>
      <c r="F4203">
        <v>20210119</v>
      </c>
      <c r="G4203" t="s">
        <v>5537</v>
      </c>
      <c r="H4203">
        <f t="shared" si="509"/>
        <v>0.92000000000007276</v>
      </c>
      <c r="I4203">
        <f t="shared" si="506"/>
        <v>779000</v>
      </c>
      <c r="J4203">
        <v>2020.09</v>
      </c>
      <c r="K4203">
        <f t="shared" si="507"/>
        <v>64</v>
      </c>
      <c r="M4203">
        <f t="shared" si="508"/>
        <v>779000</v>
      </c>
    </row>
    <row r="4204" spans="1:13" x14ac:dyDescent="0.45">
      <c r="A4204" t="s">
        <v>2266</v>
      </c>
      <c r="B4204">
        <v>850000</v>
      </c>
      <c r="C4204" t="s">
        <v>43</v>
      </c>
      <c r="D4204" t="str">
        <f>LEFT(F4204,7)</f>
        <v>2020.12</v>
      </c>
      <c r="E4204" t="str" cm="1">
        <f t="array" ref="E4204">IF(COUNT(FIND({"셀룰러","샐룰러","lte","Lte","LTE","Cellular","cellular"},G4204)),"lte","wifi")</f>
        <v>wifi</v>
      </c>
      <c r="F4204" t="s">
        <v>146</v>
      </c>
      <c r="G4204" t="s">
        <v>2572</v>
      </c>
      <c r="H4204">
        <f t="shared" si="509"/>
        <v>2.9999999999972715E-2</v>
      </c>
      <c r="I4204">
        <f t="shared" si="506"/>
        <v>979000</v>
      </c>
      <c r="J4204">
        <v>2020.09</v>
      </c>
      <c r="K4204">
        <f t="shared" si="507"/>
        <v>256</v>
      </c>
      <c r="M4204">
        <f t="shared" si="508"/>
        <v>779000</v>
      </c>
    </row>
    <row r="4205" spans="1:13" x14ac:dyDescent="0.45">
      <c r="A4205" t="s">
        <v>2266</v>
      </c>
      <c r="B4205">
        <v>710000</v>
      </c>
      <c r="C4205" t="s">
        <v>4</v>
      </c>
      <c r="D4205" t="str">
        <f>LEFT(F4205,7)</f>
        <v>2020.11</v>
      </c>
      <c r="E4205" t="str" cm="1">
        <f t="array" ref="E4205">IF(COUNT(FIND({"셀룰러","샐룰러","lte","Lte","LTE","Cellular","cellular"},G4205)),"lte","wifi")</f>
        <v>wifi</v>
      </c>
      <c r="F4205" t="s">
        <v>168</v>
      </c>
      <c r="G4205" t="s">
        <v>2654</v>
      </c>
      <c r="H4205">
        <f t="shared" si="509"/>
        <v>1.999999999998181E-2</v>
      </c>
      <c r="I4205">
        <f t="shared" si="506"/>
        <v>779000</v>
      </c>
      <c r="J4205">
        <v>2020.09</v>
      </c>
      <c r="K4205">
        <f t="shared" si="507"/>
        <v>64</v>
      </c>
      <c r="M4205">
        <f t="shared" si="508"/>
        <v>779000</v>
      </c>
    </row>
    <row r="4206" spans="1:13" x14ac:dyDescent="0.45">
      <c r="A4206" t="s">
        <v>2266</v>
      </c>
      <c r="B4206">
        <v>700000</v>
      </c>
      <c r="C4206" t="s">
        <v>43</v>
      </c>
      <c r="D4206" t="str">
        <f>LEFT(F4206,7)</f>
        <v>2020.11</v>
      </c>
      <c r="E4206" t="str" cm="1">
        <f t="array" ref="E4206">IF(COUNT(FIND({"셀룰러","샐룰러","lte","Lte","LTE","Cellular","cellular"},G4206)),"lte","wifi")</f>
        <v>wifi</v>
      </c>
      <c r="F4206" t="s">
        <v>32</v>
      </c>
      <c r="G4206" t="s">
        <v>2652</v>
      </c>
      <c r="H4206">
        <f t="shared" si="509"/>
        <v>1.999999999998181E-2</v>
      </c>
      <c r="I4206">
        <f t="shared" si="506"/>
        <v>779000</v>
      </c>
      <c r="J4206">
        <v>2020.09</v>
      </c>
      <c r="K4206">
        <f t="shared" si="507"/>
        <v>64</v>
      </c>
      <c r="M4206">
        <f t="shared" si="508"/>
        <v>779000</v>
      </c>
    </row>
    <row r="4207" spans="1:13" x14ac:dyDescent="0.45">
      <c r="A4207" t="s">
        <v>2266</v>
      </c>
      <c r="B4207">
        <v>860000</v>
      </c>
      <c r="C4207" t="s">
        <v>4</v>
      </c>
      <c r="D4207" t="str">
        <f>LEFT(F4207,7)</f>
        <v>2020.12</v>
      </c>
      <c r="E4207" t="str" cm="1">
        <f t="array" ref="E4207">IF(COUNT(FIND({"셀룰러","샐룰러","lte","Lte","LTE","Cellular","cellular"},G4207)),"lte","wifi")</f>
        <v>lte</v>
      </c>
      <c r="F4207" t="s">
        <v>169</v>
      </c>
      <c r="G4207" t="s">
        <v>2607</v>
      </c>
      <c r="H4207">
        <f t="shared" si="509"/>
        <v>2.9999999999972715E-2</v>
      </c>
      <c r="I4207">
        <f t="shared" si="506"/>
        <v>949000</v>
      </c>
      <c r="J4207">
        <v>2020.09</v>
      </c>
      <c r="K4207">
        <f t="shared" si="507"/>
        <v>64</v>
      </c>
      <c r="M4207">
        <f t="shared" si="508"/>
        <v>949000</v>
      </c>
    </row>
    <row r="4208" spans="1:13" x14ac:dyDescent="0.45">
      <c r="A4208" t="s">
        <v>2266</v>
      </c>
      <c r="B4208">
        <v>650000</v>
      </c>
      <c r="C4208" t="s">
        <v>43</v>
      </c>
      <c r="D4208" s="2">
        <v>2021.02</v>
      </c>
      <c r="E4208" t="str" cm="1">
        <f t="array" ref="E4208">IF(COUNT(FIND({"셀룰러","샐룰러","lte","Lte","LTE","Cellular","cellular"},G4208)),"lte","wifi")</f>
        <v>wifi</v>
      </c>
      <c r="F4208">
        <v>20210206</v>
      </c>
      <c r="G4208" t="s">
        <v>5561</v>
      </c>
      <c r="H4208">
        <f t="shared" si="509"/>
        <v>0.93000000000006366</v>
      </c>
      <c r="I4208">
        <f t="shared" si="506"/>
        <v>779000</v>
      </c>
      <c r="J4208">
        <v>2020.09</v>
      </c>
      <c r="K4208">
        <f t="shared" si="507"/>
        <v>64</v>
      </c>
      <c r="M4208">
        <f t="shared" si="508"/>
        <v>779000</v>
      </c>
    </row>
    <row r="4209" spans="1:13" x14ac:dyDescent="0.45">
      <c r="A4209" t="s">
        <v>2266</v>
      </c>
      <c r="B4209" s="1">
        <v>599000</v>
      </c>
      <c r="C4209" t="s">
        <v>4</v>
      </c>
      <c r="D4209" t="str">
        <f>LEFT(F4209,7)</f>
        <v>2021.01</v>
      </c>
      <c r="E4209" t="str" cm="1">
        <f t="array" ref="E4209">IF(COUNT(FIND({"셀룰러","샐룰러","lte","Lte","LTE","Cellular","cellular"},G4209)),"lte","wifi")</f>
        <v>lte</v>
      </c>
      <c r="F4209" t="s">
        <v>5283</v>
      </c>
      <c r="G4209" t="s">
        <v>5138</v>
      </c>
      <c r="H4209">
        <f t="shared" si="509"/>
        <v>0.92000000000007276</v>
      </c>
      <c r="I4209">
        <f t="shared" si="506"/>
        <v>949000</v>
      </c>
      <c r="J4209">
        <v>2020.09</v>
      </c>
      <c r="K4209">
        <f t="shared" si="507"/>
        <v>64</v>
      </c>
      <c r="M4209">
        <f t="shared" si="508"/>
        <v>949000</v>
      </c>
    </row>
    <row r="4210" spans="1:13" x14ac:dyDescent="0.45">
      <c r="A4210" t="s">
        <v>2266</v>
      </c>
      <c r="B4210">
        <v>660000</v>
      </c>
      <c r="C4210" t="s">
        <v>43</v>
      </c>
      <c r="D4210" t="str">
        <f>LEFT(F4210,7)</f>
        <v>2021.03</v>
      </c>
      <c r="E4210" t="str" cm="1">
        <f t="array" ref="E4210">IF(COUNT(FIND({"셀룰러","샐룰러","lte","Lte","LTE","Cellular","cellular"},G4210)),"lte","wifi")</f>
        <v>wifi</v>
      </c>
      <c r="F4210" t="s">
        <v>190</v>
      </c>
      <c r="G4210" t="s">
        <v>2291</v>
      </c>
      <c r="H4210">
        <f t="shared" si="509"/>
        <v>0.94000000000005457</v>
      </c>
      <c r="I4210">
        <f t="shared" si="506"/>
        <v>779000</v>
      </c>
      <c r="J4210">
        <v>2020.09</v>
      </c>
      <c r="K4210">
        <f t="shared" si="507"/>
        <v>64</v>
      </c>
      <c r="M4210">
        <f t="shared" si="508"/>
        <v>779000</v>
      </c>
    </row>
    <row r="4211" spans="1:13" x14ac:dyDescent="0.45">
      <c r="A4211" t="s">
        <v>2266</v>
      </c>
      <c r="B4211">
        <v>680000</v>
      </c>
      <c r="C4211" t="s">
        <v>43</v>
      </c>
      <c r="D4211" t="str">
        <f>LEFT(F4211,7)</f>
        <v>2021.01</v>
      </c>
      <c r="E4211" t="str" cm="1">
        <f t="array" ref="E4211">IF(COUNT(FIND({"셀룰러","샐룰러","lte","Lte","LTE","Cellular","cellular"},G4211)),"lte","wifi")</f>
        <v>wifi</v>
      </c>
      <c r="F4211" t="s">
        <v>100</v>
      </c>
      <c r="G4211" t="s">
        <v>2456</v>
      </c>
      <c r="H4211">
        <f t="shared" si="509"/>
        <v>0.92000000000007276</v>
      </c>
      <c r="I4211">
        <f t="shared" si="506"/>
        <v>779000</v>
      </c>
      <c r="J4211">
        <v>2020.09</v>
      </c>
      <c r="K4211">
        <f t="shared" si="507"/>
        <v>64</v>
      </c>
      <c r="M4211">
        <f t="shared" si="508"/>
        <v>779000</v>
      </c>
    </row>
    <row r="4212" spans="1:13" x14ac:dyDescent="0.45">
      <c r="A4212" t="s">
        <v>2266</v>
      </c>
      <c r="B4212">
        <v>750000</v>
      </c>
      <c r="C4212" t="s">
        <v>43</v>
      </c>
      <c r="D4212" t="str">
        <f>LEFT(F4212,7)</f>
        <v>2021.01</v>
      </c>
      <c r="E4212" t="str" cm="1">
        <f t="array" ref="E4212">IF(COUNT(FIND({"셀룰러","샐룰러","lte","Lte","LTE","Cellular","cellular"},G4212)),"lte","wifi")</f>
        <v>wifi</v>
      </c>
      <c r="F4212" t="s">
        <v>313</v>
      </c>
      <c r="G4212" t="s">
        <v>2255</v>
      </c>
      <c r="H4212">
        <f t="shared" si="509"/>
        <v>0.92000000000007276</v>
      </c>
      <c r="I4212">
        <f t="shared" si="506"/>
        <v>779000</v>
      </c>
      <c r="J4212">
        <v>2020.09</v>
      </c>
      <c r="K4212">
        <f t="shared" si="507"/>
        <v>64</v>
      </c>
      <c r="M4212">
        <f t="shared" si="508"/>
        <v>779000</v>
      </c>
    </row>
    <row r="4213" spans="1:13" x14ac:dyDescent="0.45">
      <c r="A4213" t="s">
        <v>2266</v>
      </c>
      <c r="B4213">
        <v>670000</v>
      </c>
      <c r="C4213" t="s">
        <v>43</v>
      </c>
      <c r="D4213" s="2">
        <v>2021.01</v>
      </c>
      <c r="E4213" t="str" cm="1">
        <f t="array" ref="E4213">IF(COUNT(FIND({"셀룰러","샐룰러","lte","Lte","LTE","Cellular","cellular"},G4213)),"lte","wifi")</f>
        <v>wifi</v>
      </c>
      <c r="F4213">
        <v>20210119</v>
      </c>
      <c r="G4213" t="s">
        <v>5544</v>
      </c>
      <c r="H4213">
        <f t="shared" si="509"/>
        <v>0.92000000000007276</v>
      </c>
      <c r="I4213">
        <f t="shared" si="506"/>
        <v>779000</v>
      </c>
      <c r="J4213">
        <v>2020.09</v>
      </c>
      <c r="K4213">
        <f t="shared" si="507"/>
        <v>64</v>
      </c>
      <c r="M4213">
        <f t="shared" si="508"/>
        <v>779000</v>
      </c>
    </row>
    <row r="4214" spans="1:13" x14ac:dyDescent="0.45">
      <c r="A4214" t="s">
        <v>2266</v>
      </c>
      <c r="B4214">
        <v>670000</v>
      </c>
      <c r="C4214" t="s">
        <v>43</v>
      </c>
      <c r="D4214" t="str">
        <f t="shared" ref="D4214:D4244" si="512">LEFT(F4214,7)</f>
        <v>2021.01</v>
      </c>
      <c r="E4214" t="str" cm="1">
        <f t="array" ref="E4214">IF(COUNT(FIND({"셀룰러","샐룰러","lte","Lte","LTE","Cellular","cellular"},G4214)),"lte","wifi")</f>
        <v>wifi</v>
      </c>
      <c r="F4214" t="s">
        <v>351</v>
      </c>
      <c r="G4214" t="s">
        <v>2430</v>
      </c>
      <c r="H4214">
        <f t="shared" si="509"/>
        <v>0.92000000000007276</v>
      </c>
      <c r="I4214">
        <f t="shared" si="506"/>
        <v>779000</v>
      </c>
      <c r="J4214">
        <v>2020.09</v>
      </c>
      <c r="K4214">
        <f t="shared" si="507"/>
        <v>64</v>
      </c>
      <c r="M4214">
        <f t="shared" si="508"/>
        <v>779000</v>
      </c>
    </row>
    <row r="4215" spans="1:13" x14ac:dyDescent="0.45">
      <c r="A4215" t="s">
        <v>2266</v>
      </c>
      <c r="B4215">
        <v>1000000</v>
      </c>
      <c r="C4215" t="s">
        <v>43</v>
      </c>
      <c r="D4215" t="str">
        <f t="shared" si="512"/>
        <v>2020.12</v>
      </c>
      <c r="E4215" t="str" cm="1">
        <f t="array" ref="E4215">IF(COUNT(FIND({"셀룰러","샐룰러","lte","Lte","LTE","Cellular","cellular"},G4215)),"lte","wifi")</f>
        <v>lte</v>
      </c>
      <c r="F4215" t="s">
        <v>173</v>
      </c>
      <c r="G4215" t="s">
        <v>2728</v>
      </c>
      <c r="H4215">
        <f t="shared" si="509"/>
        <v>2.9999999999972715E-2</v>
      </c>
      <c r="I4215">
        <f t="shared" si="506"/>
        <v>1149000</v>
      </c>
      <c r="J4215">
        <v>2020.09</v>
      </c>
      <c r="K4215">
        <f t="shared" si="507"/>
        <v>256</v>
      </c>
      <c r="M4215">
        <f t="shared" si="508"/>
        <v>949000</v>
      </c>
    </row>
    <row r="4216" spans="1:13" x14ac:dyDescent="0.45">
      <c r="A4216" t="s">
        <v>2266</v>
      </c>
      <c r="B4216">
        <v>1050000</v>
      </c>
      <c r="C4216" t="s">
        <v>43</v>
      </c>
      <c r="D4216" t="str">
        <f t="shared" si="512"/>
        <v>2020.12</v>
      </c>
      <c r="E4216" t="str" cm="1">
        <f t="array" ref="E4216">IF(COUNT(FIND({"셀룰러","샐룰러","lte","Lte","LTE","Cellular","cellular"},G4216)),"lte","wifi")</f>
        <v>lte</v>
      </c>
      <c r="F4216" t="s">
        <v>143</v>
      </c>
      <c r="G4216" t="s">
        <v>2576</v>
      </c>
      <c r="H4216">
        <f t="shared" si="509"/>
        <v>2.9999999999972715E-2</v>
      </c>
      <c r="I4216">
        <f t="shared" si="506"/>
        <v>1149000</v>
      </c>
      <c r="J4216">
        <v>2020.09</v>
      </c>
      <c r="K4216">
        <f t="shared" si="507"/>
        <v>256</v>
      </c>
      <c r="M4216">
        <f t="shared" si="508"/>
        <v>949000</v>
      </c>
    </row>
    <row r="4217" spans="1:13" x14ac:dyDescent="0.45">
      <c r="A4217" t="s">
        <v>2266</v>
      </c>
      <c r="B4217">
        <v>680000</v>
      </c>
      <c r="C4217" t="s">
        <v>43</v>
      </c>
      <c r="D4217" t="str">
        <f t="shared" si="512"/>
        <v>2021.01</v>
      </c>
      <c r="E4217" t="str" cm="1">
        <f t="array" ref="E4217">IF(COUNT(FIND({"셀룰러","샐룰러","lte","Lte","LTE","Cellular","cellular"},G4217)),"lte","wifi")</f>
        <v>wifi</v>
      </c>
      <c r="F4217" t="s">
        <v>342</v>
      </c>
      <c r="G4217" t="s">
        <v>2474</v>
      </c>
      <c r="H4217">
        <f t="shared" si="509"/>
        <v>0.92000000000007276</v>
      </c>
      <c r="I4217">
        <f t="shared" si="506"/>
        <v>779000</v>
      </c>
      <c r="J4217">
        <v>2020.09</v>
      </c>
      <c r="K4217">
        <f t="shared" si="507"/>
        <v>64</v>
      </c>
      <c r="M4217">
        <f t="shared" si="508"/>
        <v>779000</v>
      </c>
    </row>
    <row r="4218" spans="1:13" x14ac:dyDescent="0.45">
      <c r="A4218" t="s">
        <v>2266</v>
      </c>
      <c r="B4218">
        <v>700000</v>
      </c>
      <c r="C4218" t="s">
        <v>4</v>
      </c>
      <c r="D4218" t="str">
        <f t="shared" si="512"/>
        <v>2021.01</v>
      </c>
      <c r="E4218" t="str" cm="1">
        <f t="array" ref="E4218">IF(COUNT(FIND({"셀룰러","샐룰러","lte","Lte","LTE","Cellular","cellular"},G4218)),"lte","wifi")</f>
        <v>wifi</v>
      </c>
      <c r="F4218" t="s">
        <v>110</v>
      </c>
      <c r="G4218" t="s">
        <v>2259</v>
      </c>
      <c r="H4218">
        <f t="shared" si="509"/>
        <v>0.92000000000007276</v>
      </c>
      <c r="I4218">
        <f t="shared" si="506"/>
        <v>779000</v>
      </c>
      <c r="J4218">
        <v>2020.09</v>
      </c>
      <c r="K4218">
        <f t="shared" si="507"/>
        <v>64</v>
      </c>
      <c r="M4218">
        <f t="shared" si="508"/>
        <v>779000</v>
      </c>
    </row>
    <row r="4219" spans="1:13" x14ac:dyDescent="0.45">
      <c r="A4219" t="s">
        <v>2266</v>
      </c>
      <c r="B4219">
        <v>870000</v>
      </c>
      <c r="C4219" t="s">
        <v>43</v>
      </c>
      <c r="D4219" t="str">
        <f t="shared" si="512"/>
        <v>2020.11</v>
      </c>
      <c r="E4219" t="str" cm="1">
        <f t="array" ref="E4219">IF(COUNT(FIND({"셀룰러","샐룰러","lte","Lte","LTE","Cellular","cellular"},G4219)),"lte","wifi")</f>
        <v>lte</v>
      </c>
      <c r="F4219" t="s">
        <v>189</v>
      </c>
      <c r="G4219" t="s">
        <v>2642</v>
      </c>
      <c r="H4219">
        <f t="shared" si="509"/>
        <v>1.999999999998181E-2</v>
      </c>
      <c r="I4219">
        <f t="shared" si="506"/>
        <v>949000</v>
      </c>
      <c r="J4219">
        <v>2020.09</v>
      </c>
      <c r="K4219">
        <f t="shared" si="507"/>
        <v>64</v>
      </c>
      <c r="M4219">
        <f t="shared" si="508"/>
        <v>949000</v>
      </c>
    </row>
    <row r="4220" spans="1:13" x14ac:dyDescent="0.45">
      <c r="A4220" t="s">
        <v>2266</v>
      </c>
      <c r="B4220">
        <v>480000</v>
      </c>
      <c r="C4220" t="s">
        <v>4</v>
      </c>
      <c r="D4220" t="str">
        <f t="shared" si="512"/>
        <v>2020.12</v>
      </c>
      <c r="E4220" t="str" cm="1">
        <f t="array" ref="E4220">IF(COUNT(FIND({"셀룰러","샐룰러","lte","Lte","LTE","Cellular","cellular"},G4220)),"lte","wifi")</f>
        <v>wifi</v>
      </c>
      <c r="F4220" t="s">
        <v>148</v>
      </c>
      <c r="G4220" t="s">
        <v>1491</v>
      </c>
      <c r="H4220">
        <f t="shared" si="509"/>
        <v>2.9999999999972715E-2</v>
      </c>
      <c r="I4220">
        <f t="shared" si="506"/>
        <v>779000</v>
      </c>
      <c r="J4220">
        <v>2020.09</v>
      </c>
      <c r="K4220">
        <f t="shared" si="507"/>
        <v>64</v>
      </c>
      <c r="M4220">
        <f t="shared" si="508"/>
        <v>779000</v>
      </c>
    </row>
    <row r="4221" spans="1:13" x14ac:dyDescent="0.45">
      <c r="A4221" t="s">
        <v>2266</v>
      </c>
      <c r="B4221">
        <v>680000</v>
      </c>
      <c r="C4221" t="s">
        <v>43</v>
      </c>
      <c r="D4221" t="str">
        <f t="shared" si="512"/>
        <v>2020.12</v>
      </c>
      <c r="E4221" t="str" cm="1">
        <f t="array" ref="E4221">IF(COUNT(FIND({"셀룰러","샐룰러","lte","Lte","LTE","Cellular","cellular"},G4221)),"lte","wifi")</f>
        <v>wifi</v>
      </c>
      <c r="F4221" t="s">
        <v>480</v>
      </c>
      <c r="G4221" t="s">
        <v>2574</v>
      </c>
      <c r="H4221">
        <f t="shared" si="509"/>
        <v>2.9999999999972715E-2</v>
      </c>
      <c r="I4221">
        <f t="shared" si="506"/>
        <v>779000</v>
      </c>
      <c r="J4221">
        <v>2020.09</v>
      </c>
      <c r="K4221">
        <f t="shared" si="507"/>
        <v>64</v>
      </c>
      <c r="M4221">
        <f t="shared" si="508"/>
        <v>779000</v>
      </c>
    </row>
    <row r="4222" spans="1:13" x14ac:dyDescent="0.45">
      <c r="A4222" t="s">
        <v>2266</v>
      </c>
      <c r="B4222">
        <v>880000</v>
      </c>
      <c r="C4222" t="s">
        <v>7</v>
      </c>
      <c r="D4222" t="str">
        <f t="shared" si="512"/>
        <v>2020.11</v>
      </c>
      <c r="E4222" t="str" cm="1">
        <f t="array" ref="E4222">IF(COUNT(FIND({"셀룰러","샐룰러","lte","Lte","LTE","Cellular","cellular"},G4222)),"lte","wifi")</f>
        <v>lte</v>
      </c>
      <c r="F4222" t="s">
        <v>602</v>
      </c>
      <c r="G4222" t="s">
        <v>2703</v>
      </c>
      <c r="H4222">
        <f t="shared" si="509"/>
        <v>1.999999999998181E-2</v>
      </c>
      <c r="I4222">
        <f t="shared" si="506"/>
        <v>949000</v>
      </c>
      <c r="J4222">
        <v>2020.09</v>
      </c>
      <c r="K4222">
        <f t="shared" si="507"/>
        <v>64</v>
      </c>
      <c r="M4222">
        <f t="shared" si="508"/>
        <v>949000</v>
      </c>
    </row>
    <row r="4223" spans="1:13" x14ac:dyDescent="0.45">
      <c r="A4223" t="s">
        <v>2266</v>
      </c>
      <c r="B4223">
        <v>830000</v>
      </c>
      <c r="C4223" t="s">
        <v>43</v>
      </c>
      <c r="D4223" t="str">
        <f t="shared" si="512"/>
        <v>2020.12</v>
      </c>
      <c r="E4223" t="str" cm="1">
        <f t="array" ref="E4223">IF(COUNT(FIND({"셀룰러","샐룰러","lte","Lte","LTE","Cellular","cellular"},G4223)),"lte","wifi")</f>
        <v>wifi</v>
      </c>
      <c r="F4223" t="s">
        <v>142</v>
      </c>
      <c r="G4223" t="s">
        <v>2639</v>
      </c>
      <c r="H4223">
        <f t="shared" si="509"/>
        <v>2.9999999999972715E-2</v>
      </c>
      <c r="I4223">
        <f t="shared" si="506"/>
        <v>979000</v>
      </c>
      <c r="J4223">
        <v>2020.09</v>
      </c>
      <c r="K4223">
        <f t="shared" si="507"/>
        <v>256</v>
      </c>
      <c r="M4223">
        <f t="shared" si="508"/>
        <v>779000</v>
      </c>
    </row>
    <row r="4224" spans="1:13" x14ac:dyDescent="0.45">
      <c r="A4224" t="s">
        <v>2266</v>
      </c>
      <c r="B4224">
        <v>730000</v>
      </c>
      <c r="C4224" t="s">
        <v>43</v>
      </c>
      <c r="D4224" t="str">
        <f t="shared" si="512"/>
        <v>2020.11</v>
      </c>
      <c r="E4224" t="str" cm="1">
        <f t="array" ref="E4224">IF(COUNT(FIND({"셀룰러","샐룰러","lte","Lte","LTE","Cellular","cellular"},G4224)),"lte","wifi")</f>
        <v>wifi</v>
      </c>
      <c r="F4224" t="s">
        <v>604</v>
      </c>
      <c r="G4224" t="s">
        <v>2677</v>
      </c>
      <c r="H4224">
        <f t="shared" si="509"/>
        <v>1.999999999998181E-2</v>
      </c>
      <c r="I4224">
        <f t="shared" si="506"/>
        <v>779000</v>
      </c>
      <c r="J4224">
        <v>2020.09</v>
      </c>
      <c r="K4224">
        <f t="shared" si="507"/>
        <v>64</v>
      </c>
      <c r="M4224">
        <f t="shared" si="508"/>
        <v>779000</v>
      </c>
    </row>
    <row r="4225" spans="1:13" x14ac:dyDescent="0.45">
      <c r="A4225" t="s">
        <v>2266</v>
      </c>
      <c r="B4225">
        <v>650000</v>
      </c>
      <c r="C4225" t="s">
        <v>43</v>
      </c>
      <c r="D4225" t="str">
        <f t="shared" si="512"/>
        <v>2021.02</v>
      </c>
      <c r="E4225" t="str" cm="1">
        <f t="array" ref="E4225">IF(COUNT(FIND({"셀룰러","샐룰러","lte","Lte","LTE","Cellular","cellular"},G4225)),"lte","wifi")</f>
        <v>wifi</v>
      </c>
      <c r="F4225" t="s">
        <v>47</v>
      </c>
      <c r="G4225" t="s">
        <v>2343</v>
      </c>
      <c r="H4225">
        <f t="shared" si="509"/>
        <v>0.93000000000006366</v>
      </c>
      <c r="I4225">
        <f t="shared" si="506"/>
        <v>779000</v>
      </c>
      <c r="J4225">
        <v>2020.09</v>
      </c>
      <c r="K4225">
        <f t="shared" si="507"/>
        <v>64</v>
      </c>
      <c r="M4225">
        <f t="shared" si="508"/>
        <v>779000</v>
      </c>
    </row>
    <row r="4226" spans="1:13" x14ac:dyDescent="0.45">
      <c r="A4226" t="s">
        <v>2266</v>
      </c>
      <c r="B4226">
        <v>710000</v>
      </c>
      <c r="C4226" t="s">
        <v>4</v>
      </c>
      <c r="D4226" t="str">
        <f t="shared" si="512"/>
        <v>2020.11</v>
      </c>
      <c r="E4226" t="str" cm="1">
        <f t="array" ref="E4226">IF(COUNT(FIND({"셀룰러","샐룰러","lte","Lte","LTE","Cellular","cellular"},G4226)),"lte","wifi")</f>
        <v>wifi</v>
      </c>
      <c r="F4226" t="s">
        <v>238</v>
      </c>
      <c r="G4226" t="s">
        <v>2213</v>
      </c>
      <c r="H4226">
        <f t="shared" si="509"/>
        <v>1.999999999998181E-2</v>
      </c>
      <c r="I4226">
        <f t="shared" si="506"/>
        <v>779000</v>
      </c>
      <c r="J4226">
        <v>2020.09</v>
      </c>
      <c r="K4226">
        <f t="shared" si="507"/>
        <v>64</v>
      </c>
      <c r="M4226">
        <f t="shared" si="508"/>
        <v>779000</v>
      </c>
    </row>
    <row r="4227" spans="1:13" x14ac:dyDescent="0.45">
      <c r="A4227" t="s">
        <v>2266</v>
      </c>
      <c r="B4227">
        <v>670000</v>
      </c>
      <c r="C4227" t="s">
        <v>43</v>
      </c>
      <c r="D4227" t="str">
        <f t="shared" si="512"/>
        <v>2021.01</v>
      </c>
      <c r="E4227" t="str" cm="1">
        <f t="array" ref="E4227">IF(COUNT(FIND({"셀룰러","샐룰러","lte","Lte","LTE","Cellular","cellular"},G4227)),"lte","wifi")</f>
        <v>wifi</v>
      </c>
      <c r="F4227" t="s">
        <v>94</v>
      </c>
      <c r="G4227" t="s">
        <v>2447</v>
      </c>
      <c r="H4227">
        <f t="shared" si="509"/>
        <v>0.92000000000007276</v>
      </c>
      <c r="I4227">
        <f t="shared" si="506"/>
        <v>779000</v>
      </c>
      <c r="J4227">
        <v>2020.09</v>
      </c>
      <c r="K4227">
        <f t="shared" si="507"/>
        <v>64</v>
      </c>
      <c r="M4227">
        <f t="shared" si="508"/>
        <v>779000</v>
      </c>
    </row>
    <row r="4228" spans="1:13" x14ac:dyDescent="0.45">
      <c r="A4228" t="s">
        <v>2266</v>
      </c>
      <c r="B4228">
        <v>720000</v>
      </c>
      <c r="C4228" t="s">
        <v>4</v>
      </c>
      <c r="D4228" t="str">
        <f t="shared" si="512"/>
        <v>2021.02</v>
      </c>
      <c r="E4228" t="str" cm="1">
        <f t="array" ref="E4228">IF(COUNT(FIND({"셀룰러","샐룰러","lte","Lte","LTE","Cellular","cellular"},G4228)),"lte","wifi")</f>
        <v>wifi</v>
      </c>
      <c r="F4228" t="s">
        <v>56</v>
      </c>
      <c r="G4228" t="s">
        <v>2362</v>
      </c>
      <c r="H4228">
        <f t="shared" si="509"/>
        <v>0.93000000000006366</v>
      </c>
      <c r="I4228">
        <f t="shared" si="506"/>
        <v>779000</v>
      </c>
      <c r="J4228">
        <v>2020.09</v>
      </c>
      <c r="K4228">
        <f t="shared" si="507"/>
        <v>64</v>
      </c>
      <c r="M4228">
        <f t="shared" si="508"/>
        <v>779000</v>
      </c>
    </row>
    <row r="4229" spans="1:13" x14ac:dyDescent="0.45">
      <c r="A4229" t="s">
        <v>2266</v>
      </c>
      <c r="B4229">
        <v>670000</v>
      </c>
      <c r="C4229" t="s">
        <v>43</v>
      </c>
      <c r="D4229" t="str">
        <f t="shared" si="512"/>
        <v>2021.02</v>
      </c>
      <c r="E4229" t="str" cm="1">
        <f t="array" ref="E4229">IF(COUNT(FIND({"셀룰러","샐룰러","lte","Lte","LTE","Cellular","cellular"},G4229)),"lte","wifi")</f>
        <v>wifi</v>
      </c>
      <c r="F4229" t="s">
        <v>47</v>
      </c>
      <c r="G4229" t="s">
        <v>2694</v>
      </c>
      <c r="H4229">
        <f t="shared" si="509"/>
        <v>0.93000000000006366</v>
      </c>
      <c r="I4229">
        <f t="shared" ref="I4229:I4292" si="513">IF(K4229=256,M4229+200000,M4229)</f>
        <v>779000</v>
      </c>
      <c r="J4229">
        <v>2020.09</v>
      </c>
      <c r="K4229">
        <f t="shared" ref="K4229:K4292" si="514">IF(COUNT(FIND(256,G4229)),256,64)</f>
        <v>64</v>
      </c>
      <c r="M4229">
        <f t="shared" ref="M4229:M4292" si="515">IF(E4229="wifi",779000,949000)</f>
        <v>779000</v>
      </c>
    </row>
    <row r="4230" spans="1:13" x14ac:dyDescent="0.45">
      <c r="A4230" t="s">
        <v>2266</v>
      </c>
      <c r="B4230">
        <v>720000</v>
      </c>
      <c r="C4230" t="s">
        <v>43</v>
      </c>
      <c r="D4230" t="str">
        <f t="shared" si="512"/>
        <v>2020.12</v>
      </c>
      <c r="E4230" t="str" cm="1">
        <f t="array" ref="E4230">IF(COUNT(FIND({"셀룰러","샐룰러","lte","Lte","LTE","Cellular","cellular"},G4230)),"lte","wifi")</f>
        <v>wifi</v>
      </c>
      <c r="F4230" t="s">
        <v>134</v>
      </c>
      <c r="G4230" t="s">
        <v>2580</v>
      </c>
      <c r="H4230">
        <f t="shared" si="509"/>
        <v>2.9999999999972715E-2</v>
      </c>
      <c r="I4230">
        <f t="shared" si="513"/>
        <v>779000</v>
      </c>
      <c r="J4230">
        <v>2020.09</v>
      </c>
      <c r="K4230">
        <f t="shared" si="514"/>
        <v>64</v>
      </c>
      <c r="M4230">
        <f t="shared" si="515"/>
        <v>779000</v>
      </c>
    </row>
    <row r="4231" spans="1:13" x14ac:dyDescent="0.45">
      <c r="A4231" t="s">
        <v>2266</v>
      </c>
      <c r="B4231">
        <v>1000000</v>
      </c>
      <c r="C4231" t="s">
        <v>43</v>
      </c>
      <c r="D4231" t="str">
        <f t="shared" si="512"/>
        <v>2020.12</v>
      </c>
      <c r="E4231" t="str" cm="1">
        <f t="array" ref="E4231">IF(COUNT(FIND({"셀룰러","샐룰러","lte","Lte","LTE","Cellular","cellular"},G4231)),"lte","wifi")</f>
        <v>lte</v>
      </c>
      <c r="F4231" t="s">
        <v>130</v>
      </c>
      <c r="G4231" t="s">
        <v>2261</v>
      </c>
      <c r="H4231">
        <f t="shared" ref="H4231:H4294" si="516">D4231-J4231</f>
        <v>2.9999999999972715E-2</v>
      </c>
      <c r="I4231">
        <f t="shared" si="513"/>
        <v>1149000</v>
      </c>
      <c r="J4231">
        <v>2020.09</v>
      </c>
      <c r="K4231">
        <f t="shared" si="514"/>
        <v>256</v>
      </c>
      <c r="M4231">
        <f t="shared" si="515"/>
        <v>949000</v>
      </c>
    </row>
    <row r="4232" spans="1:13" x14ac:dyDescent="0.45">
      <c r="A4232" t="s">
        <v>2266</v>
      </c>
      <c r="B4232">
        <v>660000</v>
      </c>
      <c r="C4232" t="s">
        <v>43</v>
      </c>
      <c r="D4232" t="str">
        <f t="shared" si="512"/>
        <v>2021.01</v>
      </c>
      <c r="E4232" t="str" cm="1">
        <f t="array" ref="E4232">IF(COUNT(FIND({"셀룰러","샐룰러","lte","Lte","LTE","Cellular","cellular"},G4232)),"lte","wifi")</f>
        <v>wifi</v>
      </c>
      <c r="F4232" t="s">
        <v>351</v>
      </c>
      <c r="G4232" t="s">
        <v>2487</v>
      </c>
      <c r="H4232">
        <f t="shared" si="516"/>
        <v>0.92000000000007276</v>
      </c>
      <c r="I4232">
        <f t="shared" si="513"/>
        <v>779000</v>
      </c>
      <c r="J4232">
        <v>2020.09</v>
      </c>
      <c r="K4232">
        <f t="shared" si="514"/>
        <v>64</v>
      </c>
      <c r="M4232">
        <f t="shared" si="515"/>
        <v>779000</v>
      </c>
    </row>
    <row r="4233" spans="1:13" x14ac:dyDescent="0.45">
      <c r="A4233" t="s">
        <v>2266</v>
      </c>
      <c r="B4233">
        <v>690000</v>
      </c>
      <c r="C4233" t="s">
        <v>43</v>
      </c>
      <c r="D4233" t="str">
        <f t="shared" si="512"/>
        <v>2020.12</v>
      </c>
      <c r="E4233" t="str" cm="1">
        <f t="array" ref="E4233">IF(COUNT(FIND({"셀룰러","샐룰러","lte","Lte","LTE","Cellular","cellular"},G4233)),"lte","wifi")</f>
        <v>wifi</v>
      </c>
      <c r="F4233" t="s">
        <v>472</v>
      </c>
      <c r="G4233" t="s">
        <v>2601</v>
      </c>
      <c r="H4233">
        <f t="shared" si="516"/>
        <v>2.9999999999972715E-2</v>
      </c>
      <c r="I4233">
        <f t="shared" si="513"/>
        <v>779000</v>
      </c>
      <c r="J4233">
        <v>2020.09</v>
      </c>
      <c r="K4233">
        <f t="shared" si="514"/>
        <v>64</v>
      </c>
      <c r="M4233">
        <f t="shared" si="515"/>
        <v>779000</v>
      </c>
    </row>
    <row r="4234" spans="1:13" x14ac:dyDescent="0.45">
      <c r="A4234" t="s">
        <v>2266</v>
      </c>
      <c r="B4234">
        <v>590000</v>
      </c>
      <c r="C4234" t="s">
        <v>4</v>
      </c>
      <c r="D4234" t="str">
        <f t="shared" si="512"/>
        <v>2021.02</v>
      </c>
      <c r="E4234" t="str" cm="1">
        <f t="array" ref="E4234">IF(COUNT(FIND({"셀룰러","샐룰러","lte","Lte","LTE","Cellular","cellular"},G4234)),"lte","wifi")</f>
        <v>wifi</v>
      </c>
      <c r="F4234" t="s">
        <v>80</v>
      </c>
      <c r="G4234" t="s">
        <v>2423</v>
      </c>
      <c r="H4234">
        <f t="shared" si="516"/>
        <v>0.93000000000006366</v>
      </c>
      <c r="I4234">
        <f t="shared" si="513"/>
        <v>779000</v>
      </c>
      <c r="J4234">
        <v>2020.09</v>
      </c>
      <c r="K4234">
        <f t="shared" si="514"/>
        <v>64</v>
      </c>
      <c r="M4234">
        <f t="shared" si="515"/>
        <v>779000</v>
      </c>
    </row>
    <row r="4235" spans="1:13" x14ac:dyDescent="0.45">
      <c r="A4235" t="s">
        <v>2266</v>
      </c>
      <c r="B4235">
        <v>850000</v>
      </c>
      <c r="C4235" t="s">
        <v>43</v>
      </c>
      <c r="D4235" t="str">
        <f t="shared" si="512"/>
        <v>2020.12</v>
      </c>
      <c r="E4235" t="str" cm="1">
        <f t="array" ref="E4235">IF(COUNT(FIND({"셀룰러","샐룰러","lte","Lte","LTE","Cellular","cellular"},G4235)),"lte","wifi")</f>
        <v>lte</v>
      </c>
      <c r="F4235" t="s">
        <v>143</v>
      </c>
      <c r="G4235" t="s">
        <v>2545</v>
      </c>
      <c r="H4235">
        <f t="shared" si="516"/>
        <v>2.9999999999972715E-2</v>
      </c>
      <c r="I4235">
        <f t="shared" si="513"/>
        <v>949000</v>
      </c>
      <c r="J4235">
        <v>2020.09</v>
      </c>
      <c r="K4235">
        <f t="shared" si="514"/>
        <v>64</v>
      </c>
      <c r="M4235">
        <f t="shared" si="515"/>
        <v>949000</v>
      </c>
    </row>
    <row r="4236" spans="1:13" x14ac:dyDescent="0.45">
      <c r="A4236" t="s">
        <v>2266</v>
      </c>
      <c r="B4236">
        <v>695000</v>
      </c>
      <c r="C4236" t="s">
        <v>43</v>
      </c>
      <c r="D4236" t="str">
        <f t="shared" si="512"/>
        <v>2020.12</v>
      </c>
      <c r="E4236" t="str" cm="1">
        <f t="array" ref="E4236">IF(COUNT(FIND({"셀룰러","샐룰러","lte","Lte","LTE","Cellular","cellular"},G4236)),"lte","wifi")</f>
        <v>wifi</v>
      </c>
      <c r="F4236" t="s">
        <v>159</v>
      </c>
      <c r="G4236" t="s">
        <v>2635</v>
      </c>
      <c r="H4236">
        <f t="shared" si="516"/>
        <v>2.9999999999972715E-2</v>
      </c>
      <c r="I4236">
        <f t="shared" si="513"/>
        <v>779000</v>
      </c>
      <c r="J4236">
        <v>2020.09</v>
      </c>
      <c r="K4236">
        <f t="shared" si="514"/>
        <v>64</v>
      </c>
      <c r="M4236">
        <f t="shared" si="515"/>
        <v>779000</v>
      </c>
    </row>
    <row r="4237" spans="1:13" x14ac:dyDescent="0.45">
      <c r="A4237" t="s">
        <v>2266</v>
      </c>
      <c r="B4237">
        <v>740000</v>
      </c>
      <c r="C4237" t="s">
        <v>43</v>
      </c>
      <c r="D4237" t="str">
        <f t="shared" si="512"/>
        <v>2020.11</v>
      </c>
      <c r="E4237" t="str" cm="1">
        <f t="array" ref="E4237">IF(COUNT(FIND({"셀룰러","샐룰러","lte","Lte","LTE","Cellular","cellular"},G4237)),"lte","wifi")</f>
        <v>wifi</v>
      </c>
      <c r="F4237" t="s">
        <v>673</v>
      </c>
      <c r="G4237" t="s">
        <v>2713</v>
      </c>
      <c r="H4237">
        <f t="shared" si="516"/>
        <v>1.999999999998181E-2</v>
      </c>
      <c r="I4237">
        <f t="shared" si="513"/>
        <v>779000</v>
      </c>
      <c r="J4237">
        <v>2020.09</v>
      </c>
      <c r="K4237">
        <f t="shared" si="514"/>
        <v>64</v>
      </c>
      <c r="M4237">
        <f t="shared" si="515"/>
        <v>779000</v>
      </c>
    </row>
    <row r="4238" spans="1:13" x14ac:dyDescent="0.45">
      <c r="A4238" t="s">
        <v>2266</v>
      </c>
      <c r="B4238">
        <v>700000</v>
      </c>
      <c r="C4238" t="s">
        <v>43</v>
      </c>
      <c r="D4238" t="str">
        <f t="shared" si="512"/>
        <v>2021.03</v>
      </c>
      <c r="E4238" t="str" cm="1">
        <f t="array" ref="E4238">IF(COUNT(FIND({"셀룰러","샐룰러","lte","Lte","LTE","Cellular","cellular"},G4238)),"lte","wifi")</f>
        <v>wifi</v>
      </c>
      <c r="F4238" t="s">
        <v>190</v>
      </c>
      <c r="G4238" t="s">
        <v>2222</v>
      </c>
      <c r="H4238">
        <f t="shared" si="516"/>
        <v>0.94000000000005457</v>
      </c>
      <c r="I4238">
        <f t="shared" si="513"/>
        <v>779000</v>
      </c>
      <c r="J4238">
        <v>2020.09</v>
      </c>
      <c r="K4238">
        <f t="shared" si="514"/>
        <v>64</v>
      </c>
      <c r="M4238">
        <f t="shared" si="515"/>
        <v>779000</v>
      </c>
    </row>
    <row r="4239" spans="1:13" x14ac:dyDescent="0.45">
      <c r="A4239" t="s">
        <v>2266</v>
      </c>
      <c r="B4239">
        <v>650000</v>
      </c>
      <c r="C4239" t="s">
        <v>4</v>
      </c>
      <c r="D4239" t="str">
        <f t="shared" si="512"/>
        <v>2020.11</v>
      </c>
      <c r="E4239" t="str" cm="1">
        <f t="array" ref="E4239">IF(COUNT(FIND({"셀룰러","샐룰러","lte","Lte","LTE","Cellular","cellular"},G4239)),"lte","wifi")</f>
        <v>wifi</v>
      </c>
      <c r="F4239" t="s">
        <v>193</v>
      </c>
      <c r="G4239" t="s">
        <v>2692</v>
      </c>
      <c r="H4239">
        <f t="shared" si="516"/>
        <v>1.999999999998181E-2</v>
      </c>
      <c r="I4239">
        <f t="shared" si="513"/>
        <v>779000</v>
      </c>
      <c r="J4239">
        <v>2020.09</v>
      </c>
      <c r="K4239">
        <f t="shared" si="514"/>
        <v>64</v>
      </c>
      <c r="M4239">
        <f t="shared" si="515"/>
        <v>779000</v>
      </c>
    </row>
    <row r="4240" spans="1:13" x14ac:dyDescent="0.45">
      <c r="A4240" t="s">
        <v>2266</v>
      </c>
      <c r="B4240">
        <v>700000</v>
      </c>
      <c r="C4240" t="s">
        <v>43</v>
      </c>
      <c r="D4240" t="str">
        <f t="shared" si="512"/>
        <v>2021.01</v>
      </c>
      <c r="E4240" t="str" cm="1">
        <f t="array" ref="E4240">IF(COUNT(FIND({"셀룰러","샐룰러","lte","Lte","LTE","Cellular","cellular"},G4240)),"lte","wifi")</f>
        <v>wifi</v>
      </c>
      <c r="F4240" t="s">
        <v>418</v>
      </c>
      <c r="G4240" t="s">
        <v>2496</v>
      </c>
      <c r="H4240">
        <f t="shared" si="516"/>
        <v>0.92000000000007276</v>
      </c>
      <c r="I4240">
        <f t="shared" si="513"/>
        <v>779000</v>
      </c>
      <c r="J4240">
        <v>2020.09</v>
      </c>
      <c r="K4240">
        <f t="shared" si="514"/>
        <v>64</v>
      </c>
      <c r="M4240">
        <f t="shared" si="515"/>
        <v>779000</v>
      </c>
    </row>
    <row r="4241" spans="1:13" x14ac:dyDescent="0.45">
      <c r="A4241" t="s">
        <v>2266</v>
      </c>
      <c r="B4241">
        <v>650000</v>
      </c>
      <c r="C4241" t="s">
        <v>43</v>
      </c>
      <c r="D4241" t="str">
        <f t="shared" si="512"/>
        <v>2021.02</v>
      </c>
      <c r="E4241" t="str" cm="1">
        <f t="array" ref="E4241">IF(COUNT(FIND({"셀룰러","샐룰러","lte","Lte","LTE","Cellular","cellular"},G4241)),"lte","wifi")</f>
        <v>wifi</v>
      </c>
      <c r="F4241" t="s">
        <v>299</v>
      </c>
      <c r="G4241" t="s">
        <v>2414</v>
      </c>
      <c r="H4241">
        <f t="shared" si="516"/>
        <v>0.93000000000006366</v>
      </c>
      <c r="I4241">
        <f t="shared" si="513"/>
        <v>779000</v>
      </c>
      <c r="J4241">
        <v>2020.09</v>
      </c>
      <c r="K4241">
        <f t="shared" si="514"/>
        <v>64</v>
      </c>
      <c r="M4241">
        <f t="shared" si="515"/>
        <v>779000</v>
      </c>
    </row>
    <row r="4242" spans="1:13" x14ac:dyDescent="0.45">
      <c r="A4242" t="s">
        <v>2266</v>
      </c>
      <c r="B4242">
        <v>665000</v>
      </c>
      <c r="C4242" t="s">
        <v>43</v>
      </c>
      <c r="D4242" t="str">
        <f t="shared" si="512"/>
        <v>2021.03</v>
      </c>
      <c r="E4242" t="str" cm="1">
        <f t="array" ref="E4242">IF(COUNT(FIND({"셀룰러","샐룰러","lte","Lte","LTE","Cellular","cellular"},G4242)),"lte","wifi")</f>
        <v>wifi</v>
      </c>
      <c r="F4242" t="s">
        <v>13</v>
      </c>
      <c r="G4242" t="s">
        <v>2279</v>
      </c>
      <c r="H4242">
        <f t="shared" si="516"/>
        <v>0.94000000000005457</v>
      </c>
      <c r="I4242">
        <f t="shared" si="513"/>
        <v>779000</v>
      </c>
      <c r="J4242">
        <v>2020.09</v>
      </c>
      <c r="K4242">
        <f t="shared" si="514"/>
        <v>64</v>
      </c>
      <c r="M4242">
        <f t="shared" si="515"/>
        <v>779000</v>
      </c>
    </row>
    <row r="4243" spans="1:13" x14ac:dyDescent="0.45">
      <c r="A4243" t="s">
        <v>2266</v>
      </c>
      <c r="B4243">
        <v>700000</v>
      </c>
      <c r="C4243" t="s">
        <v>43</v>
      </c>
      <c r="D4243" t="str">
        <f t="shared" si="512"/>
        <v>2020.11</v>
      </c>
      <c r="E4243" t="str" cm="1">
        <f t="array" ref="E4243">IF(COUNT(FIND({"셀룰러","샐룰러","lte","Lte","LTE","Cellular","cellular"},G4243)),"lte","wifi")</f>
        <v>wifi</v>
      </c>
      <c r="F4243" t="s">
        <v>192</v>
      </c>
      <c r="G4243" t="s">
        <v>2678</v>
      </c>
      <c r="H4243">
        <f t="shared" si="516"/>
        <v>1.999999999998181E-2</v>
      </c>
      <c r="I4243">
        <f t="shared" si="513"/>
        <v>779000</v>
      </c>
      <c r="J4243">
        <v>2020.09</v>
      </c>
      <c r="K4243">
        <f t="shared" si="514"/>
        <v>64</v>
      </c>
      <c r="M4243">
        <f t="shared" si="515"/>
        <v>779000</v>
      </c>
    </row>
    <row r="4244" spans="1:13" x14ac:dyDescent="0.45">
      <c r="A4244" t="s">
        <v>2266</v>
      </c>
      <c r="B4244">
        <v>700000</v>
      </c>
      <c r="C4244" t="s">
        <v>4</v>
      </c>
      <c r="D4244" t="str">
        <f t="shared" si="512"/>
        <v>2021.03</v>
      </c>
      <c r="E4244" t="str" cm="1">
        <f t="array" ref="E4244">IF(COUNT(FIND({"셀룰러","샐룰러","lte","Lte","LTE","Cellular","cellular"},G4244)),"lte","wifi")</f>
        <v>wifi</v>
      </c>
      <c r="F4244" t="s">
        <v>18</v>
      </c>
      <c r="G4244" t="s">
        <v>2183</v>
      </c>
      <c r="H4244">
        <f t="shared" si="516"/>
        <v>0.94000000000005457</v>
      </c>
      <c r="I4244">
        <f t="shared" si="513"/>
        <v>779000</v>
      </c>
      <c r="J4244">
        <v>2020.09</v>
      </c>
      <c r="K4244">
        <f t="shared" si="514"/>
        <v>64</v>
      </c>
      <c r="M4244">
        <f t="shared" si="515"/>
        <v>779000</v>
      </c>
    </row>
    <row r="4245" spans="1:13" x14ac:dyDescent="0.45">
      <c r="A4245" t="s">
        <v>2266</v>
      </c>
      <c r="B4245">
        <v>730000</v>
      </c>
      <c r="C4245" t="s">
        <v>43</v>
      </c>
      <c r="D4245" s="2">
        <v>2021.03</v>
      </c>
      <c r="E4245" t="str" cm="1">
        <f t="array" ref="E4245">IF(COUNT(FIND({"셀룰러","샐룰러","lte","Lte","LTE","Cellular","cellular"},G4245)),"lte","wifi")</f>
        <v>wifi</v>
      </c>
      <c r="F4245">
        <v>20210311</v>
      </c>
      <c r="G4245" t="s">
        <v>5365</v>
      </c>
      <c r="H4245">
        <f t="shared" si="516"/>
        <v>0.94000000000005457</v>
      </c>
      <c r="I4245">
        <f t="shared" si="513"/>
        <v>779000</v>
      </c>
      <c r="J4245">
        <v>2020.09</v>
      </c>
      <c r="K4245">
        <f t="shared" si="514"/>
        <v>64</v>
      </c>
      <c r="M4245">
        <f t="shared" si="515"/>
        <v>779000</v>
      </c>
    </row>
    <row r="4246" spans="1:13" x14ac:dyDescent="0.45">
      <c r="A4246" t="s">
        <v>2266</v>
      </c>
      <c r="B4246">
        <v>630000</v>
      </c>
      <c r="C4246" t="s">
        <v>4</v>
      </c>
      <c r="D4246" t="str">
        <f t="shared" ref="D4246:D4252" si="517">LEFT(F4246,7)</f>
        <v>2021.02</v>
      </c>
      <c r="E4246" t="str" cm="1">
        <f t="array" ref="E4246">IF(COUNT(FIND({"셀룰러","샐룰러","lte","Lte","LTE","Cellular","cellular"},G4246)),"lte","wifi")</f>
        <v>wifi</v>
      </c>
      <c r="F4246" t="s">
        <v>208</v>
      </c>
      <c r="G4246" t="s">
        <v>2342</v>
      </c>
      <c r="H4246">
        <f t="shared" si="516"/>
        <v>0.93000000000006366</v>
      </c>
      <c r="I4246">
        <f t="shared" si="513"/>
        <v>779000</v>
      </c>
      <c r="J4246">
        <v>2020.09</v>
      </c>
      <c r="K4246">
        <f t="shared" si="514"/>
        <v>64</v>
      </c>
      <c r="M4246">
        <f t="shared" si="515"/>
        <v>779000</v>
      </c>
    </row>
    <row r="4247" spans="1:13" x14ac:dyDescent="0.45">
      <c r="A4247" t="s">
        <v>2266</v>
      </c>
      <c r="B4247" s="1">
        <v>359000</v>
      </c>
      <c r="C4247" t="s">
        <v>4</v>
      </c>
      <c r="D4247" t="str">
        <f t="shared" si="517"/>
        <v>2021.02</v>
      </c>
      <c r="E4247" t="str" cm="1">
        <f t="array" ref="E4247">IF(COUNT(FIND({"셀룰러","샐룰러","lte","Lte","LTE","Cellular","cellular"},G4247)),"lte","wifi")</f>
        <v>lte</v>
      </c>
      <c r="F4247" t="s">
        <v>5277</v>
      </c>
      <c r="G4247" t="s">
        <v>5147</v>
      </c>
      <c r="H4247">
        <f t="shared" si="516"/>
        <v>0.93000000000006366</v>
      </c>
      <c r="I4247">
        <f t="shared" si="513"/>
        <v>949000</v>
      </c>
      <c r="J4247">
        <v>2020.09</v>
      </c>
      <c r="K4247">
        <f t="shared" si="514"/>
        <v>64</v>
      </c>
      <c r="M4247">
        <f t="shared" si="515"/>
        <v>949000</v>
      </c>
    </row>
    <row r="4248" spans="1:13" x14ac:dyDescent="0.45">
      <c r="A4248" t="s">
        <v>2266</v>
      </c>
      <c r="B4248">
        <v>630000</v>
      </c>
      <c r="C4248" t="s">
        <v>4</v>
      </c>
      <c r="D4248" t="str">
        <f t="shared" si="517"/>
        <v>2021.03</v>
      </c>
      <c r="E4248" t="str" cm="1">
        <f t="array" ref="E4248">IF(COUNT(FIND({"셀룰러","샐룰러","lte","Lte","LTE","Cellular","cellular"},G4248)),"lte","wifi")</f>
        <v>wifi</v>
      </c>
      <c r="F4248" t="s">
        <v>190</v>
      </c>
      <c r="G4248" t="s">
        <v>2365</v>
      </c>
      <c r="H4248">
        <f t="shared" si="516"/>
        <v>0.94000000000005457</v>
      </c>
      <c r="I4248">
        <f t="shared" si="513"/>
        <v>779000</v>
      </c>
      <c r="J4248">
        <v>2020.09</v>
      </c>
      <c r="K4248">
        <f t="shared" si="514"/>
        <v>64</v>
      </c>
      <c r="M4248">
        <f t="shared" si="515"/>
        <v>779000</v>
      </c>
    </row>
    <row r="4249" spans="1:13" x14ac:dyDescent="0.45">
      <c r="A4249" t="s">
        <v>2266</v>
      </c>
      <c r="B4249">
        <v>700000</v>
      </c>
      <c r="C4249" t="s">
        <v>4</v>
      </c>
      <c r="D4249" t="str">
        <f t="shared" si="517"/>
        <v>2021.01</v>
      </c>
      <c r="E4249" t="str" cm="1">
        <f t="array" ref="E4249">IF(COUNT(FIND({"셀룰러","샐룰러","lte","Lte","LTE","Cellular","cellular"},G4249)),"lte","wifi")</f>
        <v>wifi</v>
      </c>
      <c r="F4249" t="s">
        <v>351</v>
      </c>
      <c r="G4249" t="s">
        <v>2538</v>
      </c>
      <c r="H4249">
        <f t="shared" si="516"/>
        <v>0.92000000000007276</v>
      </c>
      <c r="I4249">
        <f t="shared" si="513"/>
        <v>779000</v>
      </c>
      <c r="J4249">
        <v>2020.09</v>
      </c>
      <c r="K4249">
        <f t="shared" si="514"/>
        <v>64</v>
      </c>
      <c r="M4249">
        <f t="shared" si="515"/>
        <v>779000</v>
      </c>
    </row>
    <row r="4250" spans="1:13" x14ac:dyDescent="0.45">
      <c r="A4250" t="s">
        <v>2266</v>
      </c>
      <c r="B4250">
        <v>690000</v>
      </c>
      <c r="C4250" t="s">
        <v>43</v>
      </c>
      <c r="D4250" t="str">
        <f t="shared" si="517"/>
        <v>2021.01</v>
      </c>
      <c r="E4250" t="str" cm="1">
        <f t="array" ref="E4250">IF(COUNT(FIND({"셀룰러","샐룰러","lte","Lte","LTE","Cellular","cellular"},G4250)),"lte","wifi")</f>
        <v>wifi</v>
      </c>
      <c r="F4250" t="s">
        <v>92</v>
      </c>
      <c r="G4250" t="s">
        <v>2460</v>
      </c>
      <c r="H4250">
        <f t="shared" si="516"/>
        <v>0.92000000000007276</v>
      </c>
      <c r="I4250">
        <f t="shared" si="513"/>
        <v>779000</v>
      </c>
      <c r="J4250">
        <v>2020.09</v>
      </c>
      <c r="K4250">
        <f t="shared" si="514"/>
        <v>64</v>
      </c>
      <c r="M4250">
        <f t="shared" si="515"/>
        <v>779000</v>
      </c>
    </row>
    <row r="4251" spans="1:13" x14ac:dyDescent="0.45">
      <c r="A4251" t="s">
        <v>2266</v>
      </c>
      <c r="B4251" s="1">
        <v>750000</v>
      </c>
      <c r="C4251" t="s">
        <v>4</v>
      </c>
      <c r="D4251" t="str">
        <f t="shared" si="517"/>
        <v>2020.12</v>
      </c>
      <c r="E4251" t="str" cm="1">
        <f t="array" ref="E4251">IF(COUNT(FIND({"셀룰러","샐룰러","lte","Lte","LTE","Cellular","cellular"},G4251)),"lte","wifi")</f>
        <v>wifi</v>
      </c>
      <c r="F4251" t="s">
        <v>5281</v>
      </c>
      <c r="G4251" t="s">
        <v>5190</v>
      </c>
      <c r="H4251">
        <f t="shared" si="516"/>
        <v>2.9999999999972715E-2</v>
      </c>
      <c r="I4251">
        <f t="shared" si="513"/>
        <v>779000</v>
      </c>
      <c r="J4251">
        <v>2020.09</v>
      </c>
      <c r="K4251">
        <f t="shared" si="514"/>
        <v>64</v>
      </c>
      <c r="M4251">
        <f t="shared" si="515"/>
        <v>779000</v>
      </c>
    </row>
    <row r="4252" spans="1:13" x14ac:dyDescent="0.45">
      <c r="A4252" t="s">
        <v>2266</v>
      </c>
      <c r="B4252">
        <v>670000</v>
      </c>
      <c r="C4252" t="s">
        <v>43</v>
      </c>
      <c r="D4252" t="str">
        <f t="shared" si="517"/>
        <v>2021.02</v>
      </c>
      <c r="E4252" t="str" cm="1">
        <f t="array" ref="E4252">IF(COUNT(FIND({"셀룰러","샐룰러","lte","Lte","LTE","Cellular","cellular"},G4252)),"lte","wifi")</f>
        <v>wifi</v>
      </c>
      <c r="F4252" t="s">
        <v>48</v>
      </c>
      <c r="G4252" t="s">
        <v>2380</v>
      </c>
      <c r="H4252">
        <f t="shared" si="516"/>
        <v>0.93000000000006366</v>
      </c>
      <c r="I4252">
        <f t="shared" si="513"/>
        <v>779000</v>
      </c>
      <c r="J4252">
        <v>2020.09</v>
      </c>
      <c r="K4252">
        <f t="shared" si="514"/>
        <v>64</v>
      </c>
      <c r="M4252">
        <f t="shared" si="515"/>
        <v>779000</v>
      </c>
    </row>
    <row r="4253" spans="1:13" x14ac:dyDescent="0.45">
      <c r="A4253" t="s">
        <v>2266</v>
      </c>
      <c r="B4253">
        <v>560000</v>
      </c>
      <c r="C4253" t="s">
        <v>7</v>
      </c>
      <c r="D4253" s="2">
        <v>2021.03</v>
      </c>
      <c r="E4253" t="str" cm="1">
        <f t="array" ref="E4253">IF(COUNT(FIND({"셀룰러","샐룰러","lte","Lte","LTE","Cellular","cellular"},G4253)),"lte","wifi")</f>
        <v>wifi</v>
      </c>
      <c r="F4253">
        <v>20210301</v>
      </c>
      <c r="G4253" t="s">
        <v>5650</v>
      </c>
      <c r="H4253">
        <f t="shared" si="516"/>
        <v>0.94000000000005457</v>
      </c>
      <c r="I4253">
        <f t="shared" si="513"/>
        <v>779000</v>
      </c>
      <c r="J4253">
        <v>2020.09</v>
      </c>
      <c r="K4253">
        <f t="shared" si="514"/>
        <v>64</v>
      </c>
      <c r="M4253">
        <f t="shared" si="515"/>
        <v>779000</v>
      </c>
    </row>
    <row r="4254" spans="1:13" x14ac:dyDescent="0.45">
      <c r="A4254" t="s">
        <v>2266</v>
      </c>
      <c r="B4254">
        <v>830000</v>
      </c>
      <c r="C4254" t="s">
        <v>43</v>
      </c>
      <c r="D4254" t="str">
        <f t="shared" ref="D4254:D4266" si="518">LEFT(F4254,7)</f>
        <v>2021.02</v>
      </c>
      <c r="E4254" t="str" cm="1">
        <f t="array" ref="E4254">IF(COUNT(FIND({"셀룰러","샐룰러","lte","Lte","LTE","Cellular","cellular"},G4254)),"lte","wifi")</f>
        <v>wifi</v>
      </c>
      <c r="F4254" t="s">
        <v>64</v>
      </c>
      <c r="G4254" t="s">
        <v>2357</v>
      </c>
      <c r="H4254">
        <f t="shared" si="516"/>
        <v>0.93000000000006366</v>
      </c>
      <c r="I4254">
        <f t="shared" si="513"/>
        <v>979000</v>
      </c>
      <c r="J4254">
        <v>2020.09</v>
      </c>
      <c r="K4254">
        <f t="shared" si="514"/>
        <v>256</v>
      </c>
      <c r="M4254">
        <f t="shared" si="515"/>
        <v>779000</v>
      </c>
    </row>
    <row r="4255" spans="1:13" x14ac:dyDescent="0.45">
      <c r="A4255" t="s">
        <v>2266</v>
      </c>
      <c r="B4255">
        <v>680000</v>
      </c>
      <c r="C4255" t="s">
        <v>43</v>
      </c>
      <c r="D4255" t="str">
        <f t="shared" si="518"/>
        <v>2021.02</v>
      </c>
      <c r="E4255" t="str" cm="1">
        <f t="array" ref="E4255">IF(COUNT(FIND({"셀룰러","샐룰러","lte","Lte","LTE","Cellular","cellular"},G4255)),"lte","wifi")</f>
        <v>wifi</v>
      </c>
      <c r="F4255" t="s">
        <v>66</v>
      </c>
      <c r="G4255" t="s">
        <v>2712</v>
      </c>
      <c r="H4255">
        <f t="shared" si="516"/>
        <v>0.93000000000006366</v>
      </c>
      <c r="I4255">
        <f t="shared" si="513"/>
        <v>779000</v>
      </c>
      <c r="J4255">
        <v>2020.09</v>
      </c>
      <c r="K4255">
        <f t="shared" si="514"/>
        <v>64</v>
      </c>
      <c r="M4255">
        <f t="shared" si="515"/>
        <v>779000</v>
      </c>
    </row>
    <row r="4256" spans="1:13" x14ac:dyDescent="0.45">
      <c r="A4256" t="s">
        <v>2266</v>
      </c>
      <c r="B4256">
        <v>670000</v>
      </c>
      <c r="C4256" t="s">
        <v>43</v>
      </c>
      <c r="D4256" t="str">
        <f t="shared" si="518"/>
        <v>2021.02</v>
      </c>
      <c r="E4256" t="str" cm="1">
        <f t="array" ref="E4256">IF(COUNT(FIND({"셀룰러","샐룰러","lte","Lte","LTE","Cellular","cellular"},G4256)),"lte","wifi")</f>
        <v>wifi</v>
      </c>
      <c r="F4256" t="s">
        <v>30</v>
      </c>
      <c r="G4256" t="s">
        <v>2323</v>
      </c>
      <c r="H4256">
        <f t="shared" si="516"/>
        <v>0.93000000000006366</v>
      </c>
      <c r="I4256">
        <f t="shared" si="513"/>
        <v>779000</v>
      </c>
      <c r="J4256">
        <v>2020.09</v>
      </c>
      <c r="K4256">
        <f t="shared" si="514"/>
        <v>64</v>
      </c>
      <c r="M4256">
        <f t="shared" si="515"/>
        <v>779000</v>
      </c>
    </row>
    <row r="4257" spans="1:13" x14ac:dyDescent="0.45">
      <c r="A4257" t="s">
        <v>2266</v>
      </c>
      <c r="B4257">
        <v>660000</v>
      </c>
      <c r="C4257" t="s">
        <v>43</v>
      </c>
      <c r="D4257" t="str">
        <f t="shared" si="518"/>
        <v>2021.03</v>
      </c>
      <c r="E4257" t="str" cm="1">
        <f t="array" ref="E4257">IF(COUNT(FIND({"셀룰러","샐룰러","lte","Lte","LTE","Cellular","cellular"},G4257)),"lte","wifi")</f>
        <v>wifi</v>
      </c>
      <c r="F4257" t="s">
        <v>190</v>
      </c>
      <c r="G4257" t="s">
        <v>2220</v>
      </c>
      <c r="H4257">
        <f t="shared" si="516"/>
        <v>0.94000000000005457</v>
      </c>
      <c r="I4257">
        <f t="shared" si="513"/>
        <v>779000</v>
      </c>
      <c r="J4257">
        <v>2020.09</v>
      </c>
      <c r="K4257">
        <f t="shared" si="514"/>
        <v>64</v>
      </c>
      <c r="M4257">
        <f t="shared" si="515"/>
        <v>779000</v>
      </c>
    </row>
    <row r="4258" spans="1:13" x14ac:dyDescent="0.45">
      <c r="A4258" t="s">
        <v>2266</v>
      </c>
      <c r="B4258">
        <v>650000</v>
      </c>
      <c r="C4258" t="s">
        <v>43</v>
      </c>
      <c r="D4258" t="str">
        <f t="shared" si="518"/>
        <v>2021.03</v>
      </c>
      <c r="E4258" t="str" cm="1">
        <f t="array" ref="E4258">IF(COUNT(FIND({"셀룰러","샐룰러","lte","Lte","LTE","Cellular","cellular"},G4258)),"lte","wifi")</f>
        <v>wifi</v>
      </c>
      <c r="F4258" t="s">
        <v>190</v>
      </c>
      <c r="G4258" t="s">
        <v>2336</v>
      </c>
      <c r="H4258">
        <f t="shared" si="516"/>
        <v>0.94000000000005457</v>
      </c>
      <c r="I4258">
        <f t="shared" si="513"/>
        <v>779000</v>
      </c>
      <c r="J4258">
        <v>2020.09</v>
      </c>
      <c r="K4258">
        <f t="shared" si="514"/>
        <v>64</v>
      </c>
      <c r="M4258">
        <f t="shared" si="515"/>
        <v>779000</v>
      </c>
    </row>
    <row r="4259" spans="1:13" x14ac:dyDescent="0.45">
      <c r="A4259" t="s">
        <v>2266</v>
      </c>
      <c r="B4259">
        <v>680000</v>
      </c>
      <c r="C4259" t="s">
        <v>43</v>
      </c>
      <c r="D4259" t="str">
        <f t="shared" si="518"/>
        <v>2021.01</v>
      </c>
      <c r="E4259" t="str" cm="1">
        <f t="array" ref="E4259">IF(COUNT(FIND({"셀룰러","샐룰러","lte","Lte","LTE","Cellular","cellular"},G4259)),"lte","wifi")</f>
        <v>wifi</v>
      </c>
      <c r="F4259" t="s">
        <v>89</v>
      </c>
      <c r="G4259" t="s">
        <v>2481</v>
      </c>
      <c r="H4259">
        <f t="shared" si="516"/>
        <v>0.92000000000007276</v>
      </c>
      <c r="I4259">
        <f t="shared" si="513"/>
        <v>779000</v>
      </c>
      <c r="J4259">
        <v>2020.09</v>
      </c>
      <c r="K4259">
        <f t="shared" si="514"/>
        <v>64</v>
      </c>
      <c r="M4259">
        <f t="shared" si="515"/>
        <v>779000</v>
      </c>
    </row>
    <row r="4260" spans="1:13" x14ac:dyDescent="0.45">
      <c r="A4260" t="s">
        <v>2266</v>
      </c>
      <c r="B4260">
        <v>680000</v>
      </c>
      <c r="C4260" t="s">
        <v>43</v>
      </c>
      <c r="D4260" t="str">
        <f t="shared" si="518"/>
        <v>2021.01</v>
      </c>
      <c r="E4260" t="str" cm="1">
        <f t="array" ref="E4260">IF(COUNT(FIND({"셀룰러","샐룰러","lte","Lte","LTE","Cellular","cellular"},G4260)),"lte","wifi")</f>
        <v>wifi</v>
      </c>
      <c r="F4260" t="s">
        <v>84</v>
      </c>
      <c r="G4260" t="s">
        <v>2720</v>
      </c>
      <c r="H4260">
        <f t="shared" si="516"/>
        <v>0.92000000000007276</v>
      </c>
      <c r="I4260">
        <f t="shared" si="513"/>
        <v>779000</v>
      </c>
      <c r="J4260">
        <v>2020.09</v>
      </c>
      <c r="K4260">
        <f t="shared" si="514"/>
        <v>64</v>
      </c>
      <c r="M4260">
        <f t="shared" si="515"/>
        <v>779000</v>
      </c>
    </row>
    <row r="4261" spans="1:13" x14ac:dyDescent="0.45">
      <c r="A4261" t="s">
        <v>2266</v>
      </c>
      <c r="B4261">
        <v>500000</v>
      </c>
      <c r="C4261" t="s">
        <v>7</v>
      </c>
      <c r="D4261" t="str">
        <f t="shared" si="518"/>
        <v>2020.10</v>
      </c>
      <c r="E4261" t="str" cm="1">
        <f t="array" ref="E4261">IF(COUNT(FIND({"셀룰러","샐룰러","lte","Lte","LTE","Cellular","cellular"},G4261)),"lte","wifi")</f>
        <v>wifi</v>
      </c>
      <c r="F4261" t="s">
        <v>611</v>
      </c>
      <c r="G4261" t="s">
        <v>1501</v>
      </c>
      <c r="H4261">
        <f t="shared" si="516"/>
        <v>9.9999999999909051E-3</v>
      </c>
      <c r="I4261">
        <f t="shared" si="513"/>
        <v>779000</v>
      </c>
      <c r="J4261">
        <v>2020.09</v>
      </c>
      <c r="K4261">
        <f t="shared" si="514"/>
        <v>64</v>
      </c>
      <c r="M4261">
        <f t="shared" si="515"/>
        <v>779000</v>
      </c>
    </row>
    <row r="4262" spans="1:13" x14ac:dyDescent="0.45">
      <c r="A4262" t="s">
        <v>2266</v>
      </c>
      <c r="B4262">
        <v>660000</v>
      </c>
      <c r="C4262" t="s">
        <v>43</v>
      </c>
      <c r="D4262" t="str">
        <f t="shared" si="518"/>
        <v>2021.02</v>
      </c>
      <c r="E4262" t="str" cm="1">
        <f t="array" ref="E4262">IF(COUNT(FIND({"셀룰러","샐룰러","lte","Lte","LTE","Cellular","cellular"},G4262)),"lte","wifi")</f>
        <v>wifi</v>
      </c>
      <c r="F4262" t="s">
        <v>56</v>
      </c>
      <c r="G4262" t="s">
        <v>2390</v>
      </c>
      <c r="H4262">
        <f t="shared" si="516"/>
        <v>0.93000000000006366</v>
      </c>
      <c r="I4262">
        <f t="shared" si="513"/>
        <v>779000</v>
      </c>
      <c r="J4262">
        <v>2020.09</v>
      </c>
      <c r="K4262">
        <f t="shared" si="514"/>
        <v>64</v>
      </c>
      <c r="M4262">
        <f t="shared" si="515"/>
        <v>779000</v>
      </c>
    </row>
    <row r="4263" spans="1:13" x14ac:dyDescent="0.45">
      <c r="A4263" t="s">
        <v>2266</v>
      </c>
      <c r="B4263">
        <v>1945000</v>
      </c>
      <c r="C4263" t="s">
        <v>43</v>
      </c>
      <c r="D4263" t="str">
        <f t="shared" si="518"/>
        <v>2021.02</v>
      </c>
      <c r="E4263" t="str" cm="1">
        <f t="array" ref="E4263">IF(COUNT(FIND({"셀룰러","샐룰러","lte","Lte","LTE","Cellular","cellular"},G4263)),"lte","wifi")</f>
        <v>wifi</v>
      </c>
      <c r="F4263" t="s">
        <v>25</v>
      </c>
      <c r="G4263" t="s">
        <v>2738</v>
      </c>
      <c r="H4263">
        <f t="shared" si="516"/>
        <v>0.93000000000006366</v>
      </c>
      <c r="I4263">
        <f t="shared" si="513"/>
        <v>779000</v>
      </c>
      <c r="J4263">
        <v>2020.09</v>
      </c>
      <c r="K4263">
        <f t="shared" si="514"/>
        <v>64</v>
      </c>
      <c r="M4263">
        <f t="shared" si="515"/>
        <v>779000</v>
      </c>
    </row>
    <row r="4264" spans="1:13" x14ac:dyDescent="0.45">
      <c r="A4264" t="s">
        <v>2266</v>
      </c>
      <c r="B4264">
        <v>670000</v>
      </c>
      <c r="C4264" t="s">
        <v>43</v>
      </c>
      <c r="D4264" t="str">
        <f t="shared" si="518"/>
        <v>2021.02</v>
      </c>
      <c r="E4264" t="str" cm="1">
        <f t="array" ref="E4264">IF(COUNT(FIND({"셀룰러","샐룰러","lte","Lte","LTE","Cellular","cellular"},G4264)),"lte","wifi")</f>
        <v>wifi</v>
      </c>
      <c r="F4264" t="s">
        <v>80</v>
      </c>
      <c r="G4264" t="s">
        <v>2399</v>
      </c>
      <c r="H4264">
        <f t="shared" si="516"/>
        <v>0.93000000000006366</v>
      </c>
      <c r="I4264">
        <f t="shared" si="513"/>
        <v>779000</v>
      </c>
      <c r="J4264">
        <v>2020.09</v>
      </c>
      <c r="K4264">
        <f t="shared" si="514"/>
        <v>64</v>
      </c>
      <c r="M4264">
        <f t="shared" si="515"/>
        <v>779000</v>
      </c>
    </row>
    <row r="4265" spans="1:13" x14ac:dyDescent="0.45">
      <c r="A4265" t="s">
        <v>2266</v>
      </c>
      <c r="B4265">
        <v>500000</v>
      </c>
      <c r="C4265" t="s">
        <v>7</v>
      </c>
      <c r="D4265" t="str">
        <f t="shared" si="518"/>
        <v>2021.02</v>
      </c>
      <c r="E4265" t="str" cm="1">
        <f t="array" ref="E4265">IF(COUNT(FIND({"셀룰러","샐룰러","lte","Lte","LTE","Cellular","cellular"},G4265)),"lte","wifi")</f>
        <v>wifi</v>
      </c>
      <c r="F4265" t="s">
        <v>29</v>
      </c>
      <c r="G4265" t="s">
        <v>1445</v>
      </c>
      <c r="H4265">
        <f t="shared" si="516"/>
        <v>0.93000000000006366</v>
      </c>
      <c r="I4265">
        <f t="shared" si="513"/>
        <v>979000</v>
      </c>
      <c r="J4265">
        <v>2020.09</v>
      </c>
      <c r="K4265">
        <f t="shared" si="514"/>
        <v>256</v>
      </c>
      <c r="M4265">
        <f t="shared" si="515"/>
        <v>779000</v>
      </c>
    </row>
    <row r="4266" spans="1:13" x14ac:dyDescent="0.45">
      <c r="A4266" t="s">
        <v>2266</v>
      </c>
      <c r="B4266">
        <v>830000</v>
      </c>
      <c r="C4266" t="s">
        <v>43</v>
      </c>
      <c r="D4266" t="str">
        <f t="shared" si="518"/>
        <v>2021.01</v>
      </c>
      <c r="E4266" t="str" cm="1">
        <f t="array" ref="E4266">IF(COUNT(FIND({"셀룰러","샐룰러","lte","Lte","LTE","Cellular","cellular"},G4266)),"lte","wifi")</f>
        <v>wifi</v>
      </c>
      <c r="F4266" t="s">
        <v>100</v>
      </c>
      <c r="G4266" t="s">
        <v>2476</v>
      </c>
      <c r="H4266">
        <f t="shared" si="516"/>
        <v>0.92000000000007276</v>
      </c>
      <c r="I4266">
        <f t="shared" si="513"/>
        <v>979000</v>
      </c>
      <c r="J4266">
        <v>2020.09</v>
      </c>
      <c r="K4266">
        <f t="shared" si="514"/>
        <v>256</v>
      </c>
      <c r="M4266">
        <f t="shared" si="515"/>
        <v>779000</v>
      </c>
    </row>
    <row r="4267" spans="1:13" x14ac:dyDescent="0.45">
      <c r="A4267" t="s">
        <v>2266</v>
      </c>
      <c r="B4267">
        <v>740000</v>
      </c>
      <c r="C4267" t="s">
        <v>43</v>
      </c>
      <c r="D4267" s="2">
        <v>2020.11</v>
      </c>
      <c r="E4267" t="str" cm="1">
        <f t="array" ref="E4267">IF(COUNT(FIND({"셀룰러","샐룰러","lte","Lte","LTE","Cellular","cellular"},G4267)),"lte","wifi")</f>
        <v>wifi</v>
      </c>
      <c r="F4267">
        <v>20201103</v>
      </c>
      <c r="G4267" t="s">
        <v>5718</v>
      </c>
      <c r="H4267">
        <f t="shared" si="516"/>
        <v>1.999999999998181E-2</v>
      </c>
      <c r="I4267">
        <f t="shared" si="513"/>
        <v>779000</v>
      </c>
      <c r="J4267">
        <v>2020.09</v>
      </c>
      <c r="K4267">
        <f t="shared" si="514"/>
        <v>64</v>
      </c>
      <c r="M4267">
        <f t="shared" si="515"/>
        <v>779000</v>
      </c>
    </row>
    <row r="4268" spans="1:13" x14ac:dyDescent="0.45">
      <c r="A4268" t="s">
        <v>2266</v>
      </c>
      <c r="B4268">
        <v>825000</v>
      </c>
      <c r="C4268" t="s">
        <v>43</v>
      </c>
      <c r="D4268" t="str">
        <f>LEFT(F4268,7)</f>
        <v>2021.01</v>
      </c>
      <c r="E4268" t="str" cm="1">
        <f t="array" ref="E4268">IF(COUNT(FIND({"셀룰러","샐룰러","lte","Lte","LTE","Cellular","cellular"},G4268)),"lte","wifi")</f>
        <v>wifi</v>
      </c>
      <c r="F4268" t="s">
        <v>116</v>
      </c>
      <c r="G4268" t="s">
        <v>2495</v>
      </c>
      <c r="H4268">
        <f t="shared" si="516"/>
        <v>0.92000000000007276</v>
      </c>
      <c r="I4268">
        <f t="shared" si="513"/>
        <v>979000</v>
      </c>
      <c r="J4268">
        <v>2020.09</v>
      </c>
      <c r="K4268">
        <f t="shared" si="514"/>
        <v>256</v>
      </c>
      <c r="M4268">
        <f t="shared" si="515"/>
        <v>779000</v>
      </c>
    </row>
    <row r="4269" spans="1:13" x14ac:dyDescent="0.45">
      <c r="A4269" t="s">
        <v>2266</v>
      </c>
      <c r="B4269">
        <v>700000</v>
      </c>
      <c r="C4269" t="s">
        <v>43</v>
      </c>
      <c r="D4269" s="2">
        <v>2020.12</v>
      </c>
      <c r="E4269" t="str" cm="1">
        <f t="array" ref="E4269">IF(COUNT(FIND({"셀룰러","샐룰러","lte","Lte","LTE","Cellular","cellular"},G4269)),"lte","wifi")</f>
        <v>wifi</v>
      </c>
      <c r="F4269">
        <v>20201225</v>
      </c>
      <c r="G4269" t="s">
        <v>5461</v>
      </c>
      <c r="H4269">
        <f t="shared" si="516"/>
        <v>2.9999999999972715E-2</v>
      </c>
      <c r="I4269">
        <f t="shared" si="513"/>
        <v>779000</v>
      </c>
      <c r="J4269">
        <v>2020.09</v>
      </c>
      <c r="K4269">
        <f t="shared" si="514"/>
        <v>64</v>
      </c>
      <c r="M4269">
        <f t="shared" si="515"/>
        <v>779000</v>
      </c>
    </row>
    <row r="4270" spans="1:13" x14ac:dyDescent="0.45">
      <c r="A4270" t="s">
        <v>2266</v>
      </c>
      <c r="B4270">
        <v>660000</v>
      </c>
      <c r="C4270" t="s">
        <v>43</v>
      </c>
      <c r="D4270" t="str">
        <f>LEFT(F4270,7)</f>
        <v>2021.02</v>
      </c>
      <c r="E4270" t="str" cm="1">
        <f t="array" ref="E4270">IF(COUNT(FIND({"셀룰러","샐룰러","lte","Lte","LTE","Cellular","cellular"},G4270)),"lte","wifi")</f>
        <v>wifi</v>
      </c>
      <c r="F4270" t="s">
        <v>52</v>
      </c>
      <c r="G4270" t="s">
        <v>2404</v>
      </c>
      <c r="H4270">
        <f t="shared" si="516"/>
        <v>0.93000000000006366</v>
      </c>
      <c r="I4270">
        <f t="shared" si="513"/>
        <v>779000</v>
      </c>
      <c r="J4270">
        <v>2020.09</v>
      </c>
      <c r="K4270">
        <f t="shared" si="514"/>
        <v>64</v>
      </c>
      <c r="M4270">
        <f t="shared" si="515"/>
        <v>779000</v>
      </c>
    </row>
    <row r="4271" spans="1:13" x14ac:dyDescent="0.45">
      <c r="A4271" t="s">
        <v>2266</v>
      </c>
      <c r="B4271">
        <v>669000</v>
      </c>
      <c r="C4271" t="s">
        <v>43</v>
      </c>
      <c r="D4271" s="2">
        <v>2021.02</v>
      </c>
      <c r="E4271" t="str" cm="1">
        <f t="array" ref="E4271">IF(COUNT(FIND({"셀룰러","샐룰러","lte","Lte","LTE","Cellular","cellular"},G4271)),"lte","wifi")</f>
        <v>wifi</v>
      </c>
      <c r="F4271">
        <v>20210226</v>
      </c>
      <c r="G4271" t="s">
        <v>5426</v>
      </c>
      <c r="H4271">
        <f t="shared" si="516"/>
        <v>0.93000000000006366</v>
      </c>
      <c r="I4271">
        <f t="shared" si="513"/>
        <v>779000</v>
      </c>
      <c r="J4271">
        <v>2020.09</v>
      </c>
      <c r="K4271">
        <f t="shared" si="514"/>
        <v>64</v>
      </c>
      <c r="M4271">
        <f t="shared" si="515"/>
        <v>779000</v>
      </c>
    </row>
    <row r="4272" spans="1:13" x14ac:dyDescent="0.45">
      <c r="A4272" t="s">
        <v>2266</v>
      </c>
      <c r="B4272">
        <v>680000</v>
      </c>
      <c r="C4272" t="s">
        <v>43</v>
      </c>
      <c r="D4272" t="str">
        <f>LEFT(F4272,7)</f>
        <v>2021.02</v>
      </c>
      <c r="E4272" t="str" cm="1">
        <f t="array" ref="E4272">IF(COUNT(FIND({"셀룰러","샐룰러","lte","Lte","LTE","Cellular","cellular"},G4272)),"lte","wifi")</f>
        <v>wifi</v>
      </c>
      <c r="F4272" t="s">
        <v>30</v>
      </c>
      <c r="G4272" t="s">
        <v>2737</v>
      </c>
      <c r="H4272">
        <f t="shared" si="516"/>
        <v>0.93000000000006366</v>
      </c>
      <c r="I4272">
        <f t="shared" si="513"/>
        <v>779000</v>
      </c>
      <c r="J4272">
        <v>2020.09</v>
      </c>
      <c r="K4272">
        <f t="shared" si="514"/>
        <v>64</v>
      </c>
      <c r="M4272">
        <f t="shared" si="515"/>
        <v>779000</v>
      </c>
    </row>
    <row r="4273" spans="1:13" x14ac:dyDescent="0.45">
      <c r="A4273" t="s">
        <v>2266</v>
      </c>
      <c r="B4273">
        <v>680000</v>
      </c>
      <c r="C4273" t="s">
        <v>43</v>
      </c>
      <c r="D4273" t="str">
        <f>LEFT(F4273,7)</f>
        <v>2021.02</v>
      </c>
      <c r="E4273" t="str" cm="1">
        <f t="array" ref="E4273">IF(COUNT(FIND({"셀룰러","샐룰러","lte","Lte","LTE","Cellular","cellular"},G4273)),"lte","wifi")</f>
        <v>wifi</v>
      </c>
      <c r="F4273" t="s">
        <v>54</v>
      </c>
      <c r="G4273" t="s">
        <v>2387</v>
      </c>
      <c r="H4273">
        <f t="shared" si="516"/>
        <v>0.93000000000006366</v>
      </c>
      <c r="I4273">
        <f t="shared" si="513"/>
        <v>779000</v>
      </c>
      <c r="J4273">
        <v>2020.09</v>
      </c>
      <c r="K4273">
        <f t="shared" si="514"/>
        <v>64</v>
      </c>
      <c r="M4273">
        <f t="shared" si="515"/>
        <v>779000</v>
      </c>
    </row>
    <row r="4274" spans="1:13" x14ac:dyDescent="0.45">
      <c r="A4274" t="s">
        <v>2266</v>
      </c>
      <c r="B4274">
        <v>700000</v>
      </c>
      <c r="C4274" t="s">
        <v>43</v>
      </c>
      <c r="D4274" s="2">
        <v>2021.01</v>
      </c>
      <c r="E4274" t="str" cm="1">
        <f t="array" ref="E4274">IF(COUNT(FIND({"셀룰러","샐룰러","lte","Lte","LTE","Cellular","cellular"},G4274)),"lte","wifi")</f>
        <v>wifi</v>
      </c>
      <c r="F4274">
        <v>20210107</v>
      </c>
      <c r="G4274" t="s">
        <v>5405</v>
      </c>
      <c r="H4274">
        <f t="shared" si="516"/>
        <v>0.92000000000007276</v>
      </c>
      <c r="I4274">
        <f t="shared" si="513"/>
        <v>779000</v>
      </c>
      <c r="J4274">
        <v>2020.09</v>
      </c>
      <c r="K4274">
        <f t="shared" si="514"/>
        <v>64</v>
      </c>
      <c r="M4274">
        <f t="shared" si="515"/>
        <v>779000</v>
      </c>
    </row>
    <row r="4275" spans="1:13" x14ac:dyDescent="0.45">
      <c r="A4275" t="s">
        <v>2266</v>
      </c>
      <c r="B4275">
        <v>690000</v>
      </c>
      <c r="C4275" t="s">
        <v>43</v>
      </c>
      <c r="D4275" t="str">
        <f t="shared" ref="D4275:D4307" si="519">LEFT(F4275,7)</f>
        <v>2021.01</v>
      </c>
      <c r="E4275" t="str" cm="1">
        <f t="array" ref="E4275">IF(COUNT(FIND({"셀룰러","샐룰러","lte","Lte","LTE","Cellular","cellular"},G4275)),"lte","wifi")</f>
        <v>wifi</v>
      </c>
      <c r="F4275" t="s">
        <v>103</v>
      </c>
      <c r="G4275" t="s">
        <v>2501</v>
      </c>
      <c r="H4275">
        <f t="shared" si="516"/>
        <v>0.92000000000007276</v>
      </c>
      <c r="I4275">
        <f t="shared" si="513"/>
        <v>779000</v>
      </c>
      <c r="J4275">
        <v>2020.09</v>
      </c>
      <c r="K4275">
        <f t="shared" si="514"/>
        <v>64</v>
      </c>
      <c r="M4275">
        <f t="shared" si="515"/>
        <v>779000</v>
      </c>
    </row>
    <row r="4276" spans="1:13" x14ac:dyDescent="0.45">
      <c r="A4276" t="s">
        <v>2266</v>
      </c>
      <c r="B4276">
        <v>850000</v>
      </c>
      <c r="C4276" t="s">
        <v>4</v>
      </c>
      <c r="D4276" t="str">
        <f t="shared" si="519"/>
        <v>2021.02</v>
      </c>
      <c r="E4276" t="str" cm="1">
        <f t="array" ref="E4276">IF(COUNT(FIND({"셀룰러","샐룰러","lte","Lte","LTE","Cellular","cellular"},G4276)),"lte","wifi")</f>
        <v>lte</v>
      </c>
      <c r="F4276" t="s">
        <v>30</v>
      </c>
      <c r="G4276" t="s">
        <v>2237</v>
      </c>
      <c r="H4276">
        <f t="shared" si="516"/>
        <v>0.93000000000006366</v>
      </c>
      <c r="I4276">
        <f t="shared" si="513"/>
        <v>949000</v>
      </c>
      <c r="J4276">
        <v>2020.09</v>
      </c>
      <c r="K4276">
        <f t="shared" si="514"/>
        <v>64</v>
      </c>
      <c r="M4276">
        <f t="shared" si="515"/>
        <v>949000</v>
      </c>
    </row>
    <row r="4277" spans="1:13" x14ac:dyDescent="0.45">
      <c r="A4277" t="s">
        <v>2266</v>
      </c>
      <c r="B4277">
        <v>850000</v>
      </c>
      <c r="C4277" t="s">
        <v>43</v>
      </c>
      <c r="D4277" t="str">
        <f t="shared" si="519"/>
        <v>2020.12</v>
      </c>
      <c r="E4277" t="str" cm="1">
        <f t="array" ref="E4277">IF(COUNT(FIND({"셀룰러","샐룰러","lte","Lte","LTE","Cellular","cellular"},G4277)),"lte","wifi")</f>
        <v>wifi</v>
      </c>
      <c r="F4277" t="s">
        <v>169</v>
      </c>
      <c r="G4277" t="s">
        <v>2640</v>
      </c>
      <c r="H4277">
        <f t="shared" si="516"/>
        <v>2.9999999999972715E-2</v>
      </c>
      <c r="I4277">
        <f t="shared" si="513"/>
        <v>979000</v>
      </c>
      <c r="J4277">
        <v>2020.09</v>
      </c>
      <c r="K4277">
        <f t="shared" si="514"/>
        <v>256</v>
      </c>
      <c r="M4277">
        <f t="shared" si="515"/>
        <v>779000</v>
      </c>
    </row>
    <row r="4278" spans="1:13" x14ac:dyDescent="0.45">
      <c r="A4278" t="s">
        <v>2266</v>
      </c>
      <c r="B4278">
        <v>850000</v>
      </c>
      <c r="C4278" t="s">
        <v>43</v>
      </c>
      <c r="D4278" t="str">
        <f t="shared" si="519"/>
        <v>2020.11</v>
      </c>
      <c r="E4278" t="str" cm="1">
        <f t="array" ref="E4278">IF(COUNT(FIND({"셀룰러","샐룰러","lte","Lte","LTE","Cellular","cellular"},G4278)),"lte","wifi")</f>
        <v>wifi</v>
      </c>
      <c r="F4278" t="s">
        <v>32</v>
      </c>
      <c r="G4278" t="s">
        <v>2685</v>
      </c>
      <c r="H4278">
        <f t="shared" si="516"/>
        <v>1.999999999998181E-2</v>
      </c>
      <c r="I4278">
        <f t="shared" si="513"/>
        <v>979000</v>
      </c>
      <c r="J4278">
        <v>2020.09</v>
      </c>
      <c r="K4278">
        <f t="shared" si="514"/>
        <v>256</v>
      </c>
      <c r="M4278">
        <f t="shared" si="515"/>
        <v>779000</v>
      </c>
    </row>
    <row r="4279" spans="1:13" x14ac:dyDescent="0.45">
      <c r="A4279" t="s">
        <v>2266</v>
      </c>
      <c r="B4279">
        <v>650000</v>
      </c>
      <c r="C4279" t="s">
        <v>43</v>
      </c>
      <c r="D4279" t="str">
        <f t="shared" si="519"/>
        <v>2021.01</v>
      </c>
      <c r="E4279" t="str" cm="1">
        <f t="array" ref="E4279">IF(COUNT(FIND({"셀룰러","샐룰러","lte","Lte","LTE","Cellular","cellular"},G4279)),"lte","wifi")</f>
        <v>wifi</v>
      </c>
      <c r="F4279" t="s">
        <v>347</v>
      </c>
      <c r="G4279" t="s">
        <v>2411</v>
      </c>
      <c r="H4279">
        <f t="shared" si="516"/>
        <v>0.92000000000007276</v>
      </c>
      <c r="I4279">
        <f t="shared" si="513"/>
        <v>779000</v>
      </c>
      <c r="J4279">
        <v>2020.09</v>
      </c>
      <c r="K4279">
        <f t="shared" si="514"/>
        <v>64</v>
      </c>
      <c r="M4279">
        <f t="shared" si="515"/>
        <v>779000</v>
      </c>
    </row>
    <row r="4280" spans="1:13" x14ac:dyDescent="0.45">
      <c r="A4280" t="s">
        <v>2266</v>
      </c>
      <c r="B4280">
        <v>900000</v>
      </c>
      <c r="C4280" t="s">
        <v>43</v>
      </c>
      <c r="D4280" t="str">
        <f t="shared" si="519"/>
        <v>2021.01</v>
      </c>
      <c r="E4280" t="str" cm="1">
        <f t="array" ref="E4280">IF(COUNT(FIND({"셀룰러","샐룰러","lte","Lte","LTE","Cellular","cellular"},G4280)),"lte","wifi")</f>
        <v>wifi</v>
      </c>
      <c r="F4280" t="s">
        <v>116</v>
      </c>
      <c r="G4280" t="s">
        <v>2521</v>
      </c>
      <c r="H4280">
        <f t="shared" si="516"/>
        <v>0.92000000000007276</v>
      </c>
      <c r="I4280">
        <f t="shared" si="513"/>
        <v>979000</v>
      </c>
      <c r="J4280">
        <v>2020.09</v>
      </c>
      <c r="K4280">
        <f t="shared" si="514"/>
        <v>256</v>
      </c>
      <c r="M4280">
        <f t="shared" si="515"/>
        <v>779000</v>
      </c>
    </row>
    <row r="4281" spans="1:13" x14ac:dyDescent="0.45">
      <c r="A4281" t="s">
        <v>2266</v>
      </c>
      <c r="B4281">
        <v>71200</v>
      </c>
      <c r="C4281" t="s">
        <v>43</v>
      </c>
      <c r="D4281" t="str">
        <f t="shared" si="519"/>
        <v>2021.02</v>
      </c>
      <c r="E4281" t="str" cm="1">
        <f t="array" ref="E4281">IF(COUNT(FIND({"셀룰러","샐룰러","lte","Lte","LTE","Cellular","cellular"},G4281)),"lte","wifi")</f>
        <v>wifi</v>
      </c>
      <c r="F4281" t="s">
        <v>41</v>
      </c>
      <c r="G4281" t="s">
        <v>2282</v>
      </c>
      <c r="H4281">
        <f t="shared" si="516"/>
        <v>0.93000000000006366</v>
      </c>
      <c r="I4281">
        <f t="shared" si="513"/>
        <v>779000</v>
      </c>
      <c r="J4281">
        <v>2020.09</v>
      </c>
      <c r="K4281">
        <f t="shared" si="514"/>
        <v>64</v>
      </c>
      <c r="M4281">
        <f t="shared" si="515"/>
        <v>779000</v>
      </c>
    </row>
    <row r="4282" spans="1:13" x14ac:dyDescent="0.45">
      <c r="A4282" t="s">
        <v>2266</v>
      </c>
      <c r="B4282">
        <v>660000</v>
      </c>
      <c r="C4282" t="s">
        <v>4</v>
      </c>
      <c r="D4282" t="str">
        <f t="shared" si="519"/>
        <v>2021.01</v>
      </c>
      <c r="E4282" t="str" cm="1">
        <f t="array" ref="E4282">IF(COUNT(FIND({"셀룰러","샐룰러","lte","Lte","LTE","Cellular","cellular"},G4282)),"lte","wifi")</f>
        <v>wifi</v>
      </c>
      <c r="F4282" t="s">
        <v>347</v>
      </c>
      <c r="G4282" t="s">
        <v>1472</v>
      </c>
      <c r="H4282">
        <f t="shared" si="516"/>
        <v>0.92000000000007276</v>
      </c>
      <c r="I4282">
        <f t="shared" si="513"/>
        <v>779000</v>
      </c>
      <c r="J4282">
        <v>2020.09</v>
      </c>
      <c r="K4282">
        <f t="shared" si="514"/>
        <v>64</v>
      </c>
      <c r="M4282">
        <f t="shared" si="515"/>
        <v>779000</v>
      </c>
    </row>
    <row r="4283" spans="1:13" x14ac:dyDescent="0.45">
      <c r="A4283" t="s">
        <v>2266</v>
      </c>
      <c r="B4283">
        <v>950000</v>
      </c>
      <c r="C4283" t="s">
        <v>43</v>
      </c>
      <c r="D4283" t="str">
        <f t="shared" si="519"/>
        <v>2020.11</v>
      </c>
      <c r="E4283" t="str" cm="1">
        <f t="array" ref="E4283">IF(COUNT(FIND({"셀룰러","샐룰러","lte","Lte","LTE","Cellular","cellular"},G4283)),"lte","wifi")</f>
        <v>lte</v>
      </c>
      <c r="F4283" t="s">
        <v>201</v>
      </c>
      <c r="G4283" t="s">
        <v>2667</v>
      </c>
      <c r="H4283">
        <f t="shared" si="516"/>
        <v>1.999999999998181E-2</v>
      </c>
      <c r="I4283">
        <f t="shared" si="513"/>
        <v>1149000</v>
      </c>
      <c r="J4283">
        <v>2020.09</v>
      </c>
      <c r="K4283">
        <f t="shared" si="514"/>
        <v>256</v>
      </c>
      <c r="M4283">
        <f t="shared" si="515"/>
        <v>949000</v>
      </c>
    </row>
    <row r="4284" spans="1:13" x14ac:dyDescent="0.45">
      <c r="A4284" t="s">
        <v>2266</v>
      </c>
      <c r="B4284">
        <v>650000</v>
      </c>
      <c r="C4284" t="s">
        <v>4</v>
      </c>
      <c r="D4284" t="str">
        <f t="shared" si="519"/>
        <v>2021.03</v>
      </c>
      <c r="E4284" t="str" cm="1">
        <f t="array" ref="E4284">IF(COUNT(FIND({"셀룰러","샐룰러","lte","Lte","LTE","Cellular","cellular"},G4284)),"lte","wifi")</f>
        <v>wifi</v>
      </c>
      <c r="F4284" t="s">
        <v>20</v>
      </c>
      <c r="G4284" t="s">
        <v>2732</v>
      </c>
      <c r="H4284">
        <f t="shared" si="516"/>
        <v>0.94000000000005457</v>
      </c>
      <c r="I4284">
        <f t="shared" si="513"/>
        <v>779000</v>
      </c>
      <c r="J4284">
        <v>2020.09</v>
      </c>
      <c r="K4284">
        <f t="shared" si="514"/>
        <v>64</v>
      </c>
      <c r="M4284">
        <f t="shared" si="515"/>
        <v>779000</v>
      </c>
    </row>
    <row r="4285" spans="1:13" x14ac:dyDescent="0.45">
      <c r="A4285" t="s">
        <v>2266</v>
      </c>
      <c r="B4285">
        <v>690000</v>
      </c>
      <c r="C4285" t="s">
        <v>43</v>
      </c>
      <c r="D4285" t="str">
        <f t="shared" si="519"/>
        <v>2020.12</v>
      </c>
      <c r="E4285" t="str" cm="1">
        <f t="array" ref="E4285">IF(COUNT(FIND({"셀룰러","샐룰러","lte","Lte","LTE","Cellular","cellular"},G4285)),"lte","wifi")</f>
        <v>wifi</v>
      </c>
      <c r="F4285" t="s">
        <v>132</v>
      </c>
      <c r="G4285" t="s">
        <v>2617</v>
      </c>
      <c r="H4285">
        <f t="shared" si="516"/>
        <v>2.9999999999972715E-2</v>
      </c>
      <c r="I4285">
        <f t="shared" si="513"/>
        <v>779000</v>
      </c>
      <c r="J4285">
        <v>2020.09</v>
      </c>
      <c r="K4285">
        <f t="shared" si="514"/>
        <v>64</v>
      </c>
      <c r="M4285">
        <f t="shared" si="515"/>
        <v>779000</v>
      </c>
    </row>
    <row r="4286" spans="1:13" x14ac:dyDescent="0.45">
      <c r="A4286" t="s">
        <v>2266</v>
      </c>
      <c r="B4286">
        <v>650000</v>
      </c>
      <c r="C4286" t="s">
        <v>43</v>
      </c>
      <c r="D4286" t="str">
        <f t="shared" si="519"/>
        <v>2021.02</v>
      </c>
      <c r="E4286" t="str" cm="1">
        <f t="array" ref="E4286">IF(COUNT(FIND({"셀룰러","샐룰러","lte","Lte","LTE","Cellular","cellular"},G4286)),"lte","wifi")</f>
        <v>wifi</v>
      </c>
      <c r="F4286" t="s">
        <v>71</v>
      </c>
      <c r="G4286" t="s">
        <v>2393</v>
      </c>
      <c r="H4286">
        <f t="shared" si="516"/>
        <v>0.93000000000006366</v>
      </c>
      <c r="I4286">
        <f t="shared" si="513"/>
        <v>779000</v>
      </c>
      <c r="J4286">
        <v>2020.09</v>
      </c>
      <c r="K4286">
        <f t="shared" si="514"/>
        <v>64</v>
      </c>
      <c r="M4286">
        <f t="shared" si="515"/>
        <v>779000</v>
      </c>
    </row>
    <row r="4287" spans="1:13" x14ac:dyDescent="0.45">
      <c r="A4287" t="s">
        <v>2266</v>
      </c>
      <c r="B4287">
        <v>900000</v>
      </c>
      <c r="C4287" t="s">
        <v>4</v>
      </c>
      <c r="D4287" t="str">
        <f t="shared" si="519"/>
        <v>2020.12</v>
      </c>
      <c r="E4287" t="str" cm="1">
        <f t="array" ref="E4287">IF(COUNT(FIND({"셀룰러","샐룰러","lte","Lte","LTE","Cellular","cellular"},G4287)),"lte","wifi")</f>
        <v>lte</v>
      </c>
      <c r="F4287" t="s">
        <v>499</v>
      </c>
      <c r="G4287" t="s">
        <v>2272</v>
      </c>
      <c r="H4287">
        <f t="shared" si="516"/>
        <v>2.9999999999972715E-2</v>
      </c>
      <c r="I4287">
        <f t="shared" si="513"/>
        <v>1149000</v>
      </c>
      <c r="J4287">
        <v>2020.09</v>
      </c>
      <c r="K4287">
        <f t="shared" si="514"/>
        <v>256</v>
      </c>
      <c r="M4287">
        <f t="shared" si="515"/>
        <v>949000</v>
      </c>
    </row>
    <row r="4288" spans="1:13" x14ac:dyDescent="0.45">
      <c r="A4288" t="s">
        <v>2266</v>
      </c>
      <c r="B4288">
        <v>710000</v>
      </c>
      <c r="C4288" t="s">
        <v>43</v>
      </c>
      <c r="D4288" t="str">
        <f t="shared" si="519"/>
        <v>2020.11</v>
      </c>
      <c r="E4288" t="str" cm="1">
        <f t="array" ref="E4288">IF(COUNT(FIND({"셀룰러","샐룰러","lte","Lte","LTE","Cellular","cellular"},G4288)),"lte","wifi")</f>
        <v>wifi</v>
      </c>
      <c r="F4288" t="s">
        <v>199</v>
      </c>
      <c r="G4288" t="s">
        <v>2707</v>
      </c>
      <c r="H4288">
        <f t="shared" si="516"/>
        <v>1.999999999998181E-2</v>
      </c>
      <c r="I4288">
        <f t="shared" si="513"/>
        <v>779000</v>
      </c>
      <c r="J4288">
        <v>2020.09</v>
      </c>
      <c r="K4288">
        <f t="shared" si="514"/>
        <v>64</v>
      </c>
      <c r="M4288">
        <f t="shared" si="515"/>
        <v>779000</v>
      </c>
    </row>
    <row r="4289" spans="1:13" x14ac:dyDescent="0.45">
      <c r="A4289" t="s">
        <v>2266</v>
      </c>
      <c r="B4289">
        <v>550000</v>
      </c>
      <c r="C4289" t="s">
        <v>7</v>
      </c>
      <c r="D4289" t="str">
        <f t="shared" si="519"/>
        <v>2021.03</v>
      </c>
      <c r="E4289" t="str" cm="1">
        <f t="array" ref="E4289">IF(COUNT(FIND({"셀룰러","샐룰러","lte","Lte","LTE","Cellular","cellular"},G4289)),"lte","wifi")</f>
        <v>wifi</v>
      </c>
      <c r="F4289" t="s">
        <v>13</v>
      </c>
      <c r="G4289" t="s">
        <v>2300</v>
      </c>
      <c r="H4289">
        <f t="shared" si="516"/>
        <v>0.94000000000005457</v>
      </c>
      <c r="I4289">
        <f t="shared" si="513"/>
        <v>779000</v>
      </c>
      <c r="J4289">
        <v>2020.09</v>
      </c>
      <c r="K4289">
        <f t="shared" si="514"/>
        <v>64</v>
      </c>
      <c r="M4289">
        <f t="shared" si="515"/>
        <v>779000</v>
      </c>
    </row>
    <row r="4290" spans="1:13" x14ac:dyDescent="0.45">
      <c r="A4290" t="s">
        <v>2266</v>
      </c>
      <c r="B4290" s="1">
        <v>820000</v>
      </c>
      <c r="C4290" t="s">
        <v>4</v>
      </c>
      <c r="D4290" t="str">
        <f t="shared" si="519"/>
        <v>2021.03</v>
      </c>
      <c r="E4290" t="str" cm="1">
        <f t="array" ref="E4290">IF(COUNT(FIND({"셀룰러","샐룰러","lte","Lte","LTE","Cellular","cellular"},G4290)),"lte","wifi")</f>
        <v>wifi</v>
      </c>
      <c r="F4290" t="s">
        <v>5279</v>
      </c>
      <c r="G4290" t="s">
        <v>5126</v>
      </c>
      <c r="H4290">
        <f t="shared" si="516"/>
        <v>0.94000000000005457</v>
      </c>
      <c r="I4290">
        <f t="shared" si="513"/>
        <v>979000</v>
      </c>
      <c r="J4290">
        <v>2020.09</v>
      </c>
      <c r="K4290">
        <f t="shared" si="514"/>
        <v>256</v>
      </c>
      <c r="M4290">
        <f t="shared" si="515"/>
        <v>779000</v>
      </c>
    </row>
    <row r="4291" spans="1:13" x14ac:dyDescent="0.45">
      <c r="A4291" t="s">
        <v>2266</v>
      </c>
      <c r="B4291">
        <v>850000</v>
      </c>
      <c r="C4291" t="s">
        <v>43</v>
      </c>
      <c r="D4291" t="str">
        <f t="shared" si="519"/>
        <v>2020.12</v>
      </c>
      <c r="E4291" t="str" cm="1">
        <f t="array" ref="E4291">IF(COUNT(FIND({"셀룰러","샐룰러","lte","Lte","LTE","Cellular","cellular"},G4291)),"lte","wifi")</f>
        <v>lte</v>
      </c>
      <c r="F4291" t="s">
        <v>165</v>
      </c>
      <c r="G4291" t="s">
        <v>2603</v>
      </c>
      <c r="H4291">
        <f t="shared" si="516"/>
        <v>2.9999999999972715E-2</v>
      </c>
      <c r="I4291">
        <f t="shared" si="513"/>
        <v>949000</v>
      </c>
      <c r="J4291">
        <v>2020.09</v>
      </c>
      <c r="K4291">
        <f t="shared" si="514"/>
        <v>64</v>
      </c>
      <c r="M4291">
        <f t="shared" si="515"/>
        <v>949000</v>
      </c>
    </row>
    <row r="4292" spans="1:13" x14ac:dyDescent="0.45">
      <c r="A4292" t="s">
        <v>2266</v>
      </c>
      <c r="B4292">
        <v>790000</v>
      </c>
      <c r="C4292" t="s">
        <v>43</v>
      </c>
      <c r="D4292" t="str">
        <f t="shared" si="519"/>
        <v>2021.01</v>
      </c>
      <c r="E4292" t="str" cm="1">
        <f t="array" ref="E4292">IF(COUNT(FIND({"셀룰러","샐룰러","lte","Lte","LTE","Cellular","cellular"},G4292)),"lte","wifi")</f>
        <v>wifi</v>
      </c>
      <c r="F4292" t="s">
        <v>111</v>
      </c>
      <c r="G4292" t="s">
        <v>2548</v>
      </c>
      <c r="H4292">
        <f t="shared" si="516"/>
        <v>0.92000000000007276</v>
      </c>
      <c r="I4292">
        <f t="shared" si="513"/>
        <v>779000</v>
      </c>
      <c r="J4292">
        <v>2020.09</v>
      </c>
      <c r="K4292">
        <f t="shared" si="514"/>
        <v>64</v>
      </c>
      <c r="M4292">
        <f t="shared" si="515"/>
        <v>779000</v>
      </c>
    </row>
    <row r="4293" spans="1:13" x14ac:dyDescent="0.45">
      <c r="A4293" t="s">
        <v>2266</v>
      </c>
      <c r="B4293">
        <v>730000</v>
      </c>
      <c r="C4293" t="s">
        <v>43</v>
      </c>
      <c r="D4293" t="str">
        <f t="shared" si="519"/>
        <v>2020.11</v>
      </c>
      <c r="E4293" t="str" cm="1">
        <f t="array" ref="E4293">IF(COUNT(FIND({"셀룰러","샐룰러","lte","Lte","LTE","Cellular","cellular"},G4293)),"lte","wifi")</f>
        <v>wifi</v>
      </c>
      <c r="F4293" t="s">
        <v>220</v>
      </c>
      <c r="G4293" t="s">
        <v>2699</v>
      </c>
      <c r="H4293">
        <f t="shared" si="516"/>
        <v>1.999999999998181E-2</v>
      </c>
      <c r="I4293">
        <f t="shared" ref="I4293:I4356" si="520">IF(K4293=256,M4293+200000,M4293)</f>
        <v>779000</v>
      </c>
      <c r="J4293">
        <v>2020.09</v>
      </c>
      <c r="K4293">
        <f t="shared" ref="K4293:K4356" si="521">IF(COUNT(FIND(256,G4293)),256,64)</f>
        <v>64</v>
      </c>
      <c r="M4293">
        <f t="shared" ref="M4293:M4356" si="522">IF(E4293="wifi",779000,949000)</f>
        <v>779000</v>
      </c>
    </row>
    <row r="4294" spans="1:13" x14ac:dyDescent="0.45">
      <c r="A4294" t="s">
        <v>2266</v>
      </c>
      <c r="B4294">
        <v>720000</v>
      </c>
      <c r="C4294" t="s">
        <v>43</v>
      </c>
      <c r="D4294" t="str">
        <f t="shared" si="519"/>
        <v>2020.11</v>
      </c>
      <c r="E4294" t="str" cm="1">
        <f t="array" ref="E4294">IF(COUNT(FIND({"셀룰러","샐룰러","lte","Lte","LTE","Cellular","cellular"},G4294)),"lte","wifi")</f>
        <v>wifi</v>
      </c>
      <c r="F4294" t="s">
        <v>604</v>
      </c>
      <c r="G4294" t="s">
        <v>2700</v>
      </c>
      <c r="H4294">
        <f t="shared" si="516"/>
        <v>1.999999999998181E-2</v>
      </c>
      <c r="I4294">
        <f t="shared" si="520"/>
        <v>779000</v>
      </c>
      <c r="J4294">
        <v>2020.09</v>
      </c>
      <c r="K4294">
        <f t="shared" si="521"/>
        <v>64</v>
      </c>
      <c r="M4294">
        <f t="shared" si="522"/>
        <v>779000</v>
      </c>
    </row>
    <row r="4295" spans="1:13" x14ac:dyDescent="0.45">
      <c r="A4295" t="s">
        <v>2266</v>
      </c>
      <c r="B4295">
        <v>689000</v>
      </c>
      <c r="C4295" t="s">
        <v>43</v>
      </c>
      <c r="D4295" t="str">
        <f t="shared" si="519"/>
        <v>2021.01</v>
      </c>
      <c r="E4295" t="str" cm="1">
        <f t="array" ref="E4295">IF(COUNT(FIND({"셀룰러","샐룰러","lte","Lte","LTE","Cellular","cellular"},G4295)),"lte","wifi")</f>
        <v>wifi</v>
      </c>
      <c r="F4295" t="s">
        <v>102</v>
      </c>
      <c r="G4295" t="s">
        <v>2502</v>
      </c>
      <c r="H4295">
        <f t="shared" ref="H4295:H4358" si="523">D4295-J4295</f>
        <v>0.92000000000007276</v>
      </c>
      <c r="I4295">
        <f t="shared" si="520"/>
        <v>779000</v>
      </c>
      <c r="J4295">
        <v>2020.09</v>
      </c>
      <c r="K4295">
        <f t="shared" si="521"/>
        <v>64</v>
      </c>
      <c r="M4295">
        <f t="shared" si="522"/>
        <v>779000</v>
      </c>
    </row>
    <row r="4296" spans="1:13" x14ac:dyDescent="0.45">
      <c r="A4296" t="s">
        <v>2266</v>
      </c>
      <c r="B4296">
        <v>680000</v>
      </c>
      <c r="C4296" t="s">
        <v>43</v>
      </c>
      <c r="D4296" t="str">
        <f t="shared" si="519"/>
        <v>2021.01</v>
      </c>
      <c r="E4296" t="str" cm="1">
        <f t="array" ref="E4296">IF(COUNT(FIND({"셀룰러","샐룰러","lte","Lte","LTE","Cellular","cellular"},G4296)),"lte","wifi")</f>
        <v>wifi</v>
      </c>
      <c r="F4296" t="s">
        <v>97</v>
      </c>
      <c r="G4296" t="s">
        <v>2519</v>
      </c>
      <c r="H4296">
        <f t="shared" si="523"/>
        <v>0.92000000000007276</v>
      </c>
      <c r="I4296">
        <f t="shared" si="520"/>
        <v>779000</v>
      </c>
      <c r="J4296">
        <v>2020.09</v>
      </c>
      <c r="K4296">
        <f t="shared" si="521"/>
        <v>64</v>
      </c>
      <c r="M4296">
        <f t="shared" si="522"/>
        <v>779000</v>
      </c>
    </row>
    <row r="4297" spans="1:13" x14ac:dyDescent="0.45">
      <c r="A4297" t="s">
        <v>2266</v>
      </c>
      <c r="B4297">
        <v>850000</v>
      </c>
      <c r="C4297" t="s">
        <v>43</v>
      </c>
      <c r="D4297" t="str">
        <f t="shared" si="519"/>
        <v>2020.12</v>
      </c>
      <c r="E4297" t="str" cm="1">
        <f t="array" ref="E4297">IF(COUNT(FIND({"셀룰러","샐룰러","lte","Lte","LTE","Cellular","cellular"},G4297)),"lte","wifi")</f>
        <v>wifi</v>
      </c>
      <c r="F4297" t="s">
        <v>146</v>
      </c>
      <c r="G4297" t="s">
        <v>2573</v>
      </c>
      <c r="H4297">
        <f t="shared" si="523"/>
        <v>2.9999999999972715E-2</v>
      </c>
      <c r="I4297">
        <f t="shared" si="520"/>
        <v>979000</v>
      </c>
      <c r="J4297">
        <v>2020.09</v>
      </c>
      <c r="K4297">
        <f t="shared" si="521"/>
        <v>256</v>
      </c>
      <c r="M4297">
        <f t="shared" si="522"/>
        <v>779000</v>
      </c>
    </row>
    <row r="4298" spans="1:13" x14ac:dyDescent="0.45">
      <c r="A4298" t="s">
        <v>2266</v>
      </c>
      <c r="B4298">
        <v>770000</v>
      </c>
      <c r="C4298" t="s">
        <v>4</v>
      </c>
      <c r="D4298" t="str">
        <f t="shared" si="519"/>
        <v>2021.01</v>
      </c>
      <c r="E4298" t="str" cm="1">
        <f t="array" ref="E4298">IF(COUNT(FIND({"셀룰러","샐룰러","lte","Lte","LTE","Cellular","cellular"},G4298)),"lte","wifi")</f>
        <v>lte</v>
      </c>
      <c r="F4298" t="s">
        <v>346</v>
      </c>
      <c r="G4298" t="s">
        <v>2441</v>
      </c>
      <c r="H4298">
        <f t="shared" si="523"/>
        <v>0.92000000000007276</v>
      </c>
      <c r="I4298">
        <f t="shared" si="520"/>
        <v>949000</v>
      </c>
      <c r="J4298">
        <v>2020.09</v>
      </c>
      <c r="K4298">
        <f t="shared" si="521"/>
        <v>64</v>
      </c>
      <c r="M4298">
        <f t="shared" si="522"/>
        <v>949000</v>
      </c>
    </row>
    <row r="4299" spans="1:13" x14ac:dyDescent="0.45">
      <c r="A4299" t="s">
        <v>2266</v>
      </c>
      <c r="B4299">
        <v>660000</v>
      </c>
      <c r="C4299" t="s">
        <v>43</v>
      </c>
      <c r="D4299" t="str">
        <f t="shared" si="519"/>
        <v>2021.03</v>
      </c>
      <c r="E4299" t="str" cm="1">
        <f t="array" ref="E4299">IF(COUNT(FIND({"셀룰러","샐룰러","lte","Lte","LTE","Cellular","cellular"},G4299)),"lte","wifi")</f>
        <v>wifi</v>
      </c>
      <c r="F4299" t="s">
        <v>8</v>
      </c>
      <c r="G4299" t="s">
        <v>2314</v>
      </c>
      <c r="H4299">
        <f t="shared" si="523"/>
        <v>0.94000000000005457</v>
      </c>
      <c r="I4299">
        <f t="shared" si="520"/>
        <v>779000</v>
      </c>
      <c r="J4299">
        <v>2020.09</v>
      </c>
      <c r="K4299">
        <f t="shared" si="521"/>
        <v>64</v>
      </c>
      <c r="M4299">
        <f t="shared" si="522"/>
        <v>779000</v>
      </c>
    </row>
    <row r="4300" spans="1:13" x14ac:dyDescent="0.45">
      <c r="A4300" t="s">
        <v>2266</v>
      </c>
      <c r="B4300">
        <v>680000</v>
      </c>
      <c r="C4300" t="s">
        <v>4</v>
      </c>
      <c r="D4300" t="str">
        <f t="shared" si="519"/>
        <v>2021.01</v>
      </c>
      <c r="E4300" t="str" cm="1">
        <f t="array" ref="E4300">IF(COUNT(FIND({"셀룰러","샐룰러","lte","Lte","LTE","Cellular","cellular"},G4300)),"lte","wifi")</f>
        <v>wifi</v>
      </c>
      <c r="F4300" t="s">
        <v>351</v>
      </c>
      <c r="G4300" t="s">
        <v>1475</v>
      </c>
      <c r="H4300">
        <f t="shared" si="523"/>
        <v>0.92000000000007276</v>
      </c>
      <c r="I4300">
        <f t="shared" si="520"/>
        <v>779000</v>
      </c>
      <c r="J4300">
        <v>2020.09</v>
      </c>
      <c r="K4300">
        <f t="shared" si="521"/>
        <v>64</v>
      </c>
      <c r="M4300">
        <f t="shared" si="522"/>
        <v>779000</v>
      </c>
    </row>
    <row r="4301" spans="1:13" x14ac:dyDescent="0.45">
      <c r="A4301" t="s">
        <v>2266</v>
      </c>
      <c r="B4301">
        <v>820000</v>
      </c>
      <c r="C4301" t="s">
        <v>43</v>
      </c>
      <c r="D4301" t="str">
        <f t="shared" si="519"/>
        <v>2021.01</v>
      </c>
      <c r="E4301" t="str" cm="1">
        <f t="array" ref="E4301">IF(COUNT(FIND({"셀룰러","샐룰러","lte","Lte","LTE","Cellular","cellular"},G4301)),"lte","wifi")</f>
        <v>lte</v>
      </c>
      <c r="F4301" t="s">
        <v>418</v>
      </c>
      <c r="G4301" t="s">
        <v>2523</v>
      </c>
      <c r="H4301">
        <f t="shared" si="523"/>
        <v>0.92000000000007276</v>
      </c>
      <c r="I4301">
        <f t="shared" si="520"/>
        <v>949000</v>
      </c>
      <c r="J4301">
        <v>2020.09</v>
      </c>
      <c r="K4301">
        <f t="shared" si="521"/>
        <v>64</v>
      </c>
      <c r="M4301">
        <f t="shared" si="522"/>
        <v>949000</v>
      </c>
    </row>
    <row r="4302" spans="1:13" x14ac:dyDescent="0.45">
      <c r="A4302" t="s">
        <v>2266</v>
      </c>
      <c r="B4302">
        <v>650000</v>
      </c>
      <c r="C4302" t="s">
        <v>4</v>
      </c>
      <c r="D4302" t="str">
        <f t="shared" si="519"/>
        <v>2020.12</v>
      </c>
      <c r="E4302" t="str" cm="1">
        <f t="array" ref="E4302">IF(COUNT(FIND({"셀룰러","샐룰러","lte","Lte","LTE","Cellular","cellular"},G4302)),"lte","wifi")</f>
        <v>wifi</v>
      </c>
      <c r="F4302" t="s">
        <v>142</v>
      </c>
      <c r="G4302" t="s">
        <v>2638</v>
      </c>
      <c r="H4302">
        <f t="shared" si="523"/>
        <v>2.9999999999972715E-2</v>
      </c>
      <c r="I4302">
        <f t="shared" si="520"/>
        <v>779000</v>
      </c>
      <c r="J4302">
        <v>2020.09</v>
      </c>
      <c r="K4302">
        <f t="shared" si="521"/>
        <v>64</v>
      </c>
      <c r="M4302">
        <f t="shared" si="522"/>
        <v>779000</v>
      </c>
    </row>
    <row r="4303" spans="1:13" x14ac:dyDescent="0.45">
      <c r="A4303" t="s">
        <v>2266</v>
      </c>
      <c r="B4303">
        <v>670000</v>
      </c>
      <c r="C4303" t="s">
        <v>43</v>
      </c>
      <c r="D4303" t="str">
        <f t="shared" si="519"/>
        <v>2020.12</v>
      </c>
      <c r="E4303" t="str" cm="1">
        <f t="array" ref="E4303">IF(COUNT(FIND({"셀룰러","샐룰러","lte","Lte","LTE","Cellular","cellular"},G4303)),"lte","wifi")</f>
        <v>wifi</v>
      </c>
      <c r="F4303" t="s">
        <v>455</v>
      </c>
      <c r="G4303" t="s">
        <v>2568</v>
      </c>
      <c r="H4303">
        <f t="shared" si="523"/>
        <v>2.9999999999972715E-2</v>
      </c>
      <c r="I4303">
        <f t="shared" si="520"/>
        <v>779000</v>
      </c>
      <c r="J4303">
        <v>2020.09</v>
      </c>
      <c r="K4303">
        <f t="shared" si="521"/>
        <v>64</v>
      </c>
      <c r="M4303">
        <f t="shared" si="522"/>
        <v>779000</v>
      </c>
    </row>
    <row r="4304" spans="1:13" x14ac:dyDescent="0.45">
      <c r="A4304" t="s">
        <v>2266</v>
      </c>
      <c r="B4304">
        <v>690000</v>
      </c>
      <c r="C4304" t="s">
        <v>4</v>
      </c>
      <c r="D4304" t="str">
        <f t="shared" si="519"/>
        <v>2020.12</v>
      </c>
      <c r="E4304" t="str" cm="1">
        <f t="array" ref="E4304">IF(COUNT(FIND({"셀룰러","샐룰러","lte","Lte","LTE","Cellular","cellular"},G4304)),"lte","wifi")</f>
        <v>wifi</v>
      </c>
      <c r="F4304" t="s">
        <v>499</v>
      </c>
      <c r="G4304" t="s">
        <v>2626</v>
      </c>
      <c r="H4304">
        <f t="shared" si="523"/>
        <v>2.9999999999972715E-2</v>
      </c>
      <c r="I4304">
        <f t="shared" si="520"/>
        <v>779000</v>
      </c>
      <c r="J4304">
        <v>2020.09</v>
      </c>
      <c r="K4304">
        <f t="shared" si="521"/>
        <v>64</v>
      </c>
      <c r="M4304">
        <f t="shared" si="522"/>
        <v>779000</v>
      </c>
    </row>
    <row r="4305" spans="1:13" x14ac:dyDescent="0.45">
      <c r="A4305" t="s">
        <v>2266</v>
      </c>
      <c r="B4305">
        <v>57000</v>
      </c>
      <c r="C4305" t="s">
        <v>4</v>
      </c>
      <c r="D4305" t="str">
        <f t="shared" si="519"/>
        <v>2021.02</v>
      </c>
      <c r="E4305" t="str" cm="1">
        <f t="array" ref="E4305">IF(COUNT(FIND({"셀룰러","샐룰러","lte","Lte","LTE","Cellular","cellular"},G4305)),"lte","wifi")</f>
        <v>wifi</v>
      </c>
      <c r="F4305" t="s">
        <v>71</v>
      </c>
      <c r="G4305" t="s">
        <v>2313</v>
      </c>
      <c r="H4305">
        <f t="shared" si="523"/>
        <v>0.93000000000006366</v>
      </c>
      <c r="I4305">
        <f t="shared" si="520"/>
        <v>779000</v>
      </c>
      <c r="J4305">
        <v>2020.09</v>
      </c>
      <c r="K4305">
        <f t="shared" si="521"/>
        <v>64</v>
      </c>
      <c r="M4305">
        <f t="shared" si="522"/>
        <v>779000</v>
      </c>
    </row>
    <row r="4306" spans="1:13" x14ac:dyDescent="0.45">
      <c r="A4306" t="s">
        <v>2266</v>
      </c>
      <c r="B4306">
        <v>680000</v>
      </c>
      <c r="C4306" t="s">
        <v>4</v>
      </c>
      <c r="D4306" t="str">
        <f t="shared" si="519"/>
        <v>2020.12</v>
      </c>
      <c r="E4306" t="str" cm="1">
        <f t="array" ref="E4306">IF(COUNT(FIND({"셀룰러","샐룰러","lte","Lte","LTE","Cellular","cellular"},G4306)),"lte","wifi")</f>
        <v>wifi</v>
      </c>
      <c r="F4306" t="s">
        <v>171</v>
      </c>
      <c r="G4306" t="s">
        <v>1493</v>
      </c>
      <c r="H4306">
        <f t="shared" si="523"/>
        <v>2.9999999999972715E-2</v>
      </c>
      <c r="I4306">
        <f t="shared" si="520"/>
        <v>779000</v>
      </c>
      <c r="J4306">
        <v>2020.09</v>
      </c>
      <c r="K4306">
        <f t="shared" si="521"/>
        <v>64</v>
      </c>
      <c r="M4306">
        <f t="shared" si="522"/>
        <v>779000</v>
      </c>
    </row>
    <row r="4307" spans="1:13" x14ac:dyDescent="0.45">
      <c r="A4307" t="s">
        <v>2266</v>
      </c>
      <c r="B4307">
        <v>680000</v>
      </c>
      <c r="C4307" t="s">
        <v>43</v>
      </c>
      <c r="D4307" t="str">
        <f t="shared" si="519"/>
        <v>2021.02</v>
      </c>
      <c r="E4307" t="str" cm="1">
        <f t="array" ref="E4307">IF(COUNT(FIND({"셀룰러","샐룰러","lte","Lte","LTE","Cellular","cellular"},G4307)),"lte","wifi")</f>
        <v>wifi</v>
      </c>
      <c r="F4307" t="s">
        <v>52</v>
      </c>
      <c r="G4307" t="s">
        <v>2377</v>
      </c>
      <c r="H4307">
        <f t="shared" si="523"/>
        <v>0.93000000000006366</v>
      </c>
      <c r="I4307">
        <f t="shared" si="520"/>
        <v>779000</v>
      </c>
      <c r="J4307">
        <v>2020.09</v>
      </c>
      <c r="K4307">
        <f t="shared" si="521"/>
        <v>64</v>
      </c>
      <c r="M4307">
        <f t="shared" si="522"/>
        <v>779000</v>
      </c>
    </row>
    <row r="4308" spans="1:13" x14ac:dyDescent="0.45">
      <c r="A4308" t="s">
        <v>2266</v>
      </c>
      <c r="B4308">
        <v>680000</v>
      </c>
      <c r="C4308" t="s">
        <v>43</v>
      </c>
      <c r="D4308" s="2">
        <v>2021.01</v>
      </c>
      <c r="E4308" t="str" cm="1">
        <f t="array" ref="E4308">IF(COUNT(FIND({"셀룰러","샐룰러","lte","Lte","LTE","Cellular","cellular"},G4308)),"lte","wifi")</f>
        <v>wifi</v>
      </c>
      <c r="F4308">
        <v>20210113</v>
      </c>
      <c r="G4308" t="s">
        <v>5618</v>
      </c>
      <c r="H4308">
        <f t="shared" si="523"/>
        <v>0.92000000000007276</v>
      </c>
      <c r="I4308">
        <f t="shared" si="520"/>
        <v>779000</v>
      </c>
      <c r="J4308">
        <v>2020.09</v>
      </c>
      <c r="K4308">
        <f t="shared" si="521"/>
        <v>64</v>
      </c>
      <c r="M4308">
        <f t="shared" si="522"/>
        <v>779000</v>
      </c>
    </row>
    <row r="4309" spans="1:13" x14ac:dyDescent="0.45">
      <c r="A4309" t="s">
        <v>2266</v>
      </c>
      <c r="B4309">
        <v>860000</v>
      </c>
      <c r="C4309" t="s">
        <v>43</v>
      </c>
      <c r="D4309" t="str">
        <f>LEFT(F4309,7)</f>
        <v>2021.02</v>
      </c>
      <c r="E4309" t="str" cm="1">
        <f t="array" ref="E4309">IF(COUNT(FIND({"셀룰러","샐룰러","lte","Lte","LTE","Cellular","cellular"},G4309)),"lte","wifi")</f>
        <v>wifi</v>
      </c>
      <c r="F4309" t="s">
        <v>80</v>
      </c>
      <c r="G4309" t="s">
        <v>2398</v>
      </c>
      <c r="H4309">
        <f t="shared" si="523"/>
        <v>0.93000000000006366</v>
      </c>
      <c r="I4309">
        <f t="shared" si="520"/>
        <v>779000</v>
      </c>
      <c r="J4309">
        <v>2020.09</v>
      </c>
      <c r="K4309">
        <f t="shared" si="521"/>
        <v>64</v>
      </c>
      <c r="M4309">
        <f t="shared" si="522"/>
        <v>779000</v>
      </c>
    </row>
    <row r="4310" spans="1:13" x14ac:dyDescent="0.45">
      <c r="A4310" t="s">
        <v>2266</v>
      </c>
      <c r="B4310">
        <v>640000</v>
      </c>
      <c r="C4310" t="s">
        <v>43</v>
      </c>
      <c r="D4310" t="str">
        <f>LEFT(F4310,7)</f>
        <v>2021.03</v>
      </c>
      <c r="E4310" t="str" cm="1">
        <f t="array" ref="E4310">IF(COUNT(FIND({"셀룰러","샐룰러","lte","Lte","LTE","Cellular","cellular"},G4310)),"lte","wifi")</f>
        <v>lte</v>
      </c>
      <c r="F4310" t="s">
        <v>20</v>
      </c>
      <c r="G4310" t="s">
        <v>2310</v>
      </c>
      <c r="H4310">
        <f t="shared" si="523"/>
        <v>0.94000000000005457</v>
      </c>
      <c r="I4310">
        <f t="shared" si="520"/>
        <v>949000</v>
      </c>
      <c r="J4310">
        <v>2020.09</v>
      </c>
      <c r="K4310">
        <f t="shared" si="521"/>
        <v>64</v>
      </c>
      <c r="M4310">
        <f t="shared" si="522"/>
        <v>949000</v>
      </c>
    </row>
    <row r="4311" spans="1:13" x14ac:dyDescent="0.45">
      <c r="A4311" t="s">
        <v>2266</v>
      </c>
      <c r="B4311">
        <v>780000</v>
      </c>
      <c r="C4311" t="s">
        <v>4</v>
      </c>
      <c r="D4311" t="str">
        <f>LEFT(F4311,7)</f>
        <v>2021.02</v>
      </c>
      <c r="E4311" t="str" cm="1">
        <f t="array" ref="E4311">IF(COUNT(FIND({"셀룰러","샐룰러","lte","Lte","LTE","Cellular","cellular"},G4311)),"lte","wifi")</f>
        <v>lte</v>
      </c>
      <c r="F4311" t="s">
        <v>208</v>
      </c>
      <c r="G4311" t="s">
        <v>2229</v>
      </c>
      <c r="H4311">
        <f t="shared" si="523"/>
        <v>0.93000000000006366</v>
      </c>
      <c r="I4311">
        <f t="shared" si="520"/>
        <v>949000</v>
      </c>
      <c r="J4311">
        <v>2020.09</v>
      </c>
      <c r="K4311">
        <f t="shared" si="521"/>
        <v>64</v>
      </c>
      <c r="M4311">
        <f t="shared" si="522"/>
        <v>949000</v>
      </c>
    </row>
    <row r="4312" spans="1:13" x14ac:dyDescent="0.45">
      <c r="A4312" t="s">
        <v>2266</v>
      </c>
      <c r="B4312">
        <v>1050000</v>
      </c>
      <c r="C4312" t="s">
        <v>43</v>
      </c>
      <c r="D4312" s="2">
        <v>2020.12</v>
      </c>
      <c r="E4312" t="str" cm="1">
        <f t="array" ref="E4312">IF(COUNT(FIND({"셀룰러","샐룰러","lte","Lte","LTE","Cellular","cellular"},G4312)),"lte","wifi")</f>
        <v>lte</v>
      </c>
      <c r="F4312">
        <v>20201218</v>
      </c>
      <c r="G4312" t="s">
        <v>5486</v>
      </c>
      <c r="H4312">
        <f t="shared" si="523"/>
        <v>2.9999999999972715E-2</v>
      </c>
      <c r="I4312">
        <f t="shared" si="520"/>
        <v>1149000</v>
      </c>
      <c r="J4312">
        <v>2020.09</v>
      </c>
      <c r="K4312">
        <f t="shared" si="521"/>
        <v>256</v>
      </c>
      <c r="M4312">
        <f t="shared" si="522"/>
        <v>949000</v>
      </c>
    </row>
    <row r="4313" spans="1:13" x14ac:dyDescent="0.45">
      <c r="A4313" t="s">
        <v>2266</v>
      </c>
      <c r="B4313">
        <v>780000</v>
      </c>
      <c r="C4313" t="s">
        <v>4</v>
      </c>
      <c r="D4313" t="str">
        <f t="shared" ref="D4313:D4323" si="524">LEFT(F4313,7)</f>
        <v>2021.03</v>
      </c>
      <c r="E4313" t="str" cm="1">
        <f t="array" ref="E4313">IF(COUNT(FIND({"셀룰러","샐룰러","lte","Lte","LTE","Cellular","cellular"},G4313)),"lte","wifi")</f>
        <v>lte</v>
      </c>
      <c r="F4313" t="s">
        <v>10</v>
      </c>
      <c r="G4313" t="s">
        <v>2041</v>
      </c>
      <c r="H4313">
        <f t="shared" si="523"/>
        <v>0.94000000000005457</v>
      </c>
      <c r="I4313">
        <f t="shared" si="520"/>
        <v>949000</v>
      </c>
      <c r="J4313">
        <v>2020.09</v>
      </c>
      <c r="K4313">
        <f t="shared" si="521"/>
        <v>64</v>
      </c>
      <c r="M4313">
        <f t="shared" si="522"/>
        <v>949000</v>
      </c>
    </row>
    <row r="4314" spans="1:13" x14ac:dyDescent="0.45">
      <c r="A4314" t="s">
        <v>2266</v>
      </c>
      <c r="B4314">
        <v>685000</v>
      </c>
      <c r="C4314" t="s">
        <v>43</v>
      </c>
      <c r="D4314" t="str">
        <f t="shared" si="524"/>
        <v>2021.01</v>
      </c>
      <c r="E4314" t="str" cm="1">
        <f t="array" ref="E4314">IF(COUNT(FIND({"셀룰러","샐룰러","lte","Lte","LTE","Cellular","cellular"},G4314)),"lte","wifi")</f>
        <v>wifi</v>
      </c>
      <c r="F4314" t="s">
        <v>87</v>
      </c>
      <c r="G4314" t="s">
        <v>2242</v>
      </c>
      <c r="H4314">
        <f t="shared" si="523"/>
        <v>0.92000000000007276</v>
      </c>
      <c r="I4314">
        <f t="shared" si="520"/>
        <v>779000</v>
      </c>
      <c r="J4314">
        <v>2020.09</v>
      </c>
      <c r="K4314">
        <f t="shared" si="521"/>
        <v>64</v>
      </c>
      <c r="M4314">
        <f t="shared" si="522"/>
        <v>779000</v>
      </c>
    </row>
    <row r="4315" spans="1:13" x14ac:dyDescent="0.45">
      <c r="A4315" t="s">
        <v>2266</v>
      </c>
      <c r="B4315">
        <v>750000</v>
      </c>
      <c r="C4315" t="s">
        <v>43</v>
      </c>
      <c r="D4315" t="str">
        <f t="shared" si="524"/>
        <v>2021.02</v>
      </c>
      <c r="E4315" t="str" cm="1">
        <f t="array" ref="E4315">IF(COUNT(FIND({"셀룰러","샐룰러","lte","Lte","LTE","Cellular","cellular"},G4315)),"lte","wifi")</f>
        <v>wifi</v>
      </c>
      <c r="F4315" t="s">
        <v>64</v>
      </c>
      <c r="G4315" t="s">
        <v>2382</v>
      </c>
      <c r="H4315">
        <f t="shared" si="523"/>
        <v>0.93000000000006366</v>
      </c>
      <c r="I4315">
        <f t="shared" si="520"/>
        <v>779000</v>
      </c>
      <c r="J4315">
        <v>2020.09</v>
      </c>
      <c r="K4315">
        <f t="shared" si="521"/>
        <v>64</v>
      </c>
      <c r="M4315">
        <f t="shared" si="522"/>
        <v>779000</v>
      </c>
    </row>
    <row r="4316" spans="1:13" x14ac:dyDescent="0.45">
      <c r="A4316" t="s">
        <v>2266</v>
      </c>
      <c r="B4316">
        <v>520000</v>
      </c>
      <c r="C4316" t="s">
        <v>4</v>
      </c>
      <c r="D4316" t="str">
        <f t="shared" si="524"/>
        <v>2021.01</v>
      </c>
      <c r="E4316" t="str" cm="1">
        <f t="array" ref="E4316">IF(COUNT(FIND({"셀룰러","샐룰러","lte","Lte","LTE","Cellular","cellular"},G4316)),"lte","wifi")</f>
        <v>wifi</v>
      </c>
      <c r="F4316" t="s">
        <v>351</v>
      </c>
      <c r="G4316" t="s">
        <v>2004</v>
      </c>
      <c r="H4316">
        <f t="shared" si="523"/>
        <v>0.92000000000007276</v>
      </c>
      <c r="I4316">
        <f t="shared" si="520"/>
        <v>779000</v>
      </c>
      <c r="J4316">
        <v>2020.09</v>
      </c>
      <c r="K4316">
        <f t="shared" si="521"/>
        <v>64</v>
      </c>
      <c r="M4316">
        <f t="shared" si="522"/>
        <v>779000</v>
      </c>
    </row>
    <row r="4317" spans="1:13" x14ac:dyDescent="0.45">
      <c r="A4317" t="s">
        <v>2266</v>
      </c>
      <c r="B4317">
        <v>700000</v>
      </c>
      <c r="C4317" t="s">
        <v>43</v>
      </c>
      <c r="D4317" t="str">
        <f t="shared" si="524"/>
        <v>2020.12</v>
      </c>
      <c r="E4317" t="str" cm="1">
        <f t="array" ref="E4317">IF(COUNT(FIND({"셀룰러","샐룰러","lte","Lte","LTE","Cellular","cellular"},G4317)),"lte","wifi")</f>
        <v>wifi</v>
      </c>
      <c r="F4317" t="s">
        <v>499</v>
      </c>
      <c r="G4317" t="s">
        <v>2271</v>
      </c>
      <c r="H4317">
        <f t="shared" si="523"/>
        <v>2.9999999999972715E-2</v>
      </c>
      <c r="I4317">
        <f t="shared" si="520"/>
        <v>779000</v>
      </c>
      <c r="J4317">
        <v>2020.09</v>
      </c>
      <c r="K4317">
        <f t="shared" si="521"/>
        <v>64</v>
      </c>
      <c r="M4317">
        <f t="shared" si="522"/>
        <v>779000</v>
      </c>
    </row>
    <row r="4318" spans="1:13" x14ac:dyDescent="0.45">
      <c r="A4318" t="s">
        <v>2266</v>
      </c>
      <c r="B4318">
        <v>510000</v>
      </c>
      <c r="C4318" t="s">
        <v>4</v>
      </c>
      <c r="D4318" t="str">
        <f t="shared" si="524"/>
        <v>2021.03</v>
      </c>
      <c r="E4318" t="str" cm="1">
        <f t="array" ref="E4318">IF(COUNT(FIND({"셀룰러","샐룰러","lte","Lte","LTE","Cellular","cellular"},G4318)),"lte","wifi")</f>
        <v>wifi</v>
      </c>
      <c r="F4318" t="s">
        <v>20</v>
      </c>
      <c r="G4318" t="s">
        <v>270</v>
      </c>
      <c r="H4318">
        <f t="shared" si="523"/>
        <v>0.94000000000005457</v>
      </c>
      <c r="I4318">
        <f t="shared" si="520"/>
        <v>779000</v>
      </c>
      <c r="J4318">
        <v>2020.09</v>
      </c>
      <c r="K4318">
        <f t="shared" si="521"/>
        <v>64</v>
      </c>
      <c r="M4318">
        <f t="shared" si="522"/>
        <v>779000</v>
      </c>
    </row>
    <row r="4319" spans="1:13" x14ac:dyDescent="0.45">
      <c r="A4319" t="s">
        <v>2266</v>
      </c>
      <c r="B4319">
        <v>680000</v>
      </c>
      <c r="C4319" t="s">
        <v>4</v>
      </c>
      <c r="D4319" t="str">
        <f t="shared" si="524"/>
        <v>2020.12</v>
      </c>
      <c r="E4319" t="str" cm="1">
        <f t="array" ref="E4319">IF(COUNT(FIND({"셀룰러","샐룰러","lte","Lte","LTE","Cellular","cellular"},G4319)),"lte","wifi")</f>
        <v>wifi</v>
      </c>
      <c r="F4319" t="s">
        <v>156</v>
      </c>
      <c r="G4319" t="s">
        <v>2658</v>
      </c>
      <c r="H4319">
        <f t="shared" si="523"/>
        <v>2.9999999999972715E-2</v>
      </c>
      <c r="I4319">
        <f t="shared" si="520"/>
        <v>779000</v>
      </c>
      <c r="J4319">
        <v>2020.09</v>
      </c>
      <c r="K4319">
        <f t="shared" si="521"/>
        <v>64</v>
      </c>
      <c r="M4319">
        <f t="shared" si="522"/>
        <v>779000</v>
      </c>
    </row>
    <row r="4320" spans="1:13" x14ac:dyDescent="0.45">
      <c r="A4320" t="s">
        <v>2266</v>
      </c>
      <c r="B4320">
        <v>640000</v>
      </c>
      <c r="C4320" t="s">
        <v>43</v>
      </c>
      <c r="D4320" t="str">
        <f t="shared" si="524"/>
        <v>2021.02</v>
      </c>
      <c r="E4320" t="str" cm="1">
        <f t="array" ref="E4320">IF(COUNT(FIND({"셀룰러","샐룰러","lte","Lte","LTE","Cellular","cellular"},G4320)),"lte","wifi")</f>
        <v>wifi</v>
      </c>
      <c r="F4320" t="s">
        <v>25</v>
      </c>
      <c r="G4320" t="s">
        <v>2309</v>
      </c>
      <c r="H4320">
        <f t="shared" si="523"/>
        <v>0.93000000000006366</v>
      </c>
      <c r="I4320">
        <f t="shared" si="520"/>
        <v>779000</v>
      </c>
      <c r="J4320">
        <v>2020.09</v>
      </c>
      <c r="K4320">
        <f t="shared" si="521"/>
        <v>64</v>
      </c>
      <c r="M4320">
        <f t="shared" si="522"/>
        <v>779000</v>
      </c>
    </row>
    <row r="4321" spans="1:13" x14ac:dyDescent="0.45">
      <c r="A4321" t="s">
        <v>2266</v>
      </c>
      <c r="B4321">
        <v>690000</v>
      </c>
      <c r="C4321" t="s">
        <v>43</v>
      </c>
      <c r="D4321" t="str">
        <f t="shared" si="524"/>
        <v>2020.11</v>
      </c>
      <c r="E4321" t="str" cm="1">
        <f t="array" ref="E4321">IF(COUNT(FIND({"셀룰러","샐룰러","lte","Lte","LTE","Cellular","cellular"},G4321)),"lte","wifi")</f>
        <v>wifi</v>
      </c>
      <c r="F4321" t="s">
        <v>195</v>
      </c>
      <c r="G4321" t="s">
        <v>2648</v>
      </c>
      <c r="H4321">
        <f t="shared" si="523"/>
        <v>1.999999999998181E-2</v>
      </c>
      <c r="I4321">
        <f t="shared" si="520"/>
        <v>779000</v>
      </c>
      <c r="J4321">
        <v>2020.09</v>
      </c>
      <c r="K4321">
        <f t="shared" si="521"/>
        <v>64</v>
      </c>
      <c r="M4321">
        <f t="shared" si="522"/>
        <v>779000</v>
      </c>
    </row>
    <row r="4322" spans="1:13" x14ac:dyDescent="0.45">
      <c r="A4322" t="s">
        <v>2266</v>
      </c>
      <c r="B4322">
        <v>690000</v>
      </c>
      <c r="C4322" t="s">
        <v>43</v>
      </c>
      <c r="D4322" t="str">
        <f t="shared" si="524"/>
        <v>2021.01</v>
      </c>
      <c r="E4322" t="str" cm="1">
        <f t="array" ref="E4322">IF(COUNT(FIND({"셀룰러","샐룰러","lte","Lte","LTE","Cellular","cellular"},G4322)),"lte","wifi")</f>
        <v>wifi</v>
      </c>
      <c r="F4322" t="s">
        <v>95</v>
      </c>
      <c r="G4322" t="s">
        <v>1414</v>
      </c>
      <c r="H4322">
        <f t="shared" si="523"/>
        <v>0.92000000000007276</v>
      </c>
      <c r="I4322">
        <f t="shared" si="520"/>
        <v>779000</v>
      </c>
      <c r="J4322">
        <v>2020.09</v>
      </c>
      <c r="K4322">
        <f t="shared" si="521"/>
        <v>64</v>
      </c>
      <c r="M4322">
        <f t="shared" si="522"/>
        <v>779000</v>
      </c>
    </row>
    <row r="4323" spans="1:13" x14ac:dyDescent="0.45">
      <c r="A4323" t="s">
        <v>2266</v>
      </c>
      <c r="B4323">
        <v>460000</v>
      </c>
      <c r="C4323" t="s">
        <v>4</v>
      </c>
      <c r="D4323" t="str">
        <f t="shared" si="524"/>
        <v>2020.11</v>
      </c>
      <c r="E4323" t="str" cm="1">
        <f t="array" ref="E4323">IF(COUNT(FIND({"셀룰러","샐룰러","lte","Lte","LTE","Cellular","cellular"},G4323)),"lte","wifi")</f>
        <v>wifi</v>
      </c>
      <c r="F4323" t="s">
        <v>597</v>
      </c>
      <c r="G4323" t="s">
        <v>1500</v>
      </c>
      <c r="H4323">
        <f t="shared" si="523"/>
        <v>1.999999999998181E-2</v>
      </c>
      <c r="I4323">
        <f t="shared" si="520"/>
        <v>779000</v>
      </c>
      <c r="J4323">
        <v>2020.09</v>
      </c>
      <c r="K4323">
        <f t="shared" si="521"/>
        <v>64</v>
      </c>
      <c r="M4323">
        <f t="shared" si="522"/>
        <v>779000</v>
      </c>
    </row>
    <row r="4324" spans="1:13" x14ac:dyDescent="0.45">
      <c r="A4324" t="s">
        <v>2266</v>
      </c>
      <c r="B4324">
        <v>700000</v>
      </c>
      <c r="C4324" t="s">
        <v>43</v>
      </c>
      <c r="D4324" s="2">
        <v>2020.12</v>
      </c>
      <c r="E4324" t="str" cm="1">
        <f t="array" ref="E4324">IF(COUNT(FIND({"셀룰러","샐룰러","lte","Lte","LTE","Cellular","cellular"},G4324)),"lte","wifi")</f>
        <v>wifi</v>
      </c>
      <c r="F4324">
        <v>20201204</v>
      </c>
      <c r="G4324" t="s">
        <v>5525</v>
      </c>
      <c r="H4324">
        <f t="shared" si="523"/>
        <v>2.9999999999972715E-2</v>
      </c>
      <c r="I4324">
        <f t="shared" si="520"/>
        <v>779000</v>
      </c>
      <c r="J4324">
        <v>2020.09</v>
      </c>
      <c r="K4324">
        <f t="shared" si="521"/>
        <v>64</v>
      </c>
      <c r="M4324">
        <f t="shared" si="522"/>
        <v>779000</v>
      </c>
    </row>
    <row r="4325" spans="1:13" x14ac:dyDescent="0.45">
      <c r="A4325" t="s">
        <v>2266</v>
      </c>
      <c r="B4325">
        <v>800000</v>
      </c>
      <c r="C4325" t="s">
        <v>4</v>
      </c>
      <c r="D4325" t="str">
        <f t="shared" ref="D4325:D4331" si="525">LEFT(F4325,7)</f>
        <v>2021.01</v>
      </c>
      <c r="E4325" t="str" cm="1">
        <f t="array" ref="E4325">IF(COUNT(FIND({"셀룰러","샐룰러","lte","Lte","LTE","Cellular","cellular"},G4325)),"lte","wifi")</f>
        <v>lte</v>
      </c>
      <c r="F4325" t="s">
        <v>111</v>
      </c>
      <c r="G4325" t="s">
        <v>2509</v>
      </c>
      <c r="H4325">
        <f t="shared" si="523"/>
        <v>0.92000000000007276</v>
      </c>
      <c r="I4325">
        <f t="shared" si="520"/>
        <v>949000</v>
      </c>
      <c r="J4325">
        <v>2020.09</v>
      </c>
      <c r="K4325">
        <f t="shared" si="521"/>
        <v>64</v>
      </c>
      <c r="M4325">
        <f t="shared" si="522"/>
        <v>949000</v>
      </c>
    </row>
    <row r="4326" spans="1:13" x14ac:dyDescent="0.45">
      <c r="A4326" t="s">
        <v>2266</v>
      </c>
      <c r="B4326">
        <v>850000</v>
      </c>
      <c r="C4326" t="s">
        <v>43</v>
      </c>
      <c r="D4326" t="str">
        <f t="shared" si="525"/>
        <v>2021.01</v>
      </c>
      <c r="E4326" t="str" cm="1">
        <f t="array" ref="E4326">IF(COUNT(FIND({"셀룰러","샐룰러","lte","Lte","LTE","Cellular","cellular"},G4326)),"lte","wifi")</f>
        <v>wifi</v>
      </c>
      <c r="F4326" t="s">
        <v>313</v>
      </c>
      <c r="G4326" t="s">
        <v>2431</v>
      </c>
      <c r="H4326">
        <f t="shared" si="523"/>
        <v>0.92000000000007276</v>
      </c>
      <c r="I4326">
        <f t="shared" si="520"/>
        <v>979000</v>
      </c>
      <c r="J4326">
        <v>2020.09</v>
      </c>
      <c r="K4326">
        <f t="shared" si="521"/>
        <v>256</v>
      </c>
      <c r="M4326">
        <f t="shared" si="522"/>
        <v>779000</v>
      </c>
    </row>
    <row r="4327" spans="1:13" x14ac:dyDescent="0.45">
      <c r="A4327" t="s">
        <v>2266</v>
      </c>
      <c r="B4327">
        <v>735000</v>
      </c>
      <c r="C4327" t="s">
        <v>43</v>
      </c>
      <c r="D4327" t="str">
        <f t="shared" si="525"/>
        <v>2020.11</v>
      </c>
      <c r="E4327" t="str" cm="1">
        <f t="array" ref="E4327">IF(COUNT(FIND({"셀룰러","샐룰러","lte","Lte","LTE","Cellular","cellular"},G4327)),"lte","wifi")</f>
        <v>wifi</v>
      </c>
      <c r="F4327" t="s">
        <v>216</v>
      </c>
      <c r="G4327" t="s">
        <v>2709</v>
      </c>
      <c r="H4327">
        <f t="shared" si="523"/>
        <v>1.999999999998181E-2</v>
      </c>
      <c r="I4327">
        <f t="shared" si="520"/>
        <v>779000</v>
      </c>
      <c r="J4327">
        <v>2020.09</v>
      </c>
      <c r="K4327">
        <f t="shared" si="521"/>
        <v>64</v>
      </c>
      <c r="M4327">
        <f t="shared" si="522"/>
        <v>779000</v>
      </c>
    </row>
    <row r="4328" spans="1:13" x14ac:dyDescent="0.45">
      <c r="A4328" t="s">
        <v>2266</v>
      </c>
      <c r="B4328">
        <v>950000</v>
      </c>
      <c r="C4328" t="s">
        <v>43</v>
      </c>
      <c r="D4328" t="str">
        <f t="shared" si="525"/>
        <v>2020.12</v>
      </c>
      <c r="E4328" t="str" cm="1">
        <f t="array" ref="E4328">IF(COUNT(FIND({"셀룰러","샐룰러","lte","Lte","LTE","Cellular","cellular"},G4328)),"lte","wifi")</f>
        <v>lte</v>
      </c>
      <c r="F4328" t="s">
        <v>499</v>
      </c>
      <c r="G4328" t="s">
        <v>2637</v>
      </c>
      <c r="H4328">
        <f t="shared" si="523"/>
        <v>2.9999999999972715E-2</v>
      </c>
      <c r="I4328">
        <f t="shared" si="520"/>
        <v>1149000</v>
      </c>
      <c r="J4328">
        <v>2020.09</v>
      </c>
      <c r="K4328">
        <f t="shared" si="521"/>
        <v>256</v>
      </c>
      <c r="M4328">
        <f t="shared" si="522"/>
        <v>949000</v>
      </c>
    </row>
    <row r="4329" spans="1:13" x14ac:dyDescent="0.45">
      <c r="A4329" t="s">
        <v>2266</v>
      </c>
      <c r="B4329">
        <v>700000</v>
      </c>
      <c r="C4329" t="s">
        <v>43</v>
      </c>
      <c r="D4329" t="str">
        <f t="shared" si="525"/>
        <v>2021.01</v>
      </c>
      <c r="E4329" t="str" cm="1">
        <f t="array" ref="E4329">IF(COUNT(FIND({"셀룰러","샐룰러","lte","Lte","LTE","Cellular","cellular"},G4329)),"lte","wifi")</f>
        <v>wifi</v>
      </c>
      <c r="F4329" t="s">
        <v>116</v>
      </c>
      <c r="G4329" t="s">
        <v>2693</v>
      </c>
      <c r="H4329">
        <f t="shared" si="523"/>
        <v>0.92000000000007276</v>
      </c>
      <c r="I4329">
        <f t="shared" si="520"/>
        <v>779000</v>
      </c>
      <c r="J4329">
        <v>2020.09</v>
      </c>
      <c r="K4329">
        <f t="shared" si="521"/>
        <v>64</v>
      </c>
      <c r="M4329">
        <f t="shared" si="522"/>
        <v>779000</v>
      </c>
    </row>
    <row r="4330" spans="1:13" x14ac:dyDescent="0.45">
      <c r="A4330" t="s">
        <v>2266</v>
      </c>
      <c r="B4330">
        <v>700000</v>
      </c>
      <c r="C4330" t="s">
        <v>43</v>
      </c>
      <c r="D4330" t="str">
        <f t="shared" si="525"/>
        <v>2020.12</v>
      </c>
      <c r="E4330" t="str" cm="1">
        <f t="array" ref="E4330">IF(COUNT(FIND({"셀룰러","샐룰러","lte","Lte","LTE","Cellular","cellular"},G4330)),"lte","wifi")</f>
        <v>wifi</v>
      </c>
      <c r="F4330" t="s">
        <v>150</v>
      </c>
      <c r="G4330" t="s">
        <v>2593</v>
      </c>
      <c r="H4330">
        <f t="shared" si="523"/>
        <v>2.9999999999972715E-2</v>
      </c>
      <c r="I4330">
        <f t="shared" si="520"/>
        <v>779000</v>
      </c>
      <c r="J4330">
        <v>2020.09</v>
      </c>
      <c r="K4330">
        <f t="shared" si="521"/>
        <v>64</v>
      </c>
      <c r="M4330">
        <f t="shared" si="522"/>
        <v>779000</v>
      </c>
    </row>
    <row r="4331" spans="1:13" x14ac:dyDescent="0.45">
      <c r="A4331" t="s">
        <v>2266</v>
      </c>
      <c r="B4331">
        <v>670000</v>
      </c>
      <c r="C4331" t="s">
        <v>43</v>
      </c>
      <c r="D4331" t="str">
        <f t="shared" si="525"/>
        <v>2021.03</v>
      </c>
      <c r="E4331" t="str" cm="1">
        <f t="array" ref="E4331">IF(COUNT(FIND({"셀룰러","샐룰러","lte","Lte","LTE","Cellular","cellular"},G4331)),"lte","wifi")</f>
        <v>wifi</v>
      </c>
      <c r="F4331" t="s">
        <v>22</v>
      </c>
      <c r="G4331" t="s">
        <v>2293</v>
      </c>
      <c r="H4331">
        <f t="shared" si="523"/>
        <v>0.94000000000005457</v>
      </c>
      <c r="I4331">
        <f t="shared" si="520"/>
        <v>779000</v>
      </c>
      <c r="J4331">
        <v>2020.09</v>
      </c>
      <c r="K4331">
        <f t="shared" si="521"/>
        <v>64</v>
      </c>
      <c r="M4331">
        <f t="shared" si="522"/>
        <v>779000</v>
      </c>
    </row>
    <row r="4332" spans="1:13" x14ac:dyDescent="0.45">
      <c r="A4332" t="s">
        <v>2266</v>
      </c>
      <c r="B4332" s="1">
        <v>990490</v>
      </c>
      <c r="C4332" t="s">
        <v>4</v>
      </c>
      <c r="D4332" s="2">
        <v>2021.02</v>
      </c>
      <c r="E4332" t="str" cm="1">
        <f t="array" ref="E4332">IF(COUNT(FIND({"셀룰러","샐룰러","lte","Lte","LTE","Cellular","cellular"},G4332)),"lte","wifi")</f>
        <v>wifi</v>
      </c>
      <c r="F4332">
        <v>202102</v>
      </c>
      <c r="G4332" t="s">
        <v>5339</v>
      </c>
      <c r="H4332">
        <f t="shared" si="523"/>
        <v>0.93000000000006366</v>
      </c>
      <c r="I4332">
        <f t="shared" si="520"/>
        <v>979000</v>
      </c>
      <c r="J4332">
        <v>2020.09</v>
      </c>
      <c r="K4332">
        <f t="shared" si="521"/>
        <v>256</v>
      </c>
      <c r="M4332">
        <f t="shared" si="522"/>
        <v>779000</v>
      </c>
    </row>
    <row r="4333" spans="1:13" x14ac:dyDescent="0.45">
      <c r="A4333" t="s">
        <v>2266</v>
      </c>
      <c r="B4333">
        <v>720000</v>
      </c>
      <c r="C4333" t="s">
        <v>43</v>
      </c>
      <c r="D4333" t="str">
        <f t="shared" ref="D4333:D4344" si="526">LEFT(F4333,7)</f>
        <v>2020.11</v>
      </c>
      <c r="E4333" t="str" cm="1">
        <f t="array" ref="E4333">IF(COUNT(FIND({"셀룰러","샐룰러","lte","Lte","LTE","Cellular","cellular"},G4333)),"lte","wifi")</f>
        <v>wifi</v>
      </c>
      <c r="F4333" t="s">
        <v>597</v>
      </c>
      <c r="G4333" t="s">
        <v>2683</v>
      </c>
      <c r="H4333">
        <f t="shared" si="523"/>
        <v>1.999999999998181E-2</v>
      </c>
      <c r="I4333">
        <f t="shared" si="520"/>
        <v>779000</v>
      </c>
      <c r="J4333">
        <v>2020.09</v>
      </c>
      <c r="K4333">
        <f t="shared" si="521"/>
        <v>64</v>
      </c>
      <c r="M4333">
        <f t="shared" si="522"/>
        <v>779000</v>
      </c>
    </row>
    <row r="4334" spans="1:13" x14ac:dyDescent="0.45">
      <c r="A4334" t="s">
        <v>2266</v>
      </c>
      <c r="B4334">
        <v>1000000</v>
      </c>
      <c r="C4334" t="s">
        <v>43</v>
      </c>
      <c r="D4334" t="str">
        <f t="shared" si="526"/>
        <v>2020.12</v>
      </c>
      <c r="E4334" t="str" cm="1">
        <f t="array" ref="E4334">IF(COUNT(FIND({"셀룰러","샐룰러","lte","Lte","LTE","Cellular","cellular"},G4334)),"lte","wifi")</f>
        <v>wifi</v>
      </c>
      <c r="F4334" t="s">
        <v>132</v>
      </c>
      <c r="G4334" t="s">
        <v>2260</v>
      </c>
      <c r="H4334">
        <f t="shared" si="523"/>
        <v>2.9999999999972715E-2</v>
      </c>
      <c r="I4334">
        <f t="shared" si="520"/>
        <v>779000</v>
      </c>
      <c r="J4334">
        <v>2020.09</v>
      </c>
      <c r="K4334">
        <f t="shared" si="521"/>
        <v>64</v>
      </c>
      <c r="M4334">
        <f t="shared" si="522"/>
        <v>779000</v>
      </c>
    </row>
    <row r="4335" spans="1:13" x14ac:dyDescent="0.45">
      <c r="A4335" t="s">
        <v>2266</v>
      </c>
      <c r="B4335">
        <v>690000</v>
      </c>
      <c r="C4335" t="s">
        <v>43</v>
      </c>
      <c r="D4335" t="str">
        <f t="shared" si="526"/>
        <v>2021.01</v>
      </c>
      <c r="E4335" t="str" cm="1">
        <f t="array" ref="E4335">IF(COUNT(FIND({"셀룰러","샐룰러","lte","Lte","LTE","Cellular","cellular"},G4335)),"lte","wifi")</f>
        <v>wifi</v>
      </c>
      <c r="F4335" t="s">
        <v>81</v>
      </c>
      <c r="G4335" t="s">
        <v>2489</v>
      </c>
      <c r="H4335">
        <f t="shared" si="523"/>
        <v>0.92000000000007276</v>
      </c>
      <c r="I4335">
        <f t="shared" si="520"/>
        <v>779000</v>
      </c>
      <c r="J4335">
        <v>2020.09</v>
      </c>
      <c r="K4335">
        <f t="shared" si="521"/>
        <v>64</v>
      </c>
      <c r="M4335">
        <f t="shared" si="522"/>
        <v>779000</v>
      </c>
    </row>
    <row r="4336" spans="1:13" x14ac:dyDescent="0.45">
      <c r="A4336" t="s">
        <v>2266</v>
      </c>
      <c r="B4336">
        <v>670000</v>
      </c>
      <c r="C4336" t="s">
        <v>43</v>
      </c>
      <c r="D4336" t="str">
        <f t="shared" si="526"/>
        <v>2021.02</v>
      </c>
      <c r="E4336" t="str" cm="1">
        <f t="array" ref="E4336">IF(COUNT(FIND({"셀룰러","샐룰러","lte","Lte","LTE","Cellular","cellular"},G4336)),"lte","wifi")</f>
        <v>wifi</v>
      </c>
      <c r="F4336" t="s">
        <v>52</v>
      </c>
      <c r="G4336" t="s">
        <v>2352</v>
      </c>
      <c r="H4336">
        <f t="shared" si="523"/>
        <v>0.93000000000006366</v>
      </c>
      <c r="I4336">
        <f t="shared" si="520"/>
        <v>779000</v>
      </c>
      <c r="J4336">
        <v>2020.09</v>
      </c>
      <c r="K4336">
        <f t="shared" si="521"/>
        <v>64</v>
      </c>
      <c r="M4336">
        <f t="shared" si="522"/>
        <v>779000</v>
      </c>
    </row>
    <row r="4337" spans="1:13" x14ac:dyDescent="0.45">
      <c r="A4337" t="s">
        <v>2266</v>
      </c>
      <c r="B4337">
        <v>850000</v>
      </c>
      <c r="C4337" t="s">
        <v>43</v>
      </c>
      <c r="D4337" t="str">
        <f t="shared" si="526"/>
        <v>2020.12</v>
      </c>
      <c r="E4337" t="str" cm="1">
        <f t="array" ref="E4337">IF(COUNT(FIND({"셀룰러","샐룰러","lte","Lte","LTE","Cellular","cellular"},G4337)),"lte","wifi")</f>
        <v>lte</v>
      </c>
      <c r="F4337" t="s">
        <v>132</v>
      </c>
      <c r="G4337" t="s">
        <v>2586</v>
      </c>
      <c r="H4337">
        <f t="shared" si="523"/>
        <v>2.9999999999972715E-2</v>
      </c>
      <c r="I4337">
        <f t="shared" si="520"/>
        <v>949000</v>
      </c>
      <c r="J4337">
        <v>2020.09</v>
      </c>
      <c r="K4337">
        <f t="shared" si="521"/>
        <v>64</v>
      </c>
      <c r="M4337">
        <f t="shared" si="522"/>
        <v>949000</v>
      </c>
    </row>
    <row r="4338" spans="1:13" x14ac:dyDescent="0.45">
      <c r="A4338" t="s">
        <v>2266</v>
      </c>
      <c r="B4338">
        <v>700000</v>
      </c>
      <c r="C4338" t="s">
        <v>43</v>
      </c>
      <c r="D4338" t="str">
        <f t="shared" si="526"/>
        <v>2021.02</v>
      </c>
      <c r="E4338" t="str" cm="1">
        <f t="array" ref="E4338">IF(COUNT(FIND({"셀룰러","샐룰러","lte","Lte","LTE","Cellular","cellular"},G4338)),"lte","wifi")</f>
        <v>wifi</v>
      </c>
      <c r="F4338" t="s">
        <v>77</v>
      </c>
      <c r="G4338" t="s">
        <v>2238</v>
      </c>
      <c r="H4338">
        <f t="shared" si="523"/>
        <v>0.93000000000006366</v>
      </c>
      <c r="I4338">
        <f t="shared" si="520"/>
        <v>779000</v>
      </c>
      <c r="J4338">
        <v>2020.09</v>
      </c>
      <c r="K4338">
        <f t="shared" si="521"/>
        <v>64</v>
      </c>
      <c r="M4338">
        <f t="shared" si="522"/>
        <v>779000</v>
      </c>
    </row>
    <row r="4339" spans="1:13" x14ac:dyDescent="0.45">
      <c r="A4339" t="s">
        <v>2266</v>
      </c>
      <c r="B4339">
        <v>690000</v>
      </c>
      <c r="C4339" t="s">
        <v>43</v>
      </c>
      <c r="D4339" t="str">
        <f t="shared" si="526"/>
        <v>2021.01</v>
      </c>
      <c r="E4339" t="str" cm="1">
        <f t="array" ref="E4339">IF(COUNT(FIND({"셀룰러","샐룰러","lte","Lte","LTE","Cellular","cellular"},G4339)),"lte","wifi")</f>
        <v>wifi</v>
      </c>
      <c r="F4339" t="s">
        <v>371</v>
      </c>
      <c r="G4339" t="s">
        <v>2505</v>
      </c>
      <c r="H4339">
        <f t="shared" si="523"/>
        <v>0.92000000000007276</v>
      </c>
      <c r="I4339">
        <f t="shared" si="520"/>
        <v>779000</v>
      </c>
      <c r="J4339">
        <v>2020.09</v>
      </c>
      <c r="K4339">
        <f t="shared" si="521"/>
        <v>64</v>
      </c>
      <c r="M4339">
        <f t="shared" si="522"/>
        <v>779000</v>
      </c>
    </row>
    <row r="4340" spans="1:13" x14ac:dyDescent="0.45">
      <c r="A4340" t="s">
        <v>2266</v>
      </c>
      <c r="B4340">
        <v>675000</v>
      </c>
      <c r="C4340" t="s">
        <v>43</v>
      </c>
      <c r="D4340" t="str">
        <f t="shared" si="526"/>
        <v>2021.03</v>
      </c>
      <c r="E4340" t="str" cm="1">
        <f t="array" ref="E4340">IF(COUNT(FIND({"셀룰러","샐룰러","lte","Lte","LTE","Cellular","cellular"},G4340)),"lte","wifi")</f>
        <v>wifi</v>
      </c>
      <c r="F4340" t="s">
        <v>190</v>
      </c>
      <c r="G4340" t="s">
        <v>2321</v>
      </c>
      <c r="H4340">
        <f t="shared" si="523"/>
        <v>0.94000000000005457</v>
      </c>
      <c r="I4340">
        <f t="shared" si="520"/>
        <v>779000</v>
      </c>
      <c r="J4340">
        <v>2020.09</v>
      </c>
      <c r="K4340">
        <f t="shared" si="521"/>
        <v>64</v>
      </c>
      <c r="M4340">
        <f t="shared" si="522"/>
        <v>779000</v>
      </c>
    </row>
    <row r="4341" spans="1:13" x14ac:dyDescent="0.45">
      <c r="A4341" t="s">
        <v>2266</v>
      </c>
      <c r="B4341">
        <v>680000</v>
      </c>
      <c r="C4341" t="s">
        <v>43</v>
      </c>
      <c r="D4341" t="str">
        <f t="shared" si="526"/>
        <v>2021.03</v>
      </c>
      <c r="E4341" t="str" cm="1">
        <f t="array" ref="E4341">IF(COUNT(FIND({"셀룰러","샐룰러","lte","Lte","LTE","Cellular","cellular"},G4341)),"lte","wifi")</f>
        <v>wifi</v>
      </c>
      <c r="F4341" t="s">
        <v>8</v>
      </c>
      <c r="G4341" t="s">
        <v>2331</v>
      </c>
      <c r="H4341">
        <f t="shared" si="523"/>
        <v>0.94000000000005457</v>
      </c>
      <c r="I4341">
        <f t="shared" si="520"/>
        <v>779000</v>
      </c>
      <c r="J4341">
        <v>2020.09</v>
      </c>
      <c r="K4341">
        <f t="shared" si="521"/>
        <v>64</v>
      </c>
      <c r="M4341">
        <f t="shared" si="522"/>
        <v>779000</v>
      </c>
    </row>
    <row r="4342" spans="1:13" x14ac:dyDescent="0.45">
      <c r="A4342" t="s">
        <v>2266</v>
      </c>
      <c r="B4342">
        <v>690000</v>
      </c>
      <c r="C4342" t="s">
        <v>4</v>
      </c>
      <c r="D4342" t="str">
        <f t="shared" si="526"/>
        <v>2020.12</v>
      </c>
      <c r="E4342" t="str" cm="1">
        <f t="array" ref="E4342">IF(COUNT(FIND({"셀룰러","샐룰러","lte","Lte","LTE","Cellular","cellular"},G4342)),"lte","wifi")</f>
        <v>wifi</v>
      </c>
      <c r="F4342" t="s">
        <v>499</v>
      </c>
      <c r="G4342" t="s">
        <v>2625</v>
      </c>
      <c r="H4342">
        <f t="shared" si="523"/>
        <v>2.9999999999972715E-2</v>
      </c>
      <c r="I4342">
        <f t="shared" si="520"/>
        <v>779000</v>
      </c>
      <c r="J4342">
        <v>2020.09</v>
      </c>
      <c r="K4342">
        <f t="shared" si="521"/>
        <v>64</v>
      </c>
      <c r="M4342">
        <f t="shared" si="522"/>
        <v>779000</v>
      </c>
    </row>
    <row r="4343" spans="1:13" x14ac:dyDescent="0.45">
      <c r="A4343" t="s">
        <v>2266</v>
      </c>
      <c r="B4343">
        <v>690000</v>
      </c>
      <c r="C4343" t="s">
        <v>43</v>
      </c>
      <c r="D4343" t="str">
        <f t="shared" si="526"/>
        <v>2021.01</v>
      </c>
      <c r="E4343" t="str" cm="1">
        <f t="array" ref="E4343">IF(COUNT(FIND({"셀룰러","샐룰러","lte","Lte","LTE","Cellular","cellular"},G4343)),"lte","wifi")</f>
        <v>wifi</v>
      </c>
      <c r="F4343" t="s">
        <v>106</v>
      </c>
      <c r="G4343" t="s">
        <v>2524</v>
      </c>
      <c r="H4343">
        <f t="shared" si="523"/>
        <v>0.92000000000007276</v>
      </c>
      <c r="I4343">
        <f t="shared" si="520"/>
        <v>779000</v>
      </c>
      <c r="J4343">
        <v>2020.09</v>
      </c>
      <c r="K4343">
        <f t="shared" si="521"/>
        <v>64</v>
      </c>
      <c r="M4343">
        <f t="shared" si="522"/>
        <v>779000</v>
      </c>
    </row>
    <row r="4344" spans="1:13" x14ac:dyDescent="0.45">
      <c r="A4344" t="s">
        <v>2266</v>
      </c>
      <c r="B4344">
        <v>710000</v>
      </c>
      <c r="C4344" t="s">
        <v>43</v>
      </c>
      <c r="D4344" t="str">
        <f t="shared" si="526"/>
        <v>2020.12</v>
      </c>
      <c r="E4344" t="str" cm="1">
        <f t="array" ref="E4344">IF(COUNT(FIND({"셀룰러","샐룰러","lte","Lte","LTE","Cellular","cellular"},G4344)),"lte","wifi")</f>
        <v>wifi</v>
      </c>
      <c r="F4344" t="s">
        <v>480</v>
      </c>
      <c r="G4344" t="s">
        <v>2265</v>
      </c>
      <c r="H4344">
        <f t="shared" si="523"/>
        <v>2.9999999999972715E-2</v>
      </c>
      <c r="I4344">
        <f t="shared" si="520"/>
        <v>779000</v>
      </c>
      <c r="J4344">
        <v>2020.09</v>
      </c>
      <c r="K4344">
        <f t="shared" si="521"/>
        <v>64</v>
      </c>
      <c r="M4344">
        <f t="shared" si="522"/>
        <v>779000</v>
      </c>
    </row>
    <row r="4345" spans="1:13" x14ac:dyDescent="0.45">
      <c r="A4345" t="s">
        <v>2266</v>
      </c>
      <c r="B4345">
        <v>650000</v>
      </c>
      <c r="C4345" t="s">
        <v>43</v>
      </c>
      <c r="D4345" s="2">
        <v>2021.03</v>
      </c>
      <c r="E4345" t="str" cm="1">
        <f t="array" ref="E4345">IF(COUNT(FIND({"셀룰러","샐룰러","lte","Lte","LTE","Cellular","cellular"},G4345)),"lte","wifi")</f>
        <v>wifi</v>
      </c>
      <c r="F4345">
        <v>20210310</v>
      </c>
      <c r="G4345" t="s">
        <v>5392</v>
      </c>
      <c r="H4345">
        <f t="shared" si="523"/>
        <v>0.94000000000005457</v>
      </c>
      <c r="I4345">
        <f t="shared" si="520"/>
        <v>779000</v>
      </c>
      <c r="J4345">
        <v>2020.09</v>
      </c>
      <c r="K4345">
        <f t="shared" si="521"/>
        <v>64</v>
      </c>
      <c r="M4345">
        <f t="shared" si="522"/>
        <v>779000</v>
      </c>
    </row>
    <row r="4346" spans="1:13" x14ac:dyDescent="0.45">
      <c r="A4346" t="s">
        <v>2266</v>
      </c>
      <c r="B4346">
        <v>680000</v>
      </c>
      <c r="C4346" t="s">
        <v>4</v>
      </c>
      <c r="D4346" t="str">
        <f>LEFT(F4346,7)</f>
        <v>2021.01</v>
      </c>
      <c r="E4346" t="str" cm="1">
        <f t="array" ref="E4346">IF(COUNT(FIND({"셀룰러","샐룰러","lte","Lte","LTE","Cellular","cellular"},G4346)),"lte","wifi")</f>
        <v>wifi</v>
      </c>
      <c r="F4346" t="s">
        <v>127</v>
      </c>
      <c r="G4346" t="s">
        <v>2556</v>
      </c>
      <c r="H4346">
        <f t="shared" si="523"/>
        <v>0.92000000000007276</v>
      </c>
      <c r="I4346">
        <f t="shared" si="520"/>
        <v>779000</v>
      </c>
      <c r="J4346">
        <v>2020.09</v>
      </c>
      <c r="K4346">
        <f t="shared" si="521"/>
        <v>64</v>
      </c>
      <c r="M4346">
        <f t="shared" si="522"/>
        <v>779000</v>
      </c>
    </row>
    <row r="4347" spans="1:13" x14ac:dyDescent="0.45">
      <c r="A4347" t="s">
        <v>2266</v>
      </c>
      <c r="B4347">
        <v>690000</v>
      </c>
      <c r="C4347" t="s">
        <v>43</v>
      </c>
      <c r="D4347" s="2">
        <v>2021.02</v>
      </c>
      <c r="E4347" t="str" cm="1">
        <f t="array" ref="E4347">IF(COUNT(FIND({"셀룰러","샐룰러","lte","Lte","LTE","Cellular","cellular"},G4347)),"lte","wifi")</f>
        <v>wifi</v>
      </c>
      <c r="F4347">
        <v>20210214</v>
      </c>
      <c r="G4347" t="s">
        <v>5343</v>
      </c>
      <c r="H4347">
        <f t="shared" si="523"/>
        <v>0.93000000000006366</v>
      </c>
      <c r="I4347">
        <f t="shared" si="520"/>
        <v>779000</v>
      </c>
      <c r="J4347">
        <v>2020.09</v>
      </c>
      <c r="K4347">
        <f t="shared" si="521"/>
        <v>64</v>
      </c>
      <c r="M4347">
        <f t="shared" si="522"/>
        <v>779000</v>
      </c>
    </row>
    <row r="4348" spans="1:13" x14ac:dyDescent="0.45">
      <c r="A4348" t="s">
        <v>2266</v>
      </c>
      <c r="B4348">
        <v>550000</v>
      </c>
      <c r="C4348" t="s">
        <v>4</v>
      </c>
      <c r="D4348" t="str">
        <f t="shared" ref="D4348:D4353" si="527">LEFT(F4348,7)</f>
        <v>2021.03</v>
      </c>
      <c r="E4348" t="str" cm="1">
        <f t="array" ref="E4348">IF(COUNT(FIND({"셀룰러","샐룰러","lte","Lte","LTE","Cellular","cellular"},G4348)),"lte","wifi")</f>
        <v>wifi</v>
      </c>
      <c r="F4348" t="s">
        <v>197</v>
      </c>
      <c r="G4348" t="s">
        <v>2289</v>
      </c>
      <c r="H4348">
        <f t="shared" si="523"/>
        <v>0.94000000000005457</v>
      </c>
      <c r="I4348">
        <f t="shared" si="520"/>
        <v>779000</v>
      </c>
      <c r="J4348">
        <v>2020.09</v>
      </c>
      <c r="K4348">
        <f t="shared" si="521"/>
        <v>64</v>
      </c>
      <c r="M4348">
        <f t="shared" si="522"/>
        <v>779000</v>
      </c>
    </row>
    <row r="4349" spans="1:13" x14ac:dyDescent="0.45">
      <c r="A4349" t="s">
        <v>2266</v>
      </c>
      <c r="B4349">
        <v>830000</v>
      </c>
      <c r="C4349" t="s">
        <v>43</v>
      </c>
      <c r="D4349" t="str">
        <f t="shared" si="527"/>
        <v>2021.03</v>
      </c>
      <c r="E4349" t="str" cm="1">
        <f t="array" ref="E4349">IF(COUNT(FIND({"셀룰러","샐룰러","lte","Lte","LTE","Cellular","cellular"},G4349)),"lte","wifi")</f>
        <v>wifi</v>
      </c>
      <c r="F4349" t="s">
        <v>8</v>
      </c>
      <c r="G4349" t="s">
        <v>2227</v>
      </c>
      <c r="H4349">
        <f t="shared" si="523"/>
        <v>0.94000000000005457</v>
      </c>
      <c r="I4349">
        <f t="shared" si="520"/>
        <v>979000</v>
      </c>
      <c r="J4349">
        <v>2020.09</v>
      </c>
      <c r="K4349">
        <f t="shared" si="521"/>
        <v>256</v>
      </c>
      <c r="M4349">
        <f t="shared" si="522"/>
        <v>779000</v>
      </c>
    </row>
    <row r="4350" spans="1:13" x14ac:dyDescent="0.45">
      <c r="A4350" t="s">
        <v>2266</v>
      </c>
      <c r="B4350">
        <v>660000</v>
      </c>
      <c r="C4350" t="s">
        <v>4</v>
      </c>
      <c r="D4350" t="str">
        <f t="shared" si="527"/>
        <v>2021.02</v>
      </c>
      <c r="E4350" t="str" cm="1">
        <f t="array" ref="E4350">IF(COUNT(FIND({"셀룰러","샐룰러","lte","Lte","LTE","Cellular","cellular"},G4350)),"lte","wifi")</f>
        <v>wifi</v>
      </c>
      <c r="F4350" t="s">
        <v>49</v>
      </c>
      <c r="G4350" t="s">
        <v>2373</v>
      </c>
      <c r="H4350">
        <f t="shared" si="523"/>
        <v>0.93000000000006366</v>
      </c>
      <c r="I4350">
        <f t="shared" si="520"/>
        <v>779000</v>
      </c>
      <c r="J4350">
        <v>2020.09</v>
      </c>
      <c r="K4350">
        <f t="shared" si="521"/>
        <v>64</v>
      </c>
      <c r="M4350">
        <f t="shared" si="522"/>
        <v>779000</v>
      </c>
    </row>
    <row r="4351" spans="1:13" x14ac:dyDescent="0.45">
      <c r="A4351" t="s">
        <v>2266</v>
      </c>
      <c r="B4351">
        <v>700000</v>
      </c>
      <c r="C4351" t="s">
        <v>43</v>
      </c>
      <c r="D4351" t="str">
        <f t="shared" si="527"/>
        <v>2020.12</v>
      </c>
      <c r="E4351" t="str" cm="1">
        <f t="array" ref="E4351">IF(COUNT(FIND({"셀룰러","샐룰러","lte","Lte","LTE","Cellular","cellular"},G4351)),"lte","wifi")</f>
        <v>wifi</v>
      </c>
      <c r="F4351" t="s">
        <v>159</v>
      </c>
      <c r="G4351" t="s">
        <v>2620</v>
      </c>
      <c r="H4351">
        <f t="shared" si="523"/>
        <v>2.9999999999972715E-2</v>
      </c>
      <c r="I4351">
        <f t="shared" si="520"/>
        <v>779000</v>
      </c>
      <c r="J4351">
        <v>2020.09</v>
      </c>
      <c r="K4351">
        <f t="shared" si="521"/>
        <v>64</v>
      </c>
      <c r="M4351">
        <f t="shared" si="522"/>
        <v>779000</v>
      </c>
    </row>
    <row r="4352" spans="1:13" x14ac:dyDescent="0.45">
      <c r="A4352" t="s">
        <v>2266</v>
      </c>
      <c r="B4352">
        <v>780000</v>
      </c>
      <c r="C4352" t="s">
        <v>4</v>
      </c>
      <c r="D4352" t="str">
        <f t="shared" si="527"/>
        <v>2020.12</v>
      </c>
      <c r="E4352" t="str" cm="1">
        <f t="array" ref="E4352">IF(COUNT(FIND({"셀룰러","샐룰러","lte","Lte","LTE","Cellular","cellular"},G4352)),"lte","wifi")</f>
        <v>wifi</v>
      </c>
      <c r="F4352" t="s">
        <v>156</v>
      </c>
      <c r="G4352" t="s">
        <v>2275</v>
      </c>
      <c r="H4352">
        <f t="shared" si="523"/>
        <v>2.9999999999972715E-2</v>
      </c>
      <c r="I4352">
        <f t="shared" si="520"/>
        <v>979000</v>
      </c>
      <c r="J4352">
        <v>2020.09</v>
      </c>
      <c r="K4352">
        <f t="shared" si="521"/>
        <v>256</v>
      </c>
      <c r="M4352">
        <f t="shared" si="522"/>
        <v>779000</v>
      </c>
    </row>
    <row r="4353" spans="1:13" x14ac:dyDescent="0.45">
      <c r="A4353" t="s">
        <v>2266</v>
      </c>
      <c r="B4353">
        <v>690000</v>
      </c>
      <c r="C4353" t="s">
        <v>43</v>
      </c>
      <c r="D4353" t="str">
        <f t="shared" si="527"/>
        <v>2021.01</v>
      </c>
      <c r="E4353" t="str" cm="1">
        <f t="array" ref="E4353">IF(COUNT(FIND({"셀룰러","샐룰러","lte","Lte","LTE","Cellular","cellular"},G4353)),"lte","wifi")</f>
        <v>wifi</v>
      </c>
      <c r="F4353" t="s">
        <v>96</v>
      </c>
      <c r="G4353" t="s">
        <v>2513</v>
      </c>
      <c r="H4353">
        <f t="shared" si="523"/>
        <v>0.92000000000007276</v>
      </c>
      <c r="I4353">
        <f t="shared" si="520"/>
        <v>779000</v>
      </c>
      <c r="J4353">
        <v>2020.09</v>
      </c>
      <c r="K4353">
        <f t="shared" si="521"/>
        <v>64</v>
      </c>
      <c r="M4353">
        <f t="shared" si="522"/>
        <v>779000</v>
      </c>
    </row>
    <row r="4354" spans="1:13" x14ac:dyDescent="0.45">
      <c r="A4354" t="s">
        <v>2266</v>
      </c>
      <c r="B4354">
        <v>850000</v>
      </c>
      <c r="C4354" t="s">
        <v>43</v>
      </c>
      <c r="D4354" s="2">
        <v>2020.12</v>
      </c>
      <c r="E4354" t="str" cm="1">
        <f t="array" ref="E4354">IF(COUNT(FIND({"셀룰러","샐룰러","lte","Lte","LTE","Cellular","cellular"},G4354)),"lte","wifi")</f>
        <v>lte</v>
      </c>
      <c r="F4354">
        <v>20201218</v>
      </c>
      <c r="G4354" t="s">
        <v>5629</v>
      </c>
      <c r="H4354">
        <f t="shared" si="523"/>
        <v>2.9999999999972715E-2</v>
      </c>
      <c r="I4354">
        <f t="shared" si="520"/>
        <v>949000</v>
      </c>
      <c r="J4354">
        <v>2020.09</v>
      </c>
      <c r="K4354">
        <f t="shared" si="521"/>
        <v>64</v>
      </c>
      <c r="M4354">
        <f t="shared" si="522"/>
        <v>949000</v>
      </c>
    </row>
    <row r="4355" spans="1:13" x14ac:dyDescent="0.45">
      <c r="A4355" t="s">
        <v>2266</v>
      </c>
      <c r="B4355">
        <v>560000</v>
      </c>
      <c r="C4355" t="s">
        <v>4</v>
      </c>
      <c r="D4355" t="str">
        <f>LEFT(F4355,7)</f>
        <v>2021.03</v>
      </c>
      <c r="E4355" t="str" cm="1">
        <f t="array" ref="E4355">IF(COUNT(FIND({"셀룰러","샐룰러","lte","Lte","LTE","Cellular","cellular"},G4355)),"lte","wifi")</f>
        <v>wifi</v>
      </c>
      <c r="F4355" t="s">
        <v>190</v>
      </c>
      <c r="G4355" t="s">
        <v>2316</v>
      </c>
      <c r="H4355">
        <f t="shared" si="523"/>
        <v>0.94000000000005457</v>
      </c>
      <c r="I4355">
        <f t="shared" si="520"/>
        <v>779000</v>
      </c>
      <c r="J4355">
        <v>2020.09</v>
      </c>
      <c r="K4355">
        <f t="shared" si="521"/>
        <v>64</v>
      </c>
      <c r="M4355">
        <f t="shared" si="522"/>
        <v>779000</v>
      </c>
    </row>
    <row r="4356" spans="1:13" x14ac:dyDescent="0.45">
      <c r="A4356" t="s">
        <v>2266</v>
      </c>
      <c r="B4356">
        <v>860000</v>
      </c>
      <c r="C4356" t="s">
        <v>43</v>
      </c>
      <c r="D4356" t="str">
        <f>LEFT(F4356,7)</f>
        <v>2020.11</v>
      </c>
      <c r="E4356" t="str" cm="1">
        <f t="array" ref="E4356">IF(COUNT(FIND({"셀룰러","샐룰러","lte","Lte","LTE","Cellular","cellular"},G4356)),"lte","wifi")</f>
        <v>wifi</v>
      </c>
      <c r="F4356" t="s">
        <v>597</v>
      </c>
      <c r="G4356" t="s">
        <v>2706</v>
      </c>
      <c r="H4356">
        <f t="shared" si="523"/>
        <v>1.999999999998181E-2</v>
      </c>
      <c r="I4356">
        <f t="shared" si="520"/>
        <v>979000</v>
      </c>
      <c r="J4356">
        <v>2020.09</v>
      </c>
      <c r="K4356">
        <f t="shared" si="521"/>
        <v>256</v>
      </c>
      <c r="M4356">
        <f t="shared" si="522"/>
        <v>779000</v>
      </c>
    </row>
    <row r="4357" spans="1:13" x14ac:dyDescent="0.45">
      <c r="A4357" t="s">
        <v>2266</v>
      </c>
      <c r="B4357">
        <v>860000</v>
      </c>
      <c r="C4357" t="s">
        <v>43</v>
      </c>
      <c r="D4357" t="str">
        <f>LEFT(F4357,7)</f>
        <v>2020.11</v>
      </c>
      <c r="E4357" t="str" cm="1">
        <f t="array" ref="E4357">IF(COUNT(FIND({"셀룰러","샐룰러","lte","Lte","LTE","Cellular","cellular"},G4357)),"lte","wifi")</f>
        <v>wifi</v>
      </c>
      <c r="F4357" t="s">
        <v>199</v>
      </c>
      <c r="G4357" t="s">
        <v>2717</v>
      </c>
      <c r="H4357">
        <f t="shared" si="523"/>
        <v>1.999999999998181E-2</v>
      </c>
      <c r="I4357">
        <f t="shared" ref="I4357:I4420" si="528">IF(K4357=256,M4357+200000,M4357)</f>
        <v>979000</v>
      </c>
      <c r="J4357">
        <v>2020.09</v>
      </c>
      <c r="K4357">
        <f t="shared" ref="K4357:K4420" si="529">IF(COUNT(FIND(256,G4357)),256,64)</f>
        <v>256</v>
      </c>
      <c r="M4357">
        <f t="shared" ref="M4357:M4420" si="530">IF(E4357="wifi",779000,949000)</f>
        <v>779000</v>
      </c>
    </row>
    <row r="4358" spans="1:13" x14ac:dyDescent="0.45">
      <c r="A4358" t="s">
        <v>2266</v>
      </c>
      <c r="B4358">
        <v>660000</v>
      </c>
      <c r="C4358" t="s">
        <v>43</v>
      </c>
      <c r="D4358" t="str">
        <f>LEFT(F4358,7)</f>
        <v>2021.02</v>
      </c>
      <c r="E4358" t="str" cm="1">
        <f t="array" ref="E4358">IF(COUNT(FIND({"셀룰러","샐룰러","lte","Lte","LTE","Cellular","cellular"},G4358)),"lte","wifi")</f>
        <v>wifi</v>
      </c>
      <c r="F4358" t="s">
        <v>302</v>
      </c>
      <c r="G4358" t="s">
        <v>2391</v>
      </c>
      <c r="H4358">
        <f t="shared" si="523"/>
        <v>0.93000000000006366</v>
      </c>
      <c r="I4358">
        <f t="shared" si="528"/>
        <v>779000</v>
      </c>
      <c r="J4358">
        <v>2020.09</v>
      </c>
      <c r="K4358">
        <f t="shared" si="529"/>
        <v>64</v>
      </c>
      <c r="M4358">
        <f t="shared" si="530"/>
        <v>779000</v>
      </c>
    </row>
    <row r="4359" spans="1:13" x14ac:dyDescent="0.45">
      <c r="A4359" t="s">
        <v>2266</v>
      </c>
      <c r="B4359">
        <v>730000</v>
      </c>
      <c r="C4359" t="s">
        <v>4</v>
      </c>
      <c r="D4359" t="str">
        <f>LEFT(F4359,7)</f>
        <v>2021.02</v>
      </c>
      <c r="E4359" t="str" cm="1">
        <f t="array" ref="E4359">IF(COUNT(FIND({"셀룰러","샐룰러","lte","Lte","LTE","Cellular","cellular"},G4359)),"lte","wifi")</f>
        <v>wifi</v>
      </c>
      <c r="F4359" t="s">
        <v>61</v>
      </c>
      <c r="G4359" t="s">
        <v>1406</v>
      </c>
      <c r="H4359">
        <f t="shared" ref="H4359:H4422" si="531">D4359-J4359</f>
        <v>0.93000000000006366</v>
      </c>
      <c r="I4359">
        <f t="shared" si="528"/>
        <v>779000</v>
      </c>
      <c r="J4359">
        <v>2020.09</v>
      </c>
      <c r="K4359">
        <f t="shared" si="529"/>
        <v>64</v>
      </c>
      <c r="M4359">
        <f t="shared" si="530"/>
        <v>779000</v>
      </c>
    </row>
    <row r="4360" spans="1:13" x14ac:dyDescent="0.45">
      <c r="A4360" t="s">
        <v>2266</v>
      </c>
      <c r="B4360">
        <v>660000</v>
      </c>
      <c r="C4360" t="s">
        <v>43</v>
      </c>
      <c r="D4360" s="2">
        <v>2021.02</v>
      </c>
      <c r="E4360" t="str" cm="1">
        <f t="array" ref="E4360">IF(COUNT(FIND({"셀룰러","샐룰러","lte","Lte","LTE","Cellular","cellular"},G4360)),"lte","wifi")</f>
        <v>wifi</v>
      </c>
      <c r="F4360">
        <v>20210203</v>
      </c>
      <c r="G4360" t="s">
        <v>5755</v>
      </c>
      <c r="H4360">
        <f t="shared" si="531"/>
        <v>0.93000000000006366</v>
      </c>
      <c r="I4360">
        <f t="shared" si="528"/>
        <v>779000</v>
      </c>
      <c r="J4360">
        <v>2020.09</v>
      </c>
      <c r="K4360">
        <f t="shared" si="529"/>
        <v>64</v>
      </c>
      <c r="M4360">
        <f t="shared" si="530"/>
        <v>779000</v>
      </c>
    </row>
    <row r="4361" spans="1:13" x14ac:dyDescent="0.45">
      <c r="A4361" t="s">
        <v>2266</v>
      </c>
      <c r="B4361">
        <v>710000</v>
      </c>
      <c r="C4361" t="s">
        <v>43</v>
      </c>
      <c r="D4361" t="str">
        <f t="shared" ref="D4361:D4386" si="532">LEFT(F4361,7)</f>
        <v>2021.01</v>
      </c>
      <c r="E4361" t="str" cm="1">
        <f t="array" ref="E4361">IF(COUNT(FIND({"셀룰러","샐룰러","lte","Lte","LTE","Cellular","cellular"},G4361)),"lte","wifi")</f>
        <v>wifi</v>
      </c>
      <c r="F4361" t="s">
        <v>108</v>
      </c>
      <c r="G4361" t="s">
        <v>2529</v>
      </c>
      <c r="H4361">
        <f t="shared" si="531"/>
        <v>0.92000000000007276</v>
      </c>
      <c r="I4361">
        <f t="shared" si="528"/>
        <v>779000</v>
      </c>
      <c r="J4361">
        <v>2020.09</v>
      </c>
      <c r="K4361">
        <f t="shared" si="529"/>
        <v>64</v>
      </c>
      <c r="M4361">
        <f t="shared" si="530"/>
        <v>779000</v>
      </c>
    </row>
    <row r="4362" spans="1:13" x14ac:dyDescent="0.45">
      <c r="A4362" t="s">
        <v>2266</v>
      </c>
      <c r="B4362">
        <v>880000</v>
      </c>
      <c r="C4362" t="s">
        <v>4</v>
      </c>
      <c r="D4362" t="str">
        <f t="shared" si="532"/>
        <v>2021.01</v>
      </c>
      <c r="E4362" t="str" cm="1">
        <f t="array" ref="E4362">IF(COUNT(FIND({"셀룰러","샐룰러","lte","Lte","LTE","Cellular","cellular"},G4362)),"lte","wifi")</f>
        <v>lte</v>
      </c>
      <c r="F4362" t="s">
        <v>106</v>
      </c>
      <c r="G4362" t="s">
        <v>2480</v>
      </c>
      <c r="H4362">
        <f t="shared" si="531"/>
        <v>0.92000000000007276</v>
      </c>
      <c r="I4362">
        <f t="shared" si="528"/>
        <v>949000</v>
      </c>
      <c r="J4362">
        <v>2020.09</v>
      </c>
      <c r="K4362">
        <f t="shared" si="529"/>
        <v>64</v>
      </c>
      <c r="M4362">
        <f t="shared" si="530"/>
        <v>949000</v>
      </c>
    </row>
    <row r="4363" spans="1:13" x14ac:dyDescent="0.45">
      <c r="A4363" t="s">
        <v>2266</v>
      </c>
      <c r="B4363">
        <v>890000</v>
      </c>
      <c r="C4363" t="s">
        <v>43</v>
      </c>
      <c r="D4363" t="str">
        <f t="shared" si="532"/>
        <v>2021.01</v>
      </c>
      <c r="E4363" t="str" cm="1">
        <f t="array" ref="E4363">IF(COUNT(FIND({"셀룰러","샐룰러","lte","Lte","LTE","Cellular","cellular"},G4363)),"lte","wifi")</f>
        <v>wifi</v>
      </c>
      <c r="F4363" t="s">
        <v>116</v>
      </c>
      <c r="G4363" t="s">
        <v>2493</v>
      </c>
      <c r="H4363">
        <f t="shared" si="531"/>
        <v>0.92000000000007276</v>
      </c>
      <c r="I4363">
        <f t="shared" si="528"/>
        <v>979000</v>
      </c>
      <c r="J4363">
        <v>2020.09</v>
      </c>
      <c r="K4363">
        <f t="shared" si="529"/>
        <v>256</v>
      </c>
      <c r="M4363">
        <f t="shared" si="530"/>
        <v>779000</v>
      </c>
    </row>
    <row r="4364" spans="1:13" x14ac:dyDescent="0.45">
      <c r="A4364" t="s">
        <v>2266</v>
      </c>
      <c r="B4364">
        <v>657000</v>
      </c>
      <c r="C4364" t="s">
        <v>43</v>
      </c>
      <c r="D4364" t="str">
        <f t="shared" si="532"/>
        <v>2021.03</v>
      </c>
      <c r="E4364" t="str" cm="1">
        <f t="array" ref="E4364">IF(COUNT(FIND({"셀룰러","샐룰러","lte","Lte","LTE","Cellular","cellular"},G4364)),"lte","wifi")</f>
        <v>wifi</v>
      </c>
      <c r="F4364" t="s">
        <v>8</v>
      </c>
      <c r="G4364" t="s">
        <v>2301</v>
      </c>
      <c r="H4364">
        <f t="shared" si="531"/>
        <v>0.94000000000005457</v>
      </c>
      <c r="I4364">
        <f t="shared" si="528"/>
        <v>779000</v>
      </c>
      <c r="J4364">
        <v>2020.09</v>
      </c>
      <c r="K4364">
        <f t="shared" si="529"/>
        <v>64</v>
      </c>
      <c r="M4364">
        <f t="shared" si="530"/>
        <v>779000</v>
      </c>
    </row>
    <row r="4365" spans="1:13" x14ac:dyDescent="0.45">
      <c r="A4365" t="s">
        <v>2266</v>
      </c>
      <c r="B4365">
        <v>630000</v>
      </c>
      <c r="C4365" t="s">
        <v>4</v>
      </c>
      <c r="D4365" t="str">
        <f t="shared" si="532"/>
        <v>2021.01</v>
      </c>
      <c r="E4365" t="str" cm="1">
        <f t="array" ref="E4365">IF(COUNT(FIND({"셀룰러","샐룰러","lte","Lte","LTE","Cellular","cellular"},G4365)),"lte","wifi")</f>
        <v>wifi</v>
      </c>
      <c r="F4365" t="s">
        <v>94</v>
      </c>
      <c r="G4365" t="s">
        <v>2427</v>
      </c>
      <c r="H4365">
        <f t="shared" si="531"/>
        <v>0.92000000000007276</v>
      </c>
      <c r="I4365">
        <f t="shared" si="528"/>
        <v>779000</v>
      </c>
      <c r="J4365">
        <v>2020.09</v>
      </c>
      <c r="K4365">
        <f t="shared" si="529"/>
        <v>64</v>
      </c>
      <c r="M4365">
        <f t="shared" si="530"/>
        <v>779000</v>
      </c>
    </row>
    <row r="4366" spans="1:13" x14ac:dyDescent="0.45">
      <c r="A4366" t="s">
        <v>2266</v>
      </c>
      <c r="B4366">
        <v>680000</v>
      </c>
      <c r="C4366" t="s">
        <v>43</v>
      </c>
      <c r="D4366" t="str">
        <f t="shared" si="532"/>
        <v>2021.01</v>
      </c>
      <c r="E4366" t="str" cm="1">
        <f t="array" ref="E4366">IF(COUNT(FIND({"셀룰러","샐룰러","lte","Lte","LTE","Cellular","cellular"},G4366)),"lte","wifi")</f>
        <v>wifi</v>
      </c>
      <c r="F4366" t="s">
        <v>107</v>
      </c>
      <c r="G4366" t="s">
        <v>2484</v>
      </c>
      <c r="H4366">
        <f t="shared" si="531"/>
        <v>0.92000000000007276</v>
      </c>
      <c r="I4366">
        <f t="shared" si="528"/>
        <v>779000</v>
      </c>
      <c r="J4366">
        <v>2020.09</v>
      </c>
      <c r="K4366">
        <f t="shared" si="529"/>
        <v>64</v>
      </c>
      <c r="M4366">
        <f t="shared" si="530"/>
        <v>779000</v>
      </c>
    </row>
    <row r="4367" spans="1:13" x14ac:dyDescent="0.45">
      <c r="A4367" t="s">
        <v>2266</v>
      </c>
      <c r="B4367">
        <v>670000</v>
      </c>
      <c r="C4367" t="s">
        <v>43</v>
      </c>
      <c r="D4367" t="str">
        <f t="shared" si="532"/>
        <v>2021.01</v>
      </c>
      <c r="E4367" t="str" cm="1">
        <f t="array" ref="E4367">IF(COUNT(FIND({"셀룰러","샐룰러","lte","Lte","LTE","Cellular","cellular"},G4367)),"lte","wifi")</f>
        <v>wifi</v>
      </c>
      <c r="F4367" t="s">
        <v>87</v>
      </c>
      <c r="G4367" t="s">
        <v>2455</v>
      </c>
      <c r="H4367">
        <f t="shared" si="531"/>
        <v>0.92000000000007276</v>
      </c>
      <c r="I4367">
        <f t="shared" si="528"/>
        <v>779000</v>
      </c>
      <c r="J4367">
        <v>2020.09</v>
      </c>
      <c r="K4367">
        <f t="shared" si="529"/>
        <v>64</v>
      </c>
      <c r="M4367">
        <f t="shared" si="530"/>
        <v>779000</v>
      </c>
    </row>
    <row r="4368" spans="1:13" x14ac:dyDescent="0.45">
      <c r="A4368" t="s">
        <v>2266</v>
      </c>
      <c r="B4368">
        <v>820000</v>
      </c>
      <c r="C4368" t="s">
        <v>43</v>
      </c>
      <c r="D4368" t="str">
        <f t="shared" si="532"/>
        <v>2021.02</v>
      </c>
      <c r="E4368" t="str" cm="1">
        <f t="array" ref="E4368">IF(COUNT(FIND({"셀룰러","샐룰러","lte","Lte","LTE","Cellular","cellular"},G4368)),"lte","wifi")</f>
        <v>wifi</v>
      </c>
      <c r="F4368" t="s">
        <v>56</v>
      </c>
      <c r="G4368" t="s">
        <v>2388</v>
      </c>
      <c r="H4368">
        <f t="shared" si="531"/>
        <v>0.93000000000006366</v>
      </c>
      <c r="I4368">
        <f t="shared" si="528"/>
        <v>979000</v>
      </c>
      <c r="J4368">
        <v>2020.09</v>
      </c>
      <c r="K4368">
        <f t="shared" si="529"/>
        <v>256</v>
      </c>
      <c r="M4368">
        <f t="shared" si="530"/>
        <v>779000</v>
      </c>
    </row>
    <row r="4369" spans="1:13" x14ac:dyDescent="0.45">
      <c r="A4369" t="s">
        <v>2266</v>
      </c>
      <c r="B4369">
        <v>700000</v>
      </c>
      <c r="C4369" t="s">
        <v>43</v>
      </c>
      <c r="D4369" t="str">
        <f t="shared" si="532"/>
        <v>2021.01</v>
      </c>
      <c r="E4369" t="str" cm="1">
        <f t="array" ref="E4369">IF(COUNT(FIND({"셀룰러","샐룰러","lte","Lte","LTE","Cellular","cellular"},G4369)),"lte","wifi")</f>
        <v>wifi</v>
      </c>
      <c r="F4369" t="s">
        <v>342</v>
      </c>
      <c r="G4369" t="s">
        <v>2492</v>
      </c>
      <c r="H4369">
        <f t="shared" si="531"/>
        <v>0.92000000000007276</v>
      </c>
      <c r="I4369">
        <f t="shared" si="528"/>
        <v>779000</v>
      </c>
      <c r="J4369">
        <v>2020.09</v>
      </c>
      <c r="K4369">
        <f t="shared" si="529"/>
        <v>64</v>
      </c>
      <c r="M4369">
        <f t="shared" si="530"/>
        <v>779000</v>
      </c>
    </row>
    <row r="4370" spans="1:13" x14ac:dyDescent="0.45">
      <c r="A4370" t="s">
        <v>2266</v>
      </c>
      <c r="B4370">
        <v>680000</v>
      </c>
      <c r="C4370" t="s">
        <v>43</v>
      </c>
      <c r="D4370" t="str">
        <f t="shared" si="532"/>
        <v>2021.02</v>
      </c>
      <c r="E4370" t="str" cm="1">
        <f t="array" ref="E4370">IF(COUNT(FIND({"셀룰러","샐룰러","lte","Lte","LTE","Cellular","cellular"},G4370)),"lte","wifi")</f>
        <v>wifi</v>
      </c>
      <c r="F4370" t="s">
        <v>208</v>
      </c>
      <c r="G4370" t="s">
        <v>2319</v>
      </c>
      <c r="H4370">
        <f t="shared" si="531"/>
        <v>0.93000000000006366</v>
      </c>
      <c r="I4370">
        <f t="shared" si="528"/>
        <v>779000</v>
      </c>
      <c r="J4370">
        <v>2020.09</v>
      </c>
      <c r="K4370">
        <f t="shared" si="529"/>
        <v>64</v>
      </c>
      <c r="M4370">
        <f t="shared" si="530"/>
        <v>779000</v>
      </c>
    </row>
    <row r="4371" spans="1:13" x14ac:dyDescent="0.45">
      <c r="A4371" t="s">
        <v>2266</v>
      </c>
      <c r="B4371">
        <v>100000</v>
      </c>
      <c r="C4371" t="s">
        <v>7</v>
      </c>
      <c r="D4371" t="str">
        <f t="shared" si="532"/>
        <v>2021.02</v>
      </c>
      <c r="E4371" t="str" cm="1">
        <f t="array" ref="E4371">IF(COUNT(FIND({"셀룰러","샐룰러","lte","Lte","LTE","Cellular","cellular"},G4371)),"lte","wifi")</f>
        <v>wifi</v>
      </c>
      <c r="F4371" t="s">
        <v>66</v>
      </c>
      <c r="G4371" t="s">
        <v>2367</v>
      </c>
      <c r="H4371">
        <f t="shared" si="531"/>
        <v>0.93000000000006366</v>
      </c>
      <c r="I4371">
        <f t="shared" si="528"/>
        <v>779000</v>
      </c>
      <c r="J4371">
        <v>2020.09</v>
      </c>
      <c r="K4371">
        <f t="shared" si="529"/>
        <v>64</v>
      </c>
      <c r="M4371">
        <f t="shared" si="530"/>
        <v>779000</v>
      </c>
    </row>
    <row r="4372" spans="1:13" x14ac:dyDescent="0.45">
      <c r="A4372" t="s">
        <v>2266</v>
      </c>
      <c r="B4372">
        <v>650000</v>
      </c>
      <c r="C4372" t="s">
        <v>43</v>
      </c>
      <c r="D4372" t="str">
        <f t="shared" si="532"/>
        <v>2021.03</v>
      </c>
      <c r="E4372" t="str" cm="1">
        <f t="array" ref="E4372">IF(COUNT(FIND({"셀룰러","샐룰러","lte","Lte","LTE","Cellular","cellular"},G4372)),"lte","wifi")</f>
        <v>wifi</v>
      </c>
      <c r="F4372" t="s">
        <v>197</v>
      </c>
      <c r="G4372" t="s">
        <v>2302</v>
      </c>
      <c r="H4372">
        <f t="shared" si="531"/>
        <v>0.94000000000005457</v>
      </c>
      <c r="I4372">
        <f t="shared" si="528"/>
        <v>779000</v>
      </c>
      <c r="J4372">
        <v>2020.09</v>
      </c>
      <c r="K4372">
        <f t="shared" si="529"/>
        <v>64</v>
      </c>
      <c r="M4372">
        <f t="shared" si="530"/>
        <v>779000</v>
      </c>
    </row>
    <row r="4373" spans="1:13" x14ac:dyDescent="0.45">
      <c r="A4373" t="s">
        <v>2266</v>
      </c>
      <c r="B4373">
        <v>950000</v>
      </c>
      <c r="C4373" t="s">
        <v>4</v>
      </c>
      <c r="D4373" t="str">
        <f t="shared" si="532"/>
        <v>2021.01</v>
      </c>
      <c r="E4373" t="str" cm="1">
        <f t="array" ref="E4373">IF(COUNT(FIND({"셀룰러","샐룰러","lte","Lte","LTE","Cellular","cellular"},G4373)),"lte","wifi")</f>
        <v>wifi</v>
      </c>
      <c r="F4373" t="s">
        <v>111</v>
      </c>
      <c r="G4373" t="s">
        <v>1481</v>
      </c>
      <c r="H4373">
        <f t="shared" si="531"/>
        <v>0.92000000000007276</v>
      </c>
      <c r="I4373">
        <f t="shared" si="528"/>
        <v>779000</v>
      </c>
      <c r="J4373">
        <v>2020.09</v>
      </c>
      <c r="K4373">
        <f t="shared" si="529"/>
        <v>64</v>
      </c>
      <c r="M4373">
        <f t="shared" si="530"/>
        <v>779000</v>
      </c>
    </row>
    <row r="4374" spans="1:13" x14ac:dyDescent="0.45">
      <c r="A4374" t="s">
        <v>2266</v>
      </c>
      <c r="B4374">
        <v>850000</v>
      </c>
      <c r="C4374" t="s">
        <v>43</v>
      </c>
      <c r="D4374" t="str">
        <f t="shared" si="532"/>
        <v>2021.01</v>
      </c>
      <c r="E4374" t="str" cm="1">
        <f t="array" ref="E4374">IF(COUNT(FIND({"셀룰러","샐룰러","lte","Lte","LTE","Cellular","cellular"},G4374)),"lte","wifi")</f>
        <v>wifi</v>
      </c>
      <c r="F4374" t="s">
        <v>117</v>
      </c>
      <c r="G4374" t="s">
        <v>2526</v>
      </c>
      <c r="H4374">
        <f t="shared" si="531"/>
        <v>0.92000000000007276</v>
      </c>
      <c r="I4374">
        <f t="shared" si="528"/>
        <v>979000</v>
      </c>
      <c r="J4374">
        <v>2020.09</v>
      </c>
      <c r="K4374">
        <f t="shared" si="529"/>
        <v>256</v>
      </c>
      <c r="M4374">
        <f t="shared" si="530"/>
        <v>779000</v>
      </c>
    </row>
    <row r="4375" spans="1:13" x14ac:dyDescent="0.45">
      <c r="A4375" t="s">
        <v>2266</v>
      </c>
      <c r="B4375">
        <v>190000</v>
      </c>
      <c r="C4375" t="s">
        <v>4</v>
      </c>
      <c r="D4375" t="str">
        <f t="shared" si="532"/>
        <v>2020.12</v>
      </c>
      <c r="E4375" t="str" cm="1">
        <f t="array" ref="E4375">IF(COUNT(FIND({"셀룰러","샐룰러","lte","Lte","LTE","Cellular","cellular"},G4375)),"lte","wifi")</f>
        <v>wifi</v>
      </c>
      <c r="F4375" t="s">
        <v>165</v>
      </c>
      <c r="G4375" t="s">
        <v>2630</v>
      </c>
      <c r="H4375">
        <f t="shared" si="531"/>
        <v>2.9999999999972715E-2</v>
      </c>
      <c r="I4375">
        <f t="shared" si="528"/>
        <v>779000</v>
      </c>
      <c r="J4375">
        <v>2020.09</v>
      </c>
      <c r="K4375">
        <f t="shared" si="529"/>
        <v>64</v>
      </c>
      <c r="M4375">
        <f t="shared" si="530"/>
        <v>779000</v>
      </c>
    </row>
    <row r="4376" spans="1:13" x14ac:dyDescent="0.45">
      <c r="A4376" t="s">
        <v>2266</v>
      </c>
      <c r="B4376">
        <v>770000</v>
      </c>
      <c r="C4376" t="s">
        <v>4</v>
      </c>
      <c r="D4376" t="str">
        <f t="shared" si="532"/>
        <v>2021.02</v>
      </c>
      <c r="E4376" t="str" cm="1">
        <f t="array" ref="E4376">IF(COUNT(FIND({"셀룰러","샐룰러","lte","Lte","LTE","Cellular","cellular"},G4376)),"lte","wifi")</f>
        <v>wifi</v>
      </c>
      <c r="F4376" t="s">
        <v>49</v>
      </c>
      <c r="G4376" t="s">
        <v>2372</v>
      </c>
      <c r="H4376">
        <f t="shared" si="531"/>
        <v>0.93000000000006366</v>
      </c>
      <c r="I4376">
        <f t="shared" si="528"/>
        <v>979000</v>
      </c>
      <c r="J4376">
        <v>2020.09</v>
      </c>
      <c r="K4376">
        <f t="shared" si="529"/>
        <v>256</v>
      </c>
      <c r="M4376">
        <f t="shared" si="530"/>
        <v>779000</v>
      </c>
    </row>
    <row r="4377" spans="1:13" x14ac:dyDescent="0.45">
      <c r="A4377" t="s">
        <v>2266</v>
      </c>
      <c r="B4377">
        <v>610000</v>
      </c>
      <c r="C4377" t="s">
        <v>4</v>
      </c>
      <c r="D4377" t="str">
        <f t="shared" si="532"/>
        <v>2021.03</v>
      </c>
      <c r="E4377" t="str" cm="1">
        <f t="array" ref="E4377">IF(COUNT(FIND({"셀룰러","샐룰러","lte","Lte","LTE","Cellular","cellular"},G4377)),"lte","wifi")</f>
        <v>wifi</v>
      </c>
      <c r="F4377" t="s">
        <v>17</v>
      </c>
      <c r="G4377" t="s">
        <v>2281</v>
      </c>
      <c r="H4377">
        <f t="shared" si="531"/>
        <v>0.94000000000005457</v>
      </c>
      <c r="I4377">
        <f t="shared" si="528"/>
        <v>779000</v>
      </c>
      <c r="J4377">
        <v>2020.09</v>
      </c>
      <c r="K4377">
        <f t="shared" si="529"/>
        <v>64</v>
      </c>
      <c r="M4377">
        <f t="shared" si="530"/>
        <v>779000</v>
      </c>
    </row>
    <row r="4378" spans="1:13" x14ac:dyDescent="0.45">
      <c r="A4378" t="s">
        <v>2266</v>
      </c>
      <c r="B4378">
        <v>690000</v>
      </c>
      <c r="C4378" t="s">
        <v>43</v>
      </c>
      <c r="D4378" t="str">
        <f t="shared" si="532"/>
        <v>2021.01</v>
      </c>
      <c r="E4378" t="str" cm="1">
        <f t="array" ref="E4378">IF(COUNT(FIND({"셀룰러","샐룰러","lte","Lte","LTE","Cellular","cellular"},G4378)),"lte","wifi")</f>
        <v>wifi</v>
      </c>
      <c r="F4378" t="s">
        <v>81</v>
      </c>
      <c r="G4378" t="s">
        <v>2486</v>
      </c>
      <c r="H4378">
        <f t="shared" si="531"/>
        <v>0.92000000000007276</v>
      </c>
      <c r="I4378">
        <f t="shared" si="528"/>
        <v>779000</v>
      </c>
      <c r="J4378">
        <v>2020.09</v>
      </c>
      <c r="K4378">
        <f t="shared" si="529"/>
        <v>64</v>
      </c>
      <c r="M4378">
        <f t="shared" si="530"/>
        <v>779000</v>
      </c>
    </row>
    <row r="4379" spans="1:13" x14ac:dyDescent="0.45">
      <c r="A4379" t="s">
        <v>2266</v>
      </c>
      <c r="B4379">
        <v>690000</v>
      </c>
      <c r="C4379" t="s">
        <v>43</v>
      </c>
      <c r="D4379" t="str">
        <f t="shared" si="532"/>
        <v>2020.11</v>
      </c>
      <c r="E4379" t="str" cm="1">
        <f t="array" ref="E4379">IF(COUNT(FIND({"셀룰러","샐룰러","lte","Lte","LTE","Cellular","cellular"},G4379)),"lte","wifi")</f>
        <v>wifi</v>
      </c>
      <c r="F4379" t="s">
        <v>234</v>
      </c>
      <c r="G4379" t="s">
        <v>2628</v>
      </c>
      <c r="H4379">
        <f t="shared" si="531"/>
        <v>1.999999999998181E-2</v>
      </c>
      <c r="I4379">
        <f t="shared" si="528"/>
        <v>779000</v>
      </c>
      <c r="J4379">
        <v>2020.09</v>
      </c>
      <c r="K4379">
        <f t="shared" si="529"/>
        <v>64</v>
      </c>
      <c r="M4379">
        <f t="shared" si="530"/>
        <v>779000</v>
      </c>
    </row>
    <row r="4380" spans="1:13" x14ac:dyDescent="0.45">
      <c r="A4380" t="s">
        <v>2266</v>
      </c>
      <c r="B4380">
        <v>700000</v>
      </c>
      <c r="C4380" t="s">
        <v>4</v>
      </c>
      <c r="D4380" t="str">
        <f t="shared" si="532"/>
        <v>2020.12</v>
      </c>
      <c r="E4380" t="str" cm="1">
        <f t="array" ref="E4380">IF(COUNT(FIND({"셀룰러","샐룰러","lte","Lte","LTE","Cellular","cellular"},G4380)),"lte","wifi")</f>
        <v>wifi</v>
      </c>
      <c r="F4380" t="s">
        <v>121</v>
      </c>
      <c r="G4380" t="s">
        <v>2266</v>
      </c>
      <c r="H4380">
        <f t="shared" si="531"/>
        <v>2.9999999999972715E-2</v>
      </c>
      <c r="I4380">
        <f t="shared" si="528"/>
        <v>779000</v>
      </c>
      <c r="J4380">
        <v>2020.09</v>
      </c>
      <c r="K4380">
        <f t="shared" si="529"/>
        <v>64</v>
      </c>
      <c r="M4380">
        <f t="shared" si="530"/>
        <v>779000</v>
      </c>
    </row>
    <row r="4381" spans="1:13" x14ac:dyDescent="0.45">
      <c r="A4381" t="s">
        <v>2266</v>
      </c>
      <c r="B4381">
        <v>705000</v>
      </c>
      <c r="C4381" t="s">
        <v>43</v>
      </c>
      <c r="D4381" t="str">
        <f t="shared" si="532"/>
        <v>2020.11</v>
      </c>
      <c r="E4381" t="str" cm="1">
        <f t="array" ref="E4381">IF(COUNT(FIND({"셀룰러","샐룰러","lte","Lte","LTE","Cellular","cellular"},G4381)),"lte","wifi")</f>
        <v>wifi</v>
      </c>
      <c r="F4381" t="s">
        <v>186</v>
      </c>
      <c r="G4381" t="s">
        <v>2662</v>
      </c>
      <c r="H4381">
        <f t="shared" si="531"/>
        <v>1.999999999998181E-2</v>
      </c>
      <c r="I4381">
        <f t="shared" si="528"/>
        <v>779000</v>
      </c>
      <c r="J4381">
        <v>2020.09</v>
      </c>
      <c r="K4381">
        <f t="shared" si="529"/>
        <v>64</v>
      </c>
      <c r="M4381">
        <f t="shared" si="530"/>
        <v>779000</v>
      </c>
    </row>
    <row r="4382" spans="1:13" x14ac:dyDescent="0.45">
      <c r="A4382" t="s">
        <v>2266</v>
      </c>
      <c r="B4382">
        <v>790000</v>
      </c>
      <c r="C4382" t="s">
        <v>43</v>
      </c>
      <c r="D4382" t="str">
        <f t="shared" si="532"/>
        <v>2021.01</v>
      </c>
      <c r="E4382" t="str" cm="1">
        <f t="array" ref="E4382">IF(COUNT(FIND({"셀룰러","샐룰러","lte","Lte","LTE","Cellular","cellular"},G4382)),"lte","wifi")</f>
        <v>wifi</v>
      </c>
      <c r="F4382" t="s">
        <v>89</v>
      </c>
      <c r="G4382" t="s">
        <v>2461</v>
      </c>
      <c r="H4382">
        <f t="shared" si="531"/>
        <v>0.92000000000007276</v>
      </c>
      <c r="I4382">
        <f t="shared" si="528"/>
        <v>979000</v>
      </c>
      <c r="J4382">
        <v>2020.09</v>
      </c>
      <c r="K4382">
        <f t="shared" si="529"/>
        <v>256</v>
      </c>
      <c r="M4382">
        <f t="shared" si="530"/>
        <v>779000</v>
      </c>
    </row>
    <row r="4383" spans="1:13" x14ac:dyDescent="0.45">
      <c r="A4383" t="s">
        <v>2266</v>
      </c>
      <c r="B4383">
        <v>780000</v>
      </c>
      <c r="C4383" t="s">
        <v>43</v>
      </c>
      <c r="D4383" t="str">
        <f t="shared" si="532"/>
        <v>2021.03</v>
      </c>
      <c r="E4383" t="str" cm="1">
        <f t="array" ref="E4383">IF(COUNT(FIND({"셀룰러","샐룰러","lte","Lte","LTE","Cellular","cellular"},G4383)),"lte","wifi")</f>
        <v>wifi</v>
      </c>
      <c r="F4383" t="s">
        <v>10</v>
      </c>
      <c r="G4383" t="s">
        <v>2735</v>
      </c>
      <c r="H4383">
        <f t="shared" si="531"/>
        <v>0.94000000000005457</v>
      </c>
      <c r="I4383">
        <f t="shared" si="528"/>
        <v>979000</v>
      </c>
      <c r="J4383">
        <v>2020.09</v>
      </c>
      <c r="K4383">
        <f t="shared" si="529"/>
        <v>256</v>
      </c>
      <c r="M4383">
        <f t="shared" si="530"/>
        <v>779000</v>
      </c>
    </row>
    <row r="4384" spans="1:13" x14ac:dyDescent="0.45">
      <c r="A4384" t="s">
        <v>2266</v>
      </c>
      <c r="B4384">
        <v>550000</v>
      </c>
      <c r="C4384" t="s">
        <v>4</v>
      </c>
      <c r="D4384" t="str">
        <f t="shared" si="532"/>
        <v>2021.02</v>
      </c>
      <c r="E4384" t="str" cm="1">
        <f t="array" ref="E4384">IF(COUNT(FIND({"셀룰러","샐룰러","lte","Lte","LTE","Cellular","cellular"},G4384)),"lte","wifi")</f>
        <v>wifi</v>
      </c>
      <c r="F4384" t="s">
        <v>54</v>
      </c>
      <c r="G4384" t="s">
        <v>330</v>
      </c>
      <c r="H4384">
        <f t="shared" si="531"/>
        <v>0.93000000000006366</v>
      </c>
      <c r="I4384">
        <f t="shared" si="528"/>
        <v>779000</v>
      </c>
      <c r="J4384">
        <v>2020.09</v>
      </c>
      <c r="K4384">
        <f t="shared" si="529"/>
        <v>64</v>
      </c>
      <c r="M4384">
        <f t="shared" si="530"/>
        <v>779000</v>
      </c>
    </row>
    <row r="4385" spans="1:13" x14ac:dyDescent="0.45">
      <c r="A4385" t="s">
        <v>2266</v>
      </c>
      <c r="B4385">
        <v>660000</v>
      </c>
      <c r="C4385" t="s">
        <v>43</v>
      </c>
      <c r="D4385" t="str">
        <f t="shared" si="532"/>
        <v>2021.02</v>
      </c>
      <c r="E4385" t="str" cm="1">
        <f t="array" ref="E4385">IF(COUNT(FIND({"셀룰러","샐룰러","lte","Lte","LTE","Cellular","cellular"},G4385)),"lte","wifi")</f>
        <v>wifi</v>
      </c>
      <c r="F4385" t="s">
        <v>66</v>
      </c>
      <c r="G4385" t="s">
        <v>2370</v>
      </c>
      <c r="H4385">
        <f t="shared" si="531"/>
        <v>0.93000000000006366</v>
      </c>
      <c r="I4385">
        <f t="shared" si="528"/>
        <v>779000</v>
      </c>
      <c r="J4385">
        <v>2020.09</v>
      </c>
      <c r="K4385">
        <f t="shared" si="529"/>
        <v>64</v>
      </c>
      <c r="M4385">
        <f t="shared" si="530"/>
        <v>779000</v>
      </c>
    </row>
    <row r="4386" spans="1:13" x14ac:dyDescent="0.45">
      <c r="A4386" t="s">
        <v>2266</v>
      </c>
      <c r="B4386">
        <v>689000</v>
      </c>
      <c r="C4386" t="s">
        <v>4</v>
      </c>
      <c r="D4386" t="str">
        <f t="shared" si="532"/>
        <v>2021.01</v>
      </c>
      <c r="E4386" t="str" cm="1">
        <f t="array" ref="E4386">IF(COUNT(FIND({"셀룰러","샐룰러","lte","Lte","LTE","Cellular","cellular"},G4386)),"lte","wifi")</f>
        <v>wifi</v>
      </c>
      <c r="F4386" t="s">
        <v>342</v>
      </c>
      <c r="G4386" t="s">
        <v>2253</v>
      </c>
      <c r="H4386">
        <f t="shared" si="531"/>
        <v>0.92000000000007276</v>
      </c>
      <c r="I4386">
        <f t="shared" si="528"/>
        <v>779000</v>
      </c>
      <c r="J4386">
        <v>2020.09</v>
      </c>
      <c r="K4386">
        <f t="shared" si="529"/>
        <v>64</v>
      </c>
      <c r="M4386">
        <f t="shared" si="530"/>
        <v>779000</v>
      </c>
    </row>
    <row r="4387" spans="1:13" x14ac:dyDescent="0.45">
      <c r="A4387" t="s">
        <v>2266</v>
      </c>
      <c r="B4387">
        <v>830000</v>
      </c>
      <c r="C4387" t="s">
        <v>43</v>
      </c>
      <c r="D4387" s="2">
        <v>2021.02</v>
      </c>
      <c r="E4387" t="str" cm="1">
        <f t="array" ref="E4387">IF(COUNT(FIND({"셀룰러","샐룰러","lte","Lte","LTE","Cellular","cellular"},G4387)),"lte","wifi")</f>
        <v>wifi</v>
      </c>
      <c r="F4387">
        <v>20210222</v>
      </c>
      <c r="G4387" t="s">
        <v>5563</v>
      </c>
      <c r="H4387">
        <f t="shared" si="531"/>
        <v>0.93000000000006366</v>
      </c>
      <c r="I4387">
        <f t="shared" si="528"/>
        <v>979000</v>
      </c>
      <c r="J4387">
        <v>2020.09</v>
      </c>
      <c r="K4387">
        <f t="shared" si="529"/>
        <v>256</v>
      </c>
      <c r="M4387">
        <f t="shared" si="530"/>
        <v>779000</v>
      </c>
    </row>
    <row r="4388" spans="1:13" x14ac:dyDescent="0.45">
      <c r="A4388" t="s">
        <v>2266</v>
      </c>
      <c r="B4388">
        <v>680000</v>
      </c>
      <c r="C4388" t="s">
        <v>43</v>
      </c>
      <c r="D4388" t="str">
        <f t="shared" ref="D4388:D4405" si="533">LEFT(F4388,7)</f>
        <v>2021.03</v>
      </c>
      <c r="E4388" t="str" cm="1">
        <f t="array" ref="E4388">IF(COUNT(FIND({"셀룰러","샐룰러","lte","Lte","LTE","Cellular","cellular"},G4388)),"lte","wifi")</f>
        <v>wifi</v>
      </c>
      <c r="F4388" t="s">
        <v>13</v>
      </c>
      <c r="G4388" t="s">
        <v>2284</v>
      </c>
      <c r="H4388">
        <f t="shared" si="531"/>
        <v>0.94000000000005457</v>
      </c>
      <c r="I4388">
        <f t="shared" si="528"/>
        <v>779000</v>
      </c>
      <c r="J4388">
        <v>2020.09</v>
      </c>
      <c r="K4388">
        <f t="shared" si="529"/>
        <v>64</v>
      </c>
      <c r="M4388">
        <f t="shared" si="530"/>
        <v>779000</v>
      </c>
    </row>
    <row r="4389" spans="1:13" x14ac:dyDescent="0.45">
      <c r="A4389" t="s">
        <v>2266</v>
      </c>
      <c r="B4389">
        <v>650000</v>
      </c>
      <c r="C4389" t="s">
        <v>43</v>
      </c>
      <c r="D4389" t="str">
        <f t="shared" si="533"/>
        <v>2021.02</v>
      </c>
      <c r="E4389" t="str" cm="1">
        <f t="array" ref="E4389">IF(COUNT(FIND({"셀룰러","샐룰러","lte","Lte","LTE","Cellular","cellular"},G4389)),"lte","wifi")</f>
        <v>wifi</v>
      </c>
      <c r="F4389" t="s">
        <v>30</v>
      </c>
      <c r="G4389" t="s">
        <v>2385</v>
      </c>
      <c r="H4389">
        <f t="shared" si="531"/>
        <v>0.93000000000006366</v>
      </c>
      <c r="I4389">
        <f t="shared" si="528"/>
        <v>779000</v>
      </c>
      <c r="J4389">
        <v>2020.09</v>
      </c>
      <c r="K4389">
        <f t="shared" si="529"/>
        <v>64</v>
      </c>
      <c r="M4389">
        <f t="shared" si="530"/>
        <v>779000</v>
      </c>
    </row>
    <row r="4390" spans="1:13" x14ac:dyDescent="0.45">
      <c r="A4390" t="s">
        <v>2266</v>
      </c>
      <c r="B4390">
        <v>70000</v>
      </c>
      <c r="C4390" t="s">
        <v>4</v>
      </c>
      <c r="D4390" t="str">
        <f t="shared" si="533"/>
        <v>2021.03</v>
      </c>
      <c r="E4390" t="str" cm="1">
        <f t="array" ref="E4390">IF(COUNT(FIND({"셀룰러","샐룰러","lte","Lte","LTE","Cellular","cellular"},G4390)),"lte","wifi")</f>
        <v>wifi</v>
      </c>
      <c r="F4390" t="s">
        <v>8</v>
      </c>
      <c r="G4390" t="s">
        <v>2600</v>
      </c>
      <c r="H4390">
        <f t="shared" si="531"/>
        <v>0.94000000000005457</v>
      </c>
      <c r="I4390">
        <f t="shared" si="528"/>
        <v>779000</v>
      </c>
      <c r="J4390">
        <v>2020.09</v>
      </c>
      <c r="K4390">
        <f t="shared" si="529"/>
        <v>64</v>
      </c>
      <c r="M4390">
        <f t="shared" si="530"/>
        <v>779000</v>
      </c>
    </row>
    <row r="4391" spans="1:13" x14ac:dyDescent="0.45">
      <c r="A4391" t="s">
        <v>2266</v>
      </c>
      <c r="B4391">
        <v>660000</v>
      </c>
      <c r="C4391" t="s">
        <v>4</v>
      </c>
      <c r="D4391" t="str">
        <f t="shared" si="533"/>
        <v>2021.01</v>
      </c>
      <c r="E4391" t="str" cm="1">
        <f t="array" ref="E4391">IF(COUNT(FIND({"셀룰러","샐룰러","lte","Lte","LTE","Cellular","cellular"},G4391)),"lte","wifi")</f>
        <v>wifi</v>
      </c>
      <c r="F4391" t="s">
        <v>371</v>
      </c>
      <c r="G4391" t="s">
        <v>2468</v>
      </c>
      <c r="H4391">
        <f t="shared" si="531"/>
        <v>0.92000000000007276</v>
      </c>
      <c r="I4391">
        <f t="shared" si="528"/>
        <v>779000</v>
      </c>
      <c r="J4391">
        <v>2020.09</v>
      </c>
      <c r="K4391">
        <f t="shared" si="529"/>
        <v>64</v>
      </c>
      <c r="M4391">
        <f t="shared" si="530"/>
        <v>779000</v>
      </c>
    </row>
    <row r="4392" spans="1:13" x14ac:dyDescent="0.45">
      <c r="A4392" t="s">
        <v>2266</v>
      </c>
      <c r="B4392">
        <v>720000</v>
      </c>
      <c r="C4392" t="s">
        <v>43</v>
      </c>
      <c r="D4392" t="str">
        <f t="shared" si="533"/>
        <v>2020.12</v>
      </c>
      <c r="E4392" t="str" cm="1">
        <f t="array" ref="E4392">IF(COUNT(FIND({"셀룰러","샐룰러","lte","Lte","LTE","Cellular","cellular"},G4392)),"lte","wifi")</f>
        <v>wifi</v>
      </c>
      <c r="F4392" t="s">
        <v>118</v>
      </c>
      <c r="G4392" t="s">
        <v>2530</v>
      </c>
      <c r="H4392">
        <f t="shared" si="531"/>
        <v>2.9999999999972715E-2</v>
      </c>
      <c r="I4392">
        <f t="shared" si="528"/>
        <v>779000</v>
      </c>
      <c r="J4392">
        <v>2020.09</v>
      </c>
      <c r="K4392">
        <f t="shared" si="529"/>
        <v>64</v>
      </c>
      <c r="M4392">
        <f t="shared" si="530"/>
        <v>779000</v>
      </c>
    </row>
    <row r="4393" spans="1:13" x14ac:dyDescent="0.45">
      <c r="A4393" t="s">
        <v>2266</v>
      </c>
      <c r="B4393">
        <v>650000</v>
      </c>
      <c r="C4393" t="s">
        <v>4</v>
      </c>
      <c r="D4393" t="str">
        <f t="shared" si="533"/>
        <v>2021.01</v>
      </c>
      <c r="E4393" t="str" cm="1">
        <f t="array" ref="E4393">IF(COUNT(FIND({"셀룰러","샐룰러","lte","Lte","LTE","Cellular","cellular"},G4393)),"lte","wifi")</f>
        <v>wifi</v>
      </c>
      <c r="F4393" t="s">
        <v>94</v>
      </c>
      <c r="G4393" t="s">
        <v>2506</v>
      </c>
      <c r="H4393">
        <f t="shared" si="531"/>
        <v>0.92000000000007276</v>
      </c>
      <c r="I4393">
        <f t="shared" si="528"/>
        <v>779000</v>
      </c>
      <c r="J4393">
        <v>2020.09</v>
      </c>
      <c r="K4393">
        <f t="shared" si="529"/>
        <v>64</v>
      </c>
      <c r="M4393">
        <f t="shared" si="530"/>
        <v>779000</v>
      </c>
    </row>
    <row r="4394" spans="1:13" x14ac:dyDescent="0.45">
      <c r="A4394" t="s">
        <v>2266</v>
      </c>
      <c r="B4394">
        <v>190000</v>
      </c>
      <c r="C4394" t="s">
        <v>4</v>
      </c>
      <c r="D4394" t="str">
        <f t="shared" si="533"/>
        <v>2021.01</v>
      </c>
      <c r="E4394" t="str" cm="1">
        <f t="array" ref="E4394">IF(COUNT(FIND({"셀룰러","샐룰러","lte","Lte","LTE","Cellular","cellular"},G4394)),"lte","wifi")</f>
        <v>wifi</v>
      </c>
      <c r="F4394" t="s">
        <v>342</v>
      </c>
      <c r="G4394" t="s">
        <v>1521</v>
      </c>
      <c r="H4394">
        <f t="shared" si="531"/>
        <v>0.92000000000007276</v>
      </c>
      <c r="I4394">
        <f t="shared" si="528"/>
        <v>779000</v>
      </c>
      <c r="J4394">
        <v>2020.09</v>
      </c>
      <c r="K4394">
        <f t="shared" si="529"/>
        <v>64</v>
      </c>
      <c r="M4394">
        <f t="shared" si="530"/>
        <v>779000</v>
      </c>
    </row>
    <row r="4395" spans="1:13" x14ac:dyDescent="0.45">
      <c r="A4395" t="s">
        <v>2266</v>
      </c>
      <c r="B4395">
        <v>680000</v>
      </c>
      <c r="C4395" t="s">
        <v>4</v>
      </c>
      <c r="D4395" t="str">
        <f t="shared" si="533"/>
        <v>2021.01</v>
      </c>
      <c r="E4395" t="str" cm="1">
        <f t="array" ref="E4395">IF(COUNT(FIND({"셀룰러","샐룰러","lte","Lte","LTE","Cellular","cellular"},G4395)),"lte","wifi")</f>
        <v>wifi</v>
      </c>
      <c r="F4395" t="s">
        <v>116</v>
      </c>
      <c r="G4395" t="s">
        <v>2541</v>
      </c>
      <c r="H4395">
        <f t="shared" si="531"/>
        <v>0.92000000000007276</v>
      </c>
      <c r="I4395">
        <f t="shared" si="528"/>
        <v>779000</v>
      </c>
      <c r="J4395">
        <v>2020.09</v>
      </c>
      <c r="K4395">
        <f t="shared" si="529"/>
        <v>64</v>
      </c>
      <c r="M4395">
        <f t="shared" si="530"/>
        <v>779000</v>
      </c>
    </row>
    <row r="4396" spans="1:13" x14ac:dyDescent="0.45">
      <c r="A4396" t="s">
        <v>2266</v>
      </c>
      <c r="B4396">
        <v>700000</v>
      </c>
      <c r="C4396" t="s">
        <v>43</v>
      </c>
      <c r="D4396" t="str">
        <f t="shared" si="533"/>
        <v>2021.01</v>
      </c>
      <c r="E4396" t="str" cm="1">
        <f t="array" ref="E4396">IF(COUNT(FIND({"셀룰러","샐룰러","lte","Lte","LTE","Cellular","cellular"},G4396)),"lte","wifi")</f>
        <v>wifi</v>
      </c>
      <c r="F4396" t="s">
        <v>110</v>
      </c>
      <c r="G4396" t="s">
        <v>2511</v>
      </c>
      <c r="H4396">
        <f t="shared" si="531"/>
        <v>0.92000000000007276</v>
      </c>
      <c r="I4396">
        <f t="shared" si="528"/>
        <v>779000</v>
      </c>
      <c r="J4396">
        <v>2020.09</v>
      </c>
      <c r="K4396">
        <f t="shared" si="529"/>
        <v>64</v>
      </c>
      <c r="M4396">
        <f t="shared" si="530"/>
        <v>779000</v>
      </c>
    </row>
    <row r="4397" spans="1:13" x14ac:dyDescent="0.45">
      <c r="A4397" t="s">
        <v>2266</v>
      </c>
      <c r="B4397">
        <v>680000</v>
      </c>
      <c r="C4397" t="s">
        <v>43</v>
      </c>
      <c r="D4397" t="str">
        <f t="shared" si="533"/>
        <v>2020.12</v>
      </c>
      <c r="E4397" t="str" cm="1">
        <f t="array" ref="E4397">IF(COUNT(FIND({"셀룰러","샐룰러","lte","Lte","LTE","Cellular","cellular"},G4397)),"lte","wifi")</f>
        <v>wifi</v>
      </c>
      <c r="F4397" t="s">
        <v>142</v>
      </c>
      <c r="G4397" t="s">
        <v>1489</v>
      </c>
      <c r="H4397">
        <f t="shared" si="531"/>
        <v>2.9999999999972715E-2</v>
      </c>
      <c r="I4397">
        <f t="shared" si="528"/>
        <v>779000</v>
      </c>
      <c r="J4397">
        <v>2020.09</v>
      </c>
      <c r="K4397">
        <f t="shared" si="529"/>
        <v>64</v>
      </c>
      <c r="M4397">
        <f t="shared" si="530"/>
        <v>779000</v>
      </c>
    </row>
    <row r="4398" spans="1:13" x14ac:dyDescent="0.45">
      <c r="A4398" t="s">
        <v>2266</v>
      </c>
      <c r="B4398">
        <v>720000</v>
      </c>
      <c r="C4398" t="s">
        <v>43</v>
      </c>
      <c r="D4398" t="str">
        <f t="shared" si="533"/>
        <v>2020.11</v>
      </c>
      <c r="E4398" t="str" cm="1">
        <f t="array" ref="E4398">IF(COUNT(FIND({"셀룰러","샐룰러","lte","Lte","LTE","Cellular","cellular"},G4398)),"lte","wifi")</f>
        <v>wifi</v>
      </c>
      <c r="F4398" t="s">
        <v>185</v>
      </c>
      <c r="G4398" t="s">
        <v>2649</v>
      </c>
      <c r="H4398">
        <f t="shared" si="531"/>
        <v>1.999999999998181E-2</v>
      </c>
      <c r="I4398">
        <f t="shared" si="528"/>
        <v>779000</v>
      </c>
      <c r="J4398">
        <v>2020.09</v>
      </c>
      <c r="K4398">
        <f t="shared" si="529"/>
        <v>64</v>
      </c>
      <c r="M4398">
        <f t="shared" si="530"/>
        <v>779000</v>
      </c>
    </row>
    <row r="4399" spans="1:13" x14ac:dyDescent="0.45">
      <c r="A4399" t="s">
        <v>2266</v>
      </c>
      <c r="B4399">
        <v>460000</v>
      </c>
      <c r="C4399" t="s">
        <v>4</v>
      </c>
      <c r="D4399" t="str">
        <f t="shared" si="533"/>
        <v>2020.12</v>
      </c>
      <c r="E4399" t="str" cm="1">
        <f t="array" ref="E4399">IF(COUNT(FIND({"셀룰러","샐룰러","lte","Lte","LTE","Cellular","cellular"},G4399)),"lte","wifi")</f>
        <v>wifi</v>
      </c>
      <c r="F4399" t="s">
        <v>156</v>
      </c>
      <c r="G4399" t="s">
        <v>2173</v>
      </c>
      <c r="H4399">
        <f t="shared" si="531"/>
        <v>2.9999999999972715E-2</v>
      </c>
      <c r="I4399">
        <f t="shared" si="528"/>
        <v>779000</v>
      </c>
      <c r="J4399">
        <v>2020.09</v>
      </c>
      <c r="K4399">
        <f t="shared" si="529"/>
        <v>64</v>
      </c>
      <c r="M4399">
        <f t="shared" si="530"/>
        <v>779000</v>
      </c>
    </row>
    <row r="4400" spans="1:13" x14ac:dyDescent="0.45">
      <c r="A4400" t="s">
        <v>2266</v>
      </c>
      <c r="B4400">
        <v>695000</v>
      </c>
      <c r="C4400" t="s">
        <v>43</v>
      </c>
      <c r="D4400" t="str">
        <f t="shared" si="533"/>
        <v>2021.02</v>
      </c>
      <c r="E4400" t="str" cm="1">
        <f t="array" ref="E4400">IF(COUNT(FIND({"셀룰러","샐룰러","lte","Lte","LTE","Cellular","cellular"},G4400)),"lte","wifi")</f>
        <v>wifi</v>
      </c>
      <c r="F4400" t="s">
        <v>74</v>
      </c>
      <c r="G4400" t="s">
        <v>2418</v>
      </c>
      <c r="H4400">
        <f t="shared" si="531"/>
        <v>0.93000000000006366</v>
      </c>
      <c r="I4400">
        <f t="shared" si="528"/>
        <v>779000</v>
      </c>
      <c r="J4400">
        <v>2020.09</v>
      </c>
      <c r="K4400">
        <f t="shared" si="529"/>
        <v>64</v>
      </c>
      <c r="M4400">
        <f t="shared" si="530"/>
        <v>779000</v>
      </c>
    </row>
    <row r="4401" spans="1:13" x14ac:dyDescent="0.45">
      <c r="A4401" t="s">
        <v>2266</v>
      </c>
      <c r="B4401">
        <v>700000</v>
      </c>
      <c r="C4401" t="s">
        <v>43</v>
      </c>
      <c r="D4401" t="str">
        <f t="shared" si="533"/>
        <v>2021.02</v>
      </c>
      <c r="E4401" t="str" cm="1">
        <f t="array" ref="E4401">IF(COUNT(FIND({"셀룰러","샐룰러","lte","Lte","LTE","Cellular","cellular"},G4401)),"lte","wifi")</f>
        <v>wifi</v>
      </c>
      <c r="F4401" t="s">
        <v>52</v>
      </c>
      <c r="G4401" t="s">
        <v>2375</v>
      </c>
      <c r="H4401">
        <f t="shared" si="531"/>
        <v>0.93000000000006366</v>
      </c>
      <c r="I4401">
        <f t="shared" si="528"/>
        <v>779000</v>
      </c>
      <c r="J4401">
        <v>2020.09</v>
      </c>
      <c r="K4401">
        <f t="shared" si="529"/>
        <v>64</v>
      </c>
      <c r="M4401">
        <f t="shared" si="530"/>
        <v>779000</v>
      </c>
    </row>
    <row r="4402" spans="1:13" x14ac:dyDescent="0.45">
      <c r="A4402" t="s">
        <v>2266</v>
      </c>
      <c r="B4402">
        <v>670000</v>
      </c>
      <c r="C4402" t="s">
        <v>4</v>
      </c>
      <c r="D4402" t="str">
        <f t="shared" si="533"/>
        <v>2021.01</v>
      </c>
      <c r="E4402" t="str" cm="1">
        <f t="array" ref="E4402">IF(COUNT(FIND({"셀룰러","샐룰러","lte","Lte","LTE","Cellular","cellular"},G4402)),"lte","wifi")</f>
        <v>wifi</v>
      </c>
      <c r="F4402" t="s">
        <v>339</v>
      </c>
      <c r="G4402" t="s">
        <v>2444</v>
      </c>
      <c r="H4402">
        <f t="shared" si="531"/>
        <v>0.92000000000007276</v>
      </c>
      <c r="I4402">
        <f t="shared" si="528"/>
        <v>779000</v>
      </c>
      <c r="J4402">
        <v>2020.09</v>
      </c>
      <c r="K4402">
        <f t="shared" si="529"/>
        <v>64</v>
      </c>
      <c r="M4402">
        <f t="shared" si="530"/>
        <v>779000</v>
      </c>
    </row>
    <row r="4403" spans="1:13" x14ac:dyDescent="0.45">
      <c r="A4403" t="s">
        <v>2266</v>
      </c>
      <c r="B4403">
        <v>720000</v>
      </c>
      <c r="C4403" t="s">
        <v>4</v>
      </c>
      <c r="D4403" t="str">
        <f t="shared" si="533"/>
        <v>2020.12</v>
      </c>
      <c r="E4403" t="str" cm="1">
        <f t="array" ref="E4403">IF(COUNT(FIND({"셀룰러","샐룰러","lte","Lte","LTE","Cellular","cellular"},G4403)),"lte","wifi")</f>
        <v>wifi</v>
      </c>
      <c r="F4403" t="s">
        <v>171</v>
      </c>
      <c r="G4403" t="s">
        <v>2594</v>
      </c>
      <c r="H4403">
        <f t="shared" si="531"/>
        <v>2.9999999999972715E-2</v>
      </c>
      <c r="I4403">
        <f t="shared" si="528"/>
        <v>779000</v>
      </c>
      <c r="J4403">
        <v>2020.09</v>
      </c>
      <c r="K4403">
        <f t="shared" si="529"/>
        <v>64</v>
      </c>
      <c r="M4403">
        <f t="shared" si="530"/>
        <v>779000</v>
      </c>
    </row>
    <row r="4404" spans="1:13" x14ac:dyDescent="0.45">
      <c r="A4404" t="s">
        <v>2266</v>
      </c>
      <c r="B4404">
        <v>950000</v>
      </c>
      <c r="C4404" t="s">
        <v>4</v>
      </c>
      <c r="D4404" t="str">
        <f t="shared" si="533"/>
        <v>2021.03</v>
      </c>
      <c r="E4404" t="str" cm="1">
        <f t="array" ref="E4404">IF(COUNT(FIND({"셀룰러","샐룰러","lte","Lte","LTE","Cellular","cellular"},G4404)),"lte","wifi")</f>
        <v>lte</v>
      </c>
      <c r="F4404" t="s">
        <v>10</v>
      </c>
      <c r="G4404" t="s">
        <v>2219</v>
      </c>
      <c r="H4404">
        <f t="shared" si="531"/>
        <v>0.94000000000005457</v>
      </c>
      <c r="I4404">
        <f t="shared" si="528"/>
        <v>1149000</v>
      </c>
      <c r="J4404">
        <v>2020.09</v>
      </c>
      <c r="K4404">
        <f t="shared" si="529"/>
        <v>256</v>
      </c>
      <c r="M4404">
        <f t="shared" si="530"/>
        <v>949000</v>
      </c>
    </row>
    <row r="4405" spans="1:13" x14ac:dyDescent="0.45">
      <c r="A4405" t="s">
        <v>2266</v>
      </c>
      <c r="B4405">
        <v>690000</v>
      </c>
      <c r="C4405" t="s">
        <v>43</v>
      </c>
      <c r="D4405" t="str">
        <f t="shared" si="533"/>
        <v>2020.12</v>
      </c>
      <c r="E4405" t="str" cm="1">
        <f t="array" ref="E4405">IF(COUNT(FIND({"셀룰러","샐룰러","lte","Lte","LTE","Cellular","cellular"},G4405)),"lte","wifi")</f>
        <v>wifi</v>
      </c>
      <c r="F4405" t="s">
        <v>161</v>
      </c>
      <c r="G4405" t="s">
        <v>2598</v>
      </c>
      <c r="H4405">
        <f t="shared" si="531"/>
        <v>2.9999999999972715E-2</v>
      </c>
      <c r="I4405">
        <f t="shared" si="528"/>
        <v>779000</v>
      </c>
      <c r="J4405">
        <v>2020.09</v>
      </c>
      <c r="K4405">
        <f t="shared" si="529"/>
        <v>64</v>
      </c>
      <c r="M4405">
        <f t="shared" si="530"/>
        <v>779000</v>
      </c>
    </row>
    <row r="4406" spans="1:13" x14ac:dyDescent="0.45">
      <c r="A4406" t="s">
        <v>2266</v>
      </c>
      <c r="B4406">
        <v>750000</v>
      </c>
      <c r="C4406" t="s">
        <v>43</v>
      </c>
      <c r="D4406" s="2">
        <v>2021.03</v>
      </c>
      <c r="E4406" t="str" cm="1">
        <f t="array" ref="E4406">IF(COUNT(FIND({"셀룰러","샐룰러","lte","Lte","LTE","Cellular","cellular"},G4406)),"lte","wifi")</f>
        <v>wifi</v>
      </c>
      <c r="F4406">
        <v>20210303</v>
      </c>
      <c r="G4406" t="s">
        <v>5552</v>
      </c>
      <c r="H4406">
        <f t="shared" si="531"/>
        <v>0.94000000000005457</v>
      </c>
      <c r="I4406">
        <f t="shared" si="528"/>
        <v>779000</v>
      </c>
      <c r="J4406">
        <v>2020.09</v>
      </c>
      <c r="K4406">
        <f t="shared" si="529"/>
        <v>64</v>
      </c>
      <c r="M4406">
        <f t="shared" si="530"/>
        <v>779000</v>
      </c>
    </row>
    <row r="4407" spans="1:13" x14ac:dyDescent="0.45">
      <c r="A4407" t="s">
        <v>2266</v>
      </c>
      <c r="B4407">
        <v>850000</v>
      </c>
      <c r="C4407" t="s">
        <v>43</v>
      </c>
      <c r="D4407" t="str">
        <f t="shared" ref="D4407:D4416" si="534">LEFT(F4407,7)</f>
        <v>2021.01</v>
      </c>
      <c r="E4407" t="str" cm="1">
        <f t="array" ref="E4407">IF(COUNT(FIND({"셀룰러","샐룰러","lte","Lte","LTE","Cellular","cellular"},G4407)),"lte","wifi")</f>
        <v>wifi</v>
      </c>
      <c r="F4407" t="s">
        <v>89</v>
      </c>
      <c r="G4407" t="s">
        <v>2439</v>
      </c>
      <c r="H4407">
        <f t="shared" si="531"/>
        <v>0.92000000000007276</v>
      </c>
      <c r="I4407">
        <f t="shared" si="528"/>
        <v>979000</v>
      </c>
      <c r="J4407">
        <v>2020.09</v>
      </c>
      <c r="K4407">
        <f t="shared" si="529"/>
        <v>256</v>
      </c>
      <c r="M4407">
        <f t="shared" si="530"/>
        <v>779000</v>
      </c>
    </row>
    <row r="4408" spans="1:13" x14ac:dyDescent="0.45">
      <c r="A4408" t="s">
        <v>2266</v>
      </c>
      <c r="B4408">
        <v>690000</v>
      </c>
      <c r="C4408" t="s">
        <v>4</v>
      </c>
      <c r="D4408" t="str">
        <f t="shared" si="534"/>
        <v>2020.12</v>
      </c>
      <c r="E4408" t="str" cm="1">
        <f t="array" ref="E4408">IF(COUNT(FIND({"셀룰러","샐룰러","lte","Lte","LTE","Cellular","cellular"},G4408)),"lte","wifi")</f>
        <v>wifi</v>
      </c>
      <c r="F4408" t="s">
        <v>472</v>
      </c>
      <c r="G4408" t="s">
        <v>2584</v>
      </c>
      <c r="H4408">
        <f t="shared" si="531"/>
        <v>2.9999999999972715E-2</v>
      </c>
      <c r="I4408">
        <f t="shared" si="528"/>
        <v>779000</v>
      </c>
      <c r="J4408">
        <v>2020.09</v>
      </c>
      <c r="K4408">
        <f t="shared" si="529"/>
        <v>64</v>
      </c>
      <c r="M4408">
        <f t="shared" si="530"/>
        <v>779000</v>
      </c>
    </row>
    <row r="4409" spans="1:13" x14ac:dyDescent="0.45">
      <c r="A4409" t="s">
        <v>2266</v>
      </c>
      <c r="B4409" s="1">
        <v>299000</v>
      </c>
      <c r="C4409" t="s">
        <v>4</v>
      </c>
      <c r="D4409" t="str">
        <f t="shared" si="534"/>
        <v>2020.12</v>
      </c>
      <c r="E4409" t="str" cm="1">
        <f t="array" ref="E4409">IF(COUNT(FIND({"셀룰러","샐룰러","lte","Lte","LTE","Cellular","cellular"},G4409)),"lte","wifi")</f>
        <v>wifi</v>
      </c>
      <c r="F4409" t="s">
        <v>5281</v>
      </c>
      <c r="G4409" t="s">
        <v>5135</v>
      </c>
      <c r="H4409">
        <f t="shared" si="531"/>
        <v>2.9999999999972715E-2</v>
      </c>
      <c r="I4409">
        <f t="shared" si="528"/>
        <v>779000</v>
      </c>
      <c r="J4409">
        <v>2020.09</v>
      </c>
      <c r="K4409">
        <f t="shared" si="529"/>
        <v>64</v>
      </c>
      <c r="M4409">
        <f t="shared" si="530"/>
        <v>779000</v>
      </c>
    </row>
    <row r="4410" spans="1:13" x14ac:dyDescent="0.45">
      <c r="A4410" t="s">
        <v>2266</v>
      </c>
      <c r="B4410">
        <v>870000</v>
      </c>
      <c r="C4410" t="s">
        <v>4</v>
      </c>
      <c r="D4410" t="str">
        <f t="shared" si="534"/>
        <v>2020.11</v>
      </c>
      <c r="E4410" t="str" cm="1">
        <f t="array" ref="E4410">IF(COUNT(FIND({"셀룰러","샐룰러","lte","Lte","LTE","Cellular","cellular"},G4410)),"lte","wifi")</f>
        <v>lte</v>
      </c>
      <c r="F4410" t="s">
        <v>168</v>
      </c>
      <c r="G4410" t="s">
        <v>2636</v>
      </c>
      <c r="H4410">
        <f t="shared" si="531"/>
        <v>1.999999999998181E-2</v>
      </c>
      <c r="I4410">
        <f t="shared" si="528"/>
        <v>1149000</v>
      </c>
      <c r="J4410">
        <v>2020.09</v>
      </c>
      <c r="K4410">
        <f t="shared" si="529"/>
        <v>256</v>
      </c>
      <c r="M4410">
        <f t="shared" si="530"/>
        <v>949000</v>
      </c>
    </row>
    <row r="4411" spans="1:13" x14ac:dyDescent="0.45">
      <c r="A4411" t="s">
        <v>2266</v>
      </c>
      <c r="B4411">
        <v>670000</v>
      </c>
      <c r="C4411" t="s">
        <v>43</v>
      </c>
      <c r="D4411" t="str">
        <f t="shared" si="534"/>
        <v>2021.03</v>
      </c>
      <c r="E4411" t="str" cm="1">
        <f t="array" ref="E4411">IF(COUNT(FIND({"셀룰러","샐룰러","lte","Lte","LTE","Cellular","cellular"},G4411)),"lte","wifi")</f>
        <v>wifi</v>
      </c>
      <c r="F4411" t="s">
        <v>197</v>
      </c>
      <c r="G4411" t="s">
        <v>2304</v>
      </c>
      <c r="H4411">
        <f t="shared" si="531"/>
        <v>0.94000000000005457</v>
      </c>
      <c r="I4411">
        <f t="shared" si="528"/>
        <v>779000</v>
      </c>
      <c r="J4411">
        <v>2020.09</v>
      </c>
      <c r="K4411">
        <f t="shared" si="529"/>
        <v>64</v>
      </c>
      <c r="M4411">
        <f t="shared" si="530"/>
        <v>779000</v>
      </c>
    </row>
    <row r="4412" spans="1:13" x14ac:dyDescent="0.45">
      <c r="A4412" t="s">
        <v>2266</v>
      </c>
      <c r="B4412">
        <v>670000</v>
      </c>
      <c r="C4412" t="s">
        <v>43</v>
      </c>
      <c r="D4412" t="str">
        <f t="shared" si="534"/>
        <v>2020.12</v>
      </c>
      <c r="E4412" t="str" cm="1">
        <f t="array" ref="E4412">IF(COUNT(FIND({"셀룰러","샐룰러","lte","Lte","LTE","Cellular","cellular"},G4412)),"lte","wifi")</f>
        <v>wifi</v>
      </c>
      <c r="F4412" t="s">
        <v>165</v>
      </c>
      <c r="G4412" t="s">
        <v>2602</v>
      </c>
      <c r="H4412">
        <f t="shared" si="531"/>
        <v>2.9999999999972715E-2</v>
      </c>
      <c r="I4412">
        <f t="shared" si="528"/>
        <v>779000</v>
      </c>
      <c r="J4412">
        <v>2020.09</v>
      </c>
      <c r="K4412">
        <f t="shared" si="529"/>
        <v>64</v>
      </c>
      <c r="M4412">
        <f t="shared" si="530"/>
        <v>779000</v>
      </c>
    </row>
    <row r="4413" spans="1:13" x14ac:dyDescent="0.45">
      <c r="A4413" t="s">
        <v>2266</v>
      </c>
      <c r="B4413">
        <v>660000</v>
      </c>
      <c r="C4413" t="s">
        <v>43</v>
      </c>
      <c r="D4413" t="str">
        <f t="shared" si="534"/>
        <v>2021.02</v>
      </c>
      <c r="E4413" t="str" cm="1">
        <f t="array" ref="E4413">IF(COUNT(FIND({"셀룰러","샐룰러","lte","Lte","LTE","Cellular","cellular"},G4413)),"lte","wifi")</f>
        <v>wifi</v>
      </c>
      <c r="F4413" t="s">
        <v>302</v>
      </c>
      <c r="G4413" t="s">
        <v>2413</v>
      </c>
      <c r="H4413">
        <f t="shared" si="531"/>
        <v>0.93000000000006366</v>
      </c>
      <c r="I4413">
        <f t="shared" si="528"/>
        <v>779000</v>
      </c>
      <c r="J4413">
        <v>2020.09</v>
      </c>
      <c r="K4413">
        <f t="shared" si="529"/>
        <v>64</v>
      </c>
      <c r="M4413">
        <f t="shared" si="530"/>
        <v>779000</v>
      </c>
    </row>
    <row r="4414" spans="1:13" x14ac:dyDescent="0.45">
      <c r="A4414" t="s">
        <v>2266</v>
      </c>
      <c r="B4414">
        <v>750000</v>
      </c>
      <c r="C4414" t="s">
        <v>43</v>
      </c>
      <c r="D4414" t="str">
        <f t="shared" si="534"/>
        <v>2020.12</v>
      </c>
      <c r="E4414" t="str" cm="1">
        <f t="array" ref="E4414">IF(COUNT(FIND({"셀룰러","샐룰러","lte","Lte","LTE","Cellular","cellular"},G4414)),"lte","wifi")</f>
        <v>lte</v>
      </c>
      <c r="F4414" t="s">
        <v>138</v>
      </c>
      <c r="G4414" t="s">
        <v>2570</v>
      </c>
      <c r="H4414">
        <f t="shared" si="531"/>
        <v>2.9999999999972715E-2</v>
      </c>
      <c r="I4414">
        <f t="shared" si="528"/>
        <v>949000</v>
      </c>
      <c r="J4414">
        <v>2020.09</v>
      </c>
      <c r="K4414">
        <f t="shared" si="529"/>
        <v>64</v>
      </c>
      <c r="M4414">
        <f t="shared" si="530"/>
        <v>949000</v>
      </c>
    </row>
    <row r="4415" spans="1:13" x14ac:dyDescent="0.45">
      <c r="A4415" t="s">
        <v>2266</v>
      </c>
      <c r="B4415">
        <v>850000</v>
      </c>
      <c r="C4415" t="s">
        <v>43</v>
      </c>
      <c r="D4415" t="str">
        <f t="shared" si="534"/>
        <v>2020.12</v>
      </c>
      <c r="E4415" t="str" cm="1">
        <f t="array" ref="E4415">IF(COUNT(FIND({"셀룰러","샐룰러","lte","Lte","LTE","Cellular","cellular"},G4415)),"lte","wifi")</f>
        <v>lte</v>
      </c>
      <c r="F4415" t="s">
        <v>153</v>
      </c>
      <c r="G4415" t="s">
        <v>2273</v>
      </c>
      <c r="H4415">
        <f t="shared" si="531"/>
        <v>2.9999999999972715E-2</v>
      </c>
      <c r="I4415">
        <f t="shared" si="528"/>
        <v>1149000</v>
      </c>
      <c r="J4415">
        <v>2020.09</v>
      </c>
      <c r="K4415">
        <f t="shared" si="529"/>
        <v>256</v>
      </c>
      <c r="M4415">
        <f t="shared" si="530"/>
        <v>949000</v>
      </c>
    </row>
    <row r="4416" spans="1:13" x14ac:dyDescent="0.45">
      <c r="A4416" t="s">
        <v>2266</v>
      </c>
      <c r="B4416">
        <v>700000</v>
      </c>
      <c r="C4416" t="s">
        <v>43</v>
      </c>
      <c r="D4416" t="str">
        <f t="shared" si="534"/>
        <v>2021.01</v>
      </c>
      <c r="E4416" t="str" cm="1">
        <f t="array" ref="E4416">IF(COUNT(FIND({"셀룰러","샐룰러","lte","Lte","LTE","Cellular","cellular"},G4416)),"lte","wifi")</f>
        <v>wifi</v>
      </c>
      <c r="F4416" t="s">
        <v>96</v>
      </c>
      <c r="G4416" t="s">
        <v>2518</v>
      </c>
      <c r="H4416">
        <f t="shared" si="531"/>
        <v>0.92000000000007276</v>
      </c>
      <c r="I4416">
        <f t="shared" si="528"/>
        <v>779000</v>
      </c>
      <c r="J4416">
        <v>2020.09</v>
      </c>
      <c r="K4416">
        <f t="shared" si="529"/>
        <v>64</v>
      </c>
      <c r="M4416">
        <f t="shared" si="530"/>
        <v>779000</v>
      </c>
    </row>
    <row r="4417" spans="1:13" x14ac:dyDescent="0.45">
      <c r="A4417" t="s">
        <v>2266</v>
      </c>
      <c r="B4417">
        <v>740000</v>
      </c>
      <c r="C4417" t="s">
        <v>4</v>
      </c>
      <c r="D4417" s="2">
        <v>2021.02</v>
      </c>
      <c r="E4417" t="str" cm="1">
        <f t="array" ref="E4417">IF(COUNT(FIND({"셀룰러","샐룰러","lte","Lte","LTE","Cellular","cellular"},G4417)),"lte","wifi")</f>
        <v>lte</v>
      </c>
      <c r="F4417">
        <v>20210219</v>
      </c>
      <c r="G4417" t="s">
        <v>5626</v>
      </c>
      <c r="H4417">
        <f t="shared" si="531"/>
        <v>0.93000000000006366</v>
      </c>
      <c r="I4417">
        <f t="shared" si="528"/>
        <v>949000</v>
      </c>
      <c r="J4417">
        <v>2020.09</v>
      </c>
      <c r="K4417">
        <f t="shared" si="529"/>
        <v>64</v>
      </c>
      <c r="M4417">
        <f t="shared" si="530"/>
        <v>949000</v>
      </c>
    </row>
    <row r="4418" spans="1:13" x14ac:dyDescent="0.45">
      <c r="A4418" t="s">
        <v>2266</v>
      </c>
      <c r="B4418">
        <v>720000</v>
      </c>
      <c r="C4418" t="s">
        <v>43</v>
      </c>
      <c r="D4418" t="str">
        <f t="shared" ref="D4418:D4445" si="535">LEFT(F4418,7)</f>
        <v>2020.11</v>
      </c>
      <c r="E4418" t="str" cm="1">
        <f t="array" ref="E4418">IF(COUNT(FIND({"셀룰러","샐룰러","lte","Lte","LTE","Cellular","cellular"},G4418)),"lte","wifi")</f>
        <v>wifi</v>
      </c>
      <c r="F4418" t="s">
        <v>193</v>
      </c>
      <c r="G4418" t="s">
        <v>2656</v>
      </c>
      <c r="H4418">
        <f t="shared" si="531"/>
        <v>1.999999999998181E-2</v>
      </c>
      <c r="I4418">
        <f t="shared" si="528"/>
        <v>779000</v>
      </c>
      <c r="J4418">
        <v>2020.09</v>
      </c>
      <c r="K4418">
        <f t="shared" si="529"/>
        <v>64</v>
      </c>
      <c r="M4418">
        <f t="shared" si="530"/>
        <v>779000</v>
      </c>
    </row>
    <row r="4419" spans="1:13" x14ac:dyDescent="0.45">
      <c r="A4419" t="s">
        <v>2266</v>
      </c>
      <c r="B4419">
        <v>680000</v>
      </c>
      <c r="C4419" t="s">
        <v>43</v>
      </c>
      <c r="D4419" t="str">
        <f t="shared" si="535"/>
        <v>2021.02</v>
      </c>
      <c r="E4419" t="str" cm="1">
        <f t="array" ref="E4419">IF(COUNT(FIND({"셀룰러","샐룰러","lte","Lte","LTE","Cellular","cellular"},G4419)),"lte","wifi")</f>
        <v>wifi</v>
      </c>
      <c r="F4419" t="s">
        <v>208</v>
      </c>
      <c r="G4419" t="s">
        <v>2341</v>
      </c>
      <c r="H4419">
        <f t="shared" si="531"/>
        <v>0.93000000000006366</v>
      </c>
      <c r="I4419">
        <f t="shared" si="528"/>
        <v>779000</v>
      </c>
      <c r="J4419">
        <v>2020.09</v>
      </c>
      <c r="K4419">
        <f t="shared" si="529"/>
        <v>64</v>
      </c>
      <c r="M4419">
        <f t="shared" si="530"/>
        <v>779000</v>
      </c>
    </row>
    <row r="4420" spans="1:13" x14ac:dyDescent="0.45">
      <c r="A4420" t="s">
        <v>2266</v>
      </c>
      <c r="B4420">
        <v>660000</v>
      </c>
      <c r="C4420" t="s">
        <v>43</v>
      </c>
      <c r="D4420" t="str">
        <f t="shared" si="535"/>
        <v>2021.01</v>
      </c>
      <c r="E4420" t="str" cm="1">
        <f t="array" ref="E4420">IF(COUNT(FIND({"셀룰러","샐룰러","lte","Lte","LTE","Cellular","cellular"},G4420)),"lte","wifi")</f>
        <v>wifi</v>
      </c>
      <c r="F4420" t="s">
        <v>83</v>
      </c>
      <c r="G4420" t="s">
        <v>2453</v>
      </c>
      <c r="H4420">
        <f t="shared" si="531"/>
        <v>0.92000000000007276</v>
      </c>
      <c r="I4420">
        <f t="shared" si="528"/>
        <v>779000</v>
      </c>
      <c r="J4420">
        <v>2020.09</v>
      </c>
      <c r="K4420">
        <f t="shared" si="529"/>
        <v>64</v>
      </c>
      <c r="M4420">
        <f t="shared" si="530"/>
        <v>779000</v>
      </c>
    </row>
    <row r="4421" spans="1:13" x14ac:dyDescent="0.45">
      <c r="A4421" t="s">
        <v>2266</v>
      </c>
      <c r="B4421">
        <v>665000</v>
      </c>
      <c r="C4421" t="s">
        <v>43</v>
      </c>
      <c r="D4421" t="str">
        <f t="shared" si="535"/>
        <v>2021.02</v>
      </c>
      <c r="E4421" t="str" cm="1">
        <f t="array" ref="E4421">IF(COUNT(FIND({"셀룰러","샐룰러","lte","Lte","LTE","Cellular","cellular"},G4421)),"lte","wifi")</f>
        <v>wifi</v>
      </c>
      <c r="F4421" t="s">
        <v>54</v>
      </c>
      <c r="G4421" t="s">
        <v>2384</v>
      </c>
      <c r="H4421">
        <f t="shared" si="531"/>
        <v>0.93000000000006366</v>
      </c>
      <c r="I4421">
        <f t="shared" ref="I4421:I4484" si="536">IF(K4421=256,M4421+200000,M4421)</f>
        <v>779000</v>
      </c>
      <c r="J4421">
        <v>2020.09</v>
      </c>
      <c r="K4421">
        <f t="shared" ref="K4421:K4484" si="537">IF(COUNT(FIND(256,G4421)),256,64)</f>
        <v>64</v>
      </c>
      <c r="M4421">
        <f t="shared" ref="M4421:M4484" si="538">IF(E4421="wifi",779000,949000)</f>
        <v>779000</v>
      </c>
    </row>
    <row r="4422" spans="1:13" x14ac:dyDescent="0.45">
      <c r="A4422" t="s">
        <v>2266</v>
      </c>
      <c r="B4422">
        <v>860000</v>
      </c>
      <c r="C4422" t="s">
        <v>43</v>
      </c>
      <c r="D4422" t="str">
        <f t="shared" si="535"/>
        <v>2021.01</v>
      </c>
      <c r="E4422" t="str" cm="1">
        <f t="array" ref="E4422">IF(COUNT(FIND({"셀룰러","샐룰러","lte","Lte","LTE","Cellular","cellular"},G4422)),"lte","wifi")</f>
        <v>wifi</v>
      </c>
      <c r="F4422" t="s">
        <v>313</v>
      </c>
      <c r="G4422" t="s">
        <v>2472</v>
      </c>
      <c r="H4422">
        <f t="shared" si="531"/>
        <v>0.92000000000007276</v>
      </c>
      <c r="I4422">
        <f t="shared" si="536"/>
        <v>979000</v>
      </c>
      <c r="J4422">
        <v>2020.09</v>
      </c>
      <c r="K4422">
        <f t="shared" si="537"/>
        <v>256</v>
      </c>
      <c r="M4422">
        <f t="shared" si="538"/>
        <v>779000</v>
      </c>
    </row>
    <row r="4423" spans="1:13" x14ac:dyDescent="0.45">
      <c r="A4423" t="s">
        <v>2266</v>
      </c>
      <c r="B4423">
        <v>670000</v>
      </c>
      <c r="C4423" t="s">
        <v>43</v>
      </c>
      <c r="D4423" t="str">
        <f t="shared" si="535"/>
        <v>2021.03</v>
      </c>
      <c r="E4423" t="str" cm="1">
        <f t="array" ref="E4423">IF(COUNT(FIND({"셀룰러","샐룰러","lte","Lte","LTE","Cellular","cellular"},G4423)),"lte","wifi")</f>
        <v>wifi</v>
      </c>
      <c r="F4423" t="s">
        <v>8</v>
      </c>
      <c r="G4423" t="s">
        <v>2315</v>
      </c>
      <c r="H4423">
        <f t="shared" ref="H4423:H4486" si="539">D4423-J4423</f>
        <v>0.94000000000005457</v>
      </c>
      <c r="I4423">
        <f t="shared" si="536"/>
        <v>779000</v>
      </c>
      <c r="J4423">
        <v>2020.09</v>
      </c>
      <c r="K4423">
        <f t="shared" si="537"/>
        <v>64</v>
      </c>
      <c r="M4423">
        <f t="shared" si="538"/>
        <v>779000</v>
      </c>
    </row>
    <row r="4424" spans="1:13" x14ac:dyDescent="0.45">
      <c r="A4424" t="s">
        <v>2266</v>
      </c>
      <c r="B4424">
        <v>690000</v>
      </c>
      <c r="C4424" t="s">
        <v>43</v>
      </c>
      <c r="D4424" t="str">
        <f t="shared" si="535"/>
        <v>2021.01</v>
      </c>
      <c r="E4424" t="str" cm="1">
        <f t="array" ref="E4424">IF(COUNT(FIND({"셀룰러","샐룰러","lte","Lte","LTE","Cellular","cellular"},G4424)),"lte","wifi")</f>
        <v>wifi</v>
      </c>
      <c r="F4424" t="s">
        <v>107</v>
      </c>
      <c r="G4424" t="s">
        <v>2443</v>
      </c>
      <c r="H4424">
        <f t="shared" si="539"/>
        <v>0.92000000000007276</v>
      </c>
      <c r="I4424">
        <f t="shared" si="536"/>
        <v>779000</v>
      </c>
      <c r="J4424">
        <v>2020.09</v>
      </c>
      <c r="K4424">
        <f t="shared" si="537"/>
        <v>64</v>
      </c>
      <c r="M4424">
        <f t="shared" si="538"/>
        <v>779000</v>
      </c>
    </row>
    <row r="4425" spans="1:13" x14ac:dyDescent="0.45">
      <c r="A4425" t="s">
        <v>2266</v>
      </c>
      <c r="B4425">
        <v>890000</v>
      </c>
      <c r="C4425" t="s">
        <v>43</v>
      </c>
      <c r="D4425" t="str">
        <f t="shared" si="535"/>
        <v>2021.01</v>
      </c>
      <c r="E4425" t="str" cm="1">
        <f t="array" ref="E4425">IF(COUNT(FIND({"셀룰러","샐룰러","lte","Lte","LTE","Cellular","cellular"},G4425)),"lte","wifi")</f>
        <v>wifi</v>
      </c>
      <c r="F4425" t="s">
        <v>116</v>
      </c>
      <c r="G4425" t="s">
        <v>2555</v>
      </c>
      <c r="H4425">
        <f t="shared" si="539"/>
        <v>0.92000000000007276</v>
      </c>
      <c r="I4425">
        <f t="shared" si="536"/>
        <v>779000</v>
      </c>
      <c r="J4425">
        <v>2020.09</v>
      </c>
      <c r="K4425">
        <f t="shared" si="537"/>
        <v>64</v>
      </c>
      <c r="M4425">
        <f t="shared" si="538"/>
        <v>779000</v>
      </c>
    </row>
    <row r="4426" spans="1:13" x14ac:dyDescent="0.45">
      <c r="A4426" t="s">
        <v>2266</v>
      </c>
      <c r="B4426">
        <v>730000</v>
      </c>
      <c r="C4426" t="s">
        <v>4</v>
      </c>
      <c r="D4426" t="str">
        <f t="shared" si="535"/>
        <v>2021.01</v>
      </c>
      <c r="E4426" t="str" cm="1">
        <f t="array" ref="E4426">IF(COUNT(FIND({"셀룰러","샐룰러","lte","Lte","LTE","Cellular","cellular"},G4426)),"lte","wifi")</f>
        <v>wifi</v>
      </c>
      <c r="F4426" t="s">
        <v>367</v>
      </c>
      <c r="G4426" t="s">
        <v>2488</v>
      </c>
      <c r="H4426">
        <f t="shared" si="539"/>
        <v>0.92000000000007276</v>
      </c>
      <c r="I4426">
        <f t="shared" si="536"/>
        <v>779000</v>
      </c>
      <c r="J4426">
        <v>2020.09</v>
      </c>
      <c r="K4426">
        <f t="shared" si="537"/>
        <v>64</v>
      </c>
      <c r="M4426">
        <f t="shared" si="538"/>
        <v>779000</v>
      </c>
    </row>
    <row r="4427" spans="1:13" x14ac:dyDescent="0.45">
      <c r="A4427" t="s">
        <v>2266</v>
      </c>
      <c r="B4427">
        <v>690000</v>
      </c>
      <c r="C4427" t="s">
        <v>4</v>
      </c>
      <c r="D4427" t="str">
        <f t="shared" si="535"/>
        <v>2021.02</v>
      </c>
      <c r="E4427" t="str" cm="1">
        <f t="array" ref="E4427">IF(COUNT(FIND({"셀룰러","샐룰러","lte","Lte","LTE","Cellular","cellular"},G4427)),"lte","wifi")</f>
        <v>lte</v>
      </c>
      <c r="F4427" t="s">
        <v>40</v>
      </c>
      <c r="G4427" t="s">
        <v>2740</v>
      </c>
      <c r="H4427">
        <f t="shared" si="539"/>
        <v>0.93000000000006366</v>
      </c>
      <c r="I4427">
        <f t="shared" si="536"/>
        <v>949000</v>
      </c>
      <c r="J4427">
        <v>2020.09</v>
      </c>
      <c r="K4427">
        <f t="shared" si="537"/>
        <v>64</v>
      </c>
      <c r="M4427">
        <f t="shared" si="538"/>
        <v>949000</v>
      </c>
    </row>
    <row r="4428" spans="1:13" x14ac:dyDescent="0.45">
      <c r="A4428" t="s">
        <v>2266</v>
      </c>
      <c r="B4428">
        <v>1090000</v>
      </c>
      <c r="C4428" t="s">
        <v>43</v>
      </c>
      <c r="D4428" t="str">
        <f t="shared" si="535"/>
        <v>2020.11</v>
      </c>
      <c r="E4428" t="str" cm="1">
        <f t="array" ref="E4428">IF(COUNT(FIND({"셀룰러","샐룰러","lte","Lte","LTE","Cellular","cellular"},G4428)),"lte","wifi")</f>
        <v>lte</v>
      </c>
      <c r="F4428" t="s">
        <v>220</v>
      </c>
      <c r="G4428" t="s">
        <v>2715</v>
      </c>
      <c r="H4428">
        <f t="shared" si="539"/>
        <v>1.999999999998181E-2</v>
      </c>
      <c r="I4428">
        <f t="shared" si="536"/>
        <v>1149000</v>
      </c>
      <c r="J4428">
        <v>2020.09</v>
      </c>
      <c r="K4428">
        <f t="shared" si="537"/>
        <v>256</v>
      </c>
      <c r="M4428">
        <f t="shared" si="538"/>
        <v>949000</v>
      </c>
    </row>
    <row r="4429" spans="1:13" x14ac:dyDescent="0.45">
      <c r="A4429" t="s">
        <v>2266</v>
      </c>
      <c r="B4429">
        <v>679000</v>
      </c>
      <c r="C4429" t="s">
        <v>43</v>
      </c>
      <c r="D4429" t="str">
        <f t="shared" si="535"/>
        <v>2021.01</v>
      </c>
      <c r="E4429" t="str" cm="1">
        <f t="array" ref="E4429">IF(COUNT(FIND({"셀룰러","샐룰러","lte","Lte","LTE","Cellular","cellular"},G4429)),"lte","wifi")</f>
        <v>wifi</v>
      </c>
      <c r="F4429" t="s">
        <v>107</v>
      </c>
      <c r="G4429" t="s">
        <v>2251</v>
      </c>
      <c r="H4429">
        <f t="shared" si="539"/>
        <v>0.92000000000007276</v>
      </c>
      <c r="I4429">
        <f t="shared" si="536"/>
        <v>779000</v>
      </c>
      <c r="J4429">
        <v>2020.09</v>
      </c>
      <c r="K4429">
        <f t="shared" si="537"/>
        <v>64</v>
      </c>
      <c r="M4429">
        <f t="shared" si="538"/>
        <v>779000</v>
      </c>
    </row>
    <row r="4430" spans="1:13" x14ac:dyDescent="0.45">
      <c r="A4430" t="s">
        <v>2266</v>
      </c>
      <c r="B4430">
        <v>630000</v>
      </c>
      <c r="C4430" t="s">
        <v>4</v>
      </c>
      <c r="D4430" t="str">
        <f t="shared" si="535"/>
        <v>2021.01</v>
      </c>
      <c r="E4430" t="str" cm="1">
        <f t="array" ref="E4430">IF(COUNT(FIND({"셀룰러","샐룰러","lte","Lte","LTE","Cellular","cellular"},G4430)),"lte","wifi")</f>
        <v>wifi</v>
      </c>
      <c r="F4430" t="s">
        <v>351</v>
      </c>
      <c r="G4430" t="s">
        <v>2470</v>
      </c>
      <c r="H4430">
        <f t="shared" si="539"/>
        <v>0.92000000000007276</v>
      </c>
      <c r="I4430">
        <f t="shared" si="536"/>
        <v>779000</v>
      </c>
      <c r="J4430">
        <v>2020.09</v>
      </c>
      <c r="K4430">
        <f t="shared" si="537"/>
        <v>64</v>
      </c>
      <c r="M4430">
        <f t="shared" si="538"/>
        <v>779000</v>
      </c>
    </row>
    <row r="4431" spans="1:13" x14ac:dyDescent="0.45">
      <c r="A4431" t="s">
        <v>2266</v>
      </c>
      <c r="B4431">
        <v>710000</v>
      </c>
      <c r="C4431" t="s">
        <v>4</v>
      </c>
      <c r="D4431" t="str">
        <f t="shared" si="535"/>
        <v>2021.02</v>
      </c>
      <c r="E4431" t="str" cm="1">
        <f t="array" ref="E4431">IF(COUNT(FIND({"셀룰러","샐룰러","lte","Lte","LTE","Cellular","cellular"},G4431)),"lte","wifi")</f>
        <v>wifi</v>
      </c>
      <c r="F4431" t="s">
        <v>74</v>
      </c>
      <c r="G4431" t="s">
        <v>2396</v>
      </c>
      <c r="H4431">
        <f t="shared" si="539"/>
        <v>0.93000000000006366</v>
      </c>
      <c r="I4431">
        <f t="shared" si="536"/>
        <v>779000</v>
      </c>
      <c r="J4431">
        <v>2020.09</v>
      </c>
      <c r="K4431">
        <f t="shared" si="537"/>
        <v>64</v>
      </c>
      <c r="M4431">
        <f t="shared" si="538"/>
        <v>779000</v>
      </c>
    </row>
    <row r="4432" spans="1:13" x14ac:dyDescent="0.45">
      <c r="A4432" t="s">
        <v>2266</v>
      </c>
      <c r="B4432">
        <v>693000</v>
      </c>
      <c r="C4432" t="s">
        <v>43</v>
      </c>
      <c r="D4432" t="str">
        <f t="shared" si="535"/>
        <v>2021.01</v>
      </c>
      <c r="E4432" t="str" cm="1">
        <f t="array" ref="E4432">IF(COUNT(FIND({"셀룰러","샐룰러","lte","Lte","LTE","Cellular","cellular"},G4432)),"lte","wifi")</f>
        <v>wifi</v>
      </c>
      <c r="F4432" t="s">
        <v>96</v>
      </c>
      <c r="G4432" t="s">
        <v>2249</v>
      </c>
      <c r="H4432">
        <f t="shared" si="539"/>
        <v>0.92000000000007276</v>
      </c>
      <c r="I4432">
        <f t="shared" si="536"/>
        <v>779000</v>
      </c>
      <c r="J4432">
        <v>2020.09</v>
      </c>
      <c r="K4432">
        <f t="shared" si="537"/>
        <v>64</v>
      </c>
      <c r="M4432">
        <f t="shared" si="538"/>
        <v>779000</v>
      </c>
    </row>
    <row r="4433" spans="1:13" x14ac:dyDescent="0.45">
      <c r="A4433" t="s">
        <v>2266</v>
      </c>
      <c r="B4433">
        <v>700000</v>
      </c>
      <c r="C4433" t="s">
        <v>43</v>
      </c>
      <c r="D4433" t="str">
        <f t="shared" si="535"/>
        <v>2020.12</v>
      </c>
      <c r="E4433" t="str" cm="1">
        <f t="array" ref="E4433">IF(COUNT(FIND({"셀룰러","샐룰러","lte","Lte","LTE","Cellular","cellular"},G4433)),"lte","wifi")</f>
        <v>wifi</v>
      </c>
      <c r="F4433" t="s">
        <v>152</v>
      </c>
      <c r="G4433" t="s">
        <v>2567</v>
      </c>
      <c r="H4433">
        <f t="shared" si="539"/>
        <v>2.9999999999972715E-2</v>
      </c>
      <c r="I4433">
        <f t="shared" si="536"/>
        <v>779000</v>
      </c>
      <c r="J4433">
        <v>2020.09</v>
      </c>
      <c r="K4433">
        <f t="shared" si="537"/>
        <v>64</v>
      </c>
      <c r="M4433">
        <f t="shared" si="538"/>
        <v>779000</v>
      </c>
    </row>
    <row r="4434" spans="1:13" x14ac:dyDescent="0.45">
      <c r="A4434" t="s">
        <v>2266</v>
      </c>
      <c r="B4434">
        <v>840000</v>
      </c>
      <c r="C4434" t="s">
        <v>43</v>
      </c>
      <c r="D4434" t="str">
        <f t="shared" si="535"/>
        <v>2021.02</v>
      </c>
      <c r="E4434" t="str" cm="1">
        <f t="array" ref="E4434">IF(COUNT(FIND({"셀룰러","샐룰러","lte","Lte","LTE","Cellular","cellular"},G4434)),"lte","wifi")</f>
        <v>wifi</v>
      </c>
      <c r="F4434" t="s">
        <v>77</v>
      </c>
      <c r="G4434" t="s">
        <v>2724</v>
      </c>
      <c r="H4434">
        <f t="shared" si="539"/>
        <v>0.93000000000006366</v>
      </c>
      <c r="I4434">
        <f t="shared" si="536"/>
        <v>979000</v>
      </c>
      <c r="J4434">
        <v>2020.09</v>
      </c>
      <c r="K4434">
        <f t="shared" si="537"/>
        <v>256</v>
      </c>
      <c r="M4434">
        <f t="shared" si="538"/>
        <v>779000</v>
      </c>
    </row>
    <row r="4435" spans="1:13" x14ac:dyDescent="0.45">
      <c r="A4435" t="s">
        <v>2266</v>
      </c>
      <c r="B4435">
        <v>800000</v>
      </c>
      <c r="C4435" t="s">
        <v>43</v>
      </c>
      <c r="D4435" t="str">
        <f t="shared" si="535"/>
        <v>2021.02</v>
      </c>
      <c r="E4435" t="str" cm="1">
        <f t="array" ref="E4435">IF(COUNT(FIND({"셀룰러","샐룰러","lte","Lte","LTE","Cellular","cellular"},G4435)),"lte","wifi")</f>
        <v>wifi</v>
      </c>
      <c r="F4435" t="s">
        <v>208</v>
      </c>
      <c r="G4435" t="s">
        <v>2235</v>
      </c>
      <c r="H4435">
        <f t="shared" si="539"/>
        <v>0.93000000000006366</v>
      </c>
      <c r="I4435">
        <f t="shared" si="536"/>
        <v>979000</v>
      </c>
      <c r="J4435">
        <v>2020.09</v>
      </c>
      <c r="K4435">
        <f t="shared" si="537"/>
        <v>256</v>
      </c>
      <c r="M4435">
        <f t="shared" si="538"/>
        <v>779000</v>
      </c>
    </row>
    <row r="4436" spans="1:13" x14ac:dyDescent="0.45">
      <c r="A4436" t="s">
        <v>2266</v>
      </c>
      <c r="B4436">
        <v>650000</v>
      </c>
      <c r="C4436" t="s">
        <v>43</v>
      </c>
      <c r="D4436" t="str">
        <f t="shared" si="535"/>
        <v>2021.01</v>
      </c>
      <c r="E4436" t="str" cm="1">
        <f t="array" ref="E4436">IF(COUNT(FIND({"셀룰러","샐룰러","lte","Lte","LTE","Cellular","cellular"},G4436)),"lte","wifi")</f>
        <v>wifi</v>
      </c>
      <c r="F4436" t="s">
        <v>83</v>
      </c>
      <c r="G4436" t="s">
        <v>2420</v>
      </c>
      <c r="H4436">
        <f t="shared" si="539"/>
        <v>0.92000000000007276</v>
      </c>
      <c r="I4436">
        <f t="shared" si="536"/>
        <v>779000</v>
      </c>
      <c r="J4436">
        <v>2020.09</v>
      </c>
      <c r="K4436">
        <f t="shared" si="537"/>
        <v>64</v>
      </c>
      <c r="M4436">
        <f t="shared" si="538"/>
        <v>779000</v>
      </c>
    </row>
    <row r="4437" spans="1:13" x14ac:dyDescent="0.45">
      <c r="A4437" t="s">
        <v>2266</v>
      </c>
      <c r="B4437">
        <v>740000</v>
      </c>
      <c r="C4437" t="s">
        <v>43</v>
      </c>
      <c r="D4437" t="str">
        <f t="shared" si="535"/>
        <v>2020.11</v>
      </c>
      <c r="E4437" t="str" cm="1">
        <f t="array" ref="E4437">IF(COUNT(FIND({"셀룰러","샐룰러","lte","Lte","LTE","Cellular","cellular"},G4437)),"lte","wifi")</f>
        <v>wifi</v>
      </c>
      <c r="F4437" t="s">
        <v>604</v>
      </c>
      <c r="G4437" t="s">
        <v>2726</v>
      </c>
      <c r="H4437">
        <f t="shared" si="539"/>
        <v>1.999999999998181E-2</v>
      </c>
      <c r="I4437">
        <f t="shared" si="536"/>
        <v>779000</v>
      </c>
      <c r="J4437">
        <v>2020.09</v>
      </c>
      <c r="K4437">
        <f t="shared" si="537"/>
        <v>64</v>
      </c>
      <c r="M4437">
        <f t="shared" si="538"/>
        <v>779000</v>
      </c>
    </row>
    <row r="4438" spans="1:13" x14ac:dyDescent="0.45">
      <c r="A4438" t="s">
        <v>2266</v>
      </c>
      <c r="B4438">
        <v>670000</v>
      </c>
      <c r="C4438" t="s">
        <v>43</v>
      </c>
      <c r="D4438" t="str">
        <f t="shared" si="535"/>
        <v>2021.02</v>
      </c>
      <c r="E4438" t="str" cm="1">
        <f t="array" ref="E4438">IF(COUNT(FIND({"셀룰러","샐룰러","lte","Lte","LTE","Cellular","cellular"},G4438)),"lte","wifi")</f>
        <v>wifi</v>
      </c>
      <c r="F4438" t="s">
        <v>71</v>
      </c>
      <c r="G4438" t="s">
        <v>2428</v>
      </c>
      <c r="H4438">
        <f t="shared" si="539"/>
        <v>0.93000000000006366</v>
      </c>
      <c r="I4438">
        <f t="shared" si="536"/>
        <v>779000</v>
      </c>
      <c r="J4438">
        <v>2020.09</v>
      </c>
      <c r="K4438">
        <f t="shared" si="537"/>
        <v>64</v>
      </c>
      <c r="M4438">
        <f t="shared" si="538"/>
        <v>779000</v>
      </c>
    </row>
    <row r="4439" spans="1:13" x14ac:dyDescent="0.45">
      <c r="A4439" t="s">
        <v>2266</v>
      </c>
      <c r="B4439">
        <v>780000</v>
      </c>
      <c r="C4439" t="s">
        <v>43</v>
      </c>
      <c r="D4439" t="str">
        <f t="shared" si="535"/>
        <v>2021.03</v>
      </c>
      <c r="E4439" t="str" cm="1">
        <f t="array" ref="E4439">IF(COUNT(FIND({"셀룰러","샐룰러","lte","Lte","LTE","Cellular","cellular"},G4439)),"lte","wifi")</f>
        <v>lte</v>
      </c>
      <c r="F4439" t="s">
        <v>197</v>
      </c>
      <c r="G4439" t="s">
        <v>2591</v>
      </c>
      <c r="H4439">
        <f t="shared" si="539"/>
        <v>0.94000000000005457</v>
      </c>
      <c r="I4439">
        <f t="shared" si="536"/>
        <v>949000</v>
      </c>
      <c r="J4439">
        <v>2020.09</v>
      </c>
      <c r="K4439">
        <f t="shared" si="537"/>
        <v>64</v>
      </c>
      <c r="M4439">
        <f t="shared" si="538"/>
        <v>949000</v>
      </c>
    </row>
    <row r="4440" spans="1:13" x14ac:dyDescent="0.45">
      <c r="A4440" t="s">
        <v>2266</v>
      </c>
      <c r="B4440">
        <v>860000</v>
      </c>
      <c r="C4440" t="s">
        <v>43</v>
      </c>
      <c r="D4440" t="str">
        <f t="shared" si="535"/>
        <v>2020.11</v>
      </c>
      <c r="E4440" t="str" cm="1">
        <f t="array" ref="E4440">IF(COUNT(FIND({"셀룰러","샐룰러","lte","Lte","LTE","Cellular","cellular"},G4440)),"lte","wifi")</f>
        <v>wifi</v>
      </c>
      <c r="F4440" t="s">
        <v>185</v>
      </c>
      <c r="G4440" t="s">
        <v>2664</v>
      </c>
      <c r="H4440">
        <f t="shared" si="539"/>
        <v>1.999999999998181E-2</v>
      </c>
      <c r="I4440">
        <f t="shared" si="536"/>
        <v>979000</v>
      </c>
      <c r="J4440">
        <v>2020.09</v>
      </c>
      <c r="K4440">
        <f t="shared" si="537"/>
        <v>256</v>
      </c>
      <c r="M4440">
        <f t="shared" si="538"/>
        <v>779000</v>
      </c>
    </row>
    <row r="4441" spans="1:13" x14ac:dyDescent="0.45">
      <c r="A4441" t="s">
        <v>2266</v>
      </c>
      <c r="B4441">
        <v>650000</v>
      </c>
      <c r="C4441" t="s">
        <v>4</v>
      </c>
      <c r="D4441" t="str">
        <f t="shared" si="535"/>
        <v>2020.11</v>
      </c>
      <c r="E4441" t="str" cm="1">
        <f t="array" ref="E4441">IF(COUNT(FIND({"셀룰러","샐룰러","lte","Lte","LTE","Cellular","cellular"},G4441)),"lte","wifi")</f>
        <v>lte</v>
      </c>
      <c r="F4441" t="s">
        <v>186</v>
      </c>
      <c r="G4441" t="s">
        <v>2663</v>
      </c>
      <c r="H4441">
        <f t="shared" si="539"/>
        <v>1.999999999998181E-2</v>
      </c>
      <c r="I4441">
        <f t="shared" si="536"/>
        <v>949000</v>
      </c>
      <c r="J4441">
        <v>2020.09</v>
      </c>
      <c r="K4441">
        <f t="shared" si="537"/>
        <v>64</v>
      </c>
      <c r="M4441">
        <f t="shared" si="538"/>
        <v>949000</v>
      </c>
    </row>
    <row r="4442" spans="1:13" x14ac:dyDescent="0.45">
      <c r="A4442" t="s">
        <v>2266</v>
      </c>
      <c r="B4442">
        <v>830000</v>
      </c>
      <c r="C4442" t="s">
        <v>43</v>
      </c>
      <c r="D4442" t="str">
        <f t="shared" si="535"/>
        <v>2020.12</v>
      </c>
      <c r="E4442" t="str" cm="1">
        <f t="array" ref="E4442">IF(COUNT(FIND({"셀룰러","샐룰러","lte","Lte","LTE","Cellular","cellular"},G4442)),"lte","wifi")</f>
        <v>wifi</v>
      </c>
      <c r="F4442" t="s">
        <v>145</v>
      </c>
      <c r="G4442" t="s">
        <v>2549</v>
      </c>
      <c r="H4442">
        <f t="shared" si="539"/>
        <v>2.9999999999972715E-2</v>
      </c>
      <c r="I4442">
        <f t="shared" si="536"/>
        <v>979000</v>
      </c>
      <c r="J4442">
        <v>2020.09</v>
      </c>
      <c r="K4442">
        <f t="shared" si="537"/>
        <v>256</v>
      </c>
      <c r="M4442">
        <f t="shared" si="538"/>
        <v>779000</v>
      </c>
    </row>
    <row r="4443" spans="1:13" x14ac:dyDescent="0.45">
      <c r="A4443" t="s">
        <v>2266</v>
      </c>
      <c r="B4443">
        <v>680000</v>
      </c>
      <c r="C4443" t="s">
        <v>43</v>
      </c>
      <c r="D4443" t="str">
        <f t="shared" si="535"/>
        <v>2020.12</v>
      </c>
      <c r="E4443" t="str" cm="1">
        <f t="array" ref="E4443">IF(COUNT(FIND({"셀룰러","샐룰러","lte","Lte","LTE","Cellular","cellular"},G4443)),"lte","wifi")</f>
        <v>wifi</v>
      </c>
      <c r="F4443" t="s">
        <v>455</v>
      </c>
      <c r="G4443" t="s">
        <v>2599</v>
      </c>
      <c r="H4443">
        <f t="shared" si="539"/>
        <v>2.9999999999972715E-2</v>
      </c>
      <c r="I4443">
        <f t="shared" si="536"/>
        <v>779000</v>
      </c>
      <c r="J4443">
        <v>2020.09</v>
      </c>
      <c r="K4443">
        <f t="shared" si="537"/>
        <v>64</v>
      </c>
      <c r="M4443">
        <f t="shared" si="538"/>
        <v>779000</v>
      </c>
    </row>
    <row r="4444" spans="1:13" x14ac:dyDescent="0.45">
      <c r="A4444" t="s">
        <v>2266</v>
      </c>
      <c r="B4444">
        <v>870000</v>
      </c>
      <c r="C4444" t="s">
        <v>43</v>
      </c>
      <c r="D4444" t="str">
        <f t="shared" si="535"/>
        <v>2021.01</v>
      </c>
      <c r="E4444" t="str" cm="1">
        <f t="array" ref="E4444">IF(COUNT(FIND({"셀룰러","샐룰러","lte","Lte","LTE","Cellular","cellular"},G4444)),"lte","wifi")</f>
        <v>wifi</v>
      </c>
      <c r="F4444" t="s">
        <v>102</v>
      </c>
      <c r="G4444" t="s">
        <v>2531</v>
      </c>
      <c r="H4444">
        <f t="shared" si="539"/>
        <v>0.92000000000007276</v>
      </c>
      <c r="I4444">
        <f t="shared" si="536"/>
        <v>979000</v>
      </c>
      <c r="J4444">
        <v>2020.09</v>
      </c>
      <c r="K4444">
        <f t="shared" si="537"/>
        <v>256</v>
      </c>
      <c r="M4444">
        <f t="shared" si="538"/>
        <v>779000</v>
      </c>
    </row>
    <row r="4445" spans="1:13" x14ac:dyDescent="0.45">
      <c r="A4445" t="s">
        <v>2266</v>
      </c>
      <c r="B4445">
        <v>695000</v>
      </c>
      <c r="C4445" t="s">
        <v>43</v>
      </c>
      <c r="D4445" t="str">
        <f t="shared" si="535"/>
        <v>2021.02</v>
      </c>
      <c r="E4445" t="str" cm="1">
        <f t="array" ref="E4445">IF(COUNT(FIND({"셀룰러","샐룰러","lte","Lte","LTE","Cellular","cellular"},G4445)),"lte","wifi")</f>
        <v>wifi</v>
      </c>
      <c r="F4445" t="s">
        <v>54</v>
      </c>
      <c r="G4445" t="s">
        <v>2383</v>
      </c>
      <c r="H4445">
        <f t="shared" si="539"/>
        <v>0.93000000000006366</v>
      </c>
      <c r="I4445">
        <f t="shared" si="536"/>
        <v>779000</v>
      </c>
      <c r="J4445">
        <v>2020.09</v>
      </c>
      <c r="K4445">
        <f t="shared" si="537"/>
        <v>64</v>
      </c>
      <c r="M4445">
        <f t="shared" si="538"/>
        <v>779000</v>
      </c>
    </row>
    <row r="4446" spans="1:13" x14ac:dyDescent="0.45">
      <c r="A4446" t="s">
        <v>2266</v>
      </c>
      <c r="B4446">
        <v>150000</v>
      </c>
      <c r="C4446" t="s">
        <v>4</v>
      </c>
      <c r="D4446" s="2">
        <v>2021.01</v>
      </c>
      <c r="E4446" t="str" cm="1">
        <f t="array" ref="E4446">IF(COUNT(FIND({"셀룰러","샐룰러","lte","Lte","LTE","Cellular","cellular"},G4446)),"lte","wifi")</f>
        <v>wifi</v>
      </c>
      <c r="F4446">
        <v>20210128</v>
      </c>
      <c r="G4446" t="s">
        <v>5512</v>
      </c>
      <c r="H4446">
        <f t="shared" si="539"/>
        <v>0.92000000000007276</v>
      </c>
      <c r="I4446">
        <f t="shared" si="536"/>
        <v>779000</v>
      </c>
      <c r="J4446">
        <v>2020.09</v>
      </c>
      <c r="K4446">
        <f t="shared" si="537"/>
        <v>64</v>
      </c>
      <c r="M4446">
        <f t="shared" si="538"/>
        <v>779000</v>
      </c>
    </row>
    <row r="4447" spans="1:13" x14ac:dyDescent="0.45">
      <c r="A4447" t="s">
        <v>2266</v>
      </c>
      <c r="B4447">
        <v>70000</v>
      </c>
      <c r="C4447" t="s">
        <v>4</v>
      </c>
      <c r="D4447" t="str">
        <f t="shared" ref="D4447:D4478" si="540">LEFT(F4447,7)</f>
        <v>2021.02</v>
      </c>
      <c r="E4447" t="str" cm="1">
        <f t="array" ref="E4447">IF(COUNT(FIND({"셀룰러","샐룰러","lte","Lte","LTE","Cellular","cellular"},G4447)),"lte","wifi")</f>
        <v>wifi</v>
      </c>
      <c r="F4447" t="s">
        <v>58</v>
      </c>
      <c r="G4447" t="s">
        <v>2650</v>
      </c>
      <c r="H4447">
        <f t="shared" si="539"/>
        <v>0.93000000000006366</v>
      </c>
      <c r="I4447">
        <f t="shared" si="536"/>
        <v>779000</v>
      </c>
      <c r="J4447">
        <v>2020.09</v>
      </c>
      <c r="K4447">
        <f t="shared" si="537"/>
        <v>64</v>
      </c>
      <c r="M4447">
        <f t="shared" si="538"/>
        <v>779000</v>
      </c>
    </row>
    <row r="4448" spans="1:13" x14ac:dyDescent="0.45">
      <c r="A4448" t="s">
        <v>2266</v>
      </c>
      <c r="B4448">
        <v>1050000</v>
      </c>
      <c r="C4448" t="s">
        <v>43</v>
      </c>
      <c r="D4448" t="str">
        <f t="shared" si="540"/>
        <v>2021.01</v>
      </c>
      <c r="E4448" t="str" cm="1">
        <f t="array" ref="E4448">IF(COUNT(FIND({"셀룰러","샐룰러","lte","Lte","LTE","Cellular","cellular"},G4448)),"lte","wifi")</f>
        <v>wifi</v>
      </c>
      <c r="F4448" t="s">
        <v>127</v>
      </c>
      <c r="G4448" t="s">
        <v>2522</v>
      </c>
      <c r="H4448">
        <f t="shared" si="539"/>
        <v>0.92000000000007276</v>
      </c>
      <c r="I4448">
        <f t="shared" si="536"/>
        <v>979000</v>
      </c>
      <c r="J4448">
        <v>2020.09</v>
      </c>
      <c r="K4448">
        <f t="shared" si="537"/>
        <v>256</v>
      </c>
      <c r="M4448">
        <f t="shared" si="538"/>
        <v>779000</v>
      </c>
    </row>
    <row r="4449" spans="1:13" x14ac:dyDescent="0.45">
      <c r="A4449" t="s">
        <v>2266</v>
      </c>
      <c r="B4449">
        <v>670000</v>
      </c>
      <c r="C4449" t="s">
        <v>43</v>
      </c>
      <c r="D4449" t="str">
        <f t="shared" si="540"/>
        <v>2021.02</v>
      </c>
      <c r="E4449" t="str" cm="1">
        <f t="array" ref="E4449">IF(COUNT(FIND({"셀룰러","샐룰러","lte","Lte","LTE","Cellular","cellular"},G4449)),"lte","wifi")</f>
        <v>wifi</v>
      </c>
      <c r="F4449" t="s">
        <v>66</v>
      </c>
      <c r="G4449" t="s">
        <v>2408</v>
      </c>
      <c r="H4449">
        <f t="shared" si="539"/>
        <v>0.93000000000006366</v>
      </c>
      <c r="I4449">
        <f t="shared" si="536"/>
        <v>779000</v>
      </c>
      <c r="J4449">
        <v>2020.09</v>
      </c>
      <c r="K4449">
        <f t="shared" si="537"/>
        <v>64</v>
      </c>
      <c r="M4449">
        <f t="shared" si="538"/>
        <v>779000</v>
      </c>
    </row>
    <row r="4450" spans="1:13" x14ac:dyDescent="0.45">
      <c r="A4450" t="s">
        <v>2266</v>
      </c>
      <c r="B4450">
        <v>1300000</v>
      </c>
      <c r="C4450" t="s">
        <v>43</v>
      </c>
      <c r="D4450" t="str">
        <f t="shared" si="540"/>
        <v>2021.01</v>
      </c>
      <c r="E4450" t="str" cm="1">
        <f t="array" ref="E4450">IF(COUNT(FIND({"셀룰러","샐룰러","lte","Lte","LTE","Cellular","cellular"},G4450)),"lte","wifi")</f>
        <v>lte</v>
      </c>
      <c r="F4450" t="s">
        <v>110</v>
      </c>
      <c r="G4450" t="s">
        <v>2533</v>
      </c>
      <c r="H4450">
        <f t="shared" si="539"/>
        <v>0.92000000000007276</v>
      </c>
      <c r="I4450">
        <f t="shared" si="536"/>
        <v>1149000</v>
      </c>
      <c r="J4450">
        <v>2020.09</v>
      </c>
      <c r="K4450">
        <f t="shared" si="537"/>
        <v>256</v>
      </c>
      <c r="M4450">
        <f t="shared" si="538"/>
        <v>949000</v>
      </c>
    </row>
    <row r="4451" spans="1:13" x14ac:dyDescent="0.45">
      <c r="A4451" t="s">
        <v>2266</v>
      </c>
      <c r="B4451">
        <v>680000</v>
      </c>
      <c r="C4451" t="s">
        <v>4</v>
      </c>
      <c r="D4451" t="str">
        <f t="shared" si="540"/>
        <v>2020.12</v>
      </c>
      <c r="E4451" t="str" cm="1">
        <f t="array" ref="E4451">IF(COUNT(FIND({"셀룰러","샐룰러","lte","Lte","LTE","Cellular","cellular"},G4451)),"lte","wifi")</f>
        <v>wifi</v>
      </c>
      <c r="F4451" t="s">
        <v>159</v>
      </c>
      <c r="G4451" t="s">
        <v>2621</v>
      </c>
      <c r="H4451">
        <f t="shared" si="539"/>
        <v>2.9999999999972715E-2</v>
      </c>
      <c r="I4451">
        <f t="shared" si="536"/>
        <v>779000</v>
      </c>
      <c r="J4451">
        <v>2020.09</v>
      </c>
      <c r="K4451">
        <f t="shared" si="537"/>
        <v>64</v>
      </c>
      <c r="M4451">
        <f t="shared" si="538"/>
        <v>779000</v>
      </c>
    </row>
    <row r="4452" spans="1:13" x14ac:dyDescent="0.45">
      <c r="A4452" t="s">
        <v>2266</v>
      </c>
      <c r="B4452">
        <v>670000</v>
      </c>
      <c r="C4452" t="s">
        <v>43</v>
      </c>
      <c r="D4452" t="str">
        <f t="shared" si="540"/>
        <v>2021.01</v>
      </c>
      <c r="E4452" t="str" cm="1">
        <f t="array" ref="E4452">IF(COUNT(FIND({"셀룰러","샐룰러","lte","Lte","LTE","Cellular","cellular"},G4452)),"lte","wifi")</f>
        <v>wifi</v>
      </c>
      <c r="F4452" t="s">
        <v>96</v>
      </c>
      <c r="G4452" t="s">
        <v>2514</v>
      </c>
      <c r="H4452">
        <f t="shared" si="539"/>
        <v>0.92000000000007276</v>
      </c>
      <c r="I4452">
        <f t="shared" si="536"/>
        <v>779000</v>
      </c>
      <c r="J4452">
        <v>2020.09</v>
      </c>
      <c r="K4452">
        <f t="shared" si="537"/>
        <v>64</v>
      </c>
      <c r="M4452">
        <f t="shared" si="538"/>
        <v>779000</v>
      </c>
    </row>
    <row r="4453" spans="1:13" x14ac:dyDescent="0.45">
      <c r="A4453" t="s">
        <v>2266</v>
      </c>
      <c r="B4453">
        <v>650000</v>
      </c>
      <c r="C4453" t="s">
        <v>43</v>
      </c>
      <c r="D4453" t="str">
        <f t="shared" si="540"/>
        <v>2021.03</v>
      </c>
      <c r="E4453" t="str" cm="1">
        <f t="array" ref="E4453">IF(COUNT(FIND({"셀룰러","샐룰러","lte","Lte","LTE","Cellular","cellular"},G4453)),"lte","wifi")</f>
        <v>wifi</v>
      </c>
      <c r="F4453" t="s">
        <v>18</v>
      </c>
      <c r="G4453" t="s">
        <v>2298</v>
      </c>
      <c r="H4453">
        <f t="shared" si="539"/>
        <v>0.94000000000005457</v>
      </c>
      <c r="I4453">
        <f t="shared" si="536"/>
        <v>779000</v>
      </c>
      <c r="J4453">
        <v>2020.09</v>
      </c>
      <c r="K4453">
        <f t="shared" si="537"/>
        <v>64</v>
      </c>
      <c r="M4453">
        <f t="shared" si="538"/>
        <v>779000</v>
      </c>
    </row>
    <row r="4454" spans="1:13" x14ac:dyDescent="0.45">
      <c r="A4454" t="s">
        <v>2266</v>
      </c>
      <c r="B4454">
        <v>890000</v>
      </c>
      <c r="C4454" t="s">
        <v>43</v>
      </c>
      <c r="D4454" t="str">
        <f t="shared" si="540"/>
        <v>2021.01</v>
      </c>
      <c r="E4454" t="str" cm="1">
        <f t="array" ref="E4454">IF(COUNT(FIND({"셀룰러","샐룰러","lte","Lte","LTE","Cellular","cellular"},G4454)),"lte","wifi")</f>
        <v>wifi</v>
      </c>
      <c r="F4454" t="s">
        <v>110</v>
      </c>
      <c r="G4454" t="s">
        <v>2252</v>
      </c>
      <c r="H4454">
        <f t="shared" si="539"/>
        <v>0.92000000000007276</v>
      </c>
      <c r="I4454">
        <f t="shared" si="536"/>
        <v>979000</v>
      </c>
      <c r="J4454">
        <v>2020.09</v>
      </c>
      <c r="K4454">
        <f t="shared" si="537"/>
        <v>256</v>
      </c>
      <c r="M4454">
        <f t="shared" si="538"/>
        <v>779000</v>
      </c>
    </row>
    <row r="4455" spans="1:13" x14ac:dyDescent="0.45">
      <c r="A4455" t="s">
        <v>2266</v>
      </c>
      <c r="B4455">
        <v>770000</v>
      </c>
      <c r="C4455" t="s">
        <v>4</v>
      </c>
      <c r="D4455" t="str">
        <f t="shared" si="540"/>
        <v>2021.01</v>
      </c>
      <c r="E4455" t="str" cm="1">
        <f t="array" ref="E4455">IF(COUNT(FIND({"셀룰러","샐룰러","lte","Lte","LTE","Cellular","cellular"},G4455)),"lte","wifi")</f>
        <v>wifi</v>
      </c>
      <c r="F4455" t="s">
        <v>84</v>
      </c>
      <c r="G4455" t="s">
        <v>2212</v>
      </c>
      <c r="H4455">
        <f t="shared" si="539"/>
        <v>0.92000000000007276</v>
      </c>
      <c r="I4455">
        <f t="shared" si="536"/>
        <v>779000</v>
      </c>
      <c r="J4455">
        <v>2020.09</v>
      </c>
      <c r="K4455">
        <f t="shared" si="537"/>
        <v>64</v>
      </c>
      <c r="M4455">
        <f t="shared" si="538"/>
        <v>779000</v>
      </c>
    </row>
    <row r="4456" spans="1:13" x14ac:dyDescent="0.45">
      <c r="A4456" t="s">
        <v>2266</v>
      </c>
      <c r="B4456">
        <v>950000</v>
      </c>
      <c r="C4456" t="s">
        <v>4</v>
      </c>
      <c r="D4456" t="str">
        <f t="shared" si="540"/>
        <v>2020.12</v>
      </c>
      <c r="E4456" t="str" cm="1">
        <f t="array" ref="E4456">IF(COUNT(FIND({"셀룰러","샐룰러","lte","Lte","LTE","Cellular","cellular"},G4456)),"lte","wifi")</f>
        <v>wifi</v>
      </c>
      <c r="F4456" t="s">
        <v>160</v>
      </c>
      <c r="G4456" t="s">
        <v>2269</v>
      </c>
      <c r="H4456">
        <f t="shared" si="539"/>
        <v>2.9999999999972715E-2</v>
      </c>
      <c r="I4456">
        <f t="shared" si="536"/>
        <v>979000</v>
      </c>
      <c r="J4456">
        <v>2020.09</v>
      </c>
      <c r="K4456">
        <f t="shared" si="537"/>
        <v>256</v>
      </c>
      <c r="M4456">
        <f t="shared" si="538"/>
        <v>779000</v>
      </c>
    </row>
    <row r="4457" spans="1:13" x14ac:dyDescent="0.45">
      <c r="A4457" t="s">
        <v>2266</v>
      </c>
      <c r="B4457">
        <v>570000</v>
      </c>
      <c r="C4457" t="s">
        <v>4</v>
      </c>
      <c r="D4457" t="str">
        <f t="shared" si="540"/>
        <v>2021.01</v>
      </c>
      <c r="E4457" t="str" cm="1">
        <f t="array" ref="E4457">IF(COUNT(FIND({"셀룰러","샐룰러","lte","Lte","LTE","Cellular","cellular"},G4457)),"lte","wifi")</f>
        <v>wifi</v>
      </c>
      <c r="F4457" t="s">
        <v>100</v>
      </c>
      <c r="G4457" t="s">
        <v>1474</v>
      </c>
      <c r="H4457">
        <f t="shared" si="539"/>
        <v>0.92000000000007276</v>
      </c>
      <c r="I4457">
        <f t="shared" si="536"/>
        <v>779000</v>
      </c>
      <c r="J4457">
        <v>2020.09</v>
      </c>
      <c r="K4457">
        <f t="shared" si="537"/>
        <v>64</v>
      </c>
      <c r="M4457">
        <f t="shared" si="538"/>
        <v>779000</v>
      </c>
    </row>
    <row r="4458" spans="1:13" x14ac:dyDescent="0.45">
      <c r="A4458" t="s">
        <v>2266</v>
      </c>
      <c r="B4458">
        <v>800000</v>
      </c>
      <c r="C4458" t="s">
        <v>4</v>
      </c>
      <c r="D4458" t="str">
        <f t="shared" si="540"/>
        <v>2020.12</v>
      </c>
      <c r="E4458" t="str" cm="1">
        <f t="array" ref="E4458">IF(COUNT(FIND({"셀룰러","샐룰러","lte","Lte","LTE","Cellular","cellular"},G4458)),"lte","wifi")</f>
        <v>wifi</v>
      </c>
      <c r="F4458" t="s">
        <v>143</v>
      </c>
      <c r="G4458" t="s">
        <v>2575</v>
      </c>
      <c r="H4458">
        <f t="shared" si="539"/>
        <v>2.9999999999972715E-2</v>
      </c>
      <c r="I4458">
        <f t="shared" si="536"/>
        <v>779000</v>
      </c>
      <c r="J4458">
        <v>2020.09</v>
      </c>
      <c r="K4458">
        <f t="shared" si="537"/>
        <v>64</v>
      </c>
      <c r="M4458">
        <f t="shared" si="538"/>
        <v>779000</v>
      </c>
    </row>
    <row r="4459" spans="1:13" x14ac:dyDescent="0.45">
      <c r="A4459" t="s">
        <v>2266</v>
      </c>
      <c r="B4459">
        <v>700000</v>
      </c>
      <c r="C4459" t="s">
        <v>43</v>
      </c>
      <c r="D4459" t="str">
        <f t="shared" si="540"/>
        <v>2021.01</v>
      </c>
      <c r="E4459" t="str" cm="1">
        <f t="array" ref="E4459">IF(COUNT(FIND({"셀룰러","샐룰러","lte","Lte","LTE","Cellular","cellular"},G4459)),"lte","wifi")</f>
        <v>wifi</v>
      </c>
      <c r="F4459" t="s">
        <v>106</v>
      </c>
      <c r="G4459" t="s">
        <v>2497</v>
      </c>
      <c r="H4459">
        <f t="shared" si="539"/>
        <v>0.92000000000007276</v>
      </c>
      <c r="I4459">
        <f t="shared" si="536"/>
        <v>779000</v>
      </c>
      <c r="J4459">
        <v>2020.09</v>
      </c>
      <c r="K4459">
        <f t="shared" si="537"/>
        <v>64</v>
      </c>
      <c r="M4459">
        <f t="shared" si="538"/>
        <v>779000</v>
      </c>
    </row>
    <row r="4460" spans="1:13" x14ac:dyDescent="0.45">
      <c r="A4460" t="s">
        <v>2266</v>
      </c>
      <c r="B4460">
        <v>660000</v>
      </c>
      <c r="C4460" t="s">
        <v>43</v>
      </c>
      <c r="D4460" t="str">
        <f t="shared" si="540"/>
        <v>2021.01</v>
      </c>
      <c r="E4460" t="str" cm="1">
        <f t="array" ref="E4460">IF(COUNT(FIND({"셀룰러","샐룰러","lte","Lte","LTE","Cellular","cellular"},G4460)),"lte","wifi")</f>
        <v>wifi</v>
      </c>
      <c r="F4460" t="s">
        <v>89</v>
      </c>
      <c r="G4460" t="s">
        <v>2479</v>
      </c>
      <c r="H4460">
        <f t="shared" si="539"/>
        <v>0.92000000000007276</v>
      </c>
      <c r="I4460">
        <f t="shared" si="536"/>
        <v>779000</v>
      </c>
      <c r="J4460">
        <v>2020.09</v>
      </c>
      <c r="K4460">
        <f t="shared" si="537"/>
        <v>64</v>
      </c>
      <c r="M4460">
        <f t="shared" si="538"/>
        <v>779000</v>
      </c>
    </row>
    <row r="4461" spans="1:13" x14ac:dyDescent="0.45">
      <c r="A4461" t="s">
        <v>2266</v>
      </c>
      <c r="B4461">
        <v>800000</v>
      </c>
      <c r="C4461" t="s">
        <v>4</v>
      </c>
      <c r="D4461" t="str">
        <f t="shared" si="540"/>
        <v>2021.01</v>
      </c>
      <c r="E4461" t="str" cm="1">
        <f t="array" ref="E4461">IF(COUNT(FIND({"셀룰러","샐룰러","lte","Lte","LTE","Cellular","cellular"},G4461)),"lte","wifi")</f>
        <v>wifi</v>
      </c>
      <c r="F4461" t="s">
        <v>114</v>
      </c>
      <c r="G4461" t="s">
        <v>2515</v>
      </c>
      <c r="H4461">
        <f t="shared" si="539"/>
        <v>0.92000000000007276</v>
      </c>
      <c r="I4461">
        <f t="shared" si="536"/>
        <v>979000</v>
      </c>
      <c r="J4461">
        <v>2020.09</v>
      </c>
      <c r="K4461">
        <f t="shared" si="537"/>
        <v>256</v>
      </c>
      <c r="M4461">
        <f t="shared" si="538"/>
        <v>779000</v>
      </c>
    </row>
    <row r="4462" spans="1:13" x14ac:dyDescent="0.45">
      <c r="A4462" t="s">
        <v>2266</v>
      </c>
      <c r="B4462">
        <v>720000</v>
      </c>
      <c r="C4462" t="s">
        <v>43</v>
      </c>
      <c r="D4462" t="str">
        <f t="shared" si="540"/>
        <v>2021.02</v>
      </c>
      <c r="E4462" t="str" cm="1">
        <f t="array" ref="E4462">IF(COUNT(FIND({"셀룰러","샐룰러","lte","Lte","LTE","Cellular","cellular"},G4462)),"lte","wifi")</f>
        <v>wifi</v>
      </c>
      <c r="F4462" t="s">
        <v>71</v>
      </c>
      <c r="G4462" t="s">
        <v>2392</v>
      </c>
      <c r="H4462">
        <f t="shared" si="539"/>
        <v>0.93000000000006366</v>
      </c>
      <c r="I4462">
        <f t="shared" si="536"/>
        <v>779000</v>
      </c>
      <c r="J4462">
        <v>2020.09</v>
      </c>
      <c r="K4462">
        <f t="shared" si="537"/>
        <v>64</v>
      </c>
      <c r="M4462">
        <f t="shared" si="538"/>
        <v>779000</v>
      </c>
    </row>
    <row r="4463" spans="1:13" x14ac:dyDescent="0.45">
      <c r="A4463" t="s">
        <v>2266</v>
      </c>
      <c r="B4463">
        <v>620000</v>
      </c>
      <c r="C4463" t="s">
        <v>4</v>
      </c>
      <c r="D4463" t="str">
        <f t="shared" si="540"/>
        <v>2021.02</v>
      </c>
      <c r="E4463" t="str" cm="1">
        <f t="array" ref="E4463">IF(COUNT(FIND({"셀룰러","샐룰러","lte","Lte","LTE","Cellular","cellular"},G4463)),"lte","wifi")</f>
        <v>wifi</v>
      </c>
      <c r="F4463" t="s">
        <v>208</v>
      </c>
      <c r="G4463" t="s">
        <v>2305</v>
      </c>
      <c r="H4463">
        <f t="shared" si="539"/>
        <v>0.93000000000006366</v>
      </c>
      <c r="I4463">
        <f t="shared" si="536"/>
        <v>779000</v>
      </c>
      <c r="J4463">
        <v>2020.09</v>
      </c>
      <c r="K4463">
        <f t="shared" si="537"/>
        <v>64</v>
      </c>
      <c r="M4463">
        <f t="shared" si="538"/>
        <v>779000</v>
      </c>
    </row>
    <row r="4464" spans="1:13" x14ac:dyDescent="0.45">
      <c r="A4464" t="s">
        <v>2266</v>
      </c>
      <c r="B4464">
        <v>700000</v>
      </c>
      <c r="C4464" t="s">
        <v>43</v>
      </c>
      <c r="D4464" t="str">
        <f t="shared" si="540"/>
        <v>2021.01</v>
      </c>
      <c r="E4464" t="str" cm="1">
        <f t="array" ref="E4464">IF(COUNT(FIND({"셀룰러","샐룰러","lte","Lte","LTE","Cellular","cellular"},G4464)),"lte","wifi")</f>
        <v>wifi</v>
      </c>
      <c r="F4464" t="s">
        <v>342</v>
      </c>
      <c r="G4464" t="s">
        <v>2494</v>
      </c>
      <c r="H4464">
        <f t="shared" si="539"/>
        <v>0.92000000000007276</v>
      </c>
      <c r="I4464">
        <f t="shared" si="536"/>
        <v>779000</v>
      </c>
      <c r="J4464">
        <v>2020.09</v>
      </c>
      <c r="K4464">
        <f t="shared" si="537"/>
        <v>64</v>
      </c>
      <c r="M4464">
        <f t="shared" si="538"/>
        <v>779000</v>
      </c>
    </row>
    <row r="4465" spans="1:13" x14ac:dyDescent="0.45">
      <c r="A4465" t="s">
        <v>2266</v>
      </c>
      <c r="B4465">
        <v>670000</v>
      </c>
      <c r="C4465" t="s">
        <v>43</v>
      </c>
      <c r="D4465" t="str">
        <f t="shared" si="540"/>
        <v>2021.01</v>
      </c>
      <c r="E4465" t="str" cm="1">
        <f t="array" ref="E4465">IF(COUNT(FIND({"셀룰러","샐룰러","lte","Lte","LTE","Cellular","cellular"},G4465)),"lte","wifi")</f>
        <v>wifi</v>
      </c>
      <c r="F4465" t="s">
        <v>346</v>
      </c>
      <c r="G4465" t="s">
        <v>2463</v>
      </c>
      <c r="H4465">
        <f t="shared" si="539"/>
        <v>0.92000000000007276</v>
      </c>
      <c r="I4465">
        <f t="shared" si="536"/>
        <v>779000</v>
      </c>
      <c r="J4465">
        <v>2020.09</v>
      </c>
      <c r="K4465">
        <f t="shared" si="537"/>
        <v>64</v>
      </c>
      <c r="M4465">
        <f t="shared" si="538"/>
        <v>779000</v>
      </c>
    </row>
    <row r="4466" spans="1:13" x14ac:dyDescent="0.45">
      <c r="A4466" t="s">
        <v>2266</v>
      </c>
      <c r="B4466">
        <v>640000</v>
      </c>
      <c r="C4466" t="s">
        <v>43</v>
      </c>
      <c r="D4466" t="str">
        <f t="shared" si="540"/>
        <v>2021.02</v>
      </c>
      <c r="E4466" t="str" cm="1">
        <f t="array" ref="E4466">IF(COUNT(FIND({"셀룰러","샐룰러","lte","Lte","LTE","Cellular","cellular"},G4466)),"lte","wifi")</f>
        <v>wifi</v>
      </c>
      <c r="F4466" t="s">
        <v>77</v>
      </c>
      <c r="G4466" t="s">
        <v>2371</v>
      </c>
      <c r="H4466">
        <f t="shared" si="539"/>
        <v>0.93000000000006366</v>
      </c>
      <c r="I4466">
        <f t="shared" si="536"/>
        <v>779000</v>
      </c>
      <c r="J4466">
        <v>2020.09</v>
      </c>
      <c r="K4466">
        <f t="shared" si="537"/>
        <v>64</v>
      </c>
      <c r="M4466">
        <f t="shared" si="538"/>
        <v>779000</v>
      </c>
    </row>
    <row r="4467" spans="1:13" x14ac:dyDescent="0.45">
      <c r="A4467" t="s">
        <v>2266</v>
      </c>
      <c r="B4467">
        <v>700000</v>
      </c>
      <c r="C4467" t="s">
        <v>43</v>
      </c>
      <c r="D4467" t="str">
        <f t="shared" si="540"/>
        <v>2021.01</v>
      </c>
      <c r="E4467" t="str" cm="1">
        <f t="array" ref="E4467">IF(COUNT(FIND({"셀룰러","샐룰러","lte","Lte","LTE","Cellular","cellular"},G4467)),"lte","wifi")</f>
        <v>wifi</v>
      </c>
      <c r="F4467" t="s">
        <v>367</v>
      </c>
      <c r="G4467" t="s">
        <v>2539</v>
      </c>
      <c r="H4467">
        <f t="shared" si="539"/>
        <v>0.92000000000007276</v>
      </c>
      <c r="I4467">
        <f t="shared" si="536"/>
        <v>779000</v>
      </c>
      <c r="J4467">
        <v>2020.09</v>
      </c>
      <c r="K4467">
        <f t="shared" si="537"/>
        <v>64</v>
      </c>
      <c r="M4467">
        <f t="shared" si="538"/>
        <v>779000</v>
      </c>
    </row>
    <row r="4468" spans="1:13" x14ac:dyDescent="0.45">
      <c r="A4468" t="s">
        <v>2266</v>
      </c>
      <c r="B4468">
        <v>235000</v>
      </c>
      <c r="C4468" t="s">
        <v>7</v>
      </c>
      <c r="D4468" t="str">
        <f t="shared" si="540"/>
        <v>2021.01</v>
      </c>
      <c r="E4468" t="str" cm="1">
        <f t="array" ref="E4468">IF(COUNT(FIND({"셀룰러","샐룰러","lte","Lte","LTE","Cellular","cellular"},G4468)),"lte","wifi")</f>
        <v>lte</v>
      </c>
      <c r="F4468" t="s">
        <v>106</v>
      </c>
      <c r="G4468" t="s">
        <v>1478</v>
      </c>
      <c r="H4468">
        <f t="shared" si="539"/>
        <v>0.92000000000007276</v>
      </c>
      <c r="I4468">
        <f t="shared" si="536"/>
        <v>949000</v>
      </c>
      <c r="J4468">
        <v>2020.09</v>
      </c>
      <c r="K4468">
        <f t="shared" si="537"/>
        <v>64</v>
      </c>
      <c r="M4468">
        <f t="shared" si="538"/>
        <v>949000</v>
      </c>
    </row>
    <row r="4469" spans="1:13" x14ac:dyDescent="0.45">
      <c r="A4469" t="s">
        <v>2266</v>
      </c>
      <c r="B4469">
        <v>990000</v>
      </c>
      <c r="C4469" t="s">
        <v>43</v>
      </c>
      <c r="D4469" t="str">
        <f t="shared" si="540"/>
        <v>2020.11</v>
      </c>
      <c r="E4469" t="str" cm="1">
        <f t="array" ref="E4469">IF(COUNT(FIND({"셀룰러","샐룰러","lte","Lte","LTE","Cellular","cellular"},G4469)),"lte","wifi")</f>
        <v>lte</v>
      </c>
      <c r="F4469" t="s">
        <v>168</v>
      </c>
      <c r="G4469" t="s">
        <v>2688</v>
      </c>
      <c r="H4469">
        <f t="shared" si="539"/>
        <v>1.999999999998181E-2</v>
      </c>
      <c r="I4469">
        <f t="shared" si="536"/>
        <v>1149000</v>
      </c>
      <c r="J4469">
        <v>2020.09</v>
      </c>
      <c r="K4469">
        <f t="shared" si="537"/>
        <v>256</v>
      </c>
      <c r="M4469">
        <f t="shared" si="538"/>
        <v>949000</v>
      </c>
    </row>
    <row r="4470" spans="1:13" x14ac:dyDescent="0.45">
      <c r="A4470" t="s">
        <v>2266</v>
      </c>
      <c r="B4470" s="1">
        <v>599000</v>
      </c>
      <c r="C4470" t="s">
        <v>4</v>
      </c>
      <c r="D4470" t="str">
        <f t="shared" si="540"/>
        <v>2021.02</v>
      </c>
      <c r="E4470" t="str" cm="1">
        <f t="array" ref="E4470">IF(COUNT(FIND({"셀룰러","샐룰러","lte","Lte","LTE","Cellular","cellular"},G4470)),"lte","wifi")</f>
        <v>lte</v>
      </c>
      <c r="F4470" t="s">
        <v>5277</v>
      </c>
      <c r="G4470" t="s">
        <v>5139</v>
      </c>
      <c r="H4470">
        <f t="shared" si="539"/>
        <v>0.93000000000006366</v>
      </c>
      <c r="I4470">
        <f t="shared" si="536"/>
        <v>949000</v>
      </c>
      <c r="J4470">
        <v>2020.09</v>
      </c>
      <c r="K4470">
        <f t="shared" si="537"/>
        <v>64</v>
      </c>
      <c r="M4470">
        <f t="shared" si="538"/>
        <v>949000</v>
      </c>
    </row>
    <row r="4471" spans="1:13" x14ac:dyDescent="0.45">
      <c r="A4471" t="s">
        <v>2266</v>
      </c>
      <c r="B4471">
        <v>660000</v>
      </c>
      <c r="C4471" t="s">
        <v>43</v>
      </c>
      <c r="D4471" t="str">
        <f t="shared" si="540"/>
        <v>2021.02</v>
      </c>
      <c r="E4471" t="str" cm="1">
        <f t="array" ref="E4471">IF(COUNT(FIND({"셀룰러","샐룰러","lte","Lte","LTE","Cellular","cellular"},G4471)),"lte","wifi")</f>
        <v>wifi</v>
      </c>
      <c r="F4471" t="s">
        <v>44</v>
      </c>
      <c r="G4471" t="s">
        <v>2359</v>
      </c>
      <c r="H4471">
        <f t="shared" si="539"/>
        <v>0.93000000000006366</v>
      </c>
      <c r="I4471">
        <f t="shared" si="536"/>
        <v>779000</v>
      </c>
      <c r="J4471">
        <v>2020.09</v>
      </c>
      <c r="K4471">
        <f t="shared" si="537"/>
        <v>64</v>
      </c>
      <c r="M4471">
        <f t="shared" si="538"/>
        <v>779000</v>
      </c>
    </row>
    <row r="4472" spans="1:13" x14ac:dyDescent="0.45">
      <c r="A4472" t="s">
        <v>2266</v>
      </c>
      <c r="B4472">
        <v>660000</v>
      </c>
      <c r="C4472" t="s">
        <v>4</v>
      </c>
      <c r="D4472" t="str">
        <f t="shared" si="540"/>
        <v>2020.12</v>
      </c>
      <c r="E4472" t="str" cm="1">
        <f t="array" ref="E4472">IF(COUNT(FIND({"셀룰러","샐룰러","lte","Lte","LTE","Cellular","cellular"},G4472)),"lte","wifi")</f>
        <v>wifi</v>
      </c>
      <c r="F4472" t="s">
        <v>118</v>
      </c>
      <c r="G4472" t="s">
        <v>2562</v>
      </c>
      <c r="H4472">
        <f t="shared" si="539"/>
        <v>2.9999999999972715E-2</v>
      </c>
      <c r="I4472">
        <f t="shared" si="536"/>
        <v>779000</v>
      </c>
      <c r="J4472">
        <v>2020.09</v>
      </c>
      <c r="K4472">
        <f t="shared" si="537"/>
        <v>64</v>
      </c>
      <c r="M4472">
        <f t="shared" si="538"/>
        <v>779000</v>
      </c>
    </row>
    <row r="4473" spans="1:13" x14ac:dyDescent="0.45">
      <c r="A4473" t="s">
        <v>2266</v>
      </c>
      <c r="B4473">
        <v>655000</v>
      </c>
      <c r="C4473" t="s">
        <v>43</v>
      </c>
      <c r="D4473" t="str">
        <f t="shared" si="540"/>
        <v>2021.02</v>
      </c>
      <c r="E4473" t="str" cm="1">
        <f t="array" ref="E4473">IF(COUNT(FIND({"셀룰러","샐룰러","lte","Lte","LTE","Cellular","cellular"},G4473)),"lte","wifi")</f>
        <v>wifi</v>
      </c>
      <c r="F4473" t="s">
        <v>40</v>
      </c>
      <c r="G4473" t="s">
        <v>2338</v>
      </c>
      <c r="H4473">
        <f t="shared" si="539"/>
        <v>0.93000000000006366</v>
      </c>
      <c r="I4473">
        <f t="shared" si="536"/>
        <v>779000</v>
      </c>
      <c r="J4473">
        <v>2020.09</v>
      </c>
      <c r="K4473">
        <f t="shared" si="537"/>
        <v>64</v>
      </c>
      <c r="M4473">
        <f t="shared" si="538"/>
        <v>779000</v>
      </c>
    </row>
    <row r="4474" spans="1:13" x14ac:dyDescent="0.45">
      <c r="A4474" t="s">
        <v>2266</v>
      </c>
      <c r="B4474">
        <v>660000</v>
      </c>
      <c r="C4474" t="s">
        <v>43</v>
      </c>
      <c r="D4474" t="str">
        <f t="shared" si="540"/>
        <v>2021.03</v>
      </c>
      <c r="E4474" t="str" cm="1">
        <f t="array" ref="E4474">IF(COUNT(FIND({"셀룰러","샐룰러","lte","Lte","LTE","Cellular","cellular"},G4474)),"lte","wifi")</f>
        <v>lte</v>
      </c>
      <c r="F4474" t="s">
        <v>20</v>
      </c>
      <c r="G4474" t="s">
        <v>2311</v>
      </c>
      <c r="H4474">
        <f t="shared" si="539"/>
        <v>0.94000000000005457</v>
      </c>
      <c r="I4474">
        <f t="shared" si="536"/>
        <v>949000</v>
      </c>
      <c r="J4474">
        <v>2020.09</v>
      </c>
      <c r="K4474">
        <f t="shared" si="537"/>
        <v>64</v>
      </c>
      <c r="M4474">
        <f t="shared" si="538"/>
        <v>949000</v>
      </c>
    </row>
    <row r="4475" spans="1:13" x14ac:dyDescent="0.45">
      <c r="A4475" t="s">
        <v>2266</v>
      </c>
      <c r="B4475">
        <v>820000</v>
      </c>
      <c r="C4475" t="s">
        <v>43</v>
      </c>
      <c r="D4475" t="str">
        <f t="shared" si="540"/>
        <v>2021.01</v>
      </c>
      <c r="E4475" t="str" cm="1">
        <f t="array" ref="E4475">IF(COUNT(FIND({"셀룰러","샐룰러","lte","Lte","LTE","Cellular","cellular"},G4475)),"lte","wifi")</f>
        <v>wifi</v>
      </c>
      <c r="F4475" t="s">
        <v>342</v>
      </c>
      <c r="G4475" t="s">
        <v>2491</v>
      </c>
      <c r="H4475">
        <f t="shared" si="539"/>
        <v>0.92000000000007276</v>
      </c>
      <c r="I4475">
        <f t="shared" si="536"/>
        <v>979000</v>
      </c>
      <c r="J4475">
        <v>2020.09</v>
      </c>
      <c r="K4475">
        <f t="shared" si="537"/>
        <v>256</v>
      </c>
      <c r="M4475">
        <f t="shared" si="538"/>
        <v>779000</v>
      </c>
    </row>
    <row r="4476" spans="1:13" x14ac:dyDescent="0.45">
      <c r="A4476" t="s">
        <v>2266</v>
      </c>
      <c r="B4476">
        <v>610000</v>
      </c>
      <c r="C4476" t="s">
        <v>4</v>
      </c>
      <c r="D4476" t="str">
        <f t="shared" si="540"/>
        <v>2021.01</v>
      </c>
      <c r="E4476" t="str" cm="1">
        <f t="array" ref="E4476">IF(COUNT(FIND({"셀룰러","샐룰러","lte","Lte","LTE","Cellular","cellular"},G4476)),"lte","wifi")</f>
        <v>wifi</v>
      </c>
      <c r="F4476" t="s">
        <v>117</v>
      </c>
      <c r="G4476" t="s">
        <v>2561</v>
      </c>
      <c r="H4476">
        <f t="shared" si="539"/>
        <v>0.92000000000007276</v>
      </c>
      <c r="I4476">
        <f t="shared" si="536"/>
        <v>779000</v>
      </c>
      <c r="J4476">
        <v>2020.09</v>
      </c>
      <c r="K4476">
        <f t="shared" si="537"/>
        <v>64</v>
      </c>
      <c r="M4476">
        <f t="shared" si="538"/>
        <v>779000</v>
      </c>
    </row>
    <row r="4477" spans="1:13" x14ac:dyDescent="0.45">
      <c r="A4477" t="s">
        <v>2266</v>
      </c>
      <c r="B4477">
        <v>70000</v>
      </c>
      <c r="C4477" t="s">
        <v>4</v>
      </c>
      <c r="D4477" t="str">
        <f t="shared" si="540"/>
        <v>2021.01</v>
      </c>
      <c r="E4477" t="str" cm="1">
        <f t="array" ref="E4477">IF(COUNT(FIND({"셀룰러","샐룰러","lte","Lte","LTE","Cellular","cellular"},G4477)),"lte","wifi")</f>
        <v>wifi</v>
      </c>
      <c r="F4477" t="s">
        <v>106</v>
      </c>
      <c r="G4477" t="s">
        <v>2721</v>
      </c>
      <c r="H4477">
        <f t="shared" si="539"/>
        <v>0.92000000000007276</v>
      </c>
      <c r="I4477">
        <f t="shared" si="536"/>
        <v>779000</v>
      </c>
      <c r="J4477">
        <v>2020.09</v>
      </c>
      <c r="K4477">
        <f t="shared" si="537"/>
        <v>64</v>
      </c>
      <c r="M4477">
        <f t="shared" si="538"/>
        <v>779000</v>
      </c>
    </row>
    <row r="4478" spans="1:13" x14ac:dyDescent="0.45">
      <c r="A4478" t="s">
        <v>2266</v>
      </c>
      <c r="B4478">
        <v>840000</v>
      </c>
      <c r="C4478" t="s">
        <v>43</v>
      </c>
      <c r="D4478" t="str">
        <f t="shared" si="540"/>
        <v>2020.11</v>
      </c>
      <c r="E4478" t="str" cm="1">
        <f t="array" ref="E4478">IF(COUNT(FIND({"셀룰러","샐룰러","lte","Lte","LTE","Cellular","cellular"},G4478)),"lte","wifi")</f>
        <v>lte</v>
      </c>
      <c r="F4478" t="s">
        <v>597</v>
      </c>
      <c r="G4478" t="s">
        <v>2682</v>
      </c>
      <c r="H4478">
        <f t="shared" si="539"/>
        <v>1.999999999998181E-2</v>
      </c>
      <c r="I4478">
        <f t="shared" si="536"/>
        <v>949000</v>
      </c>
      <c r="J4478">
        <v>2020.09</v>
      </c>
      <c r="K4478">
        <f t="shared" si="537"/>
        <v>64</v>
      </c>
      <c r="M4478">
        <f t="shared" si="538"/>
        <v>949000</v>
      </c>
    </row>
    <row r="4479" spans="1:13" x14ac:dyDescent="0.45">
      <c r="A4479" t="s">
        <v>2266</v>
      </c>
      <c r="B4479">
        <v>670000</v>
      </c>
      <c r="C4479" t="s">
        <v>43</v>
      </c>
      <c r="D4479" s="2">
        <v>2021.01</v>
      </c>
      <c r="E4479" t="str" cm="1">
        <f t="array" ref="E4479">IF(COUNT(FIND({"셀룰러","샐룰러","lte","Lte","LTE","Cellular","cellular"},G4479)),"lte","wifi")</f>
        <v>wifi</v>
      </c>
      <c r="F4479">
        <v>20210127</v>
      </c>
      <c r="G4479" t="s">
        <v>5557</v>
      </c>
      <c r="H4479">
        <f t="shared" si="539"/>
        <v>0.92000000000007276</v>
      </c>
      <c r="I4479">
        <f t="shared" si="536"/>
        <v>779000</v>
      </c>
      <c r="J4479">
        <v>2020.09</v>
      </c>
      <c r="K4479">
        <f t="shared" si="537"/>
        <v>64</v>
      </c>
      <c r="M4479">
        <f t="shared" si="538"/>
        <v>779000</v>
      </c>
    </row>
    <row r="4480" spans="1:13" x14ac:dyDescent="0.45">
      <c r="A4480" t="s">
        <v>2266</v>
      </c>
      <c r="B4480">
        <v>715000</v>
      </c>
      <c r="C4480" t="s">
        <v>43</v>
      </c>
      <c r="D4480" s="2">
        <v>2020.11</v>
      </c>
      <c r="E4480" t="str" cm="1">
        <f t="array" ref="E4480">IF(COUNT(FIND({"셀룰러","샐룰러","lte","Lte","LTE","Cellular","cellular"},G4480)),"lte","wifi")</f>
        <v>wifi</v>
      </c>
      <c r="F4480">
        <v>20201129</v>
      </c>
      <c r="G4480" t="s">
        <v>5419</v>
      </c>
      <c r="H4480">
        <f t="shared" si="539"/>
        <v>1.999999999998181E-2</v>
      </c>
      <c r="I4480">
        <f t="shared" si="536"/>
        <v>779000</v>
      </c>
      <c r="J4480">
        <v>2020.09</v>
      </c>
      <c r="K4480">
        <f t="shared" si="537"/>
        <v>64</v>
      </c>
      <c r="M4480">
        <f t="shared" si="538"/>
        <v>779000</v>
      </c>
    </row>
    <row r="4481" spans="1:13" x14ac:dyDescent="0.45">
      <c r="A4481" t="s">
        <v>2266</v>
      </c>
      <c r="B4481">
        <v>670000</v>
      </c>
      <c r="C4481" t="s">
        <v>43</v>
      </c>
      <c r="D4481" t="str">
        <f>LEFT(F4481,7)</f>
        <v>2021.01</v>
      </c>
      <c r="E4481" t="str" cm="1">
        <f t="array" ref="E4481">IF(COUNT(FIND({"셀룰러","샐룰러","lte","Lte","LTE","Cellular","cellular"},G4481)),"lte","wifi")</f>
        <v>wifi</v>
      </c>
      <c r="F4481" t="s">
        <v>351</v>
      </c>
      <c r="G4481" t="s">
        <v>1401</v>
      </c>
      <c r="H4481">
        <f t="shared" si="539"/>
        <v>0.92000000000007276</v>
      </c>
      <c r="I4481">
        <f t="shared" si="536"/>
        <v>779000</v>
      </c>
      <c r="J4481">
        <v>2020.09</v>
      </c>
      <c r="K4481">
        <f t="shared" si="537"/>
        <v>64</v>
      </c>
      <c r="M4481">
        <f t="shared" si="538"/>
        <v>779000</v>
      </c>
    </row>
    <row r="4482" spans="1:13" x14ac:dyDescent="0.45">
      <c r="A4482" t="s">
        <v>2266</v>
      </c>
      <c r="B4482">
        <v>690000</v>
      </c>
      <c r="C4482" t="s">
        <v>43</v>
      </c>
      <c r="D4482" t="str">
        <f>LEFT(F4482,7)</f>
        <v>2020.11</v>
      </c>
      <c r="E4482" t="str" cm="1">
        <f t="array" ref="E4482">IF(COUNT(FIND({"셀룰러","샐룰러","lte","Lte","LTE","Cellular","cellular"},G4482)),"lte","wifi")</f>
        <v>wifi</v>
      </c>
      <c r="F4482" t="s">
        <v>207</v>
      </c>
      <c r="G4482" t="s">
        <v>2290</v>
      </c>
      <c r="H4482">
        <f t="shared" si="539"/>
        <v>1.999999999998181E-2</v>
      </c>
      <c r="I4482">
        <f t="shared" si="536"/>
        <v>779000</v>
      </c>
      <c r="J4482">
        <v>2020.09</v>
      </c>
      <c r="K4482">
        <f t="shared" si="537"/>
        <v>64</v>
      </c>
      <c r="M4482">
        <f t="shared" si="538"/>
        <v>779000</v>
      </c>
    </row>
    <row r="4483" spans="1:13" x14ac:dyDescent="0.45">
      <c r="A4483" t="s">
        <v>2266</v>
      </c>
      <c r="B4483">
        <v>660000</v>
      </c>
      <c r="C4483" t="s">
        <v>43</v>
      </c>
      <c r="D4483" t="str">
        <f>LEFT(F4483,7)</f>
        <v>2021.02</v>
      </c>
      <c r="E4483" t="str" cm="1">
        <f t="array" ref="E4483">IF(COUNT(FIND({"셀룰러","샐룰러","lte","Lte","LTE","Cellular","cellular"},G4483)),"lte","wifi")</f>
        <v>wifi</v>
      </c>
      <c r="F4483" t="s">
        <v>49</v>
      </c>
      <c r="G4483" t="s">
        <v>2347</v>
      </c>
      <c r="H4483">
        <f t="shared" si="539"/>
        <v>0.93000000000006366</v>
      </c>
      <c r="I4483">
        <f t="shared" si="536"/>
        <v>779000</v>
      </c>
      <c r="J4483">
        <v>2020.09</v>
      </c>
      <c r="K4483">
        <f t="shared" si="537"/>
        <v>64</v>
      </c>
      <c r="M4483">
        <f t="shared" si="538"/>
        <v>779000</v>
      </c>
    </row>
    <row r="4484" spans="1:13" x14ac:dyDescent="0.45">
      <c r="A4484" t="s">
        <v>2266</v>
      </c>
      <c r="B4484">
        <v>400000</v>
      </c>
      <c r="C4484" t="s">
        <v>4</v>
      </c>
      <c r="D4484" t="str">
        <f>LEFT(F4484,7)</f>
        <v>2020.12</v>
      </c>
      <c r="E4484" t="str" cm="1">
        <f t="array" ref="E4484">IF(COUNT(FIND({"셀룰러","샐룰러","lte","Lte","LTE","Cellular","cellular"},G4484)),"lte","wifi")</f>
        <v>wifi</v>
      </c>
      <c r="F4484" t="s">
        <v>460</v>
      </c>
      <c r="G4484" t="s">
        <v>2016</v>
      </c>
      <c r="H4484">
        <f t="shared" si="539"/>
        <v>2.9999999999972715E-2</v>
      </c>
      <c r="I4484">
        <f t="shared" si="536"/>
        <v>779000</v>
      </c>
      <c r="J4484">
        <v>2020.09</v>
      </c>
      <c r="K4484">
        <f t="shared" si="537"/>
        <v>64</v>
      </c>
      <c r="M4484">
        <f t="shared" si="538"/>
        <v>779000</v>
      </c>
    </row>
    <row r="4485" spans="1:13" x14ac:dyDescent="0.45">
      <c r="A4485" t="s">
        <v>2266</v>
      </c>
      <c r="B4485">
        <v>870000</v>
      </c>
      <c r="C4485" t="s">
        <v>43</v>
      </c>
      <c r="D4485" t="str">
        <f>LEFT(F4485,7)</f>
        <v>2020.11</v>
      </c>
      <c r="E4485" t="str" cm="1">
        <f t="array" ref="E4485">IF(COUNT(FIND({"셀룰러","샐룰러","lte","Lte","LTE","Cellular","cellular"},G4485)),"lte","wifi")</f>
        <v>wifi</v>
      </c>
      <c r="F4485" t="s">
        <v>189</v>
      </c>
      <c r="G4485" t="s">
        <v>2673</v>
      </c>
      <c r="H4485">
        <f t="shared" si="539"/>
        <v>1.999999999998181E-2</v>
      </c>
      <c r="I4485">
        <f t="shared" ref="I4485:I4486" si="541">IF(K4485=256,M4485+200000,M4485)</f>
        <v>979000</v>
      </c>
      <c r="J4485">
        <v>2020.09</v>
      </c>
      <c r="K4485">
        <f t="shared" ref="K4485:K4487" si="542">IF(COUNT(FIND(256,G4485)),256,64)</f>
        <v>256</v>
      </c>
      <c r="M4485">
        <f t="shared" ref="M4485:M4486" si="543">IF(E4485="wifi",779000,949000)</f>
        <v>779000</v>
      </c>
    </row>
    <row r="4486" spans="1:13" x14ac:dyDescent="0.45">
      <c r="A4486" t="s">
        <v>2266</v>
      </c>
      <c r="B4486">
        <v>720000</v>
      </c>
      <c r="C4486" t="s">
        <v>43</v>
      </c>
      <c r="D4486" s="2">
        <v>2020.11</v>
      </c>
      <c r="E4486" t="str" cm="1">
        <f t="array" ref="E4486">IF(COUNT(FIND({"셀룰러","샐룰러","lte","Lte","LTE","Cellular","cellular"},G4486)),"lte","wifi")</f>
        <v>wifi</v>
      </c>
      <c r="F4486">
        <v>20201114</v>
      </c>
      <c r="G4486" t="s">
        <v>5521</v>
      </c>
      <c r="H4486">
        <f t="shared" si="539"/>
        <v>1.999999999998181E-2</v>
      </c>
      <c r="I4486">
        <f t="shared" si="541"/>
        <v>779000</v>
      </c>
      <c r="J4486">
        <v>2020.09</v>
      </c>
      <c r="K4486">
        <f t="shared" si="542"/>
        <v>64</v>
      </c>
      <c r="M4486">
        <f t="shared" si="543"/>
        <v>779000</v>
      </c>
    </row>
    <row r="4487" spans="1:13" x14ac:dyDescent="0.45">
      <c r="A4487" t="s">
        <v>2266</v>
      </c>
      <c r="B4487">
        <v>870000</v>
      </c>
      <c r="C4487" t="s">
        <v>43</v>
      </c>
      <c r="D4487" t="str">
        <f>LEFT(F4487,7)</f>
        <v>2020.11</v>
      </c>
      <c r="E4487" t="str" cm="1">
        <f t="array" ref="E4487">IF(COUNT(FIND({"셀룰러","샐룰러","lte","Lte","LTE","Cellular","cellular"},G4487)),"lte","wifi")</f>
        <v>wifi</v>
      </c>
      <c r="F4487" t="s">
        <v>597</v>
      </c>
      <c r="G4487" t="s">
        <v>2711</v>
      </c>
      <c r="H4487">
        <f t="shared" ref="H4487:H4550" si="544">D4487-J4487</f>
        <v>1.999999999998181E-2</v>
      </c>
      <c r="I4487">
        <f>IF(K4487=256,M4487+200000,M4487)</f>
        <v>979000</v>
      </c>
      <c r="J4487">
        <v>2020.09</v>
      </c>
      <c r="K4487">
        <f t="shared" si="542"/>
        <v>256</v>
      </c>
      <c r="M4487">
        <f>IF(E4487="wifi",779000,949000)</f>
        <v>779000</v>
      </c>
    </row>
    <row r="4488" spans="1:13" x14ac:dyDescent="0.45">
      <c r="A4488" t="s">
        <v>5327</v>
      </c>
      <c r="B4488">
        <v>916000</v>
      </c>
      <c r="C4488" t="s">
        <v>4</v>
      </c>
      <c r="D4488" t="str">
        <f>LEFT(F4488,7)</f>
        <v>2020.11</v>
      </c>
      <c r="E4488" t="str" cm="1">
        <f t="array" ref="E4488">IF(COUNT(FIND({"셀룰러","샐룰러","lte","Lte","LTE","Cellular","cellular"},G4488)),"lte","wifi")</f>
        <v>lte</v>
      </c>
      <c r="F4488" t="s">
        <v>5285</v>
      </c>
      <c r="G4488" t="s">
        <v>4741</v>
      </c>
      <c r="H4488">
        <f t="shared" si="544"/>
        <v>4.0799999999999272</v>
      </c>
      <c r="I4488">
        <f>IF(K4488=128,M4488+200000,IF(K4488=256,M4488+400000,M4488))</f>
        <v>910000</v>
      </c>
      <c r="J4488">
        <v>2016.03</v>
      </c>
      <c r="K4488">
        <f>IF(COUNT(FIND(128,G4488)),128,IF(COUNT(FIND(16,G4488)),16,IF(COUNT(FIND(256,G4488)),256,32)))</f>
        <v>32</v>
      </c>
      <c r="M4488">
        <f>IF(E4488="wifi",760000,910000)</f>
        <v>910000</v>
      </c>
    </row>
    <row r="4489" spans="1:13" x14ac:dyDescent="0.45">
      <c r="A4489" t="s">
        <v>5327</v>
      </c>
      <c r="B4489">
        <v>399000</v>
      </c>
      <c r="C4489" t="s">
        <v>4</v>
      </c>
      <c r="D4489" t="str">
        <f>LEFT(F4489,7)</f>
        <v>2021.02</v>
      </c>
      <c r="E4489" t="str" cm="1">
        <f t="array" ref="E4489">IF(COUNT(FIND({"셀룰러","샐룰러","lte","Lte","LTE","Cellular","cellular"},G4489)),"lte","wifi")</f>
        <v>lte</v>
      </c>
      <c r="F4489" t="s">
        <v>5277</v>
      </c>
      <c r="G4489" t="s">
        <v>4739</v>
      </c>
      <c r="H4489">
        <f t="shared" si="544"/>
        <v>4.9900000000000091</v>
      </c>
      <c r="I4489">
        <f t="shared" ref="I4489:I4552" si="545">IF(K4489=128,M4489+200000,IF(K4489=256,M4489+400000,M4489))</f>
        <v>1110000</v>
      </c>
      <c r="J4489">
        <v>2016.03</v>
      </c>
      <c r="K4489">
        <f t="shared" ref="K4489:K4552" si="546">IF(COUNT(FIND(128,G4489)),128,IF(COUNT(FIND(16,G4489)),16,IF(COUNT(FIND(256,G4489)),256,32)))</f>
        <v>128</v>
      </c>
      <c r="M4489">
        <f t="shared" ref="M4489:M4552" si="547">IF(E4489="wifi",760000,910000)</f>
        <v>910000</v>
      </c>
    </row>
    <row r="4490" spans="1:13" x14ac:dyDescent="0.45">
      <c r="A4490" t="s">
        <v>5327</v>
      </c>
      <c r="B4490">
        <v>199000</v>
      </c>
      <c r="C4490" t="s">
        <v>4</v>
      </c>
      <c r="D4490" t="str">
        <f>LEFT(F4490,7)</f>
        <v>2020.03</v>
      </c>
      <c r="E4490" t="str" cm="1">
        <f t="array" ref="E4490">IF(COUNT(FIND({"셀룰러","샐룰러","lte","Lte","LTE","Cellular","cellular"},G4490)),"lte","wifi")</f>
        <v>wifi</v>
      </c>
      <c r="F4490" t="s">
        <v>5311</v>
      </c>
      <c r="G4490" t="s">
        <v>4748</v>
      </c>
      <c r="H4490">
        <f t="shared" si="544"/>
        <v>4</v>
      </c>
      <c r="I4490">
        <f t="shared" si="545"/>
        <v>760000</v>
      </c>
      <c r="J4490">
        <v>2016.03</v>
      </c>
      <c r="K4490">
        <f t="shared" si="546"/>
        <v>32</v>
      </c>
      <c r="M4490">
        <f t="shared" si="547"/>
        <v>760000</v>
      </c>
    </row>
    <row r="4491" spans="1:13" x14ac:dyDescent="0.45">
      <c r="A4491" t="s">
        <v>5327</v>
      </c>
      <c r="B4491">
        <v>690000</v>
      </c>
      <c r="C4491" t="s">
        <v>4</v>
      </c>
      <c r="D4491" t="str">
        <f>LEFT(F4491,7)</f>
        <v>2020.11</v>
      </c>
      <c r="E4491" t="str" cm="1">
        <f t="array" ref="E4491">IF(COUNT(FIND({"셀룰러","샐룰러","lte","Lte","LTE","Cellular","cellular"},G4491)),"lte","wifi")</f>
        <v>wifi</v>
      </c>
      <c r="F4491" t="s">
        <v>5285</v>
      </c>
      <c r="G4491" t="s">
        <v>4753</v>
      </c>
      <c r="H4491">
        <f t="shared" si="544"/>
        <v>4.0799999999999272</v>
      </c>
      <c r="I4491">
        <f t="shared" si="545"/>
        <v>1160000</v>
      </c>
      <c r="J4491">
        <v>2016.03</v>
      </c>
      <c r="K4491">
        <f t="shared" si="546"/>
        <v>256</v>
      </c>
      <c r="M4491">
        <f t="shared" si="547"/>
        <v>760000</v>
      </c>
    </row>
    <row r="4492" spans="1:13" x14ac:dyDescent="0.45">
      <c r="A4492" t="s">
        <v>5327</v>
      </c>
      <c r="B4492">
        <v>548000</v>
      </c>
      <c r="C4492" t="s">
        <v>4</v>
      </c>
      <c r="D4492" s="2">
        <v>2021.01</v>
      </c>
      <c r="E4492" t="str" cm="1">
        <f t="array" ref="E4492">IF(COUNT(FIND({"셀룰러","샐룰러","lte","Lte","LTE","Cellular","cellular"},G4492)),"lte","wifi")</f>
        <v>lte</v>
      </c>
      <c r="F4492">
        <v>202101</v>
      </c>
      <c r="G4492" t="s">
        <v>5575</v>
      </c>
      <c r="H4492">
        <f t="shared" si="544"/>
        <v>4.9800000000000182</v>
      </c>
      <c r="I4492">
        <f t="shared" si="545"/>
        <v>1110000</v>
      </c>
      <c r="J4492">
        <v>2016.03</v>
      </c>
      <c r="K4492">
        <f t="shared" si="546"/>
        <v>128</v>
      </c>
      <c r="M4492">
        <f t="shared" si="547"/>
        <v>910000</v>
      </c>
    </row>
    <row r="4493" spans="1:13" x14ac:dyDescent="0.45">
      <c r="A4493" t="s">
        <v>5327</v>
      </c>
      <c r="B4493">
        <v>369000</v>
      </c>
      <c r="C4493" t="s">
        <v>4</v>
      </c>
      <c r="D4493" t="str">
        <f t="shared" ref="D4493:D4510" si="548">LEFT(F4493,7)</f>
        <v>2020.11</v>
      </c>
      <c r="E4493" t="str" cm="1">
        <f t="array" ref="E4493">IF(COUNT(FIND({"셀룰러","샐룰러","lte","Lte","LTE","Cellular","cellular"},G4493)),"lte","wifi")</f>
        <v>wifi</v>
      </c>
      <c r="F4493" t="s">
        <v>5285</v>
      </c>
      <c r="G4493" t="s">
        <v>4745</v>
      </c>
      <c r="H4493">
        <f t="shared" si="544"/>
        <v>4.0799999999999272</v>
      </c>
      <c r="I4493">
        <f t="shared" si="545"/>
        <v>760000</v>
      </c>
      <c r="J4493">
        <v>2016.03</v>
      </c>
      <c r="K4493">
        <f t="shared" si="546"/>
        <v>32</v>
      </c>
      <c r="M4493">
        <f t="shared" si="547"/>
        <v>760000</v>
      </c>
    </row>
    <row r="4494" spans="1:13" x14ac:dyDescent="0.45">
      <c r="A4494" t="s">
        <v>5327</v>
      </c>
      <c r="B4494">
        <v>500000</v>
      </c>
      <c r="C4494" t="s">
        <v>4</v>
      </c>
      <c r="D4494" t="str">
        <f t="shared" si="548"/>
        <v>2020.11</v>
      </c>
      <c r="E4494" t="str" cm="1">
        <f t="array" ref="E4494">IF(COUNT(FIND({"셀룰러","샐룰러","lte","Lte","LTE","Cellular","cellular"},G4494)),"lte","wifi")</f>
        <v>lte</v>
      </c>
      <c r="F4494" t="s">
        <v>5285</v>
      </c>
      <c r="G4494" t="s">
        <v>4751</v>
      </c>
      <c r="H4494">
        <f t="shared" si="544"/>
        <v>4.0799999999999272</v>
      </c>
      <c r="I4494">
        <f t="shared" si="545"/>
        <v>1110000</v>
      </c>
      <c r="J4494">
        <v>2016.03</v>
      </c>
      <c r="K4494">
        <f t="shared" si="546"/>
        <v>128</v>
      </c>
      <c r="M4494">
        <f t="shared" si="547"/>
        <v>910000</v>
      </c>
    </row>
    <row r="4495" spans="1:13" x14ac:dyDescent="0.45">
      <c r="A4495" t="s">
        <v>5327</v>
      </c>
      <c r="B4495">
        <v>450000</v>
      </c>
      <c r="C4495" t="s">
        <v>4</v>
      </c>
      <c r="D4495" t="str">
        <f t="shared" si="548"/>
        <v>2021.03</v>
      </c>
      <c r="E4495" t="str" cm="1">
        <f t="array" ref="E4495">IF(COUNT(FIND({"셀룰러","샐룰러","lte","Lte","LTE","Cellular","cellular"},G4495)),"lte","wifi")</f>
        <v>wifi</v>
      </c>
      <c r="F4495" t="s">
        <v>5279</v>
      </c>
      <c r="G4495" t="s">
        <v>4755</v>
      </c>
      <c r="H4495">
        <f t="shared" si="544"/>
        <v>5</v>
      </c>
      <c r="I4495">
        <f t="shared" si="545"/>
        <v>1160000</v>
      </c>
      <c r="J4495">
        <v>2016.03</v>
      </c>
      <c r="K4495">
        <f t="shared" si="546"/>
        <v>256</v>
      </c>
      <c r="M4495">
        <f t="shared" si="547"/>
        <v>760000</v>
      </c>
    </row>
    <row r="4496" spans="1:13" x14ac:dyDescent="0.45">
      <c r="A4496" t="s">
        <v>5327</v>
      </c>
      <c r="B4496">
        <v>499000</v>
      </c>
      <c r="C4496" t="s">
        <v>4</v>
      </c>
      <c r="D4496" t="str">
        <f t="shared" si="548"/>
        <v>2021.03</v>
      </c>
      <c r="E4496" t="str" cm="1">
        <f t="array" ref="E4496">IF(COUNT(FIND({"셀룰러","샐룰러","lte","Lte","LTE","Cellular","cellular"},G4496)),"lte","wifi")</f>
        <v>lte</v>
      </c>
      <c r="F4496" t="s">
        <v>5279</v>
      </c>
      <c r="G4496" t="s">
        <v>4752</v>
      </c>
      <c r="H4496">
        <f t="shared" si="544"/>
        <v>5</v>
      </c>
      <c r="I4496">
        <f t="shared" si="545"/>
        <v>1310000</v>
      </c>
      <c r="J4496">
        <v>2016.03</v>
      </c>
      <c r="K4496">
        <f t="shared" si="546"/>
        <v>256</v>
      </c>
      <c r="M4496">
        <f t="shared" si="547"/>
        <v>910000</v>
      </c>
    </row>
    <row r="4497" spans="1:13" x14ac:dyDescent="0.45">
      <c r="A4497" t="s">
        <v>5327</v>
      </c>
      <c r="B4497">
        <v>849800</v>
      </c>
      <c r="C4497" t="s">
        <v>4</v>
      </c>
      <c r="D4497" t="str">
        <f t="shared" si="548"/>
        <v>2018.07</v>
      </c>
      <c r="E4497" t="str" cm="1">
        <f t="array" ref="E4497">IF(COUNT(FIND({"셀룰러","샐룰러","lte","Lte","LTE","Cellular","cellular"},G4497)),"lte","wifi")</f>
        <v>wifi</v>
      </c>
      <c r="F4497" t="s">
        <v>5308</v>
      </c>
      <c r="G4497" t="s">
        <v>4756</v>
      </c>
      <c r="H4497">
        <f t="shared" si="544"/>
        <v>2.0399999999999636</v>
      </c>
      <c r="I4497">
        <f t="shared" si="545"/>
        <v>960000</v>
      </c>
      <c r="J4497">
        <v>2016.03</v>
      </c>
      <c r="K4497">
        <f t="shared" si="546"/>
        <v>128</v>
      </c>
      <c r="M4497">
        <f t="shared" si="547"/>
        <v>760000</v>
      </c>
    </row>
    <row r="4498" spans="1:13" x14ac:dyDescent="0.45">
      <c r="A4498" t="s">
        <v>5327</v>
      </c>
      <c r="B4498">
        <v>485000</v>
      </c>
      <c r="C4498" t="s">
        <v>4</v>
      </c>
      <c r="D4498" t="str">
        <f t="shared" si="548"/>
        <v>2020.12</v>
      </c>
      <c r="E4498" t="str" cm="1">
        <f t="array" ref="E4498">IF(COUNT(FIND({"셀룰러","샐룰러","lte","Lte","LTE","Cellular","cellular"},G4498)),"lte","wifi")</f>
        <v>wifi</v>
      </c>
      <c r="F4498" t="s">
        <v>5281</v>
      </c>
      <c r="G4498" t="s">
        <v>4742</v>
      </c>
      <c r="H4498">
        <f t="shared" si="544"/>
        <v>4.0899999999999181</v>
      </c>
      <c r="I4498">
        <f t="shared" si="545"/>
        <v>1160000</v>
      </c>
      <c r="J4498">
        <v>2016.03</v>
      </c>
      <c r="K4498">
        <f t="shared" si="546"/>
        <v>256</v>
      </c>
      <c r="M4498">
        <f t="shared" si="547"/>
        <v>760000</v>
      </c>
    </row>
    <row r="4499" spans="1:13" x14ac:dyDescent="0.45">
      <c r="A4499" t="s">
        <v>5327</v>
      </c>
      <c r="B4499">
        <v>660000</v>
      </c>
      <c r="C4499" t="s">
        <v>4</v>
      </c>
      <c r="D4499" t="str">
        <f t="shared" si="548"/>
        <v>2021.01</v>
      </c>
      <c r="E4499" t="str" cm="1">
        <f t="array" ref="E4499">IF(COUNT(FIND({"셀룰러","샐룰러","lte","Lte","LTE","Cellular","cellular"},G4499)),"lte","wifi")</f>
        <v>wifi</v>
      </c>
      <c r="F4499" t="s">
        <v>5283</v>
      </c>
      <c r="G4499" t="s">
        <v>4747</v>
      </c>
      <c r="H4499">
        <f t="shared" si="544"/>
        <v>4.9800000000000182</v>
      </c>
      <c r="I4499">
        <f t="shared" si="545"/>
        <v>760000</v>
      </c>
      <c r="J4499">
        <v>2016.03</v>
      </c>
      <c r="K4499">
        <f t="shared" si="546"/>
        <v>32</v>
      </c>
      <c r="M4499">
        <f t="shared" si="547"/>
        <v>760000</v>
      </c>
    </row>
    <row r="4500" spans="1:13" x14ac:dyDescent="0.45">
      <c r="A4500" t="s">
        <v>5327</v>
      </c>
      <c r="B4500">
        <v>318780</v>
      </c>
      <c r="C4500" t="s">
        <v>4</v>
      </c>
      <c r="D4500" t="str">
        <f t="shared" si="548"/>
        <v>2021.03</v>
      </c>
      <c r="E4500" t="str" cm="1">
        <f t="array" ref="E4500">IF(COUNT(FIND({"셀룰러","샐룰러","lte","Lte","LTE","Cellular","cellular"},G4500)),"lte","wifi")</f>
        <v>wifi</v>
      </c>
      <c r="F4500" t="s">
        <v>5279</v>
      </c>
      <c r="G4500" t="s">
        <v>4738</v>
      </c>
      <c r="H4500">
        <f t="shared" si="544"/>
        <v>5</v>
      </c>
      <c r="I4500">
        <f t="shared" si="545"/>
        <v>960000</v>
      </c>
      <c r="J4500">
        <v>2016.03</v>
      </c>
      <c r="K4500">
        <f t="shared" si="546"/>
        <v>128</v>
      </c>
      <c r="M4500">
        <f t="shared" si="547"/>
        <v>760000</v>
      </c>
    </row>
    <row r="4501" spans="1:13" x14ac:dyDescent="0.45">
      <c r="A4501" t="s">
        <v>5327</v>
      </c>
      <c r="B4501">
        <v>765000</v>
      </c>
      <c r="C4501" t="s">
        <v>4</v>
      </c>
      <c r="D4501" t="str">
        <f t="shared" si="548"/>
        <v>2021.02</v>
      </c>
      <c r="E4501" t="str" cm="1">
        <f t="array" ref="E4501">IF(COUNT(FIND({"셀룰러","샐룰러","lte","Lte","LTE","Cellular","cellular"},G4501)),"lte","wifi")</f>
        <v>wifi</v>
      </c>
      <c r="F4501" t="s">
        <v>5277</v>
      </c>
      <c r="G4501" t="s">
        <v>4757</v>
      </c>
      <c r="H4501">
        <f t="shared" si="544"/>
        <v>4.9900000000000091</v>
      </c>
      <c r="I4501">
        <f t="shared" si="545"/>
        <v>760000</v>
      </c>
      <c r="J4501">
        <v>2016.03</v>
      </c>
      <c r="K4501">
        <f t="shared" si="546"/>
        <v>32</v>
      </c>
      <c r="M4501">
        <f t="shared" si="547"/>
        <v>760000</v>
      </c>
    </row>
    <row r="4502" spans="1:13" x14ac:dyDescent="0.45">
      <c r="A4502" t="s">
        <v>5327</v>
      </c>
      <c r="B4502">
        <v>550000</v>
      </c>
      <c r="C4502" t="s">
        <v>4</v>
      </c>
      <c r="D4502" t="str">
        <f t="shared" si="548"/>
        <v>2021.02</v>
      </c>
      <c r="E4502" t="str" cm="1">
        <f t="array" ref="E4502">IF(COUNT(FIND({"셀룰러","샐룰러","lte","Lte","LTE","Cellular","cellular"},G4502)),"lte","wifi")</f>
        <v>lte</v>
      </c>
      <c r="F4502" t="s">
        <v>5277</v>
      </c>
      <c r="G4502" t="s">
        <v>4744</v>
      </c>
      <c r="H4502">
        <f t="shared" si="544"/>
        <v>4.9900000000000091</v>
      </c>
      <c r="I4502">
        <f t="shared" si="545"/>
        <v>1310000</v>
      </c>
      <c r="J4502">
        <v>2016.03</v>
      </c>
      <c r="K4502">
        <f t="shared" si="546"/>
        <v>256</v>
      </c>
      <c r="M4502">
        <f t="shared" si="547"/>
        <v>910000</v>
      </c>
    </row>
    <row r="4503" spans="1:13" x14ac:dyDescent="0.45">
      <c r="A4503" t="s">
        <v>5327</v>
      </c>
      <c r="B4503">
        <v>410000</v>
      </c>
      <c r="C4503" t="s">
        <v>4</v>
      </c>
      <c r="D4503" t="str">
        <f t="shared" si="548"/>
        <v>2020.04</v>
      </c>
      <c r="E4503" t="str" cm="1">
        <f t="array" ref="E4503">IF(COUNT(FIND({"셀룰러","샐룰러","lte","Lte","LTE","Cellular","cellular"},G4503)),"lte","wifi")</f>
        <v>wifi</v>
      </c>
      <c r="F4503" t="s">
        <v>5309</v>
      </c>
      <c r="G4503" t="s">
        <v>4746</v>
      </c>
      <c r="H4503">
        <f t="shared" si="544"/>
        <v>4.0099999999999909</v>
      </c>
      <c r="I4503">
        <f t="shared" si="545"/>
        <v>960000</v>
      </c>
      <c r="J4503">
        <v>2016.03</v>
      </c>
      <c r="K4503">
        <f t="shared" si="546"/>
        <v>128</v>
      </c>
      <c r="M4503">
        <f t="shared" si="547"/>
        <v>760000</v>
      </c>
    </row>
    <row r="4504" spans="1:13" x14ac:dyDescent="0.45">
      <c r="A4504" t="s">
        <v>5327</v>
      </c>
      <c r="B4504">
        <v>485000</v>
      </c>
      <c r="C4504" t="s">
        <v>4</v>
      </c>
      <c r="D4504" t="str">
        <f t="shared" si="548"/>
        <v>2021.02</v>
      </c>
      <c r="E4504" t="str" cm="1">
        <f t="array" ref="E4504">IF(COUNT(FIND({"셀룰러","샐룰러","lte","Lte","LTE","Cellular","cellular"},G4504)),"lte","wifi")</f>
        <v>wifi</v>
      </c>
      <c r="F4504" t="s">
        <v>5277</v>
      </c>
      <c r="G4504" t="s">
        <v>4742</v>
      </c>
      <c r="H4504">
        <f t="shared" si="544"/>
        <v>4.9900000000000091</v>
      </c>
      <c r="I4504">
        <f t="shared" si="545"/>
        <v>1160000</v>
      </c>
      <c r="J4504">
        <v>2016.03</v>
      </c>
      <c r="K4504">
        <f t="shared" si="546"/>
        <v>256</v>
      </c>
      <c r="M4504">
        <f t="shared" si="547"/>
        <v>760000</v>
      </c>
    </row>
    <row r="4505" spans="1:13" x14ac:dyDescent="0.45">
      <c r="A4505" t="s">
        <v>5327</v>
      </c>
      <c r="B4505">
        <v>412000</v>
      </c>
      <c r="C4505" t="s">
        <v>4</v>
      </c>
      <c r="D4505" t="str">
        <f t="shared" si="548"/>
        <v>2020.10</v>
      </c>
      <c r="E4505" t="str" cm="1">
        <f t="array" ref="E4505">IF(COUNT(FIND({"셀룰러","샐룰러","lte","Lte","LTE","Cellular","cellular"},G4505)),"lte","wifi")</f>
        <v>lte</v>
      </c>
      <c r="F4505" t="s">
        <v>5284</v>
      </c>
      <c r="G4505" t="s">
        <v>4743</v>
      </c>
      <c r="H4505">
        <f t="shared" si="544"/>
        <v>4.0699999999999363</v>
      </c>
      <c r="I4505">
        <f t="shared" si="545"/>
        <v>1310000</v>
      </c>
      <c r="J4505">
        <v>2016.03</v>
      </c>
      <c r="K4505">
        <f t="shared" si="546"/>
        <v>256</v>
      </c>
      <c r="M4505">
        <f t="shared" si="547"/>
        <v>910000</v>
      </c>
    </row>
    <row r="4506" spans="1:13" x14ac:dyDescent="0.45">
      <c r="A4506" t="s">
        <v>5327</v>
      </c>
      <c r="B4506">
        <v>545000</v>
      </c>
      <c r="C4506" t="s">
        <v>4</v>
      </c>
      <c r="D4506" t="str">
        <f t="shared" si="548"/>
        <v>2021.02</v>
      </c>
      <c r="E4506" t="str" cm="1">
        <f t="array" ref="E4506">IF(COUNT(FIND({"셀룰러","샐룰러","lte","Lte","LTE","Cellular","cellular"},G4506)),"lte","wifi")</f>
        <v>wifi</v>
      </c>
      <c r="F4506" t="s">
        <v>5277</v>
      </c>
      <c r="G4506" t="s">
        <v>4749</v>
      </c>
      <c r="H4506">
        <f t="shared" si="544"/>
        <v>4.9900000000000091</v>
      </c>
      <c r="I4506">
        <f t="shared" si="545"/>
        <v>960000</v>
      </c>
      <c r="J4506">
        <v>2016.03</v>
      </c>
      <c r="K4506">
        <f t="shared" si="546"/>
        <v>128</v>
      </c>
      <c r="M4506">
        <f t="shared" si="547"/>
        <v>760000</v>
      </c>
    </row>
    <row r="4507" spans="1:13" x14ac:dyDescent="0.45">
      <c r="A4507" t="s">
        <v>5327</v>
      </c>
      <c r="B4507">
        <v>660000</v>
      </c>
      <c r="C4507" t="s">
        <v>4</v>
      </c>
      <c r="D4507" t="str">
        <f t="shared" si="548"/>
        <v>2021.01</v>
      </c>
      <c r="E4507" t="str" cm="1">
        <f t="array" ref="E4507">IF(COUNT(FIND({"셀룰러","샐룰러","lte","Lte","LTE","Cellular","cellular"},G4507)),"lte","wifi")</f>
        <v>wifi</v>
      </c>
      <c r="F4507" t="s">
        <v>5283</v>
      </c>
      <c r="G4507" t="s">
        <v>4740</v>
      </c>
      <c r="H4507">
        <f t="shared" si="544"/>
        <v>4.9800000000000182</v>
      </c>
      <c r="I4507">
        <f t="shared" si="545"/>
        <v>760000</v>
      </c>
      <c r="J4507">
        <v>2016.03</v>
      </c>
      <c r="K4507">
        <f t="shared" si="546"/>
        <v>32</v>
      </c>
      <c r="M4507">
        <f t="shared" si="547"/>
        <v>760000</v>
      </c>
    </row>
    <row r="4508" spans="1:13" x14ac:dyDescent="0.45">
      <c r="A4508" t="s">
        <v>5327</v>
      </c>
      <c r="B4508">
        <v>399000</v>
      </c>
      <c r="C4508" t="s">
        <v>4</v>
      </c>
      <c r="D4508" t="str">
        <f t="shared" si="548"/>
        <v>2020.12</v>
      </c>
      <c r="E4508" t="str" cm="1">
        <f t="array" ref="E4508">IF(COUNT(FIND({"셀룰러","샐룰러","lte","Lte","LTE","Cellular","cellular"},G4508)),"lte","wifi")</f>
        <v>wifi</v>
      </c>
      <c r="F4508" t="s">
        <v>5281</v>
      </c>
      <c r="G4508" t="s">
        <v>4750</v>
      </c>
      <c r="H4508">
        <f t="shared" si="544"/>
        <v>4.0899999999999181</v>
      </c>
      <c r="I4508">
        <f t="shared" si="545"/>
        <v>960000</v>
      </c>
      <c r="J4508">
        <v>2016.03</v>
      </c>
      <c r="K4508">
        <f t="shared" si="546"/>
        <v>128</v>
      </c>
      <c r="M4508">
        <f t="shared" si="547"/>
        <v>760000</v>
      </c>
    </row>
    <row r="4509" spans="1:13" x14ac:dyDescent="0.45">
      <c r="A4509" t="s">
        <v>5327</v>
      </c>
      <c r="B4509">
        <v>415000</v>
      </c>
      <c r="C4509" t="s">
        <v>4</v>
      </c>
      <c r="D4509" t="str">
        <f t="shared" si="548"/>
        <v>2021.02</v>
      </c>
      <c r="E4509" t="str" cm="1">
        <f t="array" ref="E4509">IF(COUNT(FIND({"셀룰러","샐룰러","lte","Lte","LTE","Cellular","cellular"},G4509)),"lte","wifi")</f>
        <v>wifi</v>
      </c>
      <c r="F4509" t="s">
        <v>5277</v>
      </c>
      <c r="G4509" t="s">
        <v>4754</v>
      </c>
      <c r="H4509">
        <f t="shared" si="544"/>
        <v>4.9900000000000091</v>
      </c>
      <c r="I4509">
        <f t="shared" si="545"/>
        <v>960000</v>
      </c>
      <c r="J4509">
        <v>2016.03</v>
      </c>
      <c r="K4509">
        <f t="shared" si="546"/>
        <v>128</v>
      </c>
      <c r="M4509">
        <f t="shared" si="547"/>
        <v>760000</v>
      </c>
    </row>
    <row r="4510" spans="1:13" x14ac:dyDescent="0.45">
      <c r="A4510" t="s">
        <v>5327</v>
      </c>
      <c r="B4510">
        <v>1000000</v>
      </c>
      <c r="C4510" t="s">
        <v>4</v>
      </c>
      <c r="D4510" t="str">
        <f t="shared" si="548"/>
        <v>2021.02</v>
      </c>
      <c r="E4510" t="str" cm="1">
        <f t="array" ref="E4510">IF(COUNT(FIND({"셀룰러","샐룰러","lte","Lte","LTE","Cellular","cellular"},G4510)),"lte","wifi")</f>
        <v>lte</v>
      </c>
      <c r="F4510" t="s">
        <v>54</v>
      </c>
      <c r="G4510" t="s">
        <v>4629</v>
      </c>
      <c r="H4510">
        <f t="shared" si="544"/>
        <v>4.9900000000000091</v>
      </c>
      <c r="I4510">
        <f t="shared" si="545"/>
        <v>1310000</v>
      </c>
      <c r="J4510">
        <v>2016.03</v>
      </c>
      <c r="K4510">
        <f t="shared" si="546"/>
        <v>256</v>
      </c>
      <c r="M4510">
        <f t="shared" si="547"/>
        <v>910000</v>
      </c>
    </row>
    <row r="4511" spans="1:13" x14ac:dyDescent="0.45">
      <c r="A4511" t="s">
        <v>5327</v>
      </c>
      <c r="B4511">
        <v>260000</v>
      </c>
      <c r="C4511" t="s">
        <v>4</v>
      </c>
      <c r="D4511" s="2">
        <v>2020.11</v>
      </c>
      <c r="E4511" t="str" cm="1">
        <f t="array" ref="E4511">IF(COUNT(FIND({"셀룰러","샐룰러","lte","Lte","LTE","Cellular","cellular"},G4511)),"lte","wifi")</f>
        <v>lte</v>
      </c>
      <c r="F4511">
        <v>20201114</v>
      </c>
      <c r="G4511" t="s">
        <v>5708</v>
      </c>
      <c r="H4511">
        <f t="shared" si="544"/>
        <v>4.0799999999999272</v>
      </c>
      <c r="I4511">
        <f t="shared" si="545"/>
        <v>1110000</v>
      </c>
      <c r="J4511">
        <v>2016.03</v>
      </c>
      <c r="K4511">
        <f t="shared" si="546"/>
        <v>128</v>
      </c>
      <c r="M4511">
        <f t="shared" si="547"/>
        <v>910000</v>
      </c>
    </row>
    <row r="4512" spans="1:13" x14ac:dyDescent="0.45">
      <c r="A4512" t="s">
        <v>5327</v>
      </c>
      <c r="B4512">
        <v>900000</v>
      </c>
      <c r="C4512" t="s">
        <v>4</v>
      </c>
      <c r="D4512" t="str">
        <f>LEFT(F4512,7)</f>
        <v>2021.01</v>
      </c>
      <c r="E4512" t="str" cm="1">
        <f t="array" ref="E4512">IF(COUNT(FIND({"셀룰러","샐룰러","lte","Lte","LTE","Cellular","cellular"},G4512)),"lte","wifi")</f>
        <v>wifi</v>
      </c>
      <c r="F4512" t="s">
        <v>114</v>
      </c>
      <c r="G4512" t="s">
        <v>123</v>
      </c>
      <c r="H4512">
        <f t="shared" si="544"/>
        <v>4.9800000000000182</v>
      </c>
      <c r="I4512">
        <f t="shared" si="545"/>
        <v>1160000</v>
      </c>
      <c r="J4512">
        <v>2016.03</v>
      </c>
      <c r="K4512">
        <f t="shared" si="546"/>
        <v>256</v>
      </c>
      <c r="M4512">
        <f t="shared" si="547"/>
        <v>760000</v>
      </c>
    </row>
    <row r="4513" spans="1:13" x14ac:dyDescent="0.45">
      <c r="A4513" t="s">
        <v>5327</v>
      </c>
      <c r="B4513">
        <v>520000</v>
      </c>
      <c r="C4513" t="s">
        <v>7</v>
      </c>
      <c r="D4513" t="str">
        <f>LEFT(F4513,7)</f>
        <v>2020.12</v>
      </c>
      <c r="E4513" t="str" cm="1">
        <f t="array" ref="E4513">IF(COUNT(FIND({"셀룰러","샐룰러","lte","Lte","LTE","Cellular","cellular"},G4513)),"lte","wifi")</f>
        <v>lte</v>
      </c>
      <c r="F4513" t="s">
        <v>142</v>
      </c>
      <c r="G4513" t="s">
        <v>4672</v>
      </c>
      <c r="H4513">
        <f t="shared" si="544"/>
        <v>4.0899999999999181</v>
      </c>
      <c r="I4513">
        <f t="shared" si="545"/>
        <v>1310000</v>
      </c>
      <c r="J4513">
        <v>2016.03</v>
      </c>
      <c r="K4513">
        <f t="shared" si="546"/>
        <v>256</v>
      </c>
      <c r="M4513">
        <f t="shared" si="547"/>
        <v>910000</v>
      </c>
    </row>
    <row r="4514" spans="1:13" x14ac:dyDescent="0.45">
      <c r="A4514" t="s">
        <v>5327</v>
      </c>
      <c r="B4514">
        <v>800000</v>
      </c>
      <c r="C4514" t="s">
        <v>4</v>
      </c>
      <c r="D4514" t="str">
        <f>LEFT(F4514,7)</f>
        <v>2021.01</v>
      </c>
      <c r="E4514" t="str" cm="1">
        <f t="array" ref="E4514">IF(COUNT(FIND({"셀룰러","샐룰러","lte","Lte","LTE","Cellular","cellular"},G4514)),"lte","wifi")</f>
        <v>wifi</v>
      </c>
      <c r="F4514" t="s">
        <v>108</v>
      </c>
      <c r="G4514" t="s">
        <v>422</v>
      </c>
      <c r="H4514">
        <f t="shared" si="544"/>
        <v>4.9800000000000182</v>
      </c>
      <c r="I4514">
        <f t="shared" si="545"/>
        <v>1160000</v>
      </c>
      <c r="J4514">
        <v>2016.03</v>
      </c>
      <c r="K4514">
        <f t="shared" si="546"/>
        <v>256</v>
      </c>
      <c r="M4514">
        <f t="shared" si="547"/>
        <v>760000</v>
      </c>
    </row>
    <row r="4515" spans="1:13" x14ac:dyDescent="0.45">
      <c r="A4515" t="s">
        <v>5327</v>
      </c>
      <c r="B4515">
        <v>350000</v>
      </c>
      <c r="C4515" t="s">
        <v>7</v>
      </c>
      <c r="D4515" t="str">
        <f>LEFT(F4515,7)</f>
        <v>2021.03</v>
      </c>
      <c r="E4515" t="str" cm="1">
        <f t="array" ref="E4515">IF(COUNT(FIND({"셀룰러","샐룰러","lte","Lte","LTE","Cellular","cellular"},G4515)),"lte","wifi")</f>
        <v>lte</v>
      </c>
      <c r="F4515" t="s">
        <v>197</v>
      </c>
      <c r="G4515" t="s">
        <v>4680</v>
      </c>
      <c r="H4515">
        <f t="shared" si="544"/>
        <v>5</v>
      </c>
      <c r="I4515">
        <f t="shared" si="545"/>
        <v>1110000</v>
      </c>
      <c r="J4515">
        <v>2016.03</v>
      </c>
      <c r="K4515">
        <f t="shared" si="546"/>
        <v>128</v>
      </c>
      <c r="M4515">
        <f t="shared" si="547"/>
        <v>910000</v>
      </c>
    </row>
    <row r="4516" spans="1:13" x14ac:dyDescent="0.45">
      <c r="A4516" t="s">
        <v>5327</v>
      </c>
      <c r="B4516">
        <v>800000</v>
      </c>
      <c r="C4516" t="s">
        <v>7</v>
      </c>
      <c r="D4516" s="2">
        <v>2021.02</v>
      </c>
      <c r="E4516" t="str" cm="1">
        <f t="array" ref="E4516">IF(COUNT(FIND({"셀룰러","샐룰러","lte","Lte","LTE","Cellular","cellular"},G4516)),"lte","wifi")</f>
        <v>wifi</v>
      </c>
      <c r="F4516">
        <v>20210224</v>
      </c>
      <c r="G4516" t="s">
        <v>39</v>
      </c>
      <c r="H4516">
        <f t="shared" si="544"/>
        <v>4.9900000000000091</v>
      </c>
      <c r="I4516">
        <f t="shared" si="545"/>
        <v>760000</v>
      </c>
      <c r="J4516">
        <v>2016.03</v>
      </c>
      <c r="K4516">
        <f t="shared" si="546"/>
        <v>32</v>
      </c>
      <c r="M4516">
        <f t="shared" si="547"/>
        <v>760000</v>
      </c>
    </row>
    <row r="4517" spans="1:13" x14ac:dyDescent="0.45">
      <c r="A4517" t="s">
        <v>5327</v>
      </c>
      <c r="B4517">
        <v>900000</v>
      </c>
      <c r="C4517" t="s">
        <v>4</v>
      </c>
      <c r="D4517" t="str">
        <f t="shared" ref="D4517:D4523" si="549">LEFT(F4517,7)</f>
        <v>2020.12</v>
      </c>
      <c r="E4517" t="str" cm="1">
        <f t="array" ref="E4517">IF(COUNT(FIND({"셀룰러","샐룰러","lte","Lte","LTE","Cellular","cellular"},G4517)),"lte","wifi")</f>
        <v>lte</v>
      </c>
      <c r="F4517" t="s">
        <v>169</v>
      </c>
      <c r="G4517" t="s">
        <v>4679</v>
      </c>
      <c r="H4517">
        <f t="shared" si="544"/>
        <v>4.0899999999999181</v>
      </c>
      <c r="I4517">
        <f t="shared" si="545"/>
        <v>910000</v>
      </c>
      <c r="J4517">
        <v>2016.03</v>
      </c>
      <c r="K4517">
        <f t="shared" si="546"/>
        <v>32</v>
      </c>
      <c r="M4517">
        <f t="shared" si="547"/>
        <v>910000</v>
      </c>
    </row>
    <row r="4518" spans="1:13" x14ac:dyDescent="0.45">
      <c r="A4518" t="s">
        <v>5327</v>
      </c>
      <c r="B4518">
        <v>300000</v>
      </c>
      <c r="C4518" t="s">
        <v>7</v>
      </c>
      <c r="D4518" t="str">
        <f t="shared" si="549"/>
        <v>2021.02</v>
      </c>
      <c r="E4518" t="str" cm="1">
        <f t="array" ref="E4518">IF(COUNT(FIND({"셀룰러","샐룰러","lte","Lte","LTE","Cellular","cellular"},G4518)),"lte","wifi")</f>
        <v>wifi</v>
      </c>
      <c r="F4518" t="s">
        <v>49</v>
      </c>
      <c r="G4518" t="s">
        <v>4691</v>
      </c>
      <c r="H4518">
        <f t="shared" si="544"/>
        <v>4.9900000000000091</v>
      </c>
      <c r="I4518">
        <f t="shared" si="545"/>
        <v>760000</v>
      </c>
      <c r="J4518">
        <v>2016.03</v>
      </c>
      <c r="K4518">
        <f t="shared" si="546"/>
        <v>32</v>
      </c>
      <c r="M4518">
        <f t="shared" si="547"/>
        <v>760000</v>
      </c>
    </row>
    <row r="4519" spans="1:13" x14ac:dyDescent="0.45">
      <c r="A4519" t="s">
        <v>5327</v>
      </c>
      <c r="B4519">
        <v>350000</v>
      </c>
      <c r="C4519" t="s">
        <v>7</v>
      </c>
      <c r="D4519" t="str">
        <f t="shared" si="549"/>
        <v>2021.02</v>
      </c>
      <c r="E4519" t="str" cm="1">
        <f t="array" ref="E4519">IF(COUNT(FIND({"셀룰러","샐룰러","lte","Lte","LTE","Cellular","cellular"},G4519)),"lte","wifi")</f>
        <v>wifi</v>
      </c>
      <c r="F4519" t="s">
        <v>66</v>
      </c>
      <c r="G4519" t="s">
        <v>4622</v>
      </c>
      <c r="H4519">
        <f t="shared" si="544"/>
        <v>4.9900000000000091</v>
      </c>
      <c r="I4519">
        <f t="shared" si="545"/>
        <v>760000</v>
      </c>
      <c r="J4519">
        <v>2016.03</v>
      </c>
      <c r="K4519">
        <f t="shared" si="546"/>
        <v>32</v>
      </c>
      <c r="M4519">
        <f t="shared" si="547"/>
        <v>760000</v>
      </c>
    </row>
    <row r="4520" spans="1:13" x14ac:dyDescent="0.45">
      <c r="A4520" t="s">
        <v>5327</v>
      </c>
      <c r="B4520">
        <v>270000</v>
      </c>
      <c r="C4520" t="s">
        <v>7</v>
      </c>
      <c r="D4520" t="str">
        <f t="shared" si="549"/>
        <v>2021.01</v>
      </c>
      <c r="E4520" t="str" cm="1">
        <f t="array" ref="E4520">IF(COUNT(FIND({"셀룰러","샐룰러","lte","Lte","LTE","Cellular","cellular"},G4520)),"lte","wifi")</f>
        <v>lte</v>
      </c>
      <c r="F4520" t="s">
        <v>371</v>
      </c>
      <c r="G4520" t="s">
        <v>4643</v>
      </c>
      <c r="H4520">
        <f t="shared" si="544"/>
        <v>4.9800000000000182</v>
      </c>
      <c r="I4520">
        <f t="shared" si="545"/>
        <v>910000</v>
      </c>
      <c r="J4520">
        <v>2016.03</v>
      </c>
      <c r="K4520">
        <f t="shared" si="546"/>
        <v>32</v>
      </c>
      <c r="M4520">
        <f t="shared" si="547"/>
        <v>910000</v>
      </c>
    </row>
    <row r="4521" spans="1:13" x14ac:dyDescent="0.45">
      <c r="A4521" t="s">
        <v>5327</v>
      </c>
      <c r="B4521">
        <v>250000</v>
      </c>
      <c r="C4521" t="s">
        <v>7</v>
      </c>
      <c r="D4521" t="str">
        <f t="shared" si="549"/>
        <v>2021.02</v>
      </c>
      <c r="E4521" t="str" cm="1">
        <f t="array" ref="E4521">IF(COUNT(FIND({"셀룰러","샐룰러","lte","Lte","LTE","Cellular","cellular"},G4521)),"lte","wifi")</f>
        <v>wifi</v>
      </c>
      <c r="F4521" t="s">
        <v>66</v>
      </c>
      <c r="G4521" t="s">
        <v>4637</v>
      </c>
      <c r="H4521">
        <f t="shared" si="544"/>
        <v>4.9900000000000091</v>
      </c>
      <c r="I4521">
        <f t="shared" si="545"/>
        <v>760000</v>
      </c>
      <c r="J4521">
        <v>2016.03</v>
      </c>
      <c r="K4521">
        <f t="shared" si="546"/>
        <v>32</v>
      </c>
      <c r="M4521">
        <f t="shared" si="547"/>
        <v>760000</v>
      </c>
    </row>
    <row r="4522" spans="1:13" x14ac:dyDescent="0.45">
      <c r="A4522" t="s">
        <v>5327</v>
      </c>
      <c r="B4522">
        <v>730000</v>
      </c>
      <c r="C4522" t="s">
        <v>4</v>
      </c>
      <c r="D4522" t="str">
        <f t="shared" si="549"/>
        <v>2020.11</v>
      </c>
      <c r="E4522" t="str" cm="1">
        <f t="array" ref="E4522">IF(COUNT(FIND({"셀룰러","샐룰러","lte","Lte","LTE","Cellular","cellular"},G4522)),"lte","wifi")</f>
        <v>wifi</v>
      </c>
      <c r="F4522" t="s">
        <v>216</v>
      </c>
      <c r="G4522" t="s">
        <v>4676</v>
      </c>
      <c r="H4522">
        <f t="shared" si="544"/>
        <v>4.0799999999999272</v>
      </c>
      <c r="I4522">
        <f t="shared" si="545"/>
        <v>760000</v>
      </c>
      <c r="J4522">
        <v>2016.03</v>
      </c>
      <c r="K4522">
        <f t="shared" si="546"/>
        <v>32</v>
      </c>
      <c r="M4522">
        <f t="shared" si="547"/>
        <v>760000</v>
      </c>
    </row>
    <row r="4523" spans="1:13" x14ac:dyDescent="0.45">
      <c r="A4523" t="s">
        <v>5327</v>
      </c>
      <c r="B4523">
        <v>850000</v>
      </c>
      <c r="C4523" t="s">
        <v>4</v>
      </c>
      <c r="D4523" t="str">
        <f t="shared" si="549"/>
        <v>2020.12</v>
      </c>
      <c r="E4523" t="str" cm="1">
        <f t="array" ref="E4523">IF(COUNT(FIND({"셀룰러","샐룰러","lte","Lte","LTE","Cellular","cellular"},G4523)),"lte","wifi")</f>
        <v>wifi</v>
      </c>
      <c r="F4523" t="s">
        <v>160</v>
      </c>
      <c r="G4523" t="s">
        <v>4674</v>
      </c>
      <c r="H4523">
        <f t="shared" si="544"/>
        <v>4.0899999999999181</v>
      </c>
      <c r="I4523">
        <f t="shared" si="545"/>
        <v>760000</v>
      </c>
      <c r="J4523">
        <v>2016.03</v>
      </c>
      <c r="K4523">
        <f t="shared" si="546"/>
        <v>32</v>
      </c>
      <c r="M4523">
        <f t="shared" si="547"/>
        <v>760000</v>
      </c>
    </row>
    <row r="4524" spans="1:13" x14ac:dyDescent="0.45">
      <c r="A4524" t="s">
        <v>5327</v>
      </c>
      <c r="B4524">
        <v>310000</v>
      </c>
      <c r="C4524" t="s">
        <v>7</v>
      </c>
      <c r="D4524" s="2">
        <v>2021.01</v>
      </c>
      <c r="E4524" t="str" cm="1">
        <f t="array" ref="E4524">IF(COUNT(FIND({"셀룰러","샐룰러","lte","Lte","LTE","Cellular","cellular"},G4524)),"lte","wifi")</f>
        <v>wifi</v>
      </c>
      <c r="F4524">
        <v>20210112</v>
      </c>
      <c r="G4524" t="s">
        <v>5571</v>
      </c>
      <c r="H4524">
        <f t="shared" si="544"/>
        <v>4.9800000000000182</v>
      </c>
      <c r="I4524">
        <f t="shared" si="545"/>
        <v>960000</v>
      </c>
      <c r="J4524">
        <v>2016.03</v>
      </c>
      <c r="K4524">
        <f t="shared" si="546"/>
        <v>128</v>
      </c>
      <c r="M4524">
        <f t="shared" si="547"/>
        <v>760000</v>
      </c>
    </row>
    <row r="4525" spans="1:13" x14ac:dyDescent="0.45">
      <c r="A4525" t="s">
        <v>5327</v>
      </c>
      <c r="B4525">
        <v>220000</v>
      </c>
      <c r="C4525" t="s">
        <v>7</v>
      </c>
      <c r="D4525" t="str">
        <f t="shared" ref="D4525:D4535" si="550">LEFT(F4525,7)</f>
        <v>2021.02</v>
      </c>
      <c r="E4525" t="str" cm="1">
        <f t="array" ref="E4525">IF(COUNT(FIND({"셀룰러","샐룰러","lte","Lte","LTE","Cellular","cellular"},G4525)),"lte","wifi")</f>
        <v>wifi</v>
      </c>
      <c r="F4525" t="s">
        <v>54</v>
      </c>
      <c r="G4525" t="s">
        <v>4723</v>
      </c>
      <c r="H4525">
        <f t="shared" si="544"/>
        <v>4.9900000000000091</v>
      </c>
      <c r="I4525">
        <f t="shared" si="545"/>
        <v>1160000</v>
      </c>
      <c r="J4525">
        <v>2016.03</v>
      </c>
      <c r="K4525">
        <f t="shared" si="546"/>
        <v>256</v>
      </c>
      <c r="M4525">
        <f t="shared" si="547"/>
        <v>760000</v>
      </c>
    </row>
    <row r="4526" spans="1:13" x14ac:dyDescent="0.45">
      <c r="A4526" t="s">
        <v>5327</v>
      </c>
      <c r="B4526">
        <v>250000</v>
      </c>
      <c r="C4526" t="s">
        <v>4</v>
      </c>
      <c r="D4526" t="str">
        <f t="shared" si="550"/>
        <v>2020.11</v>
      </c>
      <c r="E4526" t="str" cm="1">
        <f t="array" ref="E4526">IF(COUNT(FIND({"셀룰러","샐룰러","lte","Lte","LTE","Cellular","cellular"},G4526)),"lte","wifi")</f>
        <v>wifi</v>
      </c>
      <c r="F4526" t="s">
        <v>597</v>
      </c>
      <c r="G4526" t="s">
        <v>4727</v>
      </c>
      <c r="H4526">
        <f t="shared" si="544"/>
        <v>4.0799999999999272</v>
      </c>
      <c r="I4526">
        <f t="shared" si="545"/>
        <v>760000</v>
      </c>
      <c r="J4526">
        <v>2016.03</v>
      </c>
      <c r="K4526">
        <f t="shared" si="546"/>
        <v>32</v>
      </c>
      <c r="M4526">
        <f t="shared" si="547"/>
        <v>760000</v>
      </c>
    </row>
    <row r="4527" spans="1:13" x14ac:dyDescent="0.45">
      <c r="A4527" t="s">
        <v>5327</v>
      </c>
      <c r="B4527">
        <v>330000</v>
      </c>
      <c r="C4527" t="s">
        <v>7</v>
      </c>
      <c r="D4527" t="str">
        <f t="shared" si="550"/>
        <v>2020.11</v>
      </c>
      <c r="E4527" t="str" cm="1">
        <f t="array" ref="E4527">IF(COUNT(FIND({"셀룰러","샐룰러","lte","Lte","LTE","Cellular","cellular"},G4527)),"lte","wifi")</f>
        <v>lte</v>
      </c>
      <c r="F4527" t="s">
        <v>183</v>
      </c>
      <c r="G4527" t="s">
        <v>4651</v>
      </c>
      <c r="H4527">
        <f t="shared" si="544"/>
        <v>4.0799999999999272</v>
      </c>
      <c r="I4527">
        <f t="shared" si="545"/>
        <v>1110000</v>
      </c>
      <c r="J4527">
        <v>2016.03</v>
      </c>
      <c r="K4527">
        <f t="shared" si="546"/>
        <v>128</v>
      </c>
      <c r="M4527">
        <f t="shared" si="547"/>
        <v>910000</v>
      </c>
    </row>
    <row r="4528" spans="1:13" x14ac:dyDescent="0.45">
      <c r="A4528" t="s">
        <v>5327</v>
      </c>
      <c r="B4528">
        <v>900000</v>
      </c>
      <c r="C4528" t="s">
        <v>43</v>
      </c>
      <c r="D4528" t="str">
        <f t="shared" si="550"/>
        <v>2021.02</v>
      </c>
      <c r="E4528" t="str" cm="1">
        <f t="array" ref="E4528">IF(COUNT(FIND({"셀룰러","샐룰러","lte","Lte","LTE","Cellular","cellular"},G4528)),"lte","wifi")</f>
        <v>lte</v>
      </c>
      <c r="F4528" t="s">
        <v>69</v>
      </c>
      <c r="G4528" t="s">
        <v>4705</v>
      </c>
      <c r="H4528">
        <f t="shared" si="544"/>
        <v>4.9900000000000091</v>
      </c>
      <c r="I4528">
        <f t="shared" si="545"/>
        <v>910000</v>
      </c>
      <c r="J4528">
        <v>2016.03</v>
      </c>
      <c r="K4528">
        <f t="shared" si="546"/>
        <v>32</v>
      </c>
      <c r="M4528">
        <f t="shared" si="547"/>
        <v>910000</v>
      </c>
    </row>
    <row r="4529" spans="1:13" x14ac:dyDescent="0.45">
      <c r="A4529" t="s">
        <v>5327</v>
      </c>
      <c r="B4529">
        <v>400000</v>
      </c>
      <c r="C4529" t="s">
        <v>7</v>
      </c>
      <c r="D4529" t="str">
        <f t="shared" si="550"/>
        <v>2020.11</v>
      </c>
      <c r="E4529" t="str" cm="1">
        <f t="array" ref="E4529">IF(COUNT(FIND({"셀룰러","샐룰러","lte","Lte","LTE","Cellular","cellular"},G4529)),"lte","wifi")</f>
        <v>wifi</v>
      </c>
      <c r="F4529" t="s">
        <v>673</v>
      </c>
      <c r="G4529" t="s">
        <v>4735</v>
      </c>
      <c r="H4529">
        <f t="shared" si="544"/>
        <v>4.0799999999999272</v>
      </c>
      <c r="I4529">
        <f t="shared" si="545"/>
        <v>760000</v>
      </c>
      <c r="J4529">
        <v>2016.03</v>
      </c>
      <c r="K4529">
        <f t="shared" si="546"/>
        <v>32</v>
      </c>
      <c r="M4529">
        <f t="shared" si="547"/>
        <v>760000</v>
      </c>
    </row>
    <row r="4530" spans="1:13" x14ac:dyDescent="0.45">
      <c r="A4530" t="s">
        <v>5327</v>
      </c>
      <c r="B4530">
        <v>160000</v>
      </c>
      <c r="C4530" t="s">
        <v>7</v>
      </c>
      <c r="D4530" t="str">
        <f t="shared" si="550"/>
        <v>2020.12</v>
      </c>
      <c r="E4530" t="str" cm="1">
        <f t="array" ref="E4530">IF(COUNT(FIND({"셀룰러","샐룰러","lte","Lte","LTE","Cellular","cellular"},G4530)),"lte","wifi")</f>
        <v>wifi</v>
      </c>
      <c r="F4530" t="s">
        <v>134</v>
      </c>
      <c r="G4530" t="s">
        <v>4706</v>
      </c>
      <c r="H4530">
        <f t="shared" si="544"/>
        <v>4.0899999999999181</v>
      </c>
      <c r="I4530">
        <f t="shared" si="545"/>
        <v>760000</v>
      </c>
      <c r="J4530">
        <v>2016.03</v>
      </c>
      <c r="K4530">
        <f t="shared" si="546"/>
        <v>32</v>
      </c>
      <c r="M4530">
        <f t="shared" si="547"/>
        <v>760000</v>
      </c>
    </row>
    <row r="4531" spans="1:13" x14ac:dyDescent="0.45">
      <c r="A4531" t="s">
        <v>5327</v>
      </c>
      <c r="B4531">
        <v>300000</v>
      </c>
      <c r="C4531" t="s">
        <v>7</v>
      </c>
      <c r="D4531" t="str">
        <f t="shared" si="550"/>
        <v>2020.11</v>
      </c>
      <c r="E4531" t="str" cm="1">
        <f t="array" ref="E4531">IF(COUNT(FIND({"셀룰러","샐룰러","lte","Lte","LTE","Cellular","cellular"},G4531)),"lte","wifi")</f>
        <v>wifi</v>
      </c>
      <c r="F4531" t="s">
        <v>516</v>
      </c>
      <c r="G4531" t="s">
        <v>4628</v>
      </c>
      <c r="H4531">
        <f t="shared" si="544"/>
        <v>4.0799999999999272</v>
      </c>
      <c r="I4531">
        <f t="shared" si="545"/>
        <v>760000</v>
      </c>
      <c r="J4531">
        <v>2016.03</v>
      </c>
      <c r="K4531">
        <f t="shared" si="546"/>
        <v>32</v>
      </c>
      <c r="M4531">
        <f t="shared" si="547"/>
        <v>760000</v>
      </c>
    </row>
    <row r="4532" spans="1:13" x14ac:dyDescent="0.45">
      <c r="A4532" t="s">
        <v>5327</v>
      </c>
      <c r="B4532">
        <v>470000</v>
      </c>
      <c r="C4532" t="s">
        <v>7</v>
      </c>
      <c r="D4532" t="str">
        <f t="shared" si="550"/>
        <v>2021.02</v>
      </c>
      <c r="E4532" t="str" cm="1">
        <f t="array" ref="E4532">IF(COUNT(FIND({"셀룰러","샐룰러","lte","Lte","LTE","Cellular","cellular"},G4532)),"lte","wifi")</f>
        <v>wifi</v>
      </c>
      <c r="F4532" t="s">
        <v>77</v>
      </c>
      <c r="G4532" t="s">
        <v>4698</v>
      </c>
      <c r="H4532">
        <f t="shared" si="544"/>
        <v>4.9900000000000091</v>
      </c>
      <c r="I4532">
        <f t="shared" si="545"/>
        <v>960000</v>
      </c>
      <c r="J4532">
        <v>2016.03</v>
      </c>
      <c r="K4532">
        <f t="shared" si="546"/>
        <v>128</v>
      </c>
      <c r="M4532">
        <f t="shared" si="547"/>
        <v>760000</v>
      </c>
    </row>
    <row r="4533" spans="1:13" x14ac:dyDescent="0.45">
      <c r="A4533" t="s">
        <v>5327</v>
      </c>
      <c r="B4533">
        <v>550000</v>
      </c>
      <c r="C4533" t="s">
        <v>4</v>
      </c>
      <c r="D4533" t="str">
        <f t="shared" si="550"/>
        <v>2021.01</v>
      </c>
      <c r="E4533" t="str" cm="1">
        <f t="array" ref="E4533">IF(COUNT(FIND({"셀룰러","샐룰러","lte","Lte","LTE","Cellular","cellular"},G4533)),"lte","wifi")</f>
        <v>wifi</v>
      </c>
      <c r="F4533" t="s">
        <v>367</v>
      </c>
      <c r="G4533" t="s">
        <v>2770</v>
      </c>
      <c r="H4533">
        <f t="shared" si="544"/>
        <v>4.9800000000000182</v>
      </c>
      <c r="I4533">
        <f t="shared" si="545"/>
        <v>1160000</v>
      </c>
      <c r="J4533">
        <v>2016.03</v>
      </c>
      <c r="K4533">
        <f t="shared" si="546"/>
        <v>256</v>
      </c>
      <c r="M4533">
        <f t="shared" si="547"/>
        <v>760000</v>
      </c>
    </row>
    <row r="4534" spans="1:13" x14ac:dyDescent="0.45">
      <c r="A4534" t="s">
        <v>5327</v>
      </c>
      <c r="B4534">
        <v>340000</v>
      </c>
      <c r="C4534" t="s">
        <v>7</v>
      </c>
      <c r="D4534" t="str">
        <f t="shared" si="550"/>
        <v>2020.12</v>
      </c>
      <c r="E4534" t="str" cm="1">
        <f t="array" ref="E4534">IF(COUNT(FIND({"셀룰러","샐룰러","lte","Lte","LTE","Cellular","cellular"},G4534)),"lte","wifi")</f>
        <v>wifi</v>
      </c>
      <c r="F4534" t="s">
        <v>148</v>
      </c>
      <c r="G4534" t="s">
        <v>4700</v>
      </c>
      <c r="H4534">
        <f t="shared" si="544"/>
        <v>4.0899999999999181</v>
      </c>
      <c r="I4534">
        <f t="shared" si="545"/>
        <v>960000</v>
      </c>
      <c r="J4534">
        <v>2016.03</v>
      </c>
      <c r="K4534">
        <f t="shared" si="546"/>
        <v>128</v>
      </c>
      <c r="M4534">
        <f t="shared" si="547"/>
        <v>760000</v>
      </c>
    </row>
    <row r="4535" spans="1:13" x14ac:dyDescent="0.45">
      <c r="A4535" t="s">
        <v>5327</v>
      </c>
      <c r="B4535">
        <v>500000</v>
      </c>
      <c r="C4535" t="s">
        <v>7</v>
      </c>
      <c r="D4535" t="str">
        <f t="shared" si="550"/>
        <v>2021.01</v>
      </c>
      <c r="E4535" t="str" cm="1">
        <f t="array" ref="E4535">IF(COUNT(FIND({"셀룰러","샐룰러","lte","Lte","LTE","Cellular","cellular"},G4535)),"lte","wifi")</f>
        <v>wifi</v>
      </c>
      <c r="F4535" t="s">
        <v>100</v>
      </c>
      <c r="G4535" t="s">
        <v>4621</v>
      </c>
      <c r="H4535">
        <f t="shared" si="544"/>
        <v>4.9800000000000182</v>
      </c>
      <c r="I4535">
        <f t="shared" si="545"/>
        <v>1160000</v>
      </c>
      <c r="J4535">
        <v>2016.03</v>
      </c>
      <c r="K4535">
        <f t="shared" si="546"/>
        <v>256</v>
      </c>
      <c r="M4535">
        <f t="shared" si="547"/>
        <v>760000</v>
      </c>
    </row>
    <row r="4536" spans="1:13" x14ac:dyDescent="0.45">
      <c r="A4536" t="s">
        <v>5327</v>
      </c>
      <c r="B4536">
        <v>390000</v>
      </c>
      <c r="C4536" t="s">
        <v>7</v>
      </c>
      <c r="D4536" s="2">
        <v>2021.01</v>
      </c>
      <c r="E4536" t="str" cm="1">
        <f t="array" ref="E4536">IF(COUNT(FIND({"셀룰러","샐룰러","lte","Lte","LTE","Cellular","cellular"},G4536)),"lte","wifi")</f>
        <v>wifi</v>
      </c>
      <c r="F4536">
        <v>20210108</v>
      </c>
      <c r="G4536" t="s">
        <v>5685</v>
      </c>
      <c r="H4536">
        <f t="shared" si="544"/>
        <v>4.9800000000000182</v>
      </c>
      <c r="I4536">
        <f t="shared" si="545"/>
        <v>760000</v>
      </c>
      <c r="J4536">
        <v>2016.03</v>
      </c>
      <c r="K4536">
        <f t="shared" si="546"/>
        <v>32</v>
      </c>
      <c r="M4536">
        <f t="shared" si="547"/>
        <v>760000</v>
      </c>
    </row>
    <row r="4537" spans="1:13" x14ac:dyDescent="0.45">
      <c r="A4537" t="s">
        <v>5327</v>
      </c>
      <c r="B4537">
        <v>900000</v>
      </c>
      <c r="C4537" t="s">
        <v>4</v>
      </c>
      <c r="D4537" t="str">
        <f>LEFT(F4537,7)</f>
        <v>2020.11</v>
      </c>
      <c r="E4537" t="str" cm="1">
        <f t="array" ref="E4537">IF(COUNT(FIND({"셀룰러","샐룰러","lte","Lte","LTE","Cellular","cellular"},G4537)),"lte","wifi")</f>
        <v>wifi</v>
      </c>
      <c r="F4537" t="s">
        <v>234</v>
      </c>
      <c r="G4537" t="s">
        <v>233</v>
      </c>
      <c r="H4537">
        <f t="shared" si="544"/>
        <v>4.0799999999999272</v>
      </c>
      <c r="I4537">
        <f t="shared" si="545"/>
        <v>760000</v>
      </c>
      <c r="J4537">
        <v>2016.03</v>
      </c>
      <c r="K4537">
        <f t="shared" si="546"/>
        <v>32</v>
      </c>
      <c r="M4537">
        <f t="shared" si="547"/>
        <v>760000</v>
      </c>
    </row>
    <row r="4538" spans="1:13" x14ac:dyDescent="0.45">
      <c r="A4538" t="s">
        <v>5327</v>
      </c>
      <c r="B4538">
        <v>600000</v>
      </c>
      <c r="C4538" t="s">
        <v>7</v>
      </c>
      <c r="D4538" t="str">
        <f>LEFT(F4538,7)</f>
        <v>2020.09</v>
      </c>
      <c r="E4538" t="str" cm="1">
        <f t="array" ref="E4538">IF(COUNT(FIND({"셀룰러","샐룰러","lte","Lte","LTE","Cellular","cellular"},G4538)),"lte","wifi")</f>
        <v>wifi</v>
      </c>
      <c r="F4538" t="s">
        <v>714</v>
      </c>
      <c r="G4538" t="s">
        <v>4678</v>
      </c>
      <c r="H4538">
        <f t="shared" si="544"/>
        <v>4.0599999999999454</v>
      </c>
      <c r="I4538">
        <f t="shared" si="545"/>
        <v>1160000</v>
      </c>
      <c r="J4538">
        <v>2016.03</v>
      </c>
      <c r="K4538">
        <f t="shared" si="546"/>
        <v>256</v>
      </c>
      <c r="M4538">
        <f t="shared" si="547"/>
        <v>760000</v>
      </c>
    </row>
    <row r="4539" spans="1:13" x14ac:dyDescent="0.45">
      <c r="A4539" t="s">
        <v>5327</v>
      </c>
      <c r="B4539">
        <v>320000</v>
      </c>
      <c r="C4539" t="s">
        <v>7</v>
      </c>
      <c r="D4539" t="str">
        <f>LEFT(F4539,7)</f>
        <v>2021.01</v>
      </c>
      <c r="E4539" t="str" cm="1">
        <f t="array" ref="E4539">IF(COUNT(FIND({"셀룰러","샐룰러","lte","Lte","LTE","Cellular","cellular"},G4539)),"lte","wifi")</f>
        <v>wifi</v>
      </c>
      <c r="F4539" t="s">
        <v>117</v>
      </c>
      <c r="G4539" t="s">
        <v>4669</v>
      </c>
      <c r="H4539">
        <f t="shared" si="544"/>
        <v>4.9800000000000182</v>
      </c>
      <c r="I4539">
        <f t="shared" si="545"/>
        <v>960000</v>
      </c>
      <c r="J4539">
        <v>2016.03</v>
      </c>
      <c r="K4539">
        <f t="shared" si="546"/>
        <v>128</v>
      </c>
      <c r="M4539">
        <f t="shared" si="547"/>
        <v>760000</v>
      </c>
    </row>
    <row r="4540" spans="1:13" x14ac:dyDescent="0.45">
      <c r="A4540" t="s">
        <v>5327</v>
      </c>
      <c r="B4540">
        <v>350000</v>
      </c>
      <c r="C4540" t="s">
        <v>7</v>
      </c>
      <c r="D4540" t="str">
        <f>LEFT(F4540,7)</f>
        <v>2021.02</v>
      </c>
      <c r="E4540" t="str" cm="1">
        <f t="array" ref="E4540">IF(COUNT(FIND({"셀룰러","샐룰러","lte","Lte","LTE","Cellular","cellular"},G4540)),"lte","wifi")</f>
        <v>wifi</v>
      </c>
      <c r="F4540" t="s">
        <v>54</v>
      </c>
      <c r="G4540" t="s">
        <v>4692</v>
      </c>
      <c r="H4540">
        <f t="shared" si="544"/>
        <v>4.9900000000000091</v>
      </c>
      <c r="I4540">
        <f t="shared" si="545"/>
        <v>760000</v>
      </c>
      <c r="J4540">
        <v>2016.03</v>
      </c>
      <c r="K4540">
        <f t="shared" si="546"/>
        <v>32</v>
      </c>
      <c r="M4540">
        <f t="shared" si="547"/>
        <v>760000</v>
      </c>
    </row>
    <row r="4541" spans="1:13" x14ac:dyDescent="0.45">
      <c r="A4541" t="s">
        <v>5327</v>
      </c>
      <c r="B4541">
        <v>270000</v>
      </c>
      <c r="C4541" t="s">
        <v>7</v>
      </c>
      <c r="D4541" s="2">
        <v>2021.02</v>
      </c>
      <c r="E4541" t="str" cm="1">
        <f t="array" ref="E4541">IF(COUNT(FIND({"셀룰러","샐룰러","lte","Lte","LTE","Cellular","cellular"},G4541)),"lte","wifi")</f>
        <v>lte</v>
      </c>
      <c r="F4541">
        <v>20210208</v>
      </c>
      <c r="G4541" t="s">
        <v>5686</v>
      </c>
      <c r="H4541">
        <f t="shared" si="544"/>
        <v>4.9900000000000091</v>
      </c>
      <c r="I4541">
        <f t="shared" si="545"/>
        <v>1110000</v>
      </c>
      <c r="J4541">
        <v>2016.03</v>
      </c>
      <c r="K4541">
        <f t="shared" si="546"/>
        <v>128</v>
      </c>
      <c r="M4541">
        <f t="shared" si="547"/>
        <v>910000</v>
      </c>
    </row>
    <row r="4542" spans="1:13" x14ac:dyDescent="0.45">
      <c r="A4542" t="s">
        <v>5327</v>
      </c>
      <c r="B4542">
        <v>450000</v>
      </c>
      <c r="C4542" t="s">
        <v>7</v>
      </c>
      <c r="D4542" t="str">
        <f t="shared" ref="D4542:D4547" si="551">LEFT(F4542,7)</f>
        <v>2020.11</v>
      </c>
      <c r="E4542" t="str" cm="1">
        <f t="array" ref="E4542">IF(COUNT(FIND({"셀룰러","샐룰러","lte","Lte","LTE","Cellular","cellular"},G4542)),"lte","wifi")</f>
        <v>lte</v>
      </c>
      <c r="F4542" t="s">
        <v>516</v>
      </c>
      <c r="G4542" t="s">
        <v>4624</v>
      </c>
      <c r="H4542">
        <f t="shared" si="544"/>
        <v>4.0799999999999272</v>
      </c>
      <c r="I4542">
        <f t="shared" si="545"/>
        <v>1110000</v>
      </c>
      <c r="J4542">
        <v>2016.03</v>
      </c>
      <c r="K4542">
        <f t="shared" si="546"/>
        <v>128</v>
      </c>
      <c r="M4542">
        <f t="shared" si="547"/>
        <v>910000</v>
      </c>
    </row>
    <row r="4543" spans="1:13" x14ac:dyDescent="0.45">
      <c r="A4543" t="s">
        <v>5327</v>
      </c>
      <c r="B4543">
        <v>280000</v>
      </c>
      <c r="C4543" t="s">
        <v>7</v>
      </c>
      <c r="D4543" t="str">
        <f t="shared" si="551"/>
        <v>2021.01</v>
      </c>
      <c r="E4543" t="str" cm="1">
        <f t="array" ref="E4543">IF(COUNT(FIND({"셀룰러","샐룰러","lte","Lte","LTE","Cellular","cellular"},G4543)),"lte","wifi")</f>
        <v>wifi</v>
      </c>
      <c r="F4543" t="s">
        <v>108</v>
      </c>
      <c r="G4543" t="s">
        <v>4701</v>
      </c>
      <c r="H4543">
        <f t="shared" si="544"/>
        <v>4.9800000000000182</v>
      </c>
      <c r="I4543">
        <f t="shared" si="545"/>
        <v>960000</v>
      </c>
      <c r="J4543">
        <v>2016.03</v>
      </c>
      <c r="K4543">
        <f t="shared" si="546"/>
        <v>128</v>
      </c>
      <c r="M4543">
        <f t="shared" si="547"/>
        <v>760000</v>
      </c>
    </row>
    <row r="4544" spans="1:13" x14ac:dyDescent="0.45">
      <c r="A4544" t="s">
        <v>5327</v>
      </c>
      <c r="B4544">
        <v>500000</v>
      </c>
      <c r="C4544" t="s">
        <v>4</v>
      </c>
      <c r="D4544" t="str">
        <f t="shared" si="551"/>
        <v>2021.02</v>
      </c>
      <c r="E4544" t="str" cm="1">
        <f t="array" ref="E4544">IF(COUNT(FIND({"셀룰러","샐룰러","lte","Lte","LTE","Cellular","cellular"},G4544)),"lte","wifi")</f>
        <v>lte</v>
      </c>
      <c r="F4544" t="s">
        <v>41</v>
      </c>
      <c r="G4544" t="s">
        <v>4633</v>
      </c>
      <c r="H4544">
        <f t="shared" si="544"/>
        <v>4.9900000000000091</v>
      </c>
      <c r="I4544">
        <f t="shared" si="545"/>
        <v>910000</v>
      </c>
      <c r="J4544">
        <v>2016.03</v>
      </c>
      <c r="K4544">
        <f t="shared" si="546"/>
        <v>32</v>
      </c>
      <c r="M4544">
        <f t="shared" si="547"/>
        <v>910000</v>
      </c>
    </row>
    <row r="4545" spans="1:13" x14ac:dyDescent="0.45">
      <c r="A4545" t="s">
        <v>5327</v>
      </c>
      <c r="B4545">
        <v>700000</v>
      </c>
      <c r="C4545" t="s">
        <v>4</v>
      </c>
      <c r="D4545" t="str">
        <f t="shared" si="551"/>
        <v>2020.12</v>
      </c>
      <c r="E4545" t="str" cm="1">
        <f t="array" ref="E4545">IF(COUNT(FIND({"셀룰러","샐룰러","lte","Lte","LTE","Cellular","cellular"},G4545)),"lte","wifi")</f>
        <v>lte</v>
      </c>
      <c r="F4545" t="s">
        <v>146</v>
      </c>
      <c r="G4545" t="s">
        <v>4673</v>
      </c>
      <c r="H4545">
        <f t="shared" si="544"/>
        <v>4.0899999999999181</v>
      </c>
      <c r="I4545">
        <f t="shared" si="545"/>
        <v>1310000</v>
      </c>
      <c r="J4545">
        <v>2016.03</v>
      </c>
      <c r="K4545">
        <f t="shared" si="546"/>
        <v>256</v>
      </c>
      <c r="M4545">
        <f t="shared" si="547"/>
        <v>910000</v>
      </c>
    </row>
    <row r="4546" spans="1:13" x14ac:dyDescent="0.45">
      <c r="A4546" t="s">
        <v>5327</v>
      </c>
      <c r="B4546">
        <v>350000</v>
      </c>
      <c r="C4546" t="s">
        <v>7</v>
      </c>
      <c r="D4546" t="str">
        <f t="shared" si="551"/>
        <v>2020.11</v>
      </c>
      <c r="E4546" t="str" cm="1">
        <f t="array" ref="E4546">IF(COUNT(FIND({"셀룰러","샐룰러","lte","Lte","LTE","Cellular","cellular"},G4546)),"lte","wifi")</f>
        <v>lte</v>
      </c>
      <c r="F4546" t="s">
        <v>220</v>
      </c>
      <c r="G4546" t="s">
        <v>4730</v>
      </c>
      <c r="H4546">
        <f t="shared" si="544"/>
        <v>4.0799999999999272</v>
      </c>
      <c r="I4546">
        <f t="shared" si="545"/>
        <v>910000</v>
      </c>
      <c r="J4546">
        <v>2016.03</v>
      </c>
      <c r="K4546">
        <f t="shared" si="546"/>
        <v>32</v>
      </c>
      <c r="M4546">
        <f t="shared" si="547"/>
        <v>910000</v>
      </c>
    </row>
    <row r="4547" spans="1:13" x14ac:dyDescent="0.45">
      <c r="A4547" t="s">
        <v>5327</v>
      </c>
      <c r="B4547">
        <v>150000</v>
      </c>
      <c r="C4547" t="s">
        <v>4</v>
      </c>
      <c r="D4547" t="str">
        <f t="shared" si="551"/>
        <v>2021.01</v>
      </c>
      <c r="E4547" t="str" cm="1">
        <f t="array" ref="E4547">IF(COUNT(FIND({"셀룰러","샐룰러","lte","Lte","LTE","Cellular","cellular"},G4547)),"lte","wifi")</f>
        <v>wifi</v>
      </c>
      <c r="F4547" t="s">
        <v>100</v>
      </c>
      <c r="G4547" t="s">
        <v>4685</v>
      </c>
      <c r="H4547">
        <f t="shared" si="544"/>
        <v>4.9800000000000182</v>
      </c>
      <c r="I4547">
        <f t="shared" si="545"/>
        <v>760000</v>
      </c>
      <c r="J4547">
        <v>2016.03</v>
      </c>
      <c r="K4547">
        <f t="shared" si="546"/>
        <v>32</v>
      </c>
      <c r="M4547">
        <f t="shared" si="547"/>
        <v>760000</v>
      </c>
    </row>
    <row r="4548" spans="1:13" x14ac:dyDescent="0.45">
      <c r="A4548" t="s">
        <v>5327</v>
      </c>
      <c r="B4548">
        <v>500000</v>
      </c>
      <c r="C4548" t="s">
        <v>4</v>
      </c>
      <c r="D4548" s="2">
        <v>2021.01</v>
      </c>
      <c r="E4548" t="str" cm="1">
        <f t="array" ref="E4548">IF(COUNT(FIND({"셀룰러","샐룰러","lte","Lte","LTE","Cellular","cellular"},G4548)),"lte","wifi")</f>
        <v>wifi</v>
      </c>
      <c r="F4548">
        <v>20210113</v>
      </c>
      <c r="G4548" t="s">
        <v>5762</v>
      </c>
      <c r="H4548">
        <f t="shared" si="544"/>
        <v>4.9800000000000182</v>
      </c>
      <c r="I4548">
        <f t="shared" si="545"/>
        <v>960000</v>
      </c>
      <c r="J4548">
        <v>2016.03</v>
      </c>
      <c r="K4548">
        <f t="shared" si="546"/>
        <v>128</v>
      </c>
      <c r="M4548">
        <f t="shared" si="547"/>
        <v>760000</v>
      </c>
    </row>
    <row r="4549" spans="1:13" x14ac:dyDescent="0.45">
      <c r="A4549" t="s">
        <v>5327</v>
      </c>
      <c r="B4549">
        <v>350000</v>
      </c>
      <c r="C4549" t="s">
        <v>4</v>
      </c>
      <c r="D4549" t="str">
        <f t="shared" ref="D4549:D4578" si="552">LEFT(F4549,7)</f>
        <v>2021.02</v>
      </c>
      <c r="E4549" t="str" cm="1">
        <f t="array" ref="E4549">IF(COUNT(FIND({"셀룰러","샐룰러","lte","Lte","LTE","Cellular","cellular"},G4549)),"lte","wifi")</f>
        <v>lte</v>
      </c>
      <c r="F4549" t="s">
        <v>48</v>
      </c>
      <c r="G4549" t="s">
        <v>4635</v>
      </c>
      <c r="H4549">
        <f t="shared" si="544"/>
        <v>4.9900000000000091</v>
      </c>
      <c r="I4549">
        <f t="shared" si="545"/>
        <v>1310000</v>
      </c>
      <c r="J4549">
        <v>2016.03</v>
      </c>
      <c r="K4549">
        <f t="shared" si="546"/>
        <v>256</v>
      </c>
      <c r="M4549">
        <f t="shared" si="547"/>
        <v>910000</v>
      </c>
    </row>
    <row r="4550" spans="1:13" x14ac:dyDescent="0.45">
      <c r="A4550" t="s">
        <v>5327</v>
      </c>
      <c r="B4550">
        <v>730000</v>
      </c>
      <c r="C4550" t="s">
        <v>4</v>
      </c>
      <c r="D4550" t="str">
        <f t="shared" si="552"/>
        <v>2021.01</v>
      </c>
      <c r="E4550" t="str" cm="1">
        <f t="array" ref="E4550">IF(COUNT(FIND({"셀룰러","샐룰러","lte","Lte","LTE","Cellular","cellular"},G4550)),"lte","wifi")</f>
        <v>wifi</v>
      </c>
      <c r="F4550" t="s">
        <v>342</v>
      </c>
      <c r="G4550" t="s">
        <v>390</v>
      </c>
      <c r="H4550">
        <f t="shared" si="544"/>
        <v>4.9800000000000182</v>
      </c>
      <c r="I4550">
        <f t="shared" si="545"/>
        <v>760000</v>
      </c>
      <c r="J4550">
        <v>2016.03</v>
      </c>
      <c r="K4550">
        <f t="shared" si="546"/>
        <v>32</v>
      </c>
      <c r="M4550">
        <f t="shared" si="547"/>
        <v>760000</v>
      </c>
    </row>
    <row r="4551" spans="1:13" x14ac:dyDescent="0.45">
      <c r="A4551" t="s">
        <v>5327</v>
      </c>
      <c r="B4551">
        <v>400000</v>
      </c>
      <c r="C4551" t="s">
        <v>43</v>
      </c>
      <c r="D4551" t="str">
        <f t="shared" si="552"/>
        <v>2020.12</v>
      </c>
      <c r="E4551" t="str" cm="1">
        <f t="array" ref="E4551">IF(COUNT(FIND({"셀룰러","샐룰러","lte","Lte","LTE","Cellular","cellular"},G4551)),"lte","wifi")</f>
        <v>wifi</v>
      </c>
      <c r="F4551" t="s">
        <v>132</v>
      </c>
      <c r="G4551" t="s">
        <v>695</v>
      </c>
      <c r="H4551">
        <f t="shared" ref="H4551:H4614" si="553">D4551-J4551</f>
        <v>4.0899999999999181</v>
      </c>
      <c r="I4551">
        <f t="shared" si="545"/>
        <v>760000</v>
      </c>
      <c r="J4551">
        <v>2016.03</v>
      </c>
      <c r="K4551">
        <f t="shared" si="546"/>
        <v>32</v>
      </c>
      <c r="M4551">
        <f t="shared" si="547"/>
        <v>760000</v>
      </c>
    </row>
    <row r="4552" spans="1:13" x14ac:dyDescent="0.45">
      <c r="A4552" t="s">
        <v>5327</v>
      </c>
      <c r="B4552">
        <v>800000</v>
      </c>
      <c r="C4552" t="s">
        <v>4</v>
      </c>
      <c r="D4552" t="str">
        <f t="shared" si="552"/>
        <v>2020.11</v>
      </c>
      <c r="E4552" t="str" cm="1">
        <f t="array" ref="E4552">IF(COUNT(FIND({"셀룰러","샐룰러","lte","Lte","LTE","Cellular","cellular"},G4552)),"lte","wifi")</f>
        <v>wifi</v>
      </c>
      <c r="F4552" t="s">
        <v>195</v>
      </c>
      <c r="G4552" t="s">
        <v>4722</v>
      </c>
      <c r="H4552">
        <f t="shared" si="553"/>
        <v>4.0799999999999272</v>
      </c>
      <c r="I4552">
        <f t="shared" si="545"/>
        <v>760000</v>
      </c>
      <c r="J4552">
        <v>2016.03</v>
      </c>
      <c r="K4552">
        <f t="shared" si="546"/>
        <v>32</v>
      </c>
      <c r="M4552">
        <f t="shared" si="547"/>
        <v>760000</v>
      </c>
    </row>
    <row r="4553" spans="1:13" x14ac:dyDescent="0.45">
      <c r="A4553" t="s">
        <v>5327</v>
      </c>
      <c r="B4553">
        <v>290000</v>
      </c>
      <c r="C4553" t="s">
        <v>7</v>
      </c>
      <c r="D4553" t="str">
        <f t="shared" si="552"/>
        <v>2020.12</v>
      </c>
      <c r="E4553" t="str" cm="1">
        <f t="array" ref="E4553">IF(COUNT(FIND({"셀룰러","샐룰러","lte","Lte","LTE","Cellular","cellular"},G4553)),"lte","wifi")</f>
        <v>wifi</v>
      </c>
      <c r="F4553" t="s">
        <v>148</v>
      </c>
      <c r="G4553" t="s">
        <v>3775</v>
      </c>
      <c r="H4553">
        <f t="shared" si="553"/>
        <v>4.0899999999999181</v>
      </c>
      <c r="I4553">
        <f t="shared" ref="I4553:I4616" si="554">IF(K4553=128,M4553+200000,IF(K4553=256,M4553+400000,M4553))</f>
        <v>760000</v>
      </c>
      <c r="J4553">
        <v>2016.03</v>
      </c>
      <c r="K4553">
        <f t="shared" ref="K4553:K4616" si="555">IF(COUNT(FIND(128,G4553)),128,IF(COUNT(FIND(16,G4553)),16,IF(COUNT(FIND(256,G4553)),256,32)))</f>
        <v>32</v>
      </c>
      <c r="M4553">
        <f t="shared" ref="M4553:M4616" si="556">IF(E4553="wifi",760000,910000)</f>
        <v>760000</v>
      </c>
    </row>
    <row r="4554" spans="1:13" x14ac:dyDescent="0.45">
      <c r="A4554" t="s">
        <v>5327</v>
      </c>
      <c r="B4554">
        <v>690000</v>
      </c>
      <c r="C4554" t="s">
        <v>4</v>
      </c>
      <c r="D4554" t="str">
        <f t="shared" si="552"/>
        <v>2020.09</v>
      </c>
      <c r="E4554" t="str" cm="1">
        <f t="array" ref="E4554">IF(COUNT(FIND({"셀룰러","샐룰러","lte","Lte","LTE","Cellular","cellular"},G4554)),"lte","wifi")</f>
        <v>lte</v>
      </c>
      <c r="F4554" t="s">
        <v>331</v>
      </c>
      <c r="G4554" t="s">
        <v>4665</v>
      </c>
      <c r="H4554">
        <f t="shared" si="553"/>
        <v>4.0599999999999454</v>
      </c>
      <c r="I4554">
        <f t="shared" si="554"/>
        <v>910000</v>
      </c>
      <c r="J4554">
        <v>2016.03</v>
      </c>
      <c r="K4554">
        <f t="shared" si="555"/>
        <v>32</v>
      </c>
      <c r="M4554">
        <f t="shared" si="556"/>
        <v>910000</v>
      </c>
    </row>
    <row r="4555" spans="1:13" x14ac:dyDescent="0.45">
      <c r="A4555" t="s">
        <v>5327</v>
      </c>
      <c r="B4555">
        <v>300000</v>
      </c>
      <c r="C4555" t="s">
        <v>7</v>
      </c>
      <c r="D4555" t="str">
        <f t="shared" si="552"/>
        <v>2021.03</v>
      </c>
      <c r="E4555" t="str" cm="1">
        <f t="array" ref="E4555">IF(COUNT(FIND({"셀룰러","샐룰러","lte","Lte","LTE","Cellular","cellular"},G4555)),"lte","wifi")</f>
        <v>wifi</v>
      </c>
      <c r="F4555" t="s">
        <v>13</v>
      </c>
      <c r="G4555" t="s">
        <v>4619</v>
      </c>
      <c r="H4555">
        <f t="shared" si="553"/>
        <v>5</v>
      </c>
      <c r="I4555">
        <f t="shared" si="554"/>
        <v>960000</v>
      </c>
      <c r="J4555">
        <v>2016.03</v>
      </c>
      <c r="K4555">
        <f t="shared" si="555"/>
        <v>128</v>
      </c>
      <c r="M4555">
        <f t="shared" si="556"/>
        <v>760000</v>
      </c>
    </row>
    <row r="4556" spans="1:13" x14ac:dyDescent="0.45">
      <c r="A4556" t="s">
        <v>5327</v>
      </c>
      <c r="B4556">
        <v>380000</v>
      </c>
      <c r="C4556" t="s">
        <v>4</v>
      </c>
      <c r="D4556" t="str">
        <f t="shared" si="552"/>
        <v>2020.11</v>
      </c>
      <c r="E4556" t="str" cm="1">
        <f t="array" ref="E4556">IF(COUNT(FIND({"셀룰러","샐룰러","lte","Lte","LTE","Cellular","cellular"},G4556)),"lte","wifi")</f>
        <v>lte</v>
      </c>
      <c r="F4556" t="s">
        <v>67</v>
      </c>
      <c r="G4556" t="s">
        <v>4631</v>
      </c>
      <c r="H4556">
        <f t="shared" si="553"/>
        <v>4.0799999999999272</v>
      </c>
      <c r="I4556">
        <f t="shared" si="554"/>
        <v>1310000</v>
      </c>
      <c r="J4556">
        <v>2016.03</v>
      </c>
      <c r="K4556">
        <f t="shared" si="555"/>
        <v>256</v>
      </c>
      <c r="M4556">
        <f t="shared" si="556"/>
        <v>910000</v>
      </c>
    </row>
    <row r="4557" spans="1:13" x14ac:dyDescent="0.45">
      <c r="A4557" t="s">
        <v>5327</v>
      </c>
      <c r="B4557">
        <v>490000</v>
      </c>
      <c r="C4557" t="s">
        <v>4</v>
      </c>
      <c r="D4557" t="str">
        <f t="shared" si="552"/>
        <v>2020.11</v>
      </c>
      <c r="E4557" t="str" cm="1">
        <f t="array" ref="E4557">IF(COUNT(FIND({"셀룰러","샐룰러","lte","Lte","LTE","Cellular","cellular"},G4557)),"lte","wifi")</f>
        <v>lte</v>
      </c>
      <c r="F4557" t="s">
        <v>181</v>
      </c>
      <c r="G4557" t="s">
        <v>4715</v>
      </c>
      <c r="H4557">
        <f t="shared" si="553"/>
        <v>4.0799999999999272</v>
      </c>
      <c r="I4557">
        <f t="shared" si="554"/>
        <v>1110000</v>
      </c>
      <c r="J4557">
        <v>2016.03</v>
      </c>
      <c r="K4557">
        <f t="shared" si="555"/>
        <v>128</v>
      </c>
      <c r="M4557">
        <f t="shared" si="556"/>
        <v>910000</v>
      </c>
    </row>
    <row r="4558" spans="1:13" x14ac:dyDescent="0.45">
      <c r="A4558" t="s">
        <v>5327</v>
      </c>
      <c r="B4558">
        <v>46000</v>
      </c>
      <c r="C4558" t="s">
        <v>4</v>
      </c>
      <c r="D4558" t="str">
        <f t="shared" si="552"/>
        <v>2020.12</v>
      </c>
      <c r="E4558" t="str" cm="1">
        <f t="array" ref="E4558">IF(COUNT(FIND({"셀룰러","샐룰러","lte","Lte","LTE","Cellular","cellular"},G4558)),"lte","wifi")</f>
        <v>lte</v>
      </c>
      <c r="F4558" t="s">
        <v>499</v>
      </c>
      <c r="G4558" t="s">
        <v>4650</v>
      </c>
      <c r="H4558">
        <f t="shared" si="553"/>
        <v>4.0899999999999181</v>
      </c>
      <c r="I4558">
        <f t="shared" si="554"/>
        <v>1110000</v>
      </c>
      <c r="J4558">
        <v>2016.03</v>
      </c>
      <c r="K4558">
        <f t="shared" si="555"/>
        <v>128</v>
      </c>
      <c r="M4558">
        <f t="shared" si="556"/>
        <v>910000</v>
      </c>
    </row>
    <row r="4559" spans="1:13" x14ac:dyDescent="0.45">
      <c r="A4559" t="s">
        <v>5327</v>
      </c>
      <c r="B4559">
        <v>480000</v>
      </c>
      <c r="C4559" t="s">
        <v>7</v>
      </c>
      <c r="D4559" t="str">
        <f t="shared" si="552"/>
        <v>2021.01</v>
      </c>
      <c r="E4559" t="str" cm="1">
        <f t="array" ref="E4559">IF(COUNT(FIND({"셀룰러","샐룰러","lte","Lte","LTE","Cellular","cellular"},G4559)),"lte","wifi")</f>
        <v>lte</v>
      </c>
      <c r="F4559" t="s">
        <v>100</v>
      </c>
      <c r="G4559" t="s">
        <v>4695</v>
      </c>
      <c r="H4559">
        <f t="shared" si="553"/>
        <v>4.9800000000000182</v>
      </c>
      <c r="I4559">
        <f t="shared" si="554"/>
        <v>1110000</v>
      </c>
      <c r="J4559">
        <v>2016.03</v>
      </c>
      <c r="K4559">
        <f t="shared" si="555"/>
        <v>128</v>
      </c>
      <c r="M4559">
        <f t="shared" si="556"/>
        <v>910000</v>
      </c>
    </row>
    <row r="4560" spans="1:13" x14ac:dyDescent="0.45">
      <c r="A4560" t="s">
        <v>5327</v>
      </c>
      <c r="B4560">
        <v>50000</v>
      </c>
      <c r="C4560" t="s">
        <v>43</v>
      </c>
      <c r="D4560" t="str">
        <f t="shared" si="552"/>
        <v>2020.11</v>
      </c>
      <c r="E4560" t="str" cm="1">
        <f t="array" ref="E4560">IF(COUNT(FIND({"셀룰러","샐룰러","lte","Lte","LTE","Cellular","cellular"},G4560)),"lte","wifi")</f>
        <v>wifi</v>
      </c>
      <c r="F4560" t="s">
        <v>213</v>
      </c>
      <c r="G4560" t="s">
        <v>4713</v>
      </c>
      <c r="H4560">
        <f t="shared" si="553"/>
        <v>4.0799999999999272</v>
      </c>
      <c r="I4560">
        <f t="shared" si="554"/>
        <v>760000</v>
      </c>
      <c r="J4560">
        <v>2016.03</v>
      </c>
      <c r="K4560">
        <f t="shared" si="555"/>
        <v>32</v>
      </c>
      <c r="M4560">
        <f t="shared" si="556"/>
        <v>760000</v>
      </c>
    </row>
    <row r="4561" spans="1:13" x14ac:dyDescent="0.45">
      <c r="A4561" t="s">
        <v>5327</v>
      </c>
      <c r="B4561">
        <v>400000</v>
      </c>
      <c r="C4561" t="s">
        <v>7</v>
      </c>
      <c r="D4561" t="str">
        <f t="shared" si="552"/>
        <v>2021.01</v>
      </c>
      <c r="E4561" t="str" cm="1">
        <f t="array" ref="E4561">IF(COUNT(FIND({"셀룰러","샐룰러","lte","Lte","LTE","Cellular","cellular"},G4561)),"lte","wifi")</f>
        <v>wifi</v>
      </c>
      <c r="F4561" t="s">
        <v>418</v>
      </c>
      <c r="G4561" t="s">
        <v>4703</v>
      </c>
      <c r="H4561">
        <f t="shared" si="553"/>
        <v>4.9800000000000182</v>
      </c>
      <c r="I4561">
        <f t="shared" si="554"/>
        <v>760000</v>
      </c>
      <c r="J4561">
        <v>2016.03</v>
      </c>
      <c r="K4561">
        <f t="shared" si="555"/>
        <v>32</v>
      </c>
      <c r="M4561">
        <f t="shared" si="556"/>
        <v>760000</v>
      </c>
    </row>
    <row r="4562" spans="1:13" x14ac:dyDescent="0.45">
      <c r="A4562" t="s">
        <v>5327</v>
      </c>
      <c r="B4562">
        <v>420000</v>
      </c>
      <c r="C4562" t="s">
        <v>7</v>
      </c>
      <c r="D4562" t="str">
        <f t="shared" si="552"/>
        <v>2020.11</v>
      </c>
      <c r="E4562" t="str" cm="1">
        <f t="array" ref="E4562">IF(COUNT(FIND({"셀룰러","샐룰러","lte","Lte","LTE","Cellular","cellular"},G4562)),"lte","wifi")</f>
        <v>wifi</v>
      </c>
      <c r="F4562" t="s">
        <v>216</v>
      </c>
      <c r="G4562" t="s">
        <v>4718</v>
      </c>
      <c r="H4562">
        <f t="shared" si="553"/>
        <v>4.0799999999999272</v>
      </c>
      <c r="I4562">
        <f t="shared" si="554"/>
        <v>960000</v>
      </c>
      <c r="J4562">
        <v>2016.03</v>
      </c>
      <c r="K4562">
        <f t="shared" si="555"/>
        <v>128</v>
      </c>
      <c r="M4562">
        <f t="shared" si="556"/>
        <v>760000</v>
      </c>
    </row>
    <row r="4563" spans="1:13" x14ac:dyDescent="0.45">
      <c r="A4563" t="s">
        <v>5327</v>
      </c>
      <c r="B4563">
        <v>500000</v>
      </c>
      <c r="C4563" t="s">
        <v>7</v>
      </c>
      <c r="D4563" t="str">
        <f t="shared" si="552"/>
        <v>2021.03</v>
      </c>
      <c r="E4563" t="str" cm="1">
        <f t="array" ref="E4563">IF(COUNT(FIND({"셀룰러","샐룰러","lte","Lte","LTE","Cellular","cellular"},G4563)),"lte","wifi")</f>
        <v>wifi</v>
      </c>
      <c r="F4563" t="s">
        <v>8</v>
      </c>
      <c r="G4563" t="s">
        <v>4712</v>
      </c>
      <c r="H4563">
        <f t="shared" si="553"/>
        <v>5</v>
      </c>
      <c r="I4563">
        <f t="shared" si="554"/>
        <v>760000</v>
      </c>
      <c r="J4563">
        <v>2016.03</v>
      </c>
      <c r="K4563">
        <f t="shared" si="555"/>
        <v>32</v>
      </c>
      <c r="M4563">
        <f t="shared" si="556"/>
        <v>760000</v>
      </c>
    </row>
    <row r="4564" spans="1:13" x14ac:dyDescent="0.45">
      <c r="A4564" t="s">
        <v>5327</v>
      </c>
      <c r="B4564">
        <v>380000</v>
      </c>
      <c r="C4564" t="s">
        <v>7</v>
      </c>
      <c r="D4564" t="str">
        <f t="shared" si="552"/>
        <v>2020.10</v>
      </c>
      <c r="E4564" t="str" cm="1">
        <f t="array" ref="E4564">IF(COUNT(FIND({"셀룰러","샐룰러","lte","Lte","LTE","Cellular","cellular"},G4564)),"lte","wifi")</f>
        <v>wifi</v>
      </c>
      <c r="F4564" t="s">
        <v>715</v>
      </c>
      <c r="G4564" t="s">
        <v>4729</v>
      </c>
      <c r="H4564">
        <f t="shared" si="553"/>
        <v>4.0699999999999363</v>
      </c>
      <c r="I4564">
        <f t="shared" si="554"/>
        <v>960000</v>
      </c>
      <c r="J4564">
        <v>2016.03</v>
      </c>
      <c r="K4564">
        <f t="shared" si="555"/>
        <v>128</v>
      </c>
      <c r="M4564">
        <f t="shared" si="556"/>
        <v>760000</v>
      </c>
    </row>
    <row r="4565" spans="1:13" x14ac:dyDescent="0.45">
      <c r="A4565" t="s">
        <v>5327</v>
      </c>
      <c r="B4565">
        <v>650000</v>
      </c>
      <c r="C4565" t="s">
        <v>4</v>
      </c>
      <c r="D4565" t="str">
        <f t="shared" si="552"/>
        <v>2020.12</v>
      </c>
      <c r="E4565" t="str" cm="1">
        <f t="array" ref="E4565">IF(COUNT(FIND({"셀룰러","샐룰러","lte","Lte","LTE","Cellular","cellular"},G4565)),"lte","wifi")</f>
        <v>wifi</v>
      </c>
      <c r="F4565" t="s">
        <v>132</v>
      </c>
      <c r="G4565" t="s">
        <v>4646</v>
      </c>
      <c r="H4565">
        <f t="shared" si="553"/>
        <v>4.0899999999999181</v>
      </c>
      <c r="I4565">
        <f t="shared" si="554"/>
        <v>760000</v>
      </c>
      <c r="J4565">
        <v>2016.03</v>
      </c>
      <c r="K4565">
        <f t="shared" si="555"/>
        <v>32</v>
      </c>
      <c r="M4565">
        <f t="shared" si="556"/>
        <v>760000</v>
      </c>
    </row>
    <row r="4566" spans="1:13" x14ac:dyDescent="0.45">
      <c r="A4566" t="s">
        <v>5327</v>
      </c>
      <c r="B4566">
        <v>300000</v>
      </c>
      <c r="C4566" t="s">
        <v>7</v>
      </c>
      <c r="D4566" t="str">
        <f t="shared" si="552"/>
        <v>2020.12</v>
      </c>
      <c r="E4566" t="str" cm="1">
        <f t="array" ref="E4566">IF(COUNT(FIND({"셀룰러","샐룰러","lte","Lte","LTE","Cellular","cellular"},G4566)),"lte","wifi")</f>
        <v>lte</v>
      </c>
      <c r="F4566" t="s">
        <v>499</v>
      </c>
      <c r="G4566" t="s">
        <v>4649</v>
      </c>
      <c r="H4566">
        <f t="shared" si="553"/>
        <v>4.0899999999999181</v>
      </c>
      <c r="I4566">
        <f t="shared" si="554"/>
        <v>910000</v>
      </c>
      <c r="J4566">
        <v>2016.03</v>
      </c>
      <c r="K4566">
        <f t="shared" si="555"/>
        <v>32</v>
      </c>
      <c r="M4566">
        <f t="shared" si="556"/>
        <v>910000</v>
      </c>
    </row>
    <row r="4567" spans="1:13" x14ac:dyDescent="0.45">
      <c r="A4567" t="s">
        <v>5327</v>
      </c>
      <c r="B4567">
        <v>250000</v>
      </c>
      <c r="C4567" t="s">
        <v>7</v>
      </c>
      <c r="D4567" t="str">
        <f t="shared" si="552"/>
        <v>2020.11</v>
      </c>
      <c r="E4567" t="str" cm="1">
        <f t="array" ref="E4567">IF(COUNT(FIND({"셀룰러","샐룰러","lte","Lte","LTE","Cellular","cellular"},G4567)),"lte","wifi")</f>
        <v>wifi</v>
      </c>
      <c r="F4567" t="s">
        <v>186</v>
      </c>
      <c r="G4567" t="s">
        <v>4657</v>
      </c>
      <c r="H4567">
        <f t="shared" si="553"/>
        <v>4.0799999999999272</v>
      </c>
      <c r="I4567">
        <f t="shared" si="554"/>
        <v>760000</v>
      </c>
      <c r="J4567">
        <v>2016.03</v>
      </c>
      <c r="K4567">
        <f t="shared" si="555"/>
        <v>32</v>
      </c>
      <c r="M4567">
        <f t="shared" si="556"/>
        <v>760000</v>
      </c>
    </row>
    <row r="4568" spans="1:13" x14ac:dyDescent="0.45">
      <c r="A4568" t="s">
        <v>5327</v>
      </c>
      <c r="B4568">
        <v>450000</v>
      </c>
      <c r="C4568" t="s">
        <v>7</v>
      </c>
      <c r="D4568" t="str">
        <f t="shared" si="552"/>
        <v>2021.01</v>
      </c>
      <c r="E4568" t="str" cm="1">
        <f t="array" ref="E4568">IF(COUNT(FIND({"셀룰러","샐룰러","lte","Lte","LTE","Cellular","cellular"},G4568)),"lte","wifi")</f>
        <v>wifi</v>
      </c>
      <c r="F4568" t="s">
        <v>114</v>
      </c>
      <c r="G4568" t="s">
        <v>4667</v>
      </c>
      <c r="H4568">
        <f t="shared" si="553"/>
        <v>4.9800000000000182</v>
      </c>
      <c r="I4568">
        <f t="shared" si="554"/>
        <v>760000</v>
      </c>
      <c r="J4568">
        <v>2016.03</v>
      </c>
      <c r="K4568">
        <f t="shared" si="555"/>
        <v>32</v>
      </c>
      <c r="M4568">
        <f t="shared" si="556"/>
        <v>760000</v>
      </c>
    </row>
    <row r="4569" spans="1:13" x14ac:dyDescent="0.45">
      <c r="A4569" t="s">
        <v>5327</v>
      </c>
      <c r="B4569">
        <v>360000</v>
      </c>
      <c r="C4569" t="s">
        <v>4</v>
      </c>
      <c r="D4569" t="str">
        <f t="shared" si="552"/>
        <v>2020.11</v>
      </c>
      <c r="E4569" t="str" cm="1">
        <f t="array" ref="E4569">IF(COUNT(FIND({"셀룰러","샐룰러","lte","Lte","LTE","Cellular","cellular"},G4569)),"lte","wifi")</f>
        <v>lte</v>
      </c>
      <c r="F4569" t="s">
        <v>206</v>
      </c>
      <c r="G4569" t="s">
        <v>5208</v>
      </c>
      <c r="H4569">
        <f t="shared" si="553"/>
        <v>4.0799999999999272</v>
      </c>
      <c r="I4569">
        <f t="shared" si="554"/>
        <v>1110000</v>
      </c>
      <c r="J4569">
        <v>2016.03</v>
      </c>
      <c r="K4569">
        <f t="shared" si="555"/>
        <v>128</v>
      </c>
      <c r="M4569">
        <f t="shared" si="556"/>
        <v>910000</v>
      </c>
    </row>
    <row r="4570" spans="1:13" x14ac:dyDescent="0.45">
      <c r="A4570" t="s">
        <v>5327</v>
      </c>
      <c r="B4570">
        <v>280000</v>
      </c>
      <c r="C4570" t="s">
        <v>7</v>
      </c>
      <c r="D4570" t="str">
        <f t="shared" si="552"/>
        <v>2020.10</v>
      </c>
      <c r="E4570" t="str" cm="1">
        <f t="array" ref="E4570">IF(COUNT(FIND({"셀룰러","샐룰러","lte","Lte","LTE","Cellular","cellular"},G4570)),"lte","wifi")</f>
        <v>wifi</v>
      </c>
      <c r="F4570" t="s">
        <v>622</v>
      </c>
      <c r="G4570" t="s">
        <v>4636</v>
      </c>
      <c r="H4570">
        <f t="shared" si="553"/>
        <v>4.0699999999999363</v>
      </c>
      <c r="I4570">
        <f t="shared" si="554"/>
        <v>760000</v>
      </c>
      <c r="J4570">
        <v>2016.03</v>
      </c>
      <c r="K4570">
        <f t="shared" si="555"/>
        <v>32</v>
      </c>
      <c r="M4570">
        <f t="shared" si="556"/>
        <v>760000</v>
      </c>
    </row>
    <row r="4571" spans="1:13" x14ac:dyDescent="0.45">
      <c r="A4571" t="s">
        <v>5327</v>
      </c>
      <c r="B4571">
        <v>450000</v>
      </c>
      <c r="C4571" t="s">
        <v>4</v>
      </c>
      <c r="D4571" t="str">
        <f t="shared" si="552"/>
        <v>2021.01</v>
      </c>
      <c r="E4571" t="str" cm="1">
        <f t="array" ref="E4571">IF(COUNT(FIND({"셀룰러","샐룰러","lte","Lte","LTE","Cellular","cellular"},G4571)),"lte","wifi")</f>
        <v>wifi</v>
      </c>
      <c r="F4571" t="s">
        <v>114</v>
      </c>
      <c r="G4571" t="s">
        <v>4682</v>
      </c>
      <c r="H4571">
        <f t="shared" si="553"/>
        <v>4.9800000000000182</v>
      </c>
      <c r="I4571">
        <f t="shared" si="554"/>
        <v>760000</v>
      </c>
      <c r="J4571">
        <v>2016.03</v>
      </c>
      <c r="K4571">
        <f t="shared" si="555"/>
        <v>32</v>
      </c>
      <c r="M4571">
        <f t="shared" si="556"/>
        <v>760000</v>
      </c>
    </row>
    <row r="4572" spans="1:13" x14ac:dyDescent="0.45">
      <c r="A4572" t="s">
        <v>5327</v>
      </c>
      <c r="B4572">
        <v>900000</v>
      </c>
      <c r="C4572" t="s">
        <v>7</v>
      </c>
      <c r="D4572" t="str">
        <f t="shared" si="552"/>
        <v>2021.03</v>
      </c>
      <c r="E4572" t="str" cm="1">
        <f t="array" ref="E4572">IF(COUNT(FIND({"셀룰러","샐룰러","lte","Lte","LTE","Cellular","cellular"},G4572)),"lte","wifi")</f>
        <v>lte</v>
      </c>
      <c r="F4572" t="s">
        <v>197</v>
      </c>
      <c r="G4572" t="s">
        <v>211</v>
      </c>
      <c r="H4572">
        <f t="shared" si="553"/>
        <v>5</v>
      </c>
      <c r="I4572">
        <f t="shared" si="554"/>
        <v>1310000</v>
      </c>
      <c r="J4572">
        <v>2016.03</v>
      </c>
      <c r="K4572">
        <f t="shared" si="555"/>
        <v>256</v>
      </c>
      <c r="M4572">
        <f t="shared" si="556"/>
        <v>910000</v>
      </c>
    </row>
    <row r="4573" spans="1:13" x14ac:dyDescent="0.45">
      <c r="A4573" t="s">
        <v>5327</v>
      </c>
      <c r="B4573">
        <v>350000</v>
      </c>
      <c r="C4573" t="s">
        <v>7</v>
      </c>
      <c r="D4573" t="str">
        <f t="shared" si="552"/>
        <v>2020.09</v>
      </c>
      <c r="E4573" t="str" cm="1">
        <f t="array" ref="E4573">IF(COUNT(FIND({"셀룰러","샐룰러","lte","Lte","LTE","Cellular","cellular"},G4573)),"lte","wifi")</f>
        <v>wifi</v>
      </c>
      <c r="F4573" t="s">
        <v>1009</v>
      </c>
      <c r="G4573" t="s">
        <v>4683</v>
      </c>
      <c r="H4573">
        <f t="shared" si="553"/>
        <v>4.0599999999999454</v>
      </c>
      <c r="I4573">
        <f t="shared" si="554"/>
        <v>760000</v>
      </c>
      <c r="J4573">
        <v>2016.03</v>
      </c>
      <c r="K4573">
        <f t="shared" si="555"/>
        <v>32</v>
      </c>
      <c r="M4573">
        <f t="shared" si="556"/>
        <v>760000</v>
      </c>
    </row>
    <row r="4574" spans="1:13" x14ac:dyDescent="0.45">
      <c r="A4574" t="s">
        <v>5327</v>
      </c>
      <c r="B4574">
        <v>450000</v>
      </c>
      <c r="C4574" t="s">
        <v>4</v>
      </c>
      <c r="D4574" t="str">
        <f t="shared" si="552"/>
        <v>2020.12</v>
      </c>
      <c r="E4574" t="str" cm="1">
        <f t="array" ref="E4574">IF(COUNT(FIND({"셀룰러","샐룰러","lte","Lte","LTE","Cellular","cellular"},G4574)),"lte","wifi")</f>
        <v>wifi</v>
      </c>
      <c r="F4574" t="s">
        <v>156</v>
      </c>
      <c r="G4574" t="s">
        <v>4653</v>
      </c>
      <c r="H4574">
        <f t="shared" si="553"/>
        <v>4.0899999999999181</v>
      </c>
      <c r="I4574">
        <f t="shared" si="554"/>
        <v>760000</v>
      </c>
      <c r="J4574">
        <v>2016.03</v>
      </c>
      <c r="K4574">
        <f t="shared" si="555"/>
        <v>32</v>
      </c>
      <c r="M4574">
        <f t="shared" si="556"/>
        <v>760000</v>
      </c>
    </row>
    <row r="4575" spans="1:13" x14ac:dyDescent="0.45">
      <c r="A4575" t="s">
        <v>5327</v>
      </c>
      <c r="B4575">
        <v>500000</v>
      </c>
      <c r="C4575" t="s">
        <v>4</v>
      </c>
      <c r="D4575" t="str">
        <f t="shared" si="552"/>
        <v>2020.11</v>
      </c>
      <c r="E4575" t="str" cm="1">
        <f t="array" ref="E4575">IF(COUNT(FIND({"셀룰러","샐룰러","lte","Lte","LTE","Cellular","cellular"},G4575)),"lte","wifi")</f>
        <v>wifi</v>
      </c>
      <c r="F4575" t="s">
        <v>199</v>
      </c>
      <c r="G4575" t="s">
        <v>4731</v>
      </c>
      <c r="H4575">
        <f t="shared" si="553"/>
        <v>4.0799999999999272</v>
      </c>
      <c r="I4575">
        <f t="shared" si="554"/>
        <v>960000</v>
      </c>
      <c r="J4575">
        <v>2016.03</v>
      </c>
      <c r="K4575">
        <f t="shared" si="555"/>
        <v>128</v>
      </c>
      <c r="M4575">
        <f t="shared" si="556"/>
        <v>760000</v>
      </c>
    </row>
    <row r="4576" spans="1:13" x14ac:dyDescent="0.45">
      <c r="A4576" t="s">
        <v>5327</v>
      </c>
      <c r="B4576">
        <v>470000</v>
      </c>
      <c r="C4576" t="s">
        <v>7</v>
      </c>
      <c r="D4576" t="str">
        <f t="shared" si="552"/>
        <v>2020.11</v>
      </c>
      <c r="E4576" t="str" cm="1">
        <f t="array" ref="E4576">IF(COUNT(FIND({"셀룰러","샐룰러","lte","Lte","LTE","Cellular","cellular"},G4576)),"lte","wifi")</f>
        <v>wifi</v>
      </c>
      <c r="F4576" t="s">
        <v>207</v>
      </c>
      <c r="G4576" t="s">
        <v>4661</v>
      </c>
      <c r="H4576">
        <f t="shared" si="553"/>
        <v>4.0799999999999272</v>
      </c>
      <c r="I4576">
        <f t="shared" si="554"/>
        <v>960000</v>
      </c>
      <c r="J4576">
        <v>2016.03</v>
      </c>
      <c r="K4576">
        <f t="shared" si="555"/>
        <v>128</v>
      </c>
      <c r="M4576">
        <f t="shared" si="556"/>
        <v>760000</v>
      </c>
    </row>
    <row r="4577" spans="1:13" x14ac:dyDescent="0.45">
      <c r="A4577" t="s">
        <v>5327</v>
      </c>
      <c r="B4577">
        <v>697070</v>
      </c>
      <c r="C4577" t="s">
        <v>4</v>
      </c>
      <c r="D4577" t="str">
        <f t="shared" si="552"/>
        <v>2021.03</v>
      </c>
      <c r="E4577" t="str" cm="1">
        <f t="array" ref="E4577">IF(COUNT(FIND({"셀룰러","샐룰러","lte","Lte","LTE","Cellular","cellular"},G4577)),"lte","wifi")</f>
        <v>wifi</v>
      </c>
      <c r="F4577" t="s">
        <v>20</v>
      </c>
      <c r="G4577" t="s">
        <v>4681</v>
      </c>
      <c r="H4577">
        <f t="shared" si="553"/>
        <v>5</v>
      </c>
      <c r="I4577">
        <f t="shared" si="554"/>
        <v>760000</v>
      </c>
      <c r="J4577">
        <v>2016.03</v>
      </c>
      <c r="K4577">
        <f t="shared" si="555"/>
        <v>32</v>
      </c>
      <c r="M4577">
        <f t="shared" si="556"/>
        <v>760000</v>
      </c>
    </row>
    <row r="4578" spans="1:13" x14ac:dyDescent="0.45">
      <c r="A4578" t="s">
        <v>5327</v>
      </c>
      <c r="B4578">
        <v>700000</v>
      </c>
      <c r="C4578" t="s">
        <v>43</v>
      </c>
      <c r="D4578" t="str">
        <f t="shared" si="552"/>
        <v>2021.02</v>
      </c>
      <c r="E4578" t="str" cm="1">
        <f t="array" ref="E4578">IF(COUNT(FIND({"셀룰러","샐룰러","lte","Lte","LTE","Cellular","cellular"},G4578)),"lte","wifi")</f>
        <v>wifi</v>
      </c>
      <c r="F4578" t="s">
        <v>44</v>
      </c>
      <c r="G4578" t="s">
        <v>42</v>
      </c>
      <c r="H4578">
        <f t="shared" si="553"/>
        <v>4.9900000000000091</v>
      </c>
      <c r="I4578">
        <f t="shared" si="554"/>
        <v>760000</v>
      </c>
      <c r="J4578">
        <v>2016.03</v>
      </c>
      <c r="K4578">
        <f t="shared" si="555"/>
        <v>32</v>
      </c>
      <c r="M4578">
        <f t="shared" si="556"/>
        <v>760000</v>
      </c>
    </row>
    <row r="4579" spans="1:13" x14ac:dyDescent="0.45">
      <c r="A4579" t="s">
        <v>5327</v>
      </c>
      <c r="B4579">
        <v>400000</v>
      </c>
      <c r="C4579" t="s">
        <v>7</v>
      </c>
      <c r="D4579" s="2">
        <v>2021.02</v>
      </c>
      <c r="E4579" t="str" cm="1">
        <f t="array" ref="E4579">IF(COUNT(FIND({"셀룰러","샐룰러","lte","Lte","LTE","Cellular","cellular"},G4579)),"lte","wifi")</f>
        <v>wifi</v>
      </c>
      <c r="F4579">
        <v>20210211</v>
      </c>
      <c r="G4579" t="s">
        <v>5765</v>
      </c>
      <c r="H4579">
        <f t="shared" si="553"/>
        <v>4.9900000000000091</v>
      </c>
      <c r="I4579">
        <f t="shared" si="554"/>
        <v>960000</v>
      </c>
      <c r="J4579">
        <v>2016.03</v>
      </c>
      <c r="K4579">
        <f t="shared" si="555"/>
        <v>128</v>
      </c>
      <c r="M4579">
        <f t="shared" si="556"/>
        <v>760000</v>
      </c>
    </row>
    <row r="4580" spans="1:13" x14ac:dyDescent="0.45">
      <c r="A4580" t="s">
        <v>5327</v>
      </c>
      <c r="B4580">
        <v>350000</v>
      </c>
      <c r="C4580" t="s">
        <v>7</v>
      </c>
      <c r="D4580" t="str">
        <f t="shared" ref="D4580:D4609" si="557">LEFT(F4580,7)</f>
        <v>2020.12</v>
      </c>
      <c r="E4580" t="str" cm="1">
        <f t="array" ref="E4580">IF(COUNT(FIND({"셀룰러","샐룰러","lte","Lte","LTE","Cellular","cellular"},G4580)),"lte","wifi")</f>
        <v>wifi</v>
      </c>
      <c r="F4580" t="s">
        <v>163</v>
      </c>
      <c r="G4580" t="s">
        <v>4658</v>
      </c>
      <c r="H4580">
        <f t="shared" si="553"/>
        <v>4.0899999999999181</v>
      </c>
      <c r="I4580">
        <f t="shared" si="554"/>
        <v>760000</v>
      </c>
      <c r="J4580">
        <v>2016.03</v>
      </c>
      <c r="K4580">
        <f t="shared" si="555"/>
        <v>32</v>
      </c>
      <c r="M4580">
        <f t="shared" si="556"/>
        <v>760000</v>
      </c>
    </row>
    <row r="4581" spans="1:13" x14ac:dyDescent="0.45">
      <c r="A4581" t="s">
        <v>5327</v>
      </c>
      <c r="B4581">
        <v>315000</v>
      </c>
      <c r="C4581" t="s">
        <v>7</v>
      </c>
      <c r="D4581" t="str">
        <f t="shared" si="557"/>
        <v>2020.11</v>
      </c>
      <c r="E4581" t="str" cm="1">
        <f t="array" ref="E4581">IF(COUNT(FIND({"셀룰러","샐룰러","lte","Lte","LTE","Cellular","cellular"},G4581)),"lte","wifi")</f>
        <v>lte</v>
      </c>
      <c r="F4581" t="s">
        <v>536</v>
      </c>
      <c r="G4581" t="s">
        <v>4726</v>
      </c>
      <c r="H4581">
        <f t="shared" si="553"/>
        <v>4.0799999999999272</v>
      </c>
      <c r="I4581">
        <f t="shared" si="554"/>
        <v>1110000</v>
      </c>
      <c r="J4581">
        <v>2016.03</v>
      </c>
      <c r="K4581">
        <f t="shared" si="555"/>
        <v>128</v>
      </c>
      <c r="M4581">
        <f t="shared" si="556"/>
        <v>910000</v>
      </c>
    </row>
    <row r="4582" spans="1:13" x14ac:dyDescent="0.45">
      <c r="A4582" t="s">
        <v>5327</v>
      </c>
      <c r="B4582">
        <v>280000</v>
      </c>
      <c r="C4582" t="s">
        <v>4</v>
      </c>
      <c r="D4582" t="str">
        <f t="shared" si="557"/>
        <v>2020.11</v>
      </c>
      <c r="E4582" t="str" cm="1">
        <f t="array" ref="E4582">IF(COUNT(FIND({"셀룰러","샐룰러","lte","Lte","LTE","Cellular","cellular"},G4582)),"lte","wifi")</f>
        <v>wifi</v>
      </c>
      <c r="F4582" t="s">
        <v>236</v>
      </c>
      <c r="G4582" t="s">
        <v>4662</v>
      </c>
      <c r="H4582">
        <f t="shared" si="553"/>
        <v>4.0799999999999272</v>
      </c>
      <c r="I4582">
        <f t="shared" si="554"/>
        <v>760000</v>
      </c>
      <c r="J4582">
        <v>2016.03</v>
      </c>
      <c r="K4582">
        <f t="shared" si="555"/>
        <v>32</v>
      </c>
      <c r="M4582">
        <f t="shared" si="556"/>
        <v>760000</v>
      </c>
    </row>
    <row r="4583" spans="1:13" x14ac:dyDescent="0.45">
      <c r="A4583" t="s">
        <v>5327</v>
      </c>
      <c r="B4583">
        <v>380000</v>
      </c>
      <c r="C4583" t="s">
        <v>7</v>
      </c>
      <c r="D4583" t="str">
        <f t="shared" si="557"/>
        <v>2020.11</v>
      </c>
      <c r="E4583" t="str" cm="1">
        <f t="array" ref="E4583">IF(COUNT(FIND({"셀룰러","샐룰러","lte","Lte","LTE","Cellular","cellular"},G4583)),"lte","wifi")</f>
        <v>wifi</v>
      </c>
      <c r="F4583" t="s">
        <v>189</v>
      </c>
      <c r="G4583" t="s">
        <v>626</v>
      </c>
      <c r="H4583">
        <f t="shared" si="553"/>
        <v>4.0799999999999272</v>
      </c>
      <c r="I4583">
        <f t="shared" si="554"/>
        <v>760000</v>
      </c>
      <c r="J4583">
        <v>2016.03</v>
      </c>
      <c r="K4583">
        <f t="shared" si="555"/>
        <v>32</v>
      </c>
      <c r="M4583">
        <f t="shared" si="556"/>
        <v>760000</v>
      </c>
    </row>
    <row r="4584" spans="1:13" x14ac:dyDescent="0.45">
      <c r="A4584" t="s">
        <v>5327</v>
      </c>
      <c r="B4584">
        <v>350000</v>
      </c>
      <c r="C4584" t="s">
        <v>7</v>
      </c>
      <c r="D4584" t="str">
        <f t="shared" si="557"/>
        <v>2020.12</v>
      </c>
      <c r="E4584" t="str" cm="1">
        <f t="array" ref="E4584">IF(COUNT(FIND({"셀룰러","샐룰러","lte","Lte","LTE","Cellular","cellular"},G4584)),"lte","wifi")</f>
        <v>lte</v>
      </c>
      <c r="F4584" t="s">
        <v>156</v>
      </c>
      <c r="G4584" t="s">
        <v>4696</v>
      </c>
      <c r="H4584">
        <f t="shared" si="553"/>
        <v>4.0899999999999181</v>
      </c>
      <c r="I4584">
        <f t="shared" si="554"/>
        <v>1110000</v>
      </c>
      <c r="J4584">
        <v>2016.03</v>
      </c>
      <c r="K4584">
        <f t="shared" si="555"/>
        <v>128</v>
      </c>
      <c r="M4584">
        <f t="shared" si="556"/>
        <v>910000</v>
      </c>
    </row>
    <row r="4585" spans="1:13" x14ac:dyDescent="0.45">
      <c r="A4585" t="s">
        <v>5327</v>
      </c>
      <c r="B4585">
        <v>480000</v>
      </c>
      <c r="C4585" t="s">
        <v>7</v>
      </c>
      <c r="D4585" t="str">
        <f t="shared" si="557"/>
        <v>2020.11</v>
      </c>
      <c r="E4585" t="str" cm="1">
        <f t="array" ref="E4585">IF(COUNT(FIND({"셀룰러","샐룰러","lte","Lte","LTE","Cellular","cellular"},G4585)),"lte","wifi")</f>
        <v>wifi</v>
      </c>
      <c r="F4585" t="s">
        <v>186</v>
      </c>
      <c r="G4585" t="s">
        <v>4675</v>
      </c>
      <c r="H4585">
        <f t="shared" si="553"/>
        <v>4.0799999999999272</v>
      </c>
      <c r="I4585">
        <f t="shared" si="554"/>
        <v>760000</v>
      </c>
      <c r="J4585">
        <v>2016.03</v>
      </c>
      <c r="K4585">
        <f t="shared" si="555"/>
        <v>32</v>
      </c>
      <c r="M4585">
        <f t="shared" si="556"/>
        <v>760000</v>
      </c>
    </row>
    <row r="4586" spans="1:13" x14ac:dyDescent="0.45">
      <c r="A4586" t="s">
        <v>5327</v>
      </c>
      <c r="B4586">
        <v>650000</v>
      </c>
      <c r="C4586" t="s">
        <v>4</v>
      </c>
      <c r="D4586" t="str">
        <f t="shared" si="557"/>
        <v>2020.12</v>
      </c>
      <c r="E4586" t="str" cm="1">
        <f t="array" ref="E4586">IF(COUNT(FIND({"셀룰러","샐룰러","lte","Lte","LTE","Cellular","cellular"},G4586)),"lte","wifi")</f>
        <v>wifi</v>
      </c>
      <c r="F4586" t="s">
        <v>121</v>
      </c>
      <c r="G4586" t="s">
        <v>4670</v>
      </c>
      <c r="H4586">
        <f t="shared" si="553"/>
        <v>4.0899999999999181</v>
      </c>
      <c r="I4586">
        <f t="shared" si="554"/>
        <v>760000</v>
      </c>
      <c r="J4586">
        <v>2016.03</v>
      </c>
      <c r="K4586">
        <f t="shared" si="555"/>
        <v>32</v>
      </c>
      <c r="M4586">
        <f t="shared" si="556"/>
        <v>760000</v>
      </c>
    </row>
    <row r="4587" spans="1:13" x14ac:dyDescent="0.45">
      <c r="A4587" t="s">
        <v>5327</v>
      </c>
      <c r="B4587">
        <v>450000</v>
      </c>
      <c r="C4587" t="s">
        <v>4</v>
      </c>
      <c r="D4587" t="str">
        <f t="shared" si="557"/>
        <v>2020.11</v>
      </c>
      <c r="E4587" t="str" cm="1">
        <f t="array" ref="E4587">IF(COUNT(FIND({"셀룰러","샐룰러","lte","Lte","LTE","Cellular","cellular"},G4587)),"lte","wifi")</f>
        <v>lte</v>
      </c>
      <c r="F4587" t="s">
        <v>604</v>
      </c>
      <c r="G4587" t="s">
        <v>4714</v>
      </c>
      <c r="H4587">
        <f t="shared" si="553"/>
        <v>4.0799999999999272</v>
      </c>
      <c r="I4587">
        <f t="shared" si="554"/>
        <v>1110000</v>
      </c>
      <c r="J4587">
        <v>2016.03</v>
      </c>
      <c r="K4587">
        <f t="shared" si="555"/>
        <v>128</v>
      </c>
      <c r="M4587">
        <f t="shared" si="556"/>
        <v>910000</v>
      </c>
    </row>
    <row r="4588" spans="1:13" x14ac:dyDescent="0.45">
      <c r="A4588" t="s">
        <v>5327</v>
      </c>
      <c r="B4588">
        <v>380000</v>
      </c>
      <c r="C4588" t="s">
        <v>4</v>
      </c>
      <c r="D4588" t="str">
        <f t="shared" si="557"/>
        <v>2020.11</v>
      </c>
      <c r="E4588" t="str" cm="1">
        <f t="array" ref="E4588">IF(COUNT(FIND({"셀룰러","샐룰러","lte","Lte","LTE","Cellular","cellular"},G4588)),"lte","wifi")</f>
        <v>wifi</v>
      </c>
      <c r="F4588" t="s">
        <v>216</v>
      </c>
      <c r="G4588" t="s">
        <v>4663</v>
      </c>
      <c r="H4588">
        <f t="shared" si="553"/>
        <v>4.0799999999999272</v>
      </c>
      <c r="I4588">
        <f t="shared" si="554"/>
        <v>960000</v>
      </c>
      <c r="J4588">
        <v>2016.03</v>
      </c>
      <c r="K4588">
        <f t="shared" si="555"/>
        <v>128</v>
      </c>
      <c r="M4588">
        <f t="shared" si="556"/>
        <v>760000</v>
      </c>
    </row>
    <row r="4589" spans="1:13" x14ac:dyDescent="0.45">
      <c r="A4589" t="s">
        <v>5327</v>
      </c>
      <c r="B4589">
        <v>420000</v>
      </c>
      <c r="C4589" t="s">
        <v>7</v>
      </c>
      <c r="D4589" t="str">
        <f t="shared" si="557"/>
        <v>2020.11</v>
      </c>
      <c r="E4589" t="str" cm="1">
        <f t="array" ref="E4589">IF(COUNT(FIND({"셀룰러","샐룰러","lte","Lte","LTE","Cellular","cellular"},G4589)),"lte","wifi")</f>
        <v>lte</v>
      </c>
      <c r="F4589" t="s">
        <v>32</v>
      </c>
      <c r="G4589" t="s">
        <v>4630</v>
      </c>
      <c r="H4589">
        <f t="shared" si="553"/>
        <v>4.0799999999999272</v>
      </c>
      <c r="I4589">
        <f t="shared" si="554"/>
        <v>1110000</v>
      </c>
      <c r="J4589">
        <v>2016.03</v>
      </c>
      <c r="K4589">
        <f t="shared" si="555"/>
        <v>128</v>
      </c>
      <c r="M4589">
        <f t="shared" si="556"/>
        <v>910000</v>
      </c>
    </row>
    <row r="4590" spans="1:13" x14ac:dyDescent="0.45">
      <c r="A4590" t="s">
        <v>5327</v>
      </c>
      <c r="B4590">
        <v>400000</v>
      </c>
      <c r="C4590" t="s">
        <v>7</v>
      </c>
      <c r="D4590" t="str">
        <f t="shared" si="557"/>
        <v>2020.12</v>
      </c>
      <c r="E4590" t="str" cm="1">
        <f t="array" ref="E4590">IF(COUNT(FIND({"셀룰러","샐룰러","lte","Lte","LTE","Cellular","cellular"},G4590)),"lte","wifi")</f>
        <v>lte</v>
      </c>
      <c r="F4590" t="s">
        <v>134</v>
      </c>
      <c r="G4590" t="s">
        <v>4709</v>
      </c>
      <c r="H4590">
        <f t="shared" si="553"/>
        <v>4.0899999999999181</v>
      </c>
      <c r="I4590">
        <f t="shared" si="554"/>
        <v>1110000</v>
      </c>
      <c r="J4590">
        <v>2016.03</v>
      </c>
      <c r="K4590">
        <f t="shared" si="555"/>
        <v>128</v>
      </c>
      <c r="M4590">
        <f t="shared" si="556"/>
        <v>910000</v>
      </c>
    </row>
    <row r="4591" spans="1:13" x14ac:dyDescent="0.45">
      <c r="A4591" t="s">
        <v>5327</v>
      </c>
      <c r="B4591">
        <v>270000</v>
      </c>
      <c r="C4591" t="s">
        <v>7</v>
      </c>
      <c r="D4591" t="str">
        <f t="shared" si="557"/>
        <v>2020.11</v>
      </c>
      <c r="E4591" t="str" cm="1">
        <f t="array" ref="E4591">IF(COUNT(FIND({"셀룰러","샐룰러","lte","Lte","LTE","Cellular","cellular"},G4591)),"lte","wifi")</f>
        <v>lte</v>
      </c>
      <c r="F4591" t="s">
        <v>199</v>
      </c>
      <c r="G4591" t="s">
        <v>4632</v>
      </c>
      <c r="H4591">
        <f t="shared" si="553"/>
        <v>4.0799999999999272</v>
      </c>
      <c r="I4591">
        <f t="shared" si="554"/>
        <v>1110000</v>
      </c>
      <c r="J4591">
        <v>2016.03</v>
      </c>
      <c r="K4591">
        <f t="shared" si="555"/>
        <v>128</v>
      </c>
      <c r="M4591">
        <f t="shared" si="556"/>
        <v>910000</v>
      </c>
    </row>
    <row r="4592" spans="1:13" x14ac:dyDescent="0.45">
      <c r="A4592" t="s">
        <v>5327</v>
      </c>
      <c r="B4592">
        <v>540000</v>
      </c>
      <c r="C4592" t="s">
        <v>7</v>
      </c>
      <c r="D4592" t="str">
        <f t="shared" si="557"/>
        <v>2020.12</v>
      </c>
      <c r="E4592" t="str" cm="1">
        <f t="array" ref="E4592">IF(COUNT(FIND({"셀룰러","샐룰러","lte","Lte","LTE","Cellular","cellular"},G4592)),"lte","wifi")</f>
        <v>wifi</v>
      </c>
      <c r="F4592" t="s">
        <v>153</v>
      </c>
      <c r="G4592" t="s">
        <v>4736</v>
      </c>
      <c r="H4592">
        <f t="shared" si="553"/>
        <v>4.0899999999999181</v>
      </c>
      <c r="I4592">
        <f t="shared" si="554"/>
        <v>760000</v>
      </c>
      <c r="J4592">
        <v>2016.03</v>
      </c>
      <c r="K4592">
        <f t="shared" si="555"/>
        <v>32</v>
      </c>
      <c r="M4592">
        <f t="shared" si="556"/>
        <v>760000</v>
      </c>
    </row>
    <row r="4593" spans="1:13" x14ac:dyDescent="0.45">
      <c r="A4593" t="s">
        <v>5327</v>
      </c>
      <c r="B4593">
        <v>310000</v>
      </c>
      <c r="C4593" t="s">
        <v>7</v>
      </c>
      <c r="D4593" t="str">
        <f t="shared" si="557"/>
        <v>2021.03</v>
      </c>
      <c r="E4593" t="str" cm="1">
        <f t="array" ref="E4593">IF(COUNT(FIND({"셀룰러","샐룰러","lte","Lte","LTE","Cellular","cellular"},G4593)),"lte","wifi")</f>
        <v>lte</v>
      </c>
      <c r="F4593" t="s">
        <v>10</v>
      </c>
      <c r="G4593" t="s">
        <v>4626</v>
      </c>
      <c r="H4593">
        <f t="shared" si="553"/>
        <v>5</v>
      </c>
      <c r="I4593">
        <f t="shared" si="554"/>
        <v>910000</v>
      </c>
      <c r="J4593">
        <v>2016.03</v>
      </c>
      <c r="K4593">
        <f t="shared" si="555"/>
        <v>32</v>
      </c>
      <c r="M4593">
        <f t="shared" si="556"/>
        <v>910000</v>
      </c>
    </row>
    <row r="4594" spans="1:13" x14ac:dyDescent="0.45">
      <c r="A4594" t="s">
        <v>5327</v>
      </c>
      <c r="B4594">
        <v>320000</v>
      </c>
      <c r="C4594" t="s">
        <v>7</v>
      </c>
      <c r="D4594" t="str">
        <f t="shared" si="557"/>
        <v>2021.01</v>
      </c>
      <c r="E4594" t="str" cm="1">
        <f t="array" ref="E4594">IF(COUNT(FIND({"셀룰러","샐룰러","lte","Lte","LTE","Cellular","cellular"},G4594)),"lte","wifi")</f>
        <v>lte</v>
      </c>
      <c r="F4594" t="s">
        <v>117</v>
      </c>
      <c r="G4594" t="s">
        <v>4702</v>
      </c>
      <c r="H4594">
        <f t="shared" si="553"/>
        <v>4.9800000000000182</v>
      </c>
      <c r="I4594">
        <f t="shared" si="554"/>
        <v>1110000</v>
      </c>
      <c r="J4594">
        <v>2016.03</v>
      </c>
      <c r="K4594">
        <f t="shared" si="555"/>
        <v>128</v>
      </c>
      <c r="M4594">
        <f t="shared" si="556"/>
        <v>910000</v>
      </c>
    </row>
    <row r="4595" spans="1:13" x14ac:dyDescent="0.45">
      <c r="A4595" t="s">
        <v>5327</v>
      </c>
      <c r="B4595">
        <v>500000</v>
      </c>
      <c r="C4595" t="s">
        <v>7</v>
      </c>
      <c r="D4595" t="str">
        <f t="shared" si="557"/>
        <v>2021.03</v>
      </c>
      <c r="E4595" t="str" cm="1">
        <f t="array" ref="E4595">IF(COUNT(FIND({"셀룰러","샐룰러","lte","Lte","LTE","Cellular","cellular"},G4595)),"lte","wifi")</f>
        <v>wifi</v>
      </c>
      <c r="F4595" t="s">
        <v>8</v>
      </c>
      <c r="G4595" t="s">
        <v>2807</v>
      </c>
      <c r="H4595">
        <f t="shared" si="553"/>
        <v>5</v>
      </c>
      <c r="I4595">
        <f t="shared" si="554"/>
        <v>760000</v>
      </c>
      <c r="J4595">
        <v>2016.03</v>
      </c>
      <c r="K4595">
        <f t="shared" si="555"/>
        <v>32</v>
      </c>
      <c r="M4595">
        <f t="shared" si="556"/>
        <v>760000</v>
      </c>
    </row>
    <row r="4596" spans="1:13" x14ac:dyDescent="0.45">
      <c r="A4596" t="s">
        <v>5327</v>
      </c>
      <c r="B4596">
        <v>280000</v>
      </c>
      <c r="C4596" t="s">
        <v>4</v>
      </c>
      <c r="D4596" t="str">
        <f t="shared" si="557"/>
        <v>2020.12</v>
      </c>
      <c r="E4596" t="str" cm="1">
        <f t="array" ref="E4596">IF(COUNT(FIND({"셀룰러","샐룰러","lte","Lte","LTE","Cellular","cellular"},G4596)),"lte","wifi")</f>
        <v>wifi</v>
      </c>
      <c r="F4596" t="s">
        <v>146</v>
      </c>
      <c r="G4596" t="s">
        <v>1599</v>
      </c>
      <c r="H4596">
        <f t="shared" si="553"/>
        <v>4.0899999999999181</v>
      </c>
      <c r="I4596">
        <f t="shared" si="554"/>
        <v>760000</v>
      </c>
      <c r="J4596">
        <v>2016.03</v>
      </c>
      <c r="K4596">
        <f t="shared" si="555"/>
        <v>32</v>
      </c>
      <c r="M4596">
        <f t="shared" si="556"/>
        <v>760000</v>
      </c>
    </row>
    <row r="4597" spans="1:13" x14ac:dyDescent="0.45">
      <c r="A4597" t="s">
        <v>5327</v>
      </c>
      <c r="B4597">
        <v>150000</v>
      </c>
      <c r="C4597" t="s">
        <v>4</v>
      </c>
      <c r="D4597" t="str">
        <f t="shared" si="557"/>
        <v>2021.02</v>
      </c>
      <c r="E4597" t="str" cm="1">
        <f t="array" ref="E4597">IF(COUNT(FIND({"셀룰러","샐룰러","lte","Lte","LTE","Cellular","cellular"},G4597)),"lte","wifi")</f>
        <v>wifi</v>
      </c>
      <c r="F4597" t="s">
        <v>69</v>
      </c>
      <c r="G4597" t="s">
        <v>4697</v>
      </c>
      <c r="H4597">
        <f t="shared" si="553"/>
        <v>4.9900000000000091</v>
      </c>
      <c r="I4597">
        <f t="shared" si="554"/>
        <v>960000</v>
      </c>
      <c r="J4597">
        <v>2016.03</v>
      </c>
      <c r="K4597">
        <f t="shared" si="555"/>
        <v>128</v>
      </c>
      <c r="M4597">
        <f t="shared" si="556"/>
        <v>760000</v>
      </c>
    </row>
    <row r="4598" spans="1:13" x14ac:dyDescent="0.45">
      <c r="A4598" t="s">
        <v>5327</v>
      </c>
      <c r="B4598">
        <v>55000</v>
      </c>
      <c r="C4598" t="s">
        <v>43</v>
      </c>
      <c r="D4598" t="str">
        <f t="shared" si="557"/>
        <v>2021.01</v>
      </c>
      <c r="E4598" t="str" cm="1">
        <f t="array" ref="E4598">IF(COUNT(FIND({"셀룰러","샐룰러","lte","Lte","LTE","Cellular","cellular"},G4598)),"lte","wifi")</f>
        <v>wifi</v>
      </c>
      <c r="F4598" t="s">
        <v>418</v>
      </c>
      <c r="G4598" t="s">
        <v>4690</v>
      </c>
      <c r="H4598">
        <f t="shared" si="553"/>
        <v>4.9800000000000182</v>
      </c>
      <c r="I4598">
        <f t="shared" si="554"/>
        <v>760000</v>
      </c>
      <c r="J4598">
        <v>2016.03</v>
      </c>
      <c r="K4598">
        <f t="shared" si="555"/>
        <v>32</v>
      </c>
      <c r="M4598">
        <f t="shared" si="556"/>
        <v>760000</v>
      </c>
    </row>
    <row r="4599" spans="1:13" x14ac:dyDescent="0.45">
      <c r="A4599" t="s">
        <v>5327</v>
      </c>
      <c r="B4599">
        <v>300000</v>
      </c>
      <c r="C4599" t="s">
        <v>4</v>
      </c>
      <c r="D4599" t="str">
        <f t="shared" si="557"/>
        <v>2021.03</v>
      </c>
      <c r="E4599" t="str" cm="1">
        <f t="array" ref="E4599">IF(COUNT(FIND({"셀룰러","샐룰러","lte","Lte","LTE","Cellular","cellular"},G4599)),"lte","wifi")</f>
        <v>lte</v>
      </c>
      <c r="F4599" t="s">
        <v>10</v>
      </c>
      <c r="G4599" t="s">
        <v>4687</v>
      </c>
      <c r="H4599">
        <f t="shared" si="553"/>
        <v>5</v>
      </c>
      <c r="I4599">
        <f t="shared" si="554"/>
        <v>1110000</v>
      </c>
      <c r="J4599">
        <v>2016.03</v>
      </c>
      <c r="K4599">
        <f t="shared" si="555"/>
        <v>128</v>
      </c>
      <c r="M4599">
        <f t="shared" si="556"/>
        <v>910000</v>
      </c>
    </row>
    <row r="4600" spans="1:13" x14ac:dyDescent="0.45">
      <c r="A4600" t="s">
        <v>5327</v>
      </c>
      <c r="B4600">
        <v>290000</v>
      </c>
      <c r="C4600" t="s">
        <v>4</v>
      </c>
      <c r="D4600" t="str">
        <f t="shared" si="557"/>
        <v>2020.11</v>
      </c>
      <c r="E4600" t="str" cm="1">
        <f t="array" ref="E4600">IF(COUNT(FIND({"셀룰러","샐룰러","lte","Lte","LTE","Cellular","cellular"},G4600)),"lte","wifi")</f>
        <v>wifi</v>
      </c>
      <c r="F4600" t="s">
        <v>516</v>
      </c>
      <c r="G4600" t="s">
        <v>4654</v>
      </c>
      <c r="H4600">
        <f t="shared" si="553"/>
        <v>4.0799999999999272</v>
      </c>
      <c r="I4600">
        <f t="shared" si="554"/>
        <v>960000</v>
      </c>
      <c r="J4600">
        <v>2016.03</v>
      </c>
      <c r="K4600">
        <f t="shared" si="555"/>
        <v>128</v>
      </c>
      <c r="M4600">
        <f t="shared" si="556"/>
        <v>760000</v>
      </c>
    </row>
    <row r="4601" spans="1:13" x14ac:dyDescent="0.45">
      <c r="A4601" t="s">
        <v>5327</v>
      </c>
      <c r="B4601">
        <v>650000</v>
      </c>
      <c r="C4601" t="s">
        <v>4</v>
      </c>
      <c r="D4601" t="str">
        <f t="shared" si="557"/>
        <v>2021.03</v>
      </c>
      <c r="E4601" t="str" cm="1">
        <f t="array" ref="E4601">IF(COUNT(FIND({"셀룰러","샐룰러","lte","Lte","LTE","Cellular","cellular"},G4601)),"lte","wifi")</f>
        <v>wifi</v>
      </c>
      <c r="F4601" t="s">
        <v>5</v>
      </c>
      <c r="G4601" t="s">
        <v>3</v>
      </c>
      <c r="H4601">
        <f t="shared" si="553"/>
        <v>5</v>
      </c>
      <c r="I4601">
        <f t="shared" si="554"/>
        <v>760000</v>
      </c>
      <c r="J4601">
        <v>2016.03</v>
      </c>
      <c r="K4601">
        <f t="shared" si="555"/>
        <v>32</v>
      </c>
      <c r="M4601">
        <f t="shared" si="556"/>
        <v>760000</v>
      </c>
    </row>
    <row r="4602" spans="1:13" x14ac:dyDescent="0.45">
      <c r="A4602" t="s">
        <v>5327</v>
      </c>
      <c r="B4602">
        <v>320000</v>
      </c>
      <c r="C4602" t="s">
        <v>7</v>
      </c>
      <c r="D4602" t="str">
        <f t="shared" si="557"/>
        <v>2021.01</v>
      </c>
      <c r="E4602" t="str" cm="1">
        <f t="array" ref="E4602">IF(COUNT(FIND({"셀룰러","샐룰러","lte","Lte","LTE","Cellular","cellular"},G4602)),"lte","wifi")</f>
        <v>wifi</v>
      </c>
      <c r="F4602" t="s">
        <v>83</v>
      </c>
      <c r="G4602" t="s">
        <v>4640</v>
      </c>
      <c r="H4602">
        <f t="shared" si="553"/>
        <v>4.9800000000000182</v>
      </c>
      <c r="I4602">
        <f t="shared" si="554"/>
        <v>760000</v>
      </c>
      <c r="J4602">
        <v>2016.03</v>
      </c>
      <c r="K4602">
        <f t="shared" si="555"/>
        <v>32</v>
      </c>
      <c r="M4602">
        <f t="shared" si="556"/>
        <v>760000</v>
      </c>
    </row>
    <row r="4603" spans="1:13" x14ac:dyDescent="0.45">
      <c r="A4603" t="s">
        <v>5327</v>
      </c>
      <c r="B4603">
        <v>550000</v>
      </c>
      <c r="C4603" t="s">
        <v>7</v>
      </c>
      <c r="D4603" t="str">
        <f t="shared" si="557"/>
        <v>2020.11</v>
      </c>
      <c r="E4603" t="str" cm="1">
        <f t="array" ref="E4603">IF(COUNT(FIND({"셀룰러","샐룰러","lte","Lte","LTE","Cellular","cellular"},G4603)),"lte","wifi")</f>
        <v>lte</v>
      </c>
      <c r="F4603" t="s">
        <v>185</v>
      </c>
      <c r="G4603" t="s">
        <v>4647</v>
      </c>
      <c r="H4603">
        <f t="shared" si="553"/>
        <v>4.0799999999999272</v>
      </c>
      <c r="I4603">
        <f t="shared" si="554"/>
        <v>1310000</v>
      </c>
      <c r="J4603">
        <v>2016.03</v>
      </c>
      <c r="K4603">
        <f t="shared" si="555"/>
        <v>256</v>
      </c>
      <c r="M4603">
        <f t="shared" si="556"/>
        <v>910000</v>
      </c>
    </row>
    <row r="4604" spans="1:13" x14ac:dyDescent="0.45">
      <c r="A4604" t="s">
        <v>5327</v>
      </c>
      <c r="B4604">
        <v>330000</v>
      </c>
      <c r="C4604" t="s">
        <v>4</v>
      </c>
      <c r="D4604" t="str">
        <f t="shared" si="557"/>
        <v>2020.11</v>
      </c>
      <c r="E4604" t="str" cm="1">
        <f t="array" ref="E4604">IF(COUNT(FIND({"셀룰러","샐룰러","lte","Lte","LTE","Cellular","cellular"},G4604)),"lte","wifi")</f>
        <v>wifi</v>
      </c>
      <c r="F4604" t="s">
        <v>181</v>
      </c>
      <c r="G4604" t="s">
        <v>4710</v>
      </c>
      <c r="H4604">
        <f t="shared" si="553"/>
        <v>4.0799999999999272</v>
      </c>
      <c r="I4604">
        <f t="shared" si="554"/>
        <v>960000</v>
      </c>
      <c r="J4604">
        <v>2016.03</v>
      </c>
      <c r="K4604">
        <f t="shared" si="555"/>
        <v>128</v>
      </c>
      <c r="M4604">
        <f t="shared" si="556"/>
        <v>760000</v>
      </c>
    </row>
    <row r="4605" spans="1:13" x14ac:dyDescent="0.45">
      <c r="A4605" t="s">
        <v>5327</v>
      </c>
      <c r="B4605">
        <v>320000</v>
      </c>
      <c r="C4605" t="s">
        <v>7</v>
      </c>
      <c r="D4605" t="str">
        <f t="shared" si="557"/>
        <v>2020.12</v>
      </c>
      <c r="E4605" t="str" cm="1">
        <f t="array" ref="E4605">IF(COUNT(FIND({"셀룰러","샐룰러","lte","Lte","LTE","Cellular","cellular"},G4605)),"lte","wifi")</f>
        <v>wifi</v>
      </c>
      <c r="F4605" t="s">
        <v>175</v>
      </c>
      <c r="G4605" t="s">
        <v>4168</v>
      </c>
      <c r="H4605">
        <f t="shared" si="553"/>
        <v>4.0899999999999181</v>
      </c>
      <c r="I4605">
        <f t="shared" si="554"/>
        <v>960000</v>
      </c>
      <c r="J4605">
        <v>2016.03</v>
      </c>
      <c r="K4605">
        <f t="shared" si="555"/>
        <v>128</v>
      </c>
      <c r="M4605">
        <f t="shared" si="556"/>
        <v>760000</v>
      </c>
    </row>
    <row r="4606" spans="1:13" x14ac:dyDescent="0.45">
      <c r="A4606" t="s">
        <v>5327</v>
      </c>
      <c r="B4606">
        <v>870000</v>
      </c>
      <c r="C4606" t="s">
        <v>43</v>
      </c>
      <c r="D4606" t="str">
        <f t="shared" si="557"/>
        <v>2021.02</v>
      </c>
      <c r="E4606" t="str" cm="1">
        <f t="array" ref="E4606">IF(COUNT(FIND({"셀룰러","샐룰러","lte","Lte","LTE","Cellular","cellular"},G4606)),"lte","wifi")</f>
        <v>wifi</v>
      </c>
      <c r="F4606" t="s">
        <v>74</v>
      </c>
      <c r="G4606" t="s">
        <v>326</v>
      </c>
      <c r="H4606">
        <f t="shared" si="553"/>
        <v>4.9900000000000091</v>
      </c>
      <c r="I4606">
        <f t="shared" si="554"/>
        <v>1160000</v>
      </c>
      <c r="J4606">
        <v>2016.03</v>
      </c>
      <c r="K4606">
        <f t="shared" si="555"/>
        <v>256</v>
      </c>
      <c r="M4606">
        <f t="shared" si="556"/>
        <v>760000</v>
      </c>
    </row>
    <row r="4607" spans="1:13" x14ac:dyDescent="0.45">
      <c r="A4607" t="s">
        <v>5327</v>
      </c>
      <c r="B4607">
        <v>200000</v>
      </c>
      <c r="C4607" t="s">
        <v>7</v>
      </c>
      <c r="D4607" t="str">
        <f t="shared" si="557"/>
        <v>2020.12</v>
      </c>
      <c r="E4607" t="str" cm="1">
        <f t="array" ref="E4607">IF(COUNT(FIND({"셀룰러","샐룰러","lte","Lte","LTE","Cellular","cellular"},G4607)),"lte","wifi")</f>
        <v>wifi</v>
      </c>
      <c r="F4607" t="s">
        <v>145</v>
      </c>
      <c r="G4607" t="s">
        <v>4707</v>
      </c>
      <c r="H4607">
        <f t="shared" si="553"/>
        <v>4.0899999999999181</v>
      </c>
      <c r="I4607">
        <f t="shared" si="554"/>
        <v>760000</v>
      </c>
      <c r="J4607">
        <v>2016.03</v>
      </c>
      <c r="K4607">
        <f t="shared" si="555"/>
        <v>32</v>
      </c>
      <c r="M4607">
        <f t="shared" si="556"/>
        <v>760000</v>
      </c>
    </row>
    <row r="4608" spans="1:13" x14ac:dyDescent="0.45">
      <c r="A4608" t="s">
        <v>5327</v>
      </c>
      <c r="B4608">
        <v>580000</v>
      </c>
      <c r="C4608" t="s">
        <v>7</v>
      </c>
      <c r="D4608" t="str">
        <f t="shared" si="557"/>
        <v>2021.03</v>
      </c>
      <c r="E4608" t="str" cm="1">
        <f t="array" ref="E4608">IF(COUNT(FIND({"셀룰러","샐룰러","lte","Lte","LTE","Cellular","cellular"},G4608)),"lte","wifi")</f>
        <v>lte</v>
      </c>
      <c r="F4608" t="s">
        <v>18</v>
      </c>
      <c r="G4608" t="s">
        <v>2745</v>
      </c>
      <c r="H4608">
        <f t="shared" si="553"/>
        <v>5</v>
      </c>
      <c r="I4608">
        <f t="shared" si="554"/>
        <v>1310000</v>
      </c>
      <c r="J4608">
        <v>2016.03</v>
      </c>
      <c r="K4608">
        <f t="shared" si="555"/>
        <v>256</v>
      </c>
      <c r="M4608">
        <f t="shared" si="556"/>
        <v>910000</v>
      </c>
    </row>
    <row r="4609" spans="1:13" x14ac:dyDescent="0.45">
      <c r="A4609" t="s">
        <v>5327</v>
      </c>
      <c r="B4609">
        <v>730000</v>
      </c>
      <c r="C4609" t="s">
        <v>4</v>
      </c>
      <c r="D4609" t="str">
        <f t="shared" si="557"/>
        <v>2021.01</v>
      </c>
      <c r="E4609" t="str" cm="1">
        <f t="array" ref="E4609">IF(COUNT(FIND({"셀룰러","샐룰러","lte","Lte","LTE","Cellular","cellular"},G4609)),"lte","wifi")</f>
        <v>wifi</v>
      </c>
      <c r="F4609" t="s">
        <v>342</v>
      </c>
      <c r="G4609" t="s">
        <v>388</v>
      </c>
      <c r="H4609">
        <f t="shared" si="553"/>
        <v>4.9800000000000182</v>
      </c>
      <c r="I4609">
        <f t="shared" si="554"/>
        <v>760000</v>
      </c>
      <c r="J4609">
        <v>2016.03</v>
      </c>
      <c r="K4609">
        <f t="shared" si="555"/>
        <v>32</v>
      </c>
      <c r="M4609">
        <f t="shared" si="556"/>
        <v>760000</v>
      </c>
    </row>
    <row r="4610" spans="1:13" x14ac:dyDescent="0.45">
      <c r="A4610" t="s">
        <v>5327</v>
      </c>
      <c r="B4610">
        <v>450000</v>
      </c>
      <c r="C4610" t="s">
        <v>7</v>
      </c>
      <c r="D4610" s="2">
        <v>2021.03</v>
      </c>
      <c r="E4610" t="str" cm="1">
        <f t="array" ref="E4610">IF(COUNT(FIND({"셀룰러","샐룰러","lte","Lte","LTE","Cellular","cellular"},G4610)),"lte","wifi")</f>
        <v>wifi</v>
      </c>
      <c r="F4610">
        <v>20210307</v>
      </c>
      <c r="G4610" t="s">
        <v>2800</v>
      </c>
      <c r="H4610">
        <f t="shared" si="553"/>
        <v>5</v>
      </c>
      <c r="I4610">
        <f t="shared" si="554"/>
        <v>760000</v>
      </c>
      <c r="J4610">
        <v>2016.03</v>
      </c>
      <c r="K4610">
        <f t="shared" si="555"/>
        <v>32</v>
      </c>
      <c r="M4610">
        <f t="shared" si="556"/>
        <v>760000</v>
      </c>
    </row>
    <row r="4611" spans="1:13" x14ac:dyDescent="0.45">
      <c r="A4611" t="s">
        <v>5327</v>
      </c>
      <c r="B4611">
        <v>410000</v>
      </c>
      <c r="C4611" t="s">
        <v>7</v>
      </c>
      <c r="D4611" t="str">
        <f t="shared" ref="D4611:D4657" si="558">LEFT(F4611,7)</f>
        <v>2021.01</v>
      </c>
      <c r="E4611" t="str" cm="1">
        <f t="array" ref="E4611">IF(COUNT(FIND({"셀룰러","샐룰러","lte","Lte","LTE","Cellular","cellular"},G4611)),"lte","wifi")</f>
        <v>wifi</v>
      </c>
      <c r="F4611" t="s">
        <v>418</v>
      </c>
      <c r="G4611" t="s">
        <v>4689</v>
      </c>
      <c r="H4611">
        <f t="shared" si="553"/>
        <v>4.9800000000000182</v>
      </c>
      <c r="I4611">
        <f t="shared" si="554"/>
        <v>760000</v>
      </c>
      <c r="J4611">
        <v>2016.03</v>
      </c>
      <c r="K4611">
        <f t="shared" si="555"/>
        <v>32</v>
      </c>
      <c r="M4611">
        <f t="shared" si="556"/>
        <v>760000</v>
      </c>
    </row>
    <row r="4612" spans="1:13" x14ac:dyDescent="0.45">
      <c r="A4612" t="s">
        <v>5327</v>
      </c>
      <c r="B4612">
        <v>270000</v>
      </c>
      <c r="C4612" t="s">
        <v>7</v>
      </c>
      <c r="D4612" t="str">
        <f t="shared" si="558"/>
        <v>2020.11</v>
      </c>
      <c r="E4612" t="str" cm="1">
        <f t="array" ref="E4612">IF(COUNT(FIND({"셀룰러","샐룰러","lte","Lte","LTE","Cellular","cellular"},G4612)),"lte","wifi")</f>
        <v>wifi</v>
      </c>
      <c r="F4612" t="s">
        <v>189</v>
      </c>
      <c r="G4612" t="s">
        <v>4655</v>
      </c>
      <c r="H4612">
        <f t="shared" si="553"/>
        <v>4.0799999999999272</v>
      </c>
      <c r="I4612">
        <f t="shared" si="554"/>
        <v>960000</v>
      </c>
      <c r="J4612">
        <v>2016.03</v>
      </c>
      <c r="K4612">
        <f t="shared" si="555"/>
        <v>128</v>
      </c>
      <c r="M4612">
        <f t="shared" si="556"/>
        <v>760000</v>
      </c>
    </row>
    <row r="4613" spans="1:13" x14ac:dyDescent="0.45">
      <c r="A4613" t="s">
        <v>5327</v>
      </c>
      <c r="B4613">
        <v>250000</v>
      </c>
      <c r="C4613" t="s">
        <v>4</v>
      </c>
      <c r="D4613" t="str">
        <f t="shared" si="558"/>
        <v>2020.12</v>
      </c>
      <c r="E4613" t="str" cm="1">
        <f t="array" ref="E4613">IF(COUNT(FIND({"셀룰러","샐룰러","lte","Lte","LTE","Cellular","cellular"},G4613)),"lte","wifi")</f>
        <v>wifi</v>
      </c>
      <c r="F4613" t="s">
        <v>159</v>
      </c>
      <c r="G4613" t="s">
        <v>4711</v>
      </c>
      <c r="H4613">
        <f t="shared" si="553"/>
        <v>4.0899999999999181</v>
      </c>
      <c r="I4613">
        <f t="shared" si="554"/>
        <v>760000</v>
      </c>
      <c r="J4613">
        <v>2016.03</v>
      </c>
      <c r="K4613">
        <f t="shared" si="555"/>
        <v>32</v>
      </c>
      <c r="M4613">
        <f t="shared" si="556"/>
        <v>760000</v>
      </c>
    </row>
    <row r="4614" spans="1:13" x14ac:dyDescent="0.45">
      <c r="A4614" t="s">
        <v>5327</v>
      </c>
      <c r="B4614">
        <v>400000</v>
      </c>
      <c r="C4614" t="s">
        <v>4</v>
      </c>
      <c r="D4614" t="str">
        <f t="shared" si="558"/>
        <v>2021.02</v>
      </c>
      <c r="E4614" t="str" cm="1">
        <f t="array" ref="E4614">IF(COUNT(FIND({"셀룰러","샐룰러","lte","Lte","LTE","Cellular","cellular"},G4614)),"lte","wifi")</f>
        <v>lte</v>
      </c>
      <c r="F4614" t="s">
        <v>35</v>
      </c>
      <c r="G4614" t="s">
        <v>4620</v>
      </c>
      <c r="H4614">
        <f t="shared" si="553"/>
        <v>4.9900000000000091</v>
      </c>
      <c r="I4614">
        <f t="shared" si="554"/>
        <v>1110000</v>
      </c>
      <c r="J4614">
        <v>2016.03</v>
      </c>
      <c r="K4614">
        <f t="shared" si="555"/>
        <v>128</v>
      </c>
      <c r="M4614">
        <f t="shared" si="556"/>
        <v>910000</v>
      </c>
    </row>
    <row r="4615" spans="1:13" x14ac:dyDescent="0.45">
      <c r="A4615" t="s">
        <v>5327</v>
      </c>
      <c r="B4615">
        <v>470000</v>
      </c>
      <c r="C4615" t="s">
        <v>7</v>
      </c>
      <c r="D4615" t="str">
        <f t="shared" si="558"/>
        <v>2021.03</v>
      </c>
      <c r="E4615" t="str" cm="1">
        <f t="array" ref="E4615">IF(COUNT(FIND({"셀룰러","샐룰러","lte","Lte","LTE","Cellular","cellular"},G4615)),"lte","wifi")</f>
        <v>wifi</v>
      </c>
      <c r="F4615" t="s">
        <v>15</v>
      </c>
      <c r="G4615" t="s">
        <v>2806</v>
      </c>
      <c r="H4615">
        <f t="shared" ref="H4615:H4678" si="559">D4615-J4615</f>
        <v>5</v>
      </c>
      <c r="I4615">
        <f t="shared" si="554"/>
        <v>760000</v>
      </c>
      <c r="J4615">
        <v>2016.03</v>
      </c>
      <c r="K4615">
        <f t="shared" si="555"/>
        <v>32</v>
      </c>
      <c r="M4615">
        <f t="shared" si="556"/>
        <v>760000</v>
      </c>
    </row>
    <row r="4616" spans="1:13" x14ac:dyDescent="0.45">
      <c r="A4616" t="s">
        <v>5327</v>
      </c>
      <c r="B4616">
        <v>750000</v>
      </c>
      <c r="C4616" t="s">
        <v>43</v>
      </c>
      <c r="D4616" t="str">
        <f t="shared" si="558"/>
        <v>2021.01</v>
      </c>
      <c r="E4616" t="str" cm="1">
        <f t="array" ref="E4616">IF(COUNT(FIND({"셀룰러","샐룰러","lte","Lte","LTE","Cellular","cellular"},G4616)),"lte","wifi")</f>
        <v>wifi</v>
      </c>
      <c r="F4616" t="s">
        <v>95</v>
      </c>
      <c r="G4616" t="s">
        <v>4664</v>
      </c>
      <c r="H4616">
        <f t="shared" si="559"/>
        <v>4.9800000000000182</v>
      </c>
      <c r="I4616">
        <f t="shared" si="554"/>
        <v>760000</v>
      </c>
      <c r="J4616">
        <v>2016.03</v>
      </c>
      <c r="K4616">
        <f t="shared" si="555"/>
        <v>32</v>
      </c>
      <c r="M4616">
        <f t="shared" si="556"/>
        <v>760000</v>
      </c>
    </row>
    <row r="4617" spans="1:13" x14ac:dyDescent="0.45">
      <c r="A4617" t="s">
        <v>5327</v>
      </c>
      <c r="B4617">
        <v>300000</v>
      </c>
      <c r="C4617" t="s">
        <v>7</v>
      </c>
      <c r="D4617" t="str">
        <f t="shared" si="558"/>
        <v>2021.02</v>
      </c>
      <c r="E4617" t="str" cm="1">
        <f t="array" ref="E4617">IF(COUNT(FIND({"셀룰러","샐룰러","lte","Lte","LTE","Cellular","cellular"},G4617)),"lte","wifi")</f>
        <v>lte</v>
      </c>
      <c r="F4617" t="s">
        <v>80</v>
      </c>
      <c r="G4617" t="s">
        <v>4728</v>
      </c>
      <c r="H4617">
        <f t="shared" si="559"/>
        <v>4.9900000000000091</v>
      </c>
      <c r="I4617">
        <f t="shared" ref="I4617:I4662" si="560">IF(K4617=128,M4617+200000,IF(K4617=256,M4617+400000,M4617))</f>
        <v>1110000</v>
      </c>
      <c r="J4617">
        <v>2016.03</v>
      </c>
      <c r="K4617">
        <f t="shared" ref="K4617:K4663" si="561">IF(COUNT(FIND(128,G4617)),128,IF(COUNT(FIND(16,G4617)),16,IF(COUNT(FIND(256,G4617)),256,32)))</f>
        <v>128</v>
      </c>
      <c r="M4617">
        <f t="shared" ref="M4617:M4663" si="562">IF(E4617="wifi",760000,910000)</f>
        <v>910000</v>
      </c>
    </row>
    <row r="4618" spans="1:13" x14ac:dyDescent="0.45">
      <c r="A4618" t="s">
        <v>5327</v>
      </c>
      <c r="B4618">
        <v>460000</v>
      </c>
      <c r="C4618" t="s">
        <v>7</v>
      </c>
      <c r="D4618" t="str">
        <f t="shared" si="558"/>
        <v>2021.02</v>
      </c>
      <c r="E4618" t="str" cm="1">
        <f t="array" ref="E4618">IF(COUNT(FIND({"셀룰러","샐룰러","lte","Lte","LTE","Cellular","cellular"},G4618)),"lte","wifi")</f>
        <v>lte</v>
      </c>
      <c r="F4618" t="s">
        <v>40</v>
      </c>
      <c r="G4618" t="s">
        <v>4720</v>
      </c>
      <c r="H4618">
        <f t="shared" si="559"/>
        <v>4.9900000000000091</v>
      </c>
      <c r="I4618">
        <f t="shared" si="560"/>
        <v>910000</v>
      </c>
      <c r="J4618">
        <v>2016.03</v>
      </c>
      <c r="K4618">
        <f t="shared" si="561"/>
        <v>32</v>
      </c>
      <c r="M4618">
        <f t="shared" si="562"/>
        <v>910000</v>
      </c>
    </row>
    <row r="4619" spans="1:13" x14ac:dyDescent="0.45">
      <c r="A4619" t="s">
        <v>5327</v>
      </c>
      <c r="B4619">
        <v>280000</v>
      </c>
      <c r="C4619" t="s">
        <v>4</v>
      </c>
      <c r="D4619" t="str">
        <f t="shared" si="558"/>
        <v>2021.03</v>
      </c>
      <c r="E4619" t="str" cm="1">
        <f t="array" ref="E4619">IF(COUNT(FIND({"셀룰러","샐룰러","lte","Lte","LTE","Cellular","cellular"},G4619)),"lte","wifi")</f>
        <v>lte</v>
      </c>
      <c r="F4619" t="s">
        <v>13</v>
      </c>
      <c r="G4619" t="s">
        <v>4684</v>
      </c>
      <c r="H4619">
        <f t="shared" si="559"/>
        <v>5</v>
      </c>
      <c r="I4619">
        <f t="shared" si="560"/>
        <v>1110000</v>
      </c>
      <c r="J4619">
        <v>2016.03</v>
      </c>
      <c r="K4619">
        <f t="shared" si="561"/>
        <v>128</v>
      </c>
      <c r="M4619">
        <f t="shared" si="562"/>
        <v>910000</v>
      </c>
    </row>
    <row r="4620" spans="1:13" x14ac:dyDescent="0.45">
      <c r="A4620" t="s">
        <v>5327</v>
      </c>
      <c r="B4620">
        <v>320000</v>
      </c>
      <c r="C4620" t="s">
        <v>7</v>
      </c>
      <c r="D4620" t="str">
        <f t="shared" si="558"/>
        <v>2020.10</v>
      </c>
      <c r="E4620" t="str" cm="1">
        <f t="array" ref="E4620">IF(COUNT(FIND({"셀룰러","샐룰러","lte","Lte","LTE","Cellular","cellular"},G4620)),"lte","wifi")</f>
        <v>lte</v>
      </c>
      <c r="F4620" t="s">
        <v>222</v>
      </c>
      <c r="G4620" t="s">
        <v>4677</v>
      </c>
      <c r="H4620">
        <f t="shared" si="559"/>
        <v>4.0699999999999363</v>
      </c>
      <c r="I4620">
        <f t="shared" si="560"/>
        <v>910000</v>
      </c>
      <c r="J4620">
        <v>2016.03</v>
      </c>
      <c r="K4620">
        <f t="shared" si="561"/>
        <v>32</v>
      </c>
      <c r="M4620">
        <f t="shared" si="562"/>
        <v>910000</v>
      </c>
    </row>
    <row r="4621" spans="1:13" x14ac:dyDescent="0.45">
      <c r="A4621" t="s">
        <v>5327</v>
      </c>
      <c r="B4621">
        <v>320000</v>
      </c>
      <c r="C4621" t="s">
        <v>7</v>
      </c>
      <c r="D4621" t="str">
        <f t="shared" si="558"/>
        <v>2021.02</v>
      </c>
      <c r="E4621" t="str" cm="1">
        <f t="array" ref="E4621">IF(COUNT(FIND({"셀룰러","샐룰러","lte","Lte","LTE","Cellular","cellular"},G4621)),"lte","wifi")</f>
        <v>wifi</v>
      </c>
      <c r="F4621" t="s">
        <v>299</v>
      </c>
      <c r="G4621" t="s">
        <v>4699</v>
      </c>
      <c r="H4621">
        <f t="shared" si="559"/>
        <v>4.9900000000000091</v>
      </c>
      <c r="I4621">
        <f t="shared" si="560"/>
        <v>760000</v>
      </c>
      <c r="J4621">
        <v>2016.03</v>
      </c>
      <c r="K4621">
        <f t="shared" si="561"/>
        <v>32</v>
      </c>
      <c r="M4621">
        <f t="shared" si="562"/>
        <v>760000</v>
      </c>
    </row>
    <row r="4622" spans="1:13" x14ac:dyDescent="0.45">
      <c r="A4622" t="s">
        <v>5327</v>
      </c>
      <c r="B4622">
        <v>370000</v>
      </c>
      <c r="C4622" t="s">
        <v>7</v>
      </c>
      <c r="D4622" t="str">
        <f t="shared" si="558"/>
        <v>2020.12</v>
      </c>
      <c r="E4622" t="str" cm="1">
        <f t="array" ref="E4622">IF(COUNT(FIND({"셀룰러","샐룰러","lte","Lte","LTE","Cellular","cellular"},G4622)),"lte","wifi")</f>
        <v>wifi</v>
      </c>
      <c r="F4622" t="s">
        <v>175</v>
      </c>
      <c r="G4622" t="s">
        <v>4627</v>
      </c>
      <c r="H4622">
        <f t="shared" si="559"/>
        <v>4.0899999999999181</v>
      </c>
      <c r="I4622">
        <f t="shared" si="560"/>
        <v>760000</v>
      </c>
      <c r="J4622">
        <v>2016.03</v>
      </c>
      <c r="K4622">
        <f t="shared" si="561"/>
        <v>32</v>
      </c>
      <c r="M4622">
        <f t="shared" si="562"/>
        <v>760000</v>
      </c>
    </row>
    <row r="4623" spans="1:13" x14ac:dyDescent="0.45">
      <c r="A4623" t="s">
        <v>5327</v>
      </c>
      <c r="B4623">
        <v>400000</v>
      </c>
      <c r="C4623" t="s">
        <v>7</v>
      </c>
      <c r="D4623" t="str">
        <f t="shared" si="558"/>
        <v>2020.12</v>
      </c>
      <c r="E4623" t="str" cm="1">
        <f t="array" ref="E4623">IF(COUNT(FIND({"셀룰러","샐룰러","lte","Lte","LTE","Cellular","cellular"},G4623)),"lte","wifi")</f>
        <v>wifi</v>
      </c>
      <c r="F4623" t="s">
        <v>134</v>
      </c>
      <c r="G4623" t="s">
        <v>3771</v>
      </c>
      <c r="H4623">
        <f t="shared" si="559"/>
        <v>4.0899999999999181</v>
      </c>
      <c r="I4623">
        <f t="shared" si="560"/>
        <v>960000</v>
      </c>
      <c r="J4623">
        <v>2016.03</v>
      </c>
      <c r="K4623">
        <f t="shared" si="561"/>
        <v>128</v>
      </c>
      <c r="M4623">
        <f t="shared" si="562"/>
        <v>760000</v>
      </c>
    </row>
    <row r="4624" spans="1:13" x14ac:dyDescent="0.45">
      <c r="A4624" t="s">
        <v>5327</v>
      </c>
      <c r="B4624">
        <v>750000</v>
      </c>
      <c r="C4624" t="s">
        <v>7</v>
      </c>
      <c r="D4624" t="str">
        <f t="shared" si="558"/>
        <v>2020.11</v>
      </c>
      <c r="E4624" t="str" cm="1">
        <f t="array" ref="E4624">IF(COUNT(FIND({"셀룰러","샐룰러","lte","Lte","LTE","Cellular","cellular"},G4624)),"lte","wifi")</f>
        <v>wifi</v>
      </c>
      <c r="F4624" t="s">
        <v>199</v>
      </c>
      <c r="G4624" t="s">
        <v>226</v>
      </c>
      <c r="H4624">
        <f t="shared" si="559"/>
        <v>4.0799999999999272</v>
      </c>
      <c r="I4624">
        <f t="shared" si="560"/>
        <v>1160000</v>
      </c>
      <c r="J4624">
        <v>2016.03</v>
      </c>
      <c r="K4624">
        <f t="shared" si="561"/>
        <v>256</v>
      </c>
      <c r="M4624">
        <f t="shared" si="562"/>
        <v>760000</v>
      </c>
    </row>
    <row r="4625" spans="1:13" x14ac:dyDescent="0.45">
      <c r="A4625" t="s">
        <v>5327</v>
      </c>
      <c r="B4625">
        <v>270000</v>
      </c>
      <c r="C4625" t="s">
        <v>7</v>
      </c>
      <c r="D4625" t="str">
        <f t="shared" si="558"/>
        <v>2020.12</v>
      </c>
      <c r="E4625" t="str" cm="1">
        <f t="array" ref="E4625">IF(COUNT(FIND({"셀룰러","샐룰러","lte","Lte","LTE","Cellular","cellular"},G4625)),"lte","wifi")</f>
        <v>wifi</v>
      </c>
      <c r="F4625" t="s">
        <v>155</v>
      </c>
      <c r="G4625" t="s">
        <v>4623</v>
      </c>
      <c r="H4625">
        <f t="shared" si="559"/>
        <v>4.0899999999999181</v>
      </c>
      <c r="I4625">
        <f t="shared" si="560"/>
        <v>1160000</v>
      </c>
      <c r="J4625">
        <v>2016.03</v>
      </c>
      <c r="K4625">
        <f t="shared" si="561"/>
        <v>256</v>
      </c>
      <c r="M4625">
        <f t="shared" si="562"/>
        <v>760000</v>
      </c>
    </row>
    <row r="4626" spans="1:13" x14ac:dyDescent="0.45">
      <c r="A4626" t="s">
        <v>5327</v>
      </c>
      <c r="B4626">
        <v>600000</v>
      </c>
      <c r="C4626" t="s">
        <v>7</v>
      </c>
      <c r="D4626" t="str">
        <f t="shared" si="558"/>
        <v>2021.02</v>
      </c>
      <c r="E4626" t="str" cm="1">
        <f t="array" ref="E4626">IF(COUNT(FIND({"셀룰러","샐룰러","lte","Lte","LTE","Cellular","cellular"},G4626)),"lte","wifi")</f>
        <v>wifi</v>
      </c>
      <c r="F4626" t="s">
        <v>77</v>
      </c>
      <c r="G4626" t="s">
        <v>2854</v>
      </c>
      <c r="H4626">
        <f t="shared" si="559"/>
        <v>4.9900000000000091</v>
      </c>
      <c r="I4626">
        <f t="shared" si="560"/>
        <v>1160000</v>
      </c>
      <c r="J4626">
        <v>2016.03</v>
      </c>
      <c r="K4626">
        <f t="shared" si="561"/>
        <v>256</v>
      </c>
      <c r="M4626">
        <f t="shared" si="562"/>
        <v>760000</v>
      </c>
    </row>
    <row r="4627" spans="1:13" x14ac:dyDescent="0.45">
      <c r="A4627" t="s">
        <v>5327</v>
      </c>
      <c r="B4627">
        <v>280000</v>
      </c>
      <c r="C4627" t="s">
        <v>4</v>
      </c>
      <c r="D4627" t="str">
        <f t="shared" si="558"/>
        <v>2021.01</v>
      </c>
      <c r="E4627" t="str" cm="1">
        <f t="array" ref="E4627">IF(COUNT(FIND({"셀룰러","샐룰러","lte","Lte","LTE","Cellular","cellular"},G4627)),"lte","wifi")</f>
        <v>wifi</v>
      </c>
      <c r="F4627" t="s">
        <v>108</v>
      </c>
      <c r="G4627" t="s">
        <v>4666</v>
      </c>
      <c r="H4627">
        <f t="shared" si="559"/>
        <v>4.9800000000000182</v>
      </c>
      <c r="I4627">
        <f t="shared" si="560"/>
        <v>760000</v>
      </c>
      <c r="J4627">
        <v>2016.03</v>
      </c>
      <c r="K4627">
        <f t="shared" si="561"/>
        <v>32</v>
      </c>
      <c r="M4627">
        <f t="shared" si="562"/>
        <v>760000</v>
      </c>
    </row>
    <row r="4628" spans="1:13" x14ac:dyDescent="0.45">
      <c r="A4628" t="s">
        <v>5327</v>
      </c>
      <c r="B4628">
        <v>450000</v>
      </c>
      <c r="C4628" t="s">
        <v>7</v>
      </c>
      <c r="D4628" t="str">
        <f t="shared" si="558"/>
        <v>2020.12</v>
      </c>
      <c r="E4628" t="str" cm="1">
        <f t="array" ref="E4628">IF(COUNT(FIND({"셀룰러","샐룰러","lte","Lte","LTE","Cellular","cellular"},G4628)),"lte","wifi")</f>
        <v>lte</v>
      </c>
      <c r="F4628" t="s">
        <v>148</v>
      </c>
      <c r="G4628" t="s">
        <v>4648</v>
      </c>
      <c r="H4628">
        <f t="shared" si="559"/>
        <v>4.0899999999999181</v>
      </c>
      <c r="I4628">
        <f t="shared" si="560"/>
        <v>1110000</v>
      </c>
      <c r="J4628">
        <v>2016.03</v>
      </c>
      <c r="K4628">
        <f t="shared" si="561"/>
        <v>128</v>
      </c>
      <c r="M4628">
        <f t="shared" si="562"/>
        <v>910000</v>
      </c>
    </row>
    <row r="4629" spans="1:13" x14ac:dyDescent="0.45">
      <c r="A4629" t="s">
        <v>5327</v>
      </c>
      <c r="B4629">
        <v>600000</v>
      </c>
      <c r="C4629" t="s">
        <v>7</v>
      </c>
      <c r="D4629" t="str">
        <f t="shared" si="558"/>
        <v>2020.11</v>
      </c>
      <c r="E4629" t="str" cm="1">
        <f t="array" ref="E4629">IF(COUNT(FIND({"셀룰러","샐룰러","lte","Lte","LTE","Cellular","cellular"},G4629)),"lte","wifi")</f>
        <v>lte</v>
      </c>
      <c r="F4629" t="s">
        <v>216</v>
      </c>
      <c r="G4629" t="s">
        <v>4719</v>
      </c>
      <c r="H4629">
        <f t="shared" si="559"/>
        <v>4.0799999999999272</v>
      </c>
      <c r="I4629">
        <f t="shared" si="560"/>
        <v>1110000</v>
      </c>
      <c r="J4629">
        <v>2016.03</v>
      </c>
      <c r="K4629">
        <f t="shared" si="561"/>
        <v>128</v>
      </c>
      <c r="M4629">
        <f t="shared" si="562"/>
        <v>910000</v>
      </c>
    </row>
    <row r="4630" spans="1:13" x14ac:dyDescent="0.45">
      <c r="A4630" t="s">
        <v>5327</v>
      </c>
      <c r="B4630">
        <v>550000</v>
      </c>
      <c r="C4630" t="s">
        <v>43</v>
      </c>
      <c r="D4630" t="str">
        <f t="shared" si="558"/>
        <v>2021.01</v>
      </c>
      <c r="E4630" t="str" cm="1">
        <f t="array" ref="E4630">IF(COUNT(FIND({"셀룰러","샐룰러","lte","Lte","LTE","Cellular","cellular"},G4630)),"lte","wifi")</f>
        <v>lte</v>
      </c>
      <c r="F4630" t="s">
        <v>367</v>
      </c>
      <c r="G4630" t="s">
        <v>4686</v>
      </c>
      <c r="H4630">
        <f t="shared" si="559"/>
        <v>4.9800000000000182</v>
      </c>
      <c r="I4630">
        <f t="shared" si="560"/>
        <v>1110000</v>
      </c>
      <c r="J4630">
        <v>2016.03</v>
      </c>
      <c r="K4630">
        <f t="shared" si="561"/>
        <v>128</v>
      </c>
      <c r="M4630">
        <f t="shared" si="562"/>
        <v>910000</v>
      </c>
    </row>
    <row r="4631" spans="1:13" x14ac:dyDescent="0.45">
      <c r="A4631" t="s">
        <v>5327</v>
      </c>
      <c r="B4631">
        <v>80000</v>
      </c>
      <c r="C4631" t="s">
        <v>4</v>
      </c>
      <c r="D4631" t="str">
        <f t="shared" si="558"/>
        <v>2020.12</v>
      </c>
      <c r="E4631" t="str" cm="1">
        <f t="array" ref="E4631">IF(COUNT(FIND({"셀룰러","샐룰러","lte","Lte","LTE","Cellular","cellular"},G4631)),"lte","wifi")</f>
        <v>wifi</v>
      </c>
      <c r="F4631" t="s">
        <v>155</v>
      </c>
      <c r="G4631" t="s">
        <v>4694</v>
      </c>
      <c r="H4631">
        <f t="shared" si="559"/>
        <v>4.0899999999999181</v>
      </c>
      <c r="I4631">
        <f t="shared" si="560"/>
        <v>760000</v>
      </c>
      <c r="J4631">
        <v>2016.03</v>
      </c>
      <c r="K4631">
        <f t="shared" si="561"/>
        <v>32</v>
      </c>
      <c r="M4631">
        <f t="shared" si="562"/>
        <v>760000</v>
      </c>
    </row>
    <row r="4632" spans="1:13" x14ac:dyDescent="0.45">
      <c r="A4632" t="s">
        <v>5327</v>
      </c>
      <c r="B4632">
        <v>350000</v>
      </c>
      <c r="C4632" t="s">
        <v>7</v>
      </c>
      <c r="D4632" t="str">
        <f t="shared" si="558"/>
        <v>2021.03</v>
      </c>
      <c r="E4632" t="str" cm="1">
        <f t="array" ref="E4632">IF(COUNT(FIND({"셀룰러","샐룰러","lte","Lte","LTE","Cellular","cellular"},G4632)),"lte","wifi")</f>
        <v>lte</v>
      </c>
      <c r="F4632" t="s">
        <v>18</v>
      </c>
      <c r="G4632" t="s">
        <v>4688</v>
      </c>
      <c r="H4632">
        <f t="shared" si="559"/>
        <v>5</v>
      </c>
      <c r="I4632">
        <f t="shared" si="560"/>
        <v>1110000</v>
      </c>
      <c r="J4632">
        <v>2016.03</v>
      </c>
      <c r="K4632">
        <f t="shared" si="561"/>
        <v>128</v>
      </c>
      <c r="M4632">
        <f t="shared" si="562"/>
        <v>910000</v>
      </c>
    </row>
    <row r="4633" spans="1:13" x14ac:dyDescent="0.45">
      <c r="A4633" t="s">
        <v>5327</v>
      </c>
      <c r="B4633">
        <v>380000</v>
      </c>
      <c r="C4633" t="s">
        <v>7</v>
      </c>
      <c r="D4633" t="str">
        <f t="shared" si="558"/>
        <v>2020.12</v>
      </c>
      <c r="E4633" t="str" cm="1">
        <f t="array" ref="E4633">IF(COUNT(FIND({"셀룰러","샐룰러","lte","Lte","LTE","Cellular","cellular"},G4633)),"lte","wifi")</f>
        <v>wifi</v>
      </c>
      <c r="F4633" t="s">
        <v>143</v>
      </c>
      <c r="G4633" t="s">
        <v>4645</v>
      </c>
      <c r="H4633">
        <f t="shared" si="559"/>
        <v>4.0899999999999181</v>
      </c>
      <c r="I4633">
        <f t="shared" si="560"/>
        <v>960000</v>
      </c>
      <c r="J4633">
        <v>2016.03</v>
      </c>
      <c r="K4633">
        <f t="shared" si="561"/>
        <v>128</v>
      </c>
      <c r="M4633">
        <f t="shared" si="562"/>
        <v>760000</v>
      </c>
    </row>
    <row r="4634" spans="1:13" x14ac:dyDescent="0.45">
      <c r="A4634" t="s">
        <v>5327</v>
      </c>
      <c r="B4634">
        <v>450000</v>
      </c>
      <c r="C4634" t="s">
        <v>4</v>
      </c>
      <c r="D4634" t="str">
        <f t="shared" si="558"/>
        <v>2020.09</v>
      </c>
      <c r="E4634" t="str" cm="1">
        <f t="array" ref="E4634">IF(COUNT(FIND({"셀룰러","샐룰러","lte","Lte","LTE","Cellular","cellular"},G4634)),"lte","wifi")</f>
        <v>wifi</v>
      </c>
      <c r="F4634" t="s">
        <v>558</v>
      </c>
      <c r="G4634" t="s">
        <v>4733</v>
      </c>
      <c r="H4634">
        <f t="shared" si="559"/>
        <v>4.0599999999999454</v>
      </c>
      <c r="I4634">
        <f t="shared" si="560"/>
        <v>960000</v>
      </c>
      <c r="J4634">
        <v>2016.03</v>
      </c>
      <c r="K4634">
        <f t="shared" si="561"/>
        <v>128</v>
      </c>
      <c r="M4634">
        <f t="shared" si="562"/>
        <v>760000</v>
      </c>
    </row>
    <row r="4635" spans="1:13" x14ac:dyDescent="0.45">
      <c r="A4635" t="s">
        <v>5327</v>
      </c>
      <c r="B4635">
        <v>690000</v>
      </c>
      <c r="C4635" t="s">
        <v>4</v>
      </c>
      <c r="D4635" t="str">
        <f t="shared" si="558"/>
        <v>2020.12</v>
      </c>
      <c r="E4635" t="str" cm="1">
        <f t="array" ref="E4635">IF(COUNT(FIND({"셀룰러","샐룰러","lte","Lte","LTE","Cellular","cellular"},G4635)),"lte","wifi")</f>
        <v>wifi</v>
      </c>
      <c r="F4635" t="s">
        <v>134</v>
      </c>
      <c r="G4635" t="s">
        <v>4734</v>
      </c>
      <c r="H4635">
        <f t="shared" si="559"/>
        <v>4.0899999999999181</v>
      </c>
      <c r="I4635">
        <f t="shared" si="560"/>
        <v>760000</v>
      </c>
      <c r="J4635">
        <v>2016.03</v>
      </c>
      <c r="K4635">
        <f t="shared" si="561"/>
        <v>32</v>
      </c>
      <c r="M4635">
        <f t="shared" si="562"/>
        <v>760000</v>
      </c>
    </row>
    <row r="4636" spans="1:13" x14ac:dyDescent="0.45">
      <c r="A4636" t="s">
        <v>5327</v>
      </c>
      <c r="B4636">
        <v>360000</v>
      </c>
      <c r="C4636" t="s">
        <v>7</v>
      </c>
      <c r="D4636" t="str">
        <f t="shared" si="558"/>
        <v>2020.12</v>
      </c>
      <c r="E4636" t="str" cm="1">
        <f t="array" ref="E4636">IF(COUNT(FIND({"셀룰러","샐룰러","lte","Lte","LTE","Cellular","cellular"},G4636)),"lte","wifi")</f>
        <v>wifi</v>
      </c>
      <c r="F4636" t="s">
        <v>146</v>
      </c>
      <c r="G4636" t="s">
        <v>4708</v>
      </c>
      <c r="H4636">
        <f t="shared" si="559"/>
        <v>4.0899999999999181</v>
      </c>
      <c r="I4636">
        <f t="shared" si="560"/>
        <v>960000</v>
      </c>
      <c r="J4636">
        <v>2016.03</v>
      </c>
      <c r="K4636">
        <f t="shared" si="561"/>
        <v>128</v>
      </c>
      <c r="M4636">
        <f t="shared" si="562"/>
        <v>760000</v>
      </c>
    </row>
    <row r="4637" spans="1:13" x14ac:dyDescent="0.45">
      <c r="A4637" t="s">
        <v>5327</v>
      </c>
      <c r="B4637">
        <v>400000</v>
      </c>
      <c r="C4637" t="s">
        <v>7</v>
      </c>
      <c r="D4637" t="str">
        <f t="shared" si="558"/>
        <v>2021.01</v>
      </c>
      <c r="E4637" t="str" cm="1">
        <f t="array" ref="E4637">IF(COUNT(FIND({"셀룰러","샐룰러","lte","Lte","LTE","Cellular","cellular"},G4637)),"lte","wifi")</f>
        <v>lte</v>
      </c>
      <c r="F4637" t="s">
        <v>127</v>
      </c>
      <c r="G4637" t="s">
        <v>4644</v>
      </c>
      <c r="H4637">
        <f t="shared" si="559"/>
        <v>4.9800000000000182</v>
      </c>
      <c r="I4637">
        <f t="shared" si="560"/>
        <v>1110000</v>
      </c>
      <c r="J4637">
        <v>2016.03</v>
      </c>
      <c r="K4637">
        <f t="shared" si="561"/>
        <v>128</v>
      </c>
      <c r="M4637">
        <f t="shared" si="562"/>
        <v>910000</v>
      </c>
    </row>
    <row r="4638" spans="1:13" x14ac:dyDescent="0.45">
      <c r="A4638" t="s">
        <v>5327</v>
      </c>
      <c r="B4638">
        <v>220000</v>
      </c>
      <c r="C4638" t="s">
        <v>7</v>
      </c>
      <c r="D4638" t="str">
        <f t="shared" si="558"/>
        <v>2020.11</v>
      </c>
      <c r="E4638" t="str" cm="1">
        <f t="array" ref="E4638">IF(COUNT(FIND({"셀룰러","샐룰러","lte","Lte","LTE","Cellular","cellular"},G4638)),"lte","wifi")</f>
        <v>lte</v>
      </c>
      <c r="F4638" t="s">
        <v>67</v>
      </c>
      <c r="G4638" t="s">
        <v>4724</v>
      </c>
      <c r="H4638">
        <f t="shared" si="559"/>
        <v>4.0799999999999272</v>
      </c>
      <c r="I4638">
        <f t="shared" si="560"/>
        <v>910000</v>
      </c>
      <c r="J4638">
        <v>2016.03</v>
      </c>
      <c r="K4638">
        <f t="shared" si="561"/>
        <v>32</v>
      </c>
      <c r="M4638">
        <f t="shared" si="562"/>
        <v>910000</v>
      </c>
    </row>
    <row r="4639" spans="1:13" x14ac:dyDescent="0.45">
      <c r="A4639" t="s">
        <v>5327</v>
      </c>
      <c r="B4639">
        <v>280000</v>
      </c>
      <c r="C4639" t="s">
        <v>4</v>
      </c>
      <c r="D4639" t="str">
        <f t="shared" si="558"/>
        <v>2021.01</v>
      </c>
      <c r="E4639" t="str" cm="1">
        <f t="array" ref="E4639">IF(COUNT(FIND({"셀룰러","샐룰러","lte","Lte","LTE","Cellular","cellular"},G4639)),"lte","wifi")</f>
        <v>wifi</v>
      </c>
      <c r="F4639" t="s">
        <v>127</v>
      </c>
      <c r="G4639" t="s">
        <v>4668</v>
      </c>
      <c r="H4639">
        <f t="shared" si="559"/>
        <v>4.9800000000000182</v>
      </c>
      <c r="I4639">
        <f t="shared" si="560"/>
        <v>760000</v>
      </c>
      <c r="J4639">
        <v>2016.03</v>
      </c>
      <c r="K4639">
        <f t="shared" si="561"/>
        <v>32</v>
      </c>
      <c r="M4639">
        <f t="shared" si="562"/>
        <v>760000</v>
      </c>
    </row>
    <row r="4640" spans="1:13" x14ac:dyDescent="0.45">
      <c r="A4640" t="s">
        <v>5327</v>
      </c>
      <c r="B4640">
        <v>400000</v>
      </c>
      <c r="C4640" t="s">
        <v>4</v>
      </c>
      <c r="D4640" t="str">
        <f t="shared" si="558"/>
        <v>2020.11</v>
      </c>
      <c r="E4640" t="str" cm="1">
        <f t="array" ref="E4640">IF(COUNT(FIND({"셀룰러","샐룰러","lte","Lte","LTE","Cellular","cellular"},G4640)),"lte","wifi")</f>
        <v>lte</v>
      </c>
      <c r="F4640" t="s">
        <v>204</v>
      </c>
      <c r="G4640" t="s">
        <v>4721</v>
      </c>
      <c r="H4640">
        <f t="shared" si="559"/>
        <v>4.0799999999999272</v>
      </c>
      <c r="I4640">
        <f t="shared" si="560"/>
        <v>1110000</v>
      </c>
      <c r="J4640">
        <v>2016.03</v>
      </c>
      <c r="K4640">
        <f t="shared" si="561"/>
        <v>128</v>
      </c>
      <c r="M4640">
        <f t="shared" si="562"/>
        <v>910000</v>
      </c>
    </row>
    <row r="4641" spans="1:13" x14ac:dyDescent="0.45">
      <c r="A4641" t="s">
        <v>5327</v>
      </c>
      <c r="B4641">
        <v>450000</v>
      </c>
      <c r="C4641" t="s">
        <v>7</v>
      </c>
      <c r="D4641" t="str">
        <f t="shared" si="558"/>
        <v>2020.10</v>
      </c>
      <c r="E4641" t="str" cm="1">
        <f t="array" ref="E4641">IF(COUNT(FIND({"셀룰러","샐룰러","lte","Lte","LTE","Cellular","cellular"},G4641)),"lte","wifi")</f>
        <v>wifi</v>
      </c>
      <c r="F4641" t="s">
        <v>692</v>
      </c>
      <c r="G4641" t="s">
        <v>4732</v>
      </c>
      <c r="H4641">
        <f t="shared" si="559"/>
        <v>4.0699999999999363</v>
      </c>
      <c r="I4641">
        <f t="shared" si="560"/>
        <v>960000</v>
      </c>
      <c r="J4641">
        <v>2016.03</v>
      </c>
      <c r="K4641">
        <f t="shared" si="561"/>
        <v>128</v>
      </c>
      <c r="M4641">
        <f t="shared" si="562"/>
        <v>760000</v>
      </c>
    </row>
    <row r="4642" spans="1:13" x14ac:dyDescent="0.45">
      <c r="A4642" t="s">
        <v>5327</v>
      </c>
      <c r="B4642">
        <v>530000</v>
      </c>
      <c r="C4642" t="s">
        <v>4</v>
      </c>
      <c r="D4642" t="str">
        <f t="shared" si="558"/>
        <v>2021.02</v>
      </c>
      <c r="E4642" t="str" cm="1">
        <f t="array" ref="E4642">IF(COUNT(FIND({"셀룰러","샐룰러","lte","Lte","LTE","Cellular","cellular"},G4642)),"lte","wifi")</f>
        <v>lte</v>
      </c>
      <c r="F4642" t="s">
        <v>64</v>
      </c>
      <c r="G4642" t="s">
        <v>4725</v>
      </c>
      <c r="H4642">
        <f t="shared" si="559"/>
        <v>4.9900000000000091</v>
      </c>
      <c r="I4642">
        <f t="shared" si="560"/>
        <v>1310000</v>
      </c>
      <c r="J4642">
        <v>2016.03</v>
      </c>
      <c r="K4642">
        <f t="shared" si="561"/>
        <v>256</v>
      </c>
      <c r="M4642">
        <f t="shared" si="562"/>
        <v>910000</v>
      </c>
    </row>
    <row r="4643" spans="1:13" x14ac:dyDescent="0.45">
      <c r="A4643" t="s">
        <v>5327</v>
      </c>
      <c r="B4643">
        <v>750000</v>
      </c>
      <c r="C4643" t="s">
        <v>7</v>
      </c>
      <c r="D4643" t="str">
        <f t="shared" si="558"/>
        <v>2020.11</v>
      </c>
      <c r="E4643" t="str" cm="1">
        <f t="array" ref="E4643">IF(COUNT(FIND({"셀룰러","샐룰러","lte","Lte","LTE","Cellular","cellular"},G4643)),"lte","wifi")</f>
        <v>wifi</v>
      </c>
      <c r="F4643" t="s">
        <v>216</v>
      </c>
      <c r="G4643" t="s">
        <v>231</v>
      </c>
      <c r="H4643">
        <f t="shared" si="559"/>
        <v>4.0799999999999272</v>
      </c>
      <c r="I4643">
        <f t="shared" si="560"/>
        <v>1160000</v>
      </c>
      <c r="J4643">
        <v>2016.03</v>
      </c>
      <c r="K4643">
        <f t="shared" si="561"/>
        <v>256</v>
      </c>
      <c r="M4643">
        <f t="shared" si="562"/>
        <v>760000</v>
      </c>
    </row>
    <row r="4644" spans="1:13" x14ac:dyDescent="0.45">
      <c r="A4644" t="s">
        <v>5327</v>
      </c>
      <c r="B4644">
        <v>400000</v>
      </c>
      <c r="C4644" t="s">
        <v>7</v>
      </c>
      <c r="D4644" t="str">
        <f t="shared" si="558"/>
        <v>2020.12</v>
      </c>
      <c r="E4644" t="str" cm="1">
        <f t="array" ref="E4644">IF(COUNT(FIND({"셀룰러","샐룰러","lte","Lte","LTE","Cellular","cellular"},G4644)),"lte","wifi")</f>
        <v>lte</v>
      </c>
      <c r="F4644" t="s">
        <v>153</v>
      </c>
      <c r="G4644" t="s">
        <v>4652</v>
      </c>
      <c r="H4644">
        <f t="shared" si="559"/>
        <v>4.0899999999999181</v>
      </c>
      <c r="I4644">
        <f t="shared" si="560"/>
        <v>1110000</v>
      </c>
      <c r="J4644">
        <v>2016.03</v>
      </c>
      <c r="K4644">
        <f t="shared" si="561"/>
        <v>128</v>
      </c>
      <c r="M4644">
        <f t="shared" si="562"/>
        <v>910000</v>
      </c>
    </row>
    <row r="4645" spans="1:13" x14ac:dyDescent="0.45">
      <c r="A4645" t="s">
        <v>5327</v>
      </c>
      <c r="B4645">
        <v>850000</v>
      </c>
      <c r="C4645" t="s">
        <v>4</v>
      </c>
      <c r="D4645" t="str">
        <f t="shared" si="558"/>
        <v>2021.02</v>
      </c>
      <c r="E4645" t="str" cm="1">
        <f t="array" ref="E4645">IF(COUNT(FIND({"셀룰러","샐룰러","lte","Lte","LTE","Cellular","cellular"},G4645)),"lte","wifi")</f>
        <v>lte</v>
      </c>
      <c r="F4645" t="s">
        <v>30</v>
      </c>
      <c r="G4645" t="s">
        <v>4717</v>
      </c>
      <c r="H4645">
        <f t="shared" si="559"/>
        <v>4.9900000000000091</v>
      </c>
      <c r="I4645">
        <f t="shared" si="560"/>
        <v>1310000</v>
      </c>
      <c r="J4645">
        <v>2016.03</v>
      </c>
      <c r="K4645">
        <f t="shared" si="561"/>
        <v>256</v>
      </c>
      <c r="M4645">
        <f t="shared" si="562"/>
        <v>910000</v>
      </c>
    </row>
    <row r="4646" spans="1:13" x14ac:dyDescent="0.45">
      <c r="A4646" t="s">
        <v>5327</v>
      </c>
      <c r="B4646">
        <v>430000</v>
      </c>
      <c r="C4646" t="s">
        <v>7</v>
      </c>
      <c r="D4646" t="str">
        <f t="shared" si="558"/>
        <v>2020.11</v>
      </c>
      <c r="E4646" t="str" cm="1">
        <f t="array" ref="E4646">IF(COUNT(FIND({"셀룰러","샐룰러","lte","Lte","LTE","Cellular","cellular"},G4646)),"lte","wifi")</f>
        <v>wifi</v>
      </c>
      <c r="F4646" t="s">
        <v>285</v>
      </c>
      <c r="G4646" t="s">
        <v>4716</v>
      </c>
      <c r="H4646">
        <f t="shared" si="559"/>
        <v>4.0799999999999272</v>
      </c>
      <c r="I4646">
        <f t="shared" si="560"/>
        <v>960000</v>
      </c>
      <c r="J4646">
        <v>2016.03</v>
      </c>
      <c r="K4646">
        <f t="shared" si="561"/>
        <v>128</v>
      </c>
      <c r="M4646">
        <f t="shared" si="562"/>
        <v>760000</v>
      </c>
    </row>
    <row r="4647" spans="1:13" x14ac:dyDescent="0.45">
      <c r="A4647" t="s">
        <v>5327</v>
      </c>
      <c r="B4647">
        <v>350000</v>
      </c>
      <c r="C4647" t="s">
        <v>4</v>
      </c>
      <c r="D4647" t="str">
        <f t="shared" si="558"/>
        <v>2020.12</v>
      </c>
      <c r="E4647" t="str" cm="1">
        <f t="array" ref="E4647">IF(COUNT(FIND({"셀룰러","샐룰러","lte","Lte","LTE","Cellular","cellular"},G4647)),"lte","wifi")</f>
        <v>wifi</v>
      </c>
      <c r="F4647" t="s">
        <v>165</v>
      </c>
      <c r="G4647" t="s">
        <v>4737</v>
      </c>
      <c r="H4647">
        <f t="shared" si="559"/>
        <v>4.0899999999999181</v>
      </c>
      <c r="I4647">
        <f t="shared" si="560"/>
        <v>760000</v>
      </c>
      <c r="J4647">
        <v>2016.03</v>
      </c>
      <c r="K4647">
        <f t="shared" si="561"/>
        <v>32</v>
      </c>
      <c r="M4647">
        <f t="shared" si="562"/>
        <v>760000</v>
      </c>
    </row>
    <row r="4648" spans="1:13" x14ac:dyDescent="0.45">
      <c r="A4648" t="s">
        <v>5327</v>
      </c>
      <c r="B4648">
        <v>310000</v>
      </c>
      <c r="C4648" t="s">
        <v>7</v>
      </c>
      <c r="D4648" t="str">
        <f t="shared" si="558"/>
        <v>2020.11</v>
      </c>
      <c r="E4648" t="str" cm="1">
        <f t="array" ref="E4648">IF(COUNT(FIND({"셀룰러","샐룰러","lte","Lte","LTE","Cellular","cellular"},G4648)),"lte","wifi")</f>
        <v>lte</v>
      </c>
      <c r="F4648" t="s">
        <v>516</v>
      </c>
      <c r="G4648" t="s">
        <v>4625</v>
      </c>
      <c r="H4648">
        <f t="shared" si="559"/>
        <v>4.0799999999999272</v>
      </c>
      <c r="I4648">
        <f t="shared" si="560"/>
        <v>1110000</v>
      </c>
      <c r="J4648">
        <v>2016.03</v>
      </c>
      <c r="K4648">
        <f t="shared" si="561"/>
        <v>128</v>
      </c>
      <c r="M4648">
        <f t="shared" si="562"/>
        <v>910000</v>
      </c>
    </row>
    <row r="4649" spans="1:13" x14ac:dyDescent="0.45">
      <c r="A4649" t="s">
        <v>5327</v>
      </c>
      <c r="B4649">
        <v>300000</v>
      </c>
      <c r="C4649" t="s">
        <v>7</v>
      </c>
      <c r="D4649" t="str">
        <f t="shared" si="558"/>
        <v>2020.11</v>
      </c>
      <c r="E4649" t="str" cm="1">
        <f t="array" ref="E4649">IF(COUNT(FIND({"셀룰러","샐룰러","lte","Lte","LTE","Cellular","cellular"},G4649)),"lte","wifi")</f>
        <v>wifi</v>
      </c>
      <c r="F4649" t="s">
        <v>206</v>
      </c>
      <c r="G4649" t="s">
        <v>4659</v>
      </c>
      <c r="H4649">
        <f t="shared" si="559"/>
        <v>4.0799999999999272</v>
      </c>
      <c r="I4649">
        <f t="shared" si="560"/>
        <v>960000</v>
      </c>
      <c r="J4649">
        <v>2016.03</v>
      </c>
      <c r="K4649">
        <f t="shared" si="561"/>
        <v>128</v>
      </c>
      <c r="M4649">
        <f t="shared" si="562"/>
        <v>760000</v>
      </c>
    </row>
    <row r="4650" spans="1:13" x14ac:dyDescent="0.45">
      <c r="A4650" t="s">
        <v>5327</v>
      </c>
      <c r="B4650">
        <v>300000</v>
      </c>
      <c r="C4650" t="s">
        <v>7</v>
      </c>
      <c r="D4650" t="str">
        <f t="shared" si="558"/>
        <v>2020.11</v>
      </c>
      <c r="E4650" t="str" cm="1">
        <f t="array" ref="E4650">IF(COUNT(FIND({"셀룰러","샐룰러","lte","Lte","LTE","Cellular","cellular"},G4650)),"lte","wifi")</f>
        <v>wifi</v>
      </c>
      <c r="F4650" t="s">
        <v>599</v>
      </c>
      <c r="G4650" t="s">
        <v>4704</v>
      </c>
      <c r="H4650">
        <f t="shared" si="559"/>
        <v>4.0799999999999272</v>
      </c>
      <c r="I4650">
        <f t="shared" si="560"/>
        <v>960000</v>
      </c>
      <c r="J4650">
        <v>2016.03</v>
      </c>
      <c r="K4650">
        <f t="shared" si="561"/>
        <v>128</v>
      </c>
      <c r="M4650">
        <f t="shared" si="562"/>
        <v>760000</v>
      </c>
    </row>
    <row r="4651" spans="1:13" x14ac:dyDescent="0.45">
      <c r="A4651" t="s">
        <v>5327</v>
      </c>
      <c r="B4651">
        <v>400000</v>
      </c>
      <c r="C4651" t="s">
        <v>7</v>
      </c>
      <c r="D4651" t="str">
        <f t="shared" si="558"/>
        <v>2020.12</v>
      </c>
      <c r="E4651" t="str" cm="1">
        <f t="array" ref="E4651">IF(COUNT(FIND({"셀룰러","샐룰러","lte","Lte","LTE","Cellular","cellular"},G4651)),"lte","wifi")</f>
        <v>wifi</v>
      </c>
      <c r="F4651" t="s">
        <v>132</v>
      </c>
      <c r="G4651" t="s">
        <v>4671</v>
      </c>
      <c r="H4651">
        <f t="shared" si="559"/>
        <v>4.0899999999999181</v>
      </c>
      <c r="I4651">
        <f t="shared" si="560"/>
        <v>960000</v>
      </c>
      <c r="J4651">
        <v>2016.03</v>
      </c>
      <c r="K4651">
        <f t="shared" si="561"/>
        <v>128</v>
      </c>
      <c r="M4651">
        <f t="shared" si="562"/>
        <v>760000</v>
      </c>
    </row>
    <row r="4652" spans="1:13" x14ac:dyDescent="0.45">
      <c r="A4652" t="s">
        <v>5327</v>
      </c>
      <c r="B4652">
        <v>550000</v>
      </c>
      <c r="C4652" t="s">
        <v>4</v>
      </c>
      <c r="D4652" t="str">
        <f t="shared" si="558"/>
        <v>2021.02</v>
      </c>
      <c r="E4652" t="str" cm="1">
        <f t="array" ref="E4652">IF(COUNT(FIND({"셀룰러","샐룰러","lte","Lte","LTE","Cellular","cellular"},G4652)),"lte","wifi")</f>
        <v>lte</v>
      </c>
      <c r="F4652" t="s">
        <v>41</v>
      </c>
      <c r="G4652" t="s">
        <v>4634</v>
      </c>
      <c r="H4652">
        <f t="shared" si="559"/>
        <v>4.9900000000000091</v>
      </c>
      <c r="I4652">
        <f t="shared" si="560"/>
        <v>1110000</v>
      </c>
      <c r="J4652">
        <v>2016.03</v>
      </c>
      <c r="K4652">
        <f t="shared" si="561"/>
        <v>128</v>
      </c>
      <c r="M4652">
        <f t="shared" si="562"/>
        <v>910000</v>
      </c>
    </row>
    <row r="4653" spans="1:13" x14ac:dyDescent="0.45">
      <c r="A4653" t="s">
        <v>5327</v>
      </c>
      <c r="B4653">
        <v>720000</v>
      </c>
      <c r="C4653" t="s">
        <v>7</v>
      </c>
      <c r="D4653" t="str">
        <f t="shared" si="558"/>
        <v>2021.01</v>
      </c>
      <c r="E4653" t="str" cm="1">
        <f t="array" ref="E4653">IF(COUNT(FIND({"셀룰러","샐룰러","lte","Lte","LTE","Cellular","cellular"},G4653)),"lte","wifi")</f>
        <v>wifi</v>
      </c>
      <c r="F4653" t="s">
        <v>83</v>
      </c>
      <c r="G4653" t="s">
        <v>2763</v>
      </c>
      <c r="H4653">
        <f t="shared" si="559"/>
        <v>4.9800000000000182</v>
      </c>
      <c r="I4653">
        <f t="shared" si="560"/>
        <v>1160000</v>
      </c>
      <c r="J4653">
        <v>2016.03</v>
      </c>
      <c r="K4653">
        <f t="shared" si="561"/>
        <v>256</v>
      </c>
      <c r="M4653">
        <f t="shared" si="562"/>
        <v>760000</v>
      </c>
    </row>
    <row r="4654" spans="1:13" x14ac:dyDescent="0.45">
      <c r="A4654" t="s">
        <v>5327</v>
      </c>
      <c r="B4654">
        <v>900000</v>
      </c>
      <c r="C4654" t="s">
        <v>4</v>
      </c>
      <c r="D4654" t="str">
        <f t="shared" si="558"/>
        <v>2021.01</v>
      </c>
      <c r="E4654" t="str" cm="1">
        <f t="array" ref="E4654">IF(COUNT(FIND({"셀룰러","샐룰러","lte","Lte","LTE","Cellular","cellular"},G4654)),"lte","wifi")</f>
        <v>wifi</v>
      </c>
      <c r="F4654" t="s">
        <v>418</v>
      </c>
      <c r="G4654" t="s">
        <v>3769</v>
      </c>
      <c r="H4654">
        <f t="shared" si="559"/>
        <v>4.9800000000000182</v>
      </c>
      <c r="I4654">
        <f t="shared" si="560"/>
        <v>760000</v>
      </c>
      <c r="J4654">
        <v>2016.03</v>
      </c>
      <c r="K4654">
        <f t="shared" si="561"/>
        <v>32</v>
      </c>
      <c r="M4654">
        <f t="shared" si="562"/>
        <v>760000</v>
      </c>
    </row>
    <row r="4655" spans="1:13" x14ac:dyDescent="0.45">
      <c r="A4655" t="s">
        <v>5327</v>
      </c>
      <c r="B4655">
        <v>395000</v>
      </c>
      <c r="C4655" t="s">
        <v>7</v>
      </c>
      <c r="D4655" t="str">
        <f t="shared" si="558"/>
        <v>2021.01</v>
      </c>
      <c r="E4655" t="str" cm="1">
        <f t="array" ref="E4655">IF(COUNT(FIND({"셀룰러","샐룰러","lte","Lte","LTE","Cellular","cellular"},G4655)),"lte","wifi")</f>
        <v>lte</v>
      </c>
      <c r="F4655" t="s">
        <v>342</v>
      </c>
      <c r="G4655" t="s">
        <v>4642</v>
      </c>
      <c r="H4655">
        <f t="shared" si="559"/>
        <v>4.9800000000000182</v>
      </c>
      <c r="I4655">
        <f t="shared" si="560"/>
        <v>1110000</v>
      </c>
      <c r="J4655">
        <v>2016.03</v>
      </c>
      <c r="K4655">
        <f t="shared" si="561"/>
        <v>128</v>
      </c>
      <c r="M4655">
        <f t="shared" si="562"/>
        <v>910000</v>
      </c>
    </row>
    <row r="4656" spans="1:13" x14ac:dyDescent="0.45">
      <c r="A4656" t="s">
        <v>5327</v>
      </c>
      <c r="B4656">
        <v>600000</v>
      </c>
      <c r="C4656" t="s">
        <v>4</v>
      </c>
      <c r="D4656" t="str">
        <f t="shared" si="558"/>
        <v>2021.02</v>
      </c>
      <c r="E4656" t="str" cm="1">
        <f t="array" ref="E4656">IF(COUNT(FIND({"셀룰러","샐룰러","lte","Lte","LTE","Cellular","cellular"},G4656)),"lte","wifi")</f>
        <v>lte</v>
      </c>
      <c r="F4656" t="s">
        <v>61</v>
      </c>
      <c r="G4656" t="s">
        <v>4639</v>
      </c>
      <c r="H4656">
        <f t="shared" si="559"/>
        <v>4.9900000000000091</v>
      </c>
      <c r="I4656">
        <f t="shared" si="560"/>
        <v>1110000</v>
      </c>
      <c r="J4656">
        <v>2016.03</v>
      </c>
      <c r="K4656">
        <f t="shared" si="561"/>
        <v>128</v>
      </c>
      <c r="M4656">
        <f t="shared" si="562"/>
        <v>910000</v>
      </c>
    </row>
    <row r="4657" spans="1:13" x14ac:dyDescent="0.45">
      <c r="A4657" t="s">
        <v>5327</v>
      </c>
      <c r="B4657">
        <v>370000</v>
      </c>
      <c r="C4657" t="s">
        <v>7</v>
      </c>
      <c r="D4657" t="str">
        <f t="shared" si="558"/>
        <v>2021.02</v>
      </c>
      <c r="E4657" t="str" cm="1">
        <f t="array" ref="E4657">IF(COUNT(FIND({"셀룰러","샐룰러","lte","Lte","LTE","Cellular","cellular"},G4657)),"lte","wifi")</f>
        <v>wifi</v>
      </c>
      <c r="F4657" t="s">
        <v>302</v>
      </c>
      <c r="G4657" t="s">
        <v>4693</v>
      </c>
      <c r="H4657">
        <f t="shared" si="559"/>
        <v>4.9900000000000091</v>
      </c>
      <c r="I4657">
        <f t="shared" si="560"/>
        <v>760000</v>
      </c>
      <c r="J4657">
        <v>2016.03</v>
      </c>
      <c r="K4657">
        <f t="shared" si="561"/>
        <v>32</v>
      </c>
      <c r="M4657">
        <f t="shared" si="562"/>
        <v>760000</v>
      </c>
    </row>
    <row r="4658" spans="1:13" x14ac:dyDescent="0.45">
      <c r="A4658" t="s">
        <v>5327</v>
      </c>
      <c r="B4658">
        <v>500000</v>
      </c>
      <c r="C4658" t="s">
        <v>7</v>
      </c>
      <c r="D4658" s="2">
        <v>2020.09</v>
      </c>
      <c r="E4658" t="str" cm="1">
        <f t="array" ref="E4658">IF(COUNT(FIND({"셀룰러","샐룰러","lte","Lte","LTE","Cellular","cellular"},G4658)),"lte","wifi")</f>
        <v>lte</v>
      </c>
      <c r="F4658">
        <v>20200921</v>
      </c>
      <c r="G4658" t="s">
        <v>5584</v>
      </c>
      <c r="H4658">
        <f t="shared" si="559"/>
        <v>4.0599999999999454</v>
      </c>
      <c r="I4658">
        <f t="shared" si="560"/>
        <v>1310000</v>
      </c>
      <c r="J4658">
        <v>2016.03</v>
      </c>
      <c r="K4658">
        <f t="shared" si="561"/>
        <v>256</v>
      </c>
      <c r="M4658">
        <f t="shared" si="562"/>
        <v>910000</v>
      </c>
    </row>
    <row r="4659" spans="1:13" x14ac:dyDescent="0.45">
      <c r="A4659" t="s">
        <v>5327</v>
      </c>
      <c r="B4659">
        <v>350000</v>
      </c>
      <c r="C4659" t="s">
        <v>7</v>
      </c>
      <c r="D4659" s="2">
        <v>2021.03</v>
      </c>
      <c r="E4659" t="str" cm="1">
        <f t="array" ref="E4659">IF(COUNT(FIND({"셀룰러","샐룰러","lte","Lte","LTE","Cellular","cellular"},G4659)),"lte","wifi")</f>
        <v>wifi</v>
      </c>
      <c r="F4659">
        <v>20210310</v>
      </c>
      <c r="G4659" t="s">
        <v>5489</v>
      </c>
      <c r="H4659">
        <f t="shared" si="559"/>
        <v>5</v>
      </c>
      <c r="I4659">
        <f t="shared" si="560"/>
        <v>960000</v>
      </c>
      <c r="J4659">
        <v>2016.03</v>
      </c>
      <c r="K4659">
        <f t="shared" si="561"/>
        <v>128</v>
      </c>
      <c r="M4659">
        <f t="shared" si="562"/>
        <v>760000</v>
      </c>
    </row>
    <row r="4660" spans="1:13" x14ac:dyDescent="0.45">
      <c r="A4660" t="s">
        <v>5327</v>
      </c>
      <c r="B4660">
        <v>320000</v>
      </c>
      <c r="C4660" t="s">
        <v>7</v>
      </c>
      <c r="D4660" t="str">
        <f t="shared" ref="D4660:D4677" si="563">LEFT(F4660,7)</f>
        <v>2021.02</v>
      </c>
      <c r="E4660" t="str" cm="1">
        <f t="array" ref="E4660">IF(COUNT(FIND({"셀룰러","샐룰러","lte","Lte","LTE","Cellular","cellular"},G4660)),"lte","wifi")</f>
        <v>lte</v>
      </c>
      <c r="F4660" t="s">
        <v>302</v>
      </c>
      <c r="G4660" t="s">
        <v>4638</v>
      </c>
      <c r="H4660">
        <f t="shared" si="559"/>
        <v>4.9900000000000091</v>
      </c>
      <c r="I4660">
        <f t="shared" si="560"/>
        <v>910000</v>
      </c>
      <c r="J4660">
        <v>2016.03</v>
      </c>
      <c r="K4660">
        <f t="shared" si="561"/>
        <v>32</v>
      </c>
      <c r="M4660">
        <f t="shared" si="562"/>
        <v>910000</v>
      </c>
    </row>
    <row r="4661" spans="1:13" x14ac:dyDescent="0.45">
      <c r="A4661" t="s">
        <v>5327</v>
      </c>
      <c r="B4661">
        <v>500000</v>
      </c>
      <c r="C4661" t="s">
        <v>4</v>
      </c>
      <c r="D4661" t="str">
        <f t="shared" si="563"/>
        <v>2021.01</v>
      </c>
      <c r="E4661" t="str" cm="1">
        <f t="array" ref="E4661">IF(COUNT(FIND({"셀룰러","샐룰러","lte","Lte","LTE","Cellular","cellular"},G4661)),"lte","wifi")</f>
        <v>lte</v>
      </c>
      <c r="F4661" t="s">
        <v>114</v>
      </c>
      <c r="G4661" t="s">
        <v>4641</v>
      </c>
      <c r="H4661">
        <f t="shared" si="559"/>
        <v>4.9800000000000182</v>
      </c>
      <c r="I4661">
        <f t="shared" si="560"/>
        <v>1110000</v>
      </c>
      <c r="J4661">
        <v>2016.03</v>
      </c>
      <c r="K4661">
        <f t="shared" si="561"/>
        <v>128</v>
      </c>
      <c r="M4661">
        <f t="shared" si="562"/>
        <v>910000</v>
      </c>
    </row>
    <row r="4662" spans="1:13" x14ac:dyDescent="0.45">
      <c r="A4662" t="s">
        <v>5327</v>
      </c>
      <c r="B4662">
        <v>270000</v>
      </c>
      <c r="C4662" t="s">
        <v>7</v>
      </c>
      <c r="D4662" t="str">
        <f t="shared" si="563"/>
        <v>2020.12</v>
      </c>
      <c r="E4662" t="str" cm="1">
        <f t="array" ref="E4662">IF(COUNT(FIND({"셀룰러","샐룰러","lte","Lte","LTE","Cellular","cellular"},G4662)),"lte","wifi")</f>
        <v>wifi</v>
      </c>
      <c r="F4662" t="s">
        <v>161</v>
      </c>
      <c r="G4662" t="s">
        <v>4656</v>
      </c>
      <c r="H4662">
        <f t="shared" si="559"/>
        <v>4.0899999999999181</v>
      </c>
      <c r="I4662">
        <f t="shared" si="560"/>
        <v>1160000</v>
      </c>
      <c r="J4662">
        <v>2016.03</v>
      </c>
      <c r="K4662">
        <f t="shared" si="561"/>
        <v>256</v>
      </c>
      <c r="M4662">
        <f t="shared" si="562"/>
        <v>760000</v>
      </c>
    </row>
    <row r="4663" spans="1:13" x14ac:dyDescent="0.45">
      <c r="A4663" t="s">
        <v>5327</v>
      </c>
      <c r="B4663">
        <v>290000</v>
      </c>
      <c r="C4663" t="s">
        <v>4</v>
      </c>
      <c r="D4663" t="str">
        <f t="shared" si="563"/>
        <v>2020.11</v>
      </c>
      <c r="E4663" t="str" cm="1">
        <f t="array" ref="E4663">IF(COUNT(FIND({"셀룰러","샐룰러","lte","Lte","LTE","Cellular","cellular"},G4663)),"lte","wifi")</f>
        <v>wifi</v>
      </c>
      <c r="F4663" t="s">
        <v>189</v>
      </c>
      <c r="G4663" t="s">
        <v>4660</v>
      </c>
      <c r="H4663">
        <f t="shared" si="559"/>
        <v>4.0799999999999272</v>
      </c>
      <c r="I4663">
        <f>IF(K4663=128,M4663+200000,IF(K4663=256,M4663+400000,M4663))</f>
        <v>760000</v>
      </c>
      <c r="J4663">
        <v>2016.03</v>
      </c>
      <c r="K4663">
        <f t="shared" si="561"/>
        <v>32</v>
      </c>
      <c r="M4663">
        <f t="shared" si="562"/>
        <v>760000</v>
      </c>
    </row>
    <row r="4664" spans="1:13" x14ac:dyDescent="0.45">
      <c r="A4664" t="s">
        <v>5780</v>
      </c>
      <c r="B4664">
        <v>400000</v>
      </c>
      <c r="C4664" t="s">
        <v>4</v>
      </c>
      <c r="D4664" t="str">
        <f t="shared" si="563"/>
        <v>2021.03</v>
      </c>
      <c r="E4664" t="str" cm="1">
        <f t="array" ref="E4664">IF(COUNT(FIND({"셀룰러","샐룰러","lte","Lte","LTE","Cellular","cellular"},G4664)),"lte","wifi")</f>
        <v>wifi</v>
      </c>
      <c r="F4664" t="s">
        <v>10</v>
      </c>
      <c r="G4664" t="s">
        <v>2795</v>
      </c>
      <c r="H4664">
        <f t="shared" si="559"/>
        <v>3.9700000000000273</v>
      </c>
      <c r="I4664">
        <f>IF(K4664=256,M4664+120000,IF(K4664=512,M4664+360000,M4664))</f>
        <v>999000</v>
      </c>
      <c r="J4664">
        <v>2017.06</v>
      </c>
      <c r="K4664">
        <f>IF(COUNT(FIND(256,G4664)),256,IF(COUNT(FIND(512,G4664)),512,64))</f>
        <v>64</v>
      </c>
      <c r="L4664">
        <f>IF(E4664="wifi",640000,726000)</f>
        <v>640000</v>
      </c>
      <c r="M4664">
        <f t="shared" ref="M4664:M4727" si="564">IF(E4664="wifi",999000,1170000)</f>
        <v>999000</v>
      </c>
    </row>
    <row r="4665" spans="1:13" x14ac:dyDescent="0.45">
      <c r="A4665" t="s">
        <v>5326</v>
      </c>
      <c r="B4665">
        <v>450000</v>
      </c>
      <c r="C4665" t="s">
        <v>4</v>
      </c>
      <c r="D4665" t="str">
        <f t="shared" si="563"/>
        <v>2021.03</v>
      </c>
      <c r="E4665" t="str" cm="1">
        <f t="array" ref="E4665">IF(COUNT(FIND({"셀룰러","샐룰러","lte","Lte","LTE","Cellular","cellular"},G4665)),"lte","wifi")</f>
        <v>wifi</v>
      </c>
      <c r="F4665" t="s">
        <v>5279</v>
      </c>
      <c r="G4665" t="s">
        <v>5214</v>
      </c>
      <c r="H4665">
        <f t="shared" si="559"/>
        <v>3.9700000000000273</v>
      </c>
      <c r="I4665">
        <f t="shared" ref="I4665:I4728" si="565">IF(K4665=256,M4665+120000,IF(K4665=512,M4665+360000,M4665))</f>
        <v>999000</v>
      </c>
      <c r="J4665">
        <v>2017.06</v>
      </c>
      <c r="K4665">
        <f t="shared" ref="K4665:K4728" si="566">IF(COUNT(FIND(256,G4665)),256,IF(COUNT(FIND(512,G4665)),512,64))</f>
        <v>64</v>
      </c>
      <c r="M4665">
        <f t="shared" si="564"/>
        <v>999000</v>
      </c>
    </row>
    <row r="4666" spans="1:13" x14ac:dyDescent="0.45">
      <c r="A4666" t="s">
        <v>5326</v>
      </c>
      <c r="B4666">
        <v>450000</v>
      </c>
      <c r="C4666" t="s">
        <v>4</v>
      </c>
      <c r="D4666" t="str">
        <f t="shared" si="563"/>
        <v>2021.03</v>
      </c>
      <c r="E4666" t="str" cm="1">
        <f t="array" ref="E4666">IF(COUNT(FIND({"셀룰러","샐룰러","lte","Lte","LTE","Cellular","cellular"},G4666)),"lte","wifi")</f>
        <v>wifi</v>
      </c>
      <c r="F4666" t="s">
        <v>5279</v>
      </c>
      <c r="G4666" t="s">
        <v>5210</v>
      </c>
      <c r="H4666">
        <f t="shared" si="559"/>
        <v>3.9700000000000273</v>
      </c>
      <c r="I4666">
        <f t="shared" si="565"/>
        <v>1119000</v>
      </c>
      <c r="J4666">
        <v>2017.06</v>
      </c>
      <c r="K4666">
        <f t="shared" si="566"/>
        <v>256</v>
      </c>
      <c r="M4666">
        <f t="shared" si="564"/>
        <v>999000</v>
      </c>
    </row>
    <row r="4667" spans="1:13" x14ac:dyDescent="0.45">
      <c r="A4667" t="s">
        <v>5326</v>
      </c>
      <c r="B4667">
        <v>603000</v>
      </c>
      <c r="C4667" t="s">
        <v>4</v>
      </c>
      <c r="D4667" t="str">
        <f t="shared" si="563"/>
        <v>2021.03</v>
      </c>
      <c r="E4667" t="str" cm="1">
        <f t="array" ref="E4667">IF(COUNT(FIND({"셀룰러","샐룰러","lte","Lte","LTE","Cellular","cellular"},G4667)),"lte","wifi")</f>
        <v>wifi</v>
      </c>
      <c r="F4667" t="s">
        <v>5279</v>
      </c>
      <c r="G4667" t="s">
        <v>5221</v>
      </c>
      <c r="H4667">
        <f t="shared" si="559"/>
        <v>3.9700000000000273</v>
      </c>
      <c r="I4667">
        <f t="shared" si="565"/>
        <v>999000</v>
      </c>
      <c r="J4667">
        <v>2017.06</v>
      </c>
      <c r="K4667">
        <f t="shared" si="566"/>
        <v>64</v>
      </c>
      <c r="M4667">
        <f t="shared" si="564"/>
        <v>999000</v>
      </c>
    </row>
    <row r="4668" spans="1:13" x14ac:dyDescent="0.45">
      <c r="A4668" t="s">
        <v>5326</v>
      </c>
      <c r="B4668">
        <v>1130000</v>
      </c>
      <c r="C4668" t="s">
        <v>4</v>
      </c>
      <c r="D4668" t="str">
        <f t="shared" si="563"/>
        <v>2019.10</v>
      </c>
      <c r="E4668" t="str" cm="1">
        <f t="array" ref="E4668">IF(COUNT(FIND({"셀룰러","샐룰러","lte","Lte","LTE","Cellular","cellular"},G4668)),"lte","wifi")</f>
        <v>lte</v>
      </c>
      <c r="F4668" t="s">
        <v>5312</v>
      </c>
      <c r="G4668" t="s">
        <v>5231</v>
      </c>
      <c r="H4668">
        <f t="shared" si="559"/>
        <v>2.0399999999999636</v>
      </c>
      <c r="I4668">
        <f t="shared" si="565"/>
        <v>1290000</v>
      </c>
      <c r="J4668">
        <v>2017.06</v>
      </c>
      <c r="K4668">
        <f t="shared" si="566"/>
        <v>256</v>
      </c>
      <c r="M4668">
        <f t="shared" si="564"/>
        <v>1170000</v>
      </c>
    </row>
    <row r="4669" spans="1:13" x14ac:dyDescent="0.45">
      <c r="A4669" t="s">
        <v>5326</v>
      </c>
      <c r="B4669">
        <v>795000</v>
      </c>
      <c r="C4669" t="s">
        <v>4</v>
      </c>
      <c r="D4669" t="str">
        <f t="shared" si="563"/>
        <v>2021.02</v>
      </c>
      <c r="E4669" t="str" cm="1">
        <f t="array" ref="E4669">IF(COUNT(FIND({"셀룰러","샐룰러","lte","Lte","LTE","Cellular","cellular"},G4669)),"lte","wifi")</f>
        <v>wifi</v>
      </c>
      <c r="F4669" t="s">
        <v>5277</v>
      </c>
      <c r="G4669" t="s">
        <v>5213</v>
      </c>
      <c r="H4669">
        <f t="shared" si="559"/>
        <v>3.9600000000000364</v>
      </c>
      <c r="I4669">
        <f t="shared" si="565"/>
        <v>1119000</v>
      </c>
      <c r="J4669">
        <v>2017.06</v>
      </c>
      <c r="K4669">
        <f t="shared" si="566"/>
        <v>256</v>
      </c>
      <c r="M4669">
        <f t="shared" si="564"/>
        <v>999000</v>
      </c>
    </row>
    <row r="4670" spans="1:13" x14ac:dyDescent="0.45">
      <c r="A4670" t="s">
        <v>5326</v>
      </c>
      <c r="B4670">
        <v>1030000</v>
      </c>
      <c r="C4670" t="s">
        <v>4</v>
      </c>
      <c r="D4670" t="str">
        <f t="shared" si="563"/>
        <v>2020.06</v>
      </c>
      <c r="E4670" t="str" cm="1">
        <f t="array" ref="E4670">IF(COUNT(FIND({"셀룰러","샐룰러","lte","Lte","LTE","Cellular","cellular"},G4670)),"lte","wifi")</f>
        <v>lte</v>
      </c>
      <c r="F4670" t="s">
        <v>5302</v>
      </c>
      <c r="G4670" t="s">
        <v>5233</v>
      </c>
      <c r="H4670">
        <f t="shared" si="559"/>
        <v>3</v>
      </c>
      <c r="I4670">
        <f t="shared" si="565"/>
        <v>1290000</v>
      </c>
      <c r="J4670">
        <v>2017.06</v>
      </c>
      <c r="K4670">
        <f t="shared" si="566"/>
        <v>256</v>
      </c>
      <c r="M4670">
        <f t="shared" si="564"/>
        <v>1170000</v>
      </c>
    </row>
    <row r="4671" spans="1:13" x14ac:dyDescent="0.45">
      <c r="A4671" t="s">
        <v>5326</v>
      </c>
      <c r="B4671">
        <v>645000</v>
      </c>
      <c r="C4671" t="s">
        <v>4</v>
      </c>
      <c r="D4671" t="str">
        <f t="shared" si="563"/>
        <v>2021.02</v>
      </c>
      <c r="E4671" t="str" cm="1">
        <f t="array" ref="E4671">IF(COUNT(FIND({"셀룰러","샐룰러","lte","Lte","LTE","Cellular","cellular"},G4671)),"lte","wifi")</f>
        <v>wifi</v>
      </c>
      <c r="F4671" t="s">
        <v>5277</v>
      </c>
      <c r="G4671" t="s">
        <v>5215</v>
      </c>
      <c r="H4671">
        <f t="shared" si="559"/>
        <v>3.9600000000000364</v>
      </c>
      <c r="I4671">
        <f t="shared" si="565"/>
        <v>1119000</v>
      </c>
      <c r="J4671">
        <v>2017.06</v>
      </c>
      <c r="K4671">
        <f t="shared" si="566"/>
        <v>256</v>
      </c>
      <c r="M4671">
        <f t="shared" si="564"/>
        <v>999000</v>
      </c>
    </row>
    <row r="4672" spans="1:13" x14ac:dyDescent="0.45">
      <c r="A4672" t="s">
        <v>5326</v>
      </c>
      <c r="B4672">
        <v>499000</v>
      </c>
      <c r="C4672" t="s">
        <v>4</v>
      </c>
      <c r="D4672" t="str">
        <f t="shared" si="563"/>
        <v>2021.03</v>
      </c>
      <c r="E4672" t="str" cm="1">
        <f t="array" ref="E4672">IF(COUNT(FIND({"셀룰러","샐룰러","lte","Lte","LTE","Cellular","cellular"},G4672)),"lte","wifi")</f>
        <v>wifi</v>
      </c>
      <c r="F4672" t="s">
        <v>5279</v>
      </c>
      <c r="G4672" t="s">
        <v>5230</v>
      </c>
      <c r="H4672">
        <f t="shared" si="559"/>
        <v>3.9700000000000273</v>
      </c>
      <c r="I4672">
        <f t="shared" si="565"/>
        <v>999000</v>
      </c>
      <c r="J4672">
        <v>2017.06</v>
      </c>
      <c r="K4672">
        <f t="shared" si="566"/>
        <v>64</v>
      </c>
      <c r="M4672">
        <f t="shared" si="564"/>
        <v>999000</v>
      </c>
    </row>
    <row r="4673" spans="1:13" x14ac:dyDescent="0.45">
      <c r="A4673" t="s">
        <v>5326</v>
      </c>
      <c r="B4673">
        <v>550000</v>
      </c>
      <c r="C4673" t="s">
        <v>4</v>
      </c>
      <c r="D4673" t="str">
        <f t="shared" si="563"/>
        <v>2021.02</v>
      </c>
      <c r="E4673" t="str" cm="1">
        <f t="array" ref="E4673">IF(COUNT(FIND({"셀룰러","샐룰러","lte","Lte","LTE","Cellular","cellular"},G4673)),"lte","wifi")</f>
        <v>lte</v>
      </c>
      <c r="F4673" t="s">
        <v>5277</v>
      </c>
      <c r="G4673" t="s">
        <v>5209</v>
      </c>
      <c r="H4673">
        <f t="shared" si="559"/>
        <v>3.9600000000000364</v>
      </c>
      <c r="I4673">
        <f t="shared" si="565"/>
        <v>1290000</v>
      </c>
      <c r="J4673">
        <v>2017.06</v>
      </c>
      <c r="K4673">
        <f t="shared" si="566"/>
        <v>256</v>
      </c>
      <c r="M4673">
        <f t="shared" si="564"/>
        <v>1170000</v>
      </c>
    </row>
    <row r="4674" spans="1:13" x14ac:dyDescent="0.45">
      <c r="A4674" t="s">
        <v>5326</v>
      </c>
      <c r="B4674">
        <v>660000</v>
      </c>
      <c r="C4674" t="s">
        <v>4</v>
      </c>
      <c r="D4674" t="str">
        <f t="shared" si="563"/>
        <v>2021.01</v>
      </c>
      <c r="E4674" t="str" cm="1">
        <f t="array" ref="E4674">IF(COUNT(FIND({"셀룰러","샐룰러","lte","Lte","LTE","Cellular","cellular"},G4674)),"lte","wifi")</f>
        <v>wifi</v>
      </c>
      <c r="F4674" t="s">
        <v>5283</v>
      </c>
      <c r="G4674" t="s">
        <v>4740</v>
      </c>
      <c r="H4674">
        <f t="shared" si="559"/>
        <v>3.9500000000000455</v>
      </c>
      <c r="I4674">
        <f t="shared" si="565"/>
        <v>999000</v>
      </c>
      <c r="J4674">
        <v>2017.06</v>
      </c>
      <c r="K4674">
        <f t="shared" si="566"/>
        <v>64</v>
      </c>
      <c r="M4674">
        <f t="shared" si="564"/>
        <v>999000</v>
      </c>
    </row>
    <row r="4675" spans="1:13" x14ac:dyDescent="0.45">
      <c r="A4675" t="s">
        <v>5326</v>
      </c>
      <c r="B4675">
        <v>1280000</v>
      </c>
      <c r="C4675" t="s">
        <v>4</v>
      </c>
      <c r="D4675" t="str">
        <f t="shared" si="563"/>
        <v>2018.11</v>
      </c>
      <c r="E4675" t="str" cm="1">
        <f t="array" ref="E4675">IF(COUNT(FIND({"셀룰러","샐룰러","lte","Lte","LTE","Cellular","cellular"},G4675)),"lte","wifi")</f>
        <v>wifi</v>
      </c>
      <c r="F4675" t="s">
        <v>5303</v>
      </c>
      <c r="G4675" t="s">
        <v>5232</v>
      </c>
      <c r="H4675">
        <f t="shared" si="559"/>
        <v>1.0499999999999545</v>
      </c>
      <c r="I4675">
        <f t="shared" si="565"/>
        <v>1119000</v>
      </c>
      <c r="J4675">
        <v>2017.06</v>
      </c>
      <c r="K4675">
        <f t="shared" si="566"/>
        <v>256</v>
      </c>
      <c r="M4675">
        <f t="shared" si="564"/>
        <v>999000</v>
      </c>
    </row>
    <row r="4676" spans="1:13" x14ac:dyDescent="0.45">
      <c r="A4676" t="s">
        <v>5326</v>
      </c>
      <c r="B4676">
        <v>660000</v>
      </c>
      <c r="C4676" t="s">
        <v>4</v>
      </c>
      <c r="D4676" t="str">
        <f t="shared" si="563"/>
        <v>2021.01</v>
      </c>
      <c r="E4676" t="str" cm="1">
        <f t="array" ref="E4676">IF(COUNT(FIND({"셀룰러","샐룰러","lte","Lte","LTE","Cellular","cellular"},G4676)),"lte","wifi")</f>
        <v>wifi</v>
      </c>
      <c r="F4676" t="s">
        <v>5283</v>
      </c>
      <c r="G4676" t="s">
        <v>4747</v>
      </c>
      <c r="H4676">
        <f t="shared" si="559"/>
        <v>3.9500000000000455</v>
      </c>
      <c r="I4676">
        <f t="shared" si="565"/>
        <v>999000</v>
      </c>
      <c r="J4676">
        <v>2017.06</v>
      </c>
      <c r="K4676">
        <f t="shared" si="566"/>
        <v>64</v>
      </c>
      <c r="M4676">
        <f t="shared" si="564"/>
        <v>999000</v>
      </c>
    </row>
    <row r="4677" spans="1:13" x14ac:dyDescent="0.45">
      <c r="A4677" t="s">
        <v>5326</v>
      </c>
      <c r="B4677">
        <v>750000</v>
      </c>
      <c r="C4677" t="s">
        <v>4</v>
      </c>
      <c r="D4677" t="str">
        <f t="shared" si="563"/>
        <v>2021.02</v>
      </c>
      <c r="E4677" t="str" cm="1">
        <f t="array" ref="E4677">IF(COUNT(FIND({"셀룰러","샐룰러","lte","Lte","LTE","Cellular","cellular"},G4677)),"lte","wifi")</f>
        <v>wifi</v>
      </c>
      <c r="F4677" t="s">
        <v>302</v>
      </c>
      <c r="G4677" t="s">
        <v>2866</v>
      </c>
      <c r="H4677">
        <f t="shared" si="559"/>
        <v>3.9600000000000364</v>
      </c>
      <c r="I4677">
        <f t="shared" si="565"/>
        <v>1119000</v>
      </c>
      <c r="J4677">
        <v>2017.06</v>
      </c>
      <c r="K4677">
        <f t="shared" si="566"/>
        <v>256</v>
      </c>
      <c r="M4677">
        <f t="shared" si="564"/>
        <v>999000</v>
      </c>
    </row>
    <row r="4678" spans="1:13" x14ac:dyDescent="0.45">
      <c r="A4678" t="s">
        <v>5326</v>
      </c>
      <c r="B4678">
        <v>500000</v>
      </c>
      <c r="C4678" t="s">
        <v>7</v>
      </c>
      <c r="D4678" s="2">
        <v>2021.02</v>
      </c>
      <c r="E4678" t="str" cm="1">
        <f t="array" ref="E4678">IF(COUNT(FIND({"셀룰러","샐룰러","lte","Lte","LTE","Cellular","cellular"},G4678)),"lte","wifi")</f>
        <v>wifi</v>
      </c>
      <c r="F4678">
        <v>20210221</v>
      </c>
      <c r="G4678" t="s">
        <v>5465</v>
      </c>
      <c r="H4678">
        <f t="shared" si="559"/>
        <v>3.9600000000000364</v>
      </c>
      <c r="I4678">
        <f t="shared" si="565"/>
        <v>1119000</v>
      </c>
      <c r="J4678">
        <v>2017.06</v>
      </c>
      <c r="K4678">
        <f t="shared" si="566"/>
        <v>256</v>
      </c>
      <c r="M4678">
        <f t="shared" si="564"/>
        <v>999000</v>
      </c>
    </row>
    <row r="4679" spans="1:13" x14ac:dyDescent="0.45">
      <c r="A4679" t="s">
        <v>5326</v>
      </c>
      <c r="B4679">
        <v>350000</v>
      </c>
      <c r="C4679" t="s">
        <v>4</v>
      </c>
      <c r="D4679" t="str">
        <f t="shared" ref="D4679:D4684" si="567">LEFT(F4679,7)</f>
        <v>2021.02</v>
      </c>
      <c r="E4679" t="str" cm="1">
        <f t="array" ref="E4679">IF(COUNT(FIND({"셀룰러","샐룰러","lte","Lte","LTE","Cellular","cellular"},G4679)),"lte","wifi")</f>
        <v>wifi</v>
      </c>
      <c r="F4679" t="s">
        <v>208</v>
      </c>
      <c r="G4679" t="s">
        <v>2816</v>
      </c>
      <c r="H4679">
        <f t="shared" ref="H4679:H4742" si="568">D4679-J4679</f>
        <v>3.9600000000000364</v>
      </c>
      <c r="I4679">
        <f t="shared" si="565"/>
        <v>999000</v>
      </c>
      <c r="J4679">
        <v>2017.06</v>
      </c>
      <c r="K4679">
        <f t="shared" si="566"/>
        <v>64</v>
      </c>
      <c r="M4679">
        <f t="shared" si="564"/>
        <v>999000</v>
      </c>
    </row>
    <row r="4680" spans="1:13" x14ac:dyDescent="0.45">
      <c r="A4680" t="s">
        <v>5326</v>
      </c>
      <c r="B4680">
        <v>1150000</v>
      </c>
      <c r="C4680" t="s">
        <v>4</v>
      </c>
      <c r="D4680" t="str">
        <f t="shared" si="567"/>
        <v>2021.03</v>
      </c>
      <c r="E4680" t="str" cm="1">
        <f t="array" ref="E4680">IF(COUNT(FIND({"셀룰러","샐룰러","lte","Lte","LTE","Cellular","cellular"},G4680)),"lte","wifi")</f>
        <v>wifi</v>
      </c>
      <c r="F4680" t="s">
        <v>22</v>
      </c>
      <c r="G4680" t="s">
        <v>2978</v>
      </c>
      <c r="H4680">
        <f t="shared" si="568"/>
        <v>3.9700000000000273</v>
      </c>
      <c r="I4680">
        <f t="shared" si="565"/>
        <v>1119000</v>
      </c>
      <c r="J4680">
        <v>2017.06</v>
      </c>
      <c r="K4680">
        <f t="shared" si="566"/>
        <v>256</v>
      </c>
      <c r="M4680">
        <f t="shared" si="564"/>
        <v>999000</v>
      </c>
    </row>
    <row r="4681" spans="1:13" x14ac:dyDescent="0.45">
      <c r="A4681" t="s">
        <v>5326</v>
      </c>
      <c r="B4681">
        <v>570000</v>
      </c>
      <c r="C4681" t="s">
        <v>43</v>
      </c>
      <c r="D4681" t="str">
        <f t="shared" si="567"/>
        <v>2021.02</v>
      </c>
      <c r="E4681" t="str" cm="1">
        <f t="array" ref="E4681">IF(COUNT(FIND({"셀룰러","샐룰러","lte","Lte","LTE","Cellular","cellular"},G4681)),"lte","wifi")</f>
        <v>lte</v>
      </c>
      <c r="F4681" t="s">
        <v>48</v>
      </c>
      <c r="G4681" t="s">
        <v>2860</v>
      </c>
      <c r="H4681">
        <f t="shared" si="568"/>
        <v>3.9600000000000364</v>
      </c>
      <c r="I4681">
        <f t="shared" si="565"/>
        <v>1170000</v>
      </c>
      <c r="J4681">
        <v>2017.06</v>
      </c>
      <c r="K4681">
        <f t="shared" si="566"/>
        <v>64</v>
      </c>
      <c r="M4681">
        <f t="shared" si="564"/>
        <v>1170000</v>
      </c>
    </row>
    <row r="4682" spans="1:13" x14ac:dyDescent="0.45">
      <c r="A4682" t="s">
        <v>5326</v>
      </c>
      <c r="B4682">
        <v>400000</v>
      </c>
      <c r="C4682" t="s">
        <v>4</v>
      </c>
      <c r="D4682" t="str">
        <f t="shared" si="567"/>
        <v>2020.12</v>
      </c>
      <c r="E4682" t="str" cm="1">
        <f t="array" ref="E4682">IF(COUNT(FIND({"셀룰러","샐룰러","lte","Lte","LTE","Cellular","cellular"},G4682)),"lte","wifi")</f>
        <v>wifi</v>
      </c>
      <c r="F4682" t="s">
        <v>148</v>
      </c>
      <c r="G4682" t="s">
        <v>147</v>
      </c>
      <c r="H4682">
        <f t="shared" si="568"/>
        <v>3.0599999999999454</v>
      </c>
      <c r="I4682">
        <f t="shared" si="565"/>
        <v>999000</v>
      </c>
      <c r="J4682">
        <v>2017.06</v>
      </c>
      <c r="K4682">
        <f t="shared" si="566"/>
        <v>64</v>
      </c>
      <c r="M4682">
        <f t="shared" si="564"/>
        <v>999000</v>
      </c>
    </row>
    <row r="4683" spans="1:13" x14ac:dyDescent="0.45">
      <c r="A4683" t="s">
        <v>5326</v>
      </c>
      <c r="B4683">
        <v>455000</v>
      </c>
      <c r="C4683" t="s">
        <v>4</v>
      </c>
      <c r="D4683" t="str">
        <f t="shared" si="567"/>
        <v>2020.12</v>
      </c>
      <c r="E4683" t="str" cm="1">
        <f t="array" ref="E4683">IF(COUNT(FIND({"셀룰러","샐룰러","lte","Lte","LTE","Cellular","cellular"},G4683)),"lte","wifi")</f>
        <v>lte</v>
      </c>
      <c r="F4683" t="s">
        <v>143</v>
      </c>
      <c r="G4683" t="s">
        <v>2782</v>
      </c>
      <c r="H4683">
        <f t="shared" si="568"/>
        <v>3.0599999999999454</v>
      </c>
      <c r="I4683">
        <f t="shared" si="565"/>
        <v>1290000</v>
      </c>
      <c r="J4683">
        <v>2017.06</v>
      </c>
      <c r="K4683">
        <f t="shared" si="566"/>
        <v>256</v>
      </c>
      <c r="M4683">
        <f t="shared" si="564"/>
        <v>1170000</v>
      </c>
    </row>
    <row r="4684" spans="1:13" x14ac:dyDescent="0.45">
      <c r="A4684" t="s">
        <v>5326</v>
      </c>
      <c r="B4684">
        <v>450000</v>
      </c>
      <c r="C4684" t="s">
        <v>7</v>
      </c>
      <c r="D4684" t="str">
        <f t="shared" si="567"/>
        <v>2021.02</v>
      </c>
      <c r="E4684" t="str" cm="1">
        <f t="array" ref="E4684">IF(COUNT(FIND({"셀룰러","샐룰러","lte","Lte","LTE","Cellular","cellular"},G4684)),"lte","wifi")</f>
        <v>wifi</v>
      </c>
      <c r="F4684" t="s">
        <v>49</v>
      </c>
      <c r="G4684" t="s">
        <v>4759</v>
      </c>
      <c r="H4684">
        <f t="shared" si="568"/>
        <v>3.9600000000000364</v>
      </c>
      <c r="I4684">
        <f t="shared" si="565"/>
        <v>999000</v>
      </c>
      <c r="J4684">
        <v>2017.06</v>
      </c>
      <c r="K4684">
        <f t="shared" si="566"/>
        <v>64</v>
      </c>
      <c r="M4684">
        <f t="shared" si="564"/>
        <v>999000</v>
      </c>
    </row>
    <row r="4685" spans="1:13" x14ac:dyDescent="0.45">
      <c r="A4685" t="s">
        <v>5326</v>
      </c>
      <c r="B4685">
        <v>950000</v>
      </c>
      <c r="C4685" t="s">
        <v>4</v>
      </c>
      <c r="D4685" s="2">
        <v>2021.01</v>
      </c>
      <c r="E4685" t="str" cm="1">
        <f t="array" ref="E4685">IF(COUNT(FIND({"셀룰러","샐룰러","lte","Lte","LTE","Cellular","cellular"},G4685)),"lte","wifi")</f>
        <v>wifi</v>
      </c>
      <c r="F4685">
        <v>20210121</v>
      </c>
      <c r="G4685" t="s">
        <v>5505</v>
      </c>
      <c r="H4685">
        <f t="shared" si="568"/>
        <v>3.9500000000000455</v>
      </c>
      <c r="I4685">
        <f t="shared" si="565"/>
        <v>1119000</v>
      </c>
      <c r="J4685">
        <v>2017.06</v>
      </c>
      <c r="K4685">
        <f t="shared" si="566"/>
        <v>256</v>
      </c>
      <c r="M4685">
        <f t="shared" si="564"/>
        <v>999000</v>
      </c>
    </row>
    <row r="4686" spans="1:13" x14ac:dyDescent="0.45">
      <c r="A4686" t="s">
        <v>5326</v>
      </c>
      <c r="B4686">
        <v>720000</v>
      </c>
      <c r="C4686" t="s">
        <v>7</v>
      </c>
      <c r="D4686" t="str">
        <f>LEFT(F4686,7)</f>
        <v>2021.01</v>
      </c>
      <c r="E4686" t="str" cm="1">
        <f t="array" ref="E4686">IF(COUNT(FIND({"셀룰러","샐룰러","lte","Lte","LTE","Cellular","cellular"},G4686)),"lte","wifi")</f>
        <v>lte</v>
      </c>
      <c r="F4686" t="s">
        <v>418</v>
      </c>
      <c r="G4686" t="s">
        <v>4785</v>
      </c>
      <c r="H4686">
        <f t="shared" si="568"/>
        <v>3.9500000000000455</v>
      </c>
      <c r="I4686">
        <f t="shared" si="565"/>
        <v>1530000</v>
      </c>
      <c r="J4686">
        <v>2017.06</v>
      </c>
      <c r="K4686">
        <f t="shared" si="566"/>
        <v>512</v>
      </c>
      <c r="M4686">
        <f t="shared" si="564"/>
        <v>1170000</v>
      </c>
    </row>
    <row r="4687" spans="1:13" x14ac:dyDescent="0.45">
      <c r="A4687" t="s">
        <v>5326</v>
      </c>
      <c r="B4687">
        <v>560000</v>
      </c>
      <c r="C4687" t="s">
        <v>4</v>
      </c>
      <c r="D4687" t="str">
        <f>LEFT(F4687,7)</f>
        <v>2020.12</v>
      </c>
      <c r="E4687" t="str" cm="1">
        <f t="array" ref="E4687">IF(COUNT(FIND({"셀룰러","샐룰러","lte","Lte","LTE","Cellular","cellular"},G4687)),"lte","wifi")</f>
        <v>wifi</v>
      </c>
      <c r="F4687" t="s">
        <v>121</v>
      </c>
      <c r="G4687" t="s">
        <v>4806</v>
      </c>
      <c r="H4687">
        <f t="shared" si="568"/>
        <v>3.0599999999999454</v>
      </c>
      <c r="I4687">
        <f t="shared" si="565"/>
        <v>999000</v>
      </c>
      <c r="J4687">
        <v>2017.06</v>
      </c>
      <c r="K4687">
        <f t="shared" si="566"/>
        <v>64</v>
      </c>
      <c r="M4687">
        <f t="shared" si="564"/>
        <v>999000</v>
      </c>
    </row>
    <row r="4688" spans="1:13" x14ac:dyDescent="0.45">
      <c r="A4688" t="s">
        <v>5326</v>
      </c>
      <c r="B4688">
        <v>1100000</v>
      </c>
      <c r="C4688" t="s">
        <v>43</v>
      </c>
      <c r="D4688" t="str">
        <f>LEFT(F4688,7)</f>
        <v>2020.12</v>
      </c>
      <c r="E4688" t="str" cm="1">
        <f t="array" ref="E4688">IF(COUNT(FIND({"셀룰러","샐룰러","lte","Lte","LTE","Cellular","cellular"},G4688)),"lte","wifi")</f>
        <v>lte</v>
      </c>
      <c r="F4688" t="s">
        <v>173</v>
      </c>
      <c r="G4688" t="s">
        <v>4832</v>
      </c>
      <c r="H4688">
        <f t="shared" si="568"/>
        <v>3.0599999999999454</v>
      </c>
      <c r="I4688">
        <f t="shared" si="565"/>
        <v>1170000</v>
      </c>
      <c r="J4688">
        <v>2017.06</v>
      </c>
      <c r="K4688">
        <f t="shared" si="566"/>
        <v>64</v>
      </c>
      <c r="M4688">
        <f t="shared" si="564"/>
        <v>1170000</v>
      </c>
    </row>
    <row r="4689" spans="1:13" x14ac:dyDescent="0.45">
      <c r="A4689" t="s">
        <v>5326</v>
      </c>
      <c r="B4689">
        <v>560000</v>
      </c>
      <c r="C4689" t="s">
        <v>4</v>
      </c>
      <c r="D4689" t="str">
        <f>LEFT(F4689,7)</f>
        <v>2021.02</v>
      </c>
      <c r="E4689" t="str" cm="1">
        <f t="array" ref="E4689">IF(COUNT(FIND({"셀룰러","샐룰러","lte","Lte","LTE","Cellular","cellular"},G4689)),"lte","wifi")</f>
        <v>lte</v>
      </c>
      <c r="F4689" t="s">
        <v>48</v>
      </c>
      <c r="G4689" t="s">
        <v>2861</v>
      </c>
      <c r="H4689">
        <f t="shared" si="568"/>
        <v>3.9600000000000364</v>
      </c>
      <c r="I4689">
        <f t="shared" si="565"/>
        <v>1170000</v>
      </c>
      <c r="J4689">
        <v>2017.06</v>
      </c>
      <c r="K4689">
        <f t="shared" si="566"/>
        <v>64</v>
      </c>
      <c r="M4689">
        <f t="shared" si="564"/>
        <v>1170000</v>
      </c>
    </row>
    <row r="4690" spans="1:13" x14ac:dyDescent="0.45">
      <c r="A4690" t="s">
        <v>5326</v>
      </c>
      <c r="B4690">
        <v>1000000</v>
      </c>
      <c r="C4690" t="s">
        <v>43</v>
      </c>
      <c r="D4690" t="str">
        <f>LEFT(F4690,7)</f>
        <v>2021.01</v>
      </c>
      <c r="E4690" t="str" cm="1">
        <f t="array" ref="E4690">IF(COUNT(FIND({"셀룰러","샐룰러","lte","Lte","LTE","Cellular","cellular"},G4690)),"lte","wifi")</f>
        <v>wifi</v>
      </c>
      <c r="F4690" t="s">
        <v>111</v>
      </c>
      <c r="G4690" t="s">
        <v>4791</v>
      </c>
      <c r="H4690">
        <f t="shared" si="568"/>
        <v>3.9500000000000455</v>
      </c>
      <c r="I4690">
        <f t="shared" si="565"/>
        <v>1119000</v>
      </c>
      <c r="J4690">
        <v>2017.06</v>
      </c>
      <c r="K4690">
        <f t="shared" si="566"/>
        <v>256</v>
      </c>
      <c r="M4690">
        <f t="shared" si="564"/>
        <v>999000</v>
      </c>
    </row>
    <row r="4691" spans="1:13" x14ac:dyDescent="0.45">
      <c r="A4691" t="s">
        <v>5326</v>
      </c>
      <c r="B4691">
        <v>470000</v>
      </c>
      <c r="C4691" t="s">
        <v>7</v>
      </c>
      <c r="D4691" s="2">
        <v>2020.12</v>
      </c>
      <c r="E4691" t="str" cm="1">
        <f t="array" ref="E4691">IF(COUNT(FIND({"셀룰러","샐룰러","lte","Lte","LTE","Cellular","cellular"},G4691)),"lte","wifi")</f>
        <v>wifi</v>
      </c>
      <c r="F4691">
        <v>20201212</v>
      </c>
      <c r="G4691" t="s">
        <v>5336</v>
      </c>
      <c r="H4691">
        <f t="shared" si="568"/>
        <v>3.0599999999999454</v>
      </c>
      <c r="I4691">
        <f t="shared" si="565"/>
        <v>999000</v>
      </c>
      <c r="J4691">
        <v>2017.06</v>
      </c>
      <c r="K4691">
        <f t="shared" si="566"/>
        <v>64</v>
      </c>
      <c r="M4691">
        <f t="shared" si="564"/>
        <v>999000</v>
      </c>
    </row>
    <row r="4692" spans="1:13" x14ac:dyDescent="0.45">
      <c r="A4692" t="s">
        <v>5326</v>
      </c>
      <c r="B4692">
        <v>500000</v>
      </c>
      <c r="C4692" t="s">
        <v>7</v>
      </c>
      <c r="D4692" t="str">
        <f t="shared" ref="D4692:D4718" si="569">LEFT(F4692,7)</f>
        <v>2020.12</v>
      </c>
      <c r="E4692" t="str" cm="1">
        <f t="array" ref="E4692">IF(COUNT(FIND({"셀룰러","샐룰러","lte","Lte","LTE","Cellular","cellular"},G4692)),"lte","wifi")</f>
        <v>lte</v>
      </c>
      <c r="F4692" t="s">
        <v>472</v>
      </c>
      <c r="G4692" t="s">
        <v>4846</v>
      </c>
      <c r="H4692">
        <f t="shared" si="568"/>
        <v>3.0599999999999454</v>
      </c>
      <c r="I4692">
        <f t="shared" si="565"/>
        <v>1170000</v>
      </c>
      <c r="J4692">
        <v>2017.06</v>
      </c>
      <c r="K4692">
        <f t="shared" si="566"/>
        <v>64</v>
      </c>
      <c r="M4692">
        <f t="shared" si="564"/>
        <v>1170000</v>
      </c>
    </row>
    <row r="4693" spans="1:13" x14ac:dyDescent="0.45">
      <c r="A4693" t="s">
        <v>5326</v>
      </c>
      <c r="B4693">
        <v>250000</v>
      </c>
      <c r="C4693" t="s">
        <v>4</v>
      </c>
      <c r="D4693" t="str">
        <f t="shared" si="569"/>
        <v>2021.02</v>
      </c>
      <c r="E4693" t="str" cm="1">
        <f t="array" ref="E4693">IF(COUNT(FIND({"셀룰러","샐룰러","lte","Lte","LTE","Cellular","cellular"},G4693)),"lte","wifi")</f>
        <v>lte</v>
      </c>
      <c r="F4693" t="s">
        <v>74</v>
      </c>
      <c r="G4693" t="s">
        <v>2877</v>
      </c>
      <c r="H4693">
        <f t="shared" si="568"/>
        <v>3.9600000000000364</v>
      </c>
      <c r="I4693">
        <f t="shared" si="565"/>
        <v>1290000</v>
      </c>
      <c r="J4693">
        <v>2017.06</v>
      </c>
      <c r="K4693">
        <f t="shared" si="566"/>
        <v>256</v>
      </c>
      <c r="M4693">
        <f t="shared" si="564"/>
        <v>1170000</v>
      </c>
    </row>
    <row r="4694" spans="1:13" x14ac:dyDescent="0.45">
      <c r="A4694" t="s">
        <v>5326</v>
      </c>
      <c r="B4694">
        <v>550000</v>
      </c>
      <c r="C4694" t="s">
        <v>7</v>
      </c>
      <c r="D4694" t="str">
        <f t="shared" si="569"/>
        <v>2021.02</v>
      </c>
      <c r="E4694" t="str" cm="1">
        <f t="array" ref="E4694">IF(COUNT(FIND({"셀룰러","샐룰러","lte","Lte","LTE","Cellular","cellular"},G4694)),"lte","wifi")</f>
        <v>lte</v>
      </c>
      <c r="F4694" t="s">
        <v>44</v>
      </c>
      <c r="G4694" t="s">
        <v>2834</v>
      </c>
      <c r="H4694">
        <f t="shared" si="568"/>
        <v>3.9600000000000364</v>
      </c>
      <c r="I4694">
        <f t="shared" si="565"/>
        <v>1290000</v>
      </c>
      <c r="J4694">
        <v>2017.06</v>
      </c>
      <c r="K4694">
        <f t="shared" si="566"/>
        <v>256</v>
      </c>
      <c r="M4694">
        <f t="shared" si="564"/>
        <v>1170000</v>
      </c>
    </row>
    <row r="4695" spans="1:13" x14ac:dyDescent="0.45">
      <c r="A4695" t="s">
        <v>5326</v>
      </c>
      <c r="B4695">
        <v>450000</v>
      </c>
      <c r="C4695" t="s">
        <v>7</v>
      </c>
      <c r="D4695" t="str">
        <f t="shared" si="569"/>
        <v>2020.12</v>
      </c>
      <c r="E4695" t="str" cm="1">
        <f t="array" ref="E4695">IF(COUNT(FIND({"셀룰러","샐룰러","lte","Lte","LTE","Cellular","cellular"},G4695)),"lte","wifi")</f>
        <v>lte</v>
      </c>
      <c r="F4695" t="s">
        <v>132</v>
      </c>
      <c r="G4695" t="s">
        <v>4824</v>
      </c>
      <c r="H4695">
        <f t="shared" si="568"/>
        <v>3.0599999999999454</v>
      </c>
      <c r="I4695">
        <f t="shared" si="565"/>
        <v>1170000</v>
      </c>
      <c r="J4695">
        <v>2017.06</v>
      </c>
      <c r="K4695">
        <f t="shared" si="566"/>
        <v>64</v>
      </c>
      <c r="M4695">
        <f t="shared" si="564"/>
        <v>1170000</v>
      </c>
    </row>
    <row r="4696" spans="1:13" x14ac:dyDescent="0.45">
      <c r="A4696" t="s">
        <v>5326</v>
      </c>
      <c r="B4696">
        <v>650000</v>
      </c>
      <c r="C4696" t="s">
        <v>7</v>
      </c>
      <c r="D4696" t="str">
        <f t="shared" si="569"/>
        <v>2021.01</v>
      </c>
      <c r="E4696" t="str" cm="1">
        <f t="array" ref="E4696">IF(COUNT(FIND({"셀룰러","샐룰러","lte","Lte","LTE","Cellular","cellular"},G4696)),"lte","wifi")</f>
        <v>lte</v>
      </c>
      <c r="F4696" t="s">
        <v>84</v>
      </c>
      <c r="G4696" t="s">
        <v>2759</v>
      </c>
      <c r="H4696">
        <f t="shared" si="568"/>
        <v>3.9500000000000455</v>
      </c>
      <c r="I4696">
        <f t="shared" si="565"/>
        <v>1290000</v>
      </c>
      <c r="J4696">
        <v>2017.06</v>
      </c>
      <c r="K4696">
        <f t="shared" si="566"/>
        <v>256</v>
      </c>
      <c r="M4696">
        <f t="shared" si="564"/>
        <v>1170000</v>
      </c>
    </row>
    <row r="4697" spans="1:13" x14ac:dyDescent="0.45">
      <c r="A4697" t="s">
        <v>5326</v>
      </c>
      <c r="B4697">
        <v>200000</v>
      </c>
      <c r="C4697" t="s">
        <v>4</v>
      </c>
      <c r="D4697" t="str">
        <f t="shared" si="569"/>
        <v>2021.01</v>
      </c>
      <c r="E4697" t="str" cm="1">
        <f t="array" ref="E4697">IF(COUNT(FIND({"셀룰러","샐룰러","lte","Lte","LTE","Cellular","cellular"},G4697)),"lte","wifi")</f>
        <v>wifi</v>
      </c>
      <c r="F4697" t="s">
        <v>127</v>
      </c>
      <c r="G4697" t="s">
        <v>4797</v>
      </c>
      <c r="H4697">
        <f t="shared" si="568"/>
        <v>3.9500000000000455</v>
      </c>
      <c r="I4697">
        <f t="shared" si="565"/>
        <v>999000</v>
      </c>
      <c r="J4697">
        <v>2017.06</v>
      </c>
      <c r="K4697">
        <f t="shared" si="566"/>
        <v>64</v>
      </c>
      <c r="M4697">
        <f t="shared" si="564"/>
        <v>999000</v>
      </c>
    </row>
    <row r="4698" spans="1:13" x14ac:dyDescent="0.45">
      <c r="A4698" t="s">
        <v>5326</v>
      </c>
      <c r="B4698">
        <v>420000</v>
      </c>
      <c r="C4698" t="s">
        <v>4</v>
      </c>
      <c r="D4698" t="str">
        <f t="shared" si="569"/>
        <v>2021.01</v>
      </c>
      <c r="E4698" t="str" cm="1">
        <f t="array" ref="E4698">IF(COUNT(FIND({"셀룰러","샐룰러","lte","Lte","LTE","Cellular","cellular"},G4698)),"lte","wifi")</f>
        <v>wifi</v>
      </c>
      <c r="F4698" t="s">
        <v>95</v>
      </c>
      <c r="G4698" t="s">
        <v>2767</v>
      </c>
      <c r="H4698">
        <f t="shared" si="568"/>
        <v>3.9500000000000455</v>
      </c>
      <c r="I4698">
        <f t="shared" si="565"/>
        <v>999000</v>
      </c>
      <c r="J4698">
        <v>2017.06</v>
      </c>
      <c r="K4698">
        <f t="shared" si="566"/>
        <v>64</v>
      </c>
      <c r="M4698">
        <f t="shared" si="564"/>
        <v>999000</v>
      </c>
    </row>
    <row r="4699" spans="1:13" x14ac:dyDescent="0.45">
      <c r="A4699" t="s">
        <v>5326</v>
      </c>
      <c r="B4699">
        <v>420000</v>
      </c>
      <c r="C4699" t="s">
        <v>7</v>
      </c>
      <c r="D4699" t="str">
        <f t="shared" si="569"/>
        <v>2021.02</v>
      </c>
      <c r="E4699" t="str" cm="1">
        <f t="array" ref="E4699">IF(COUNT(FIND({"셀룰러","샐룰러","lte","Lte","LTE","Cellular","cellular"},G4699)),"lte","wifi")</f>
        <v>wifi</v>
      </c>
      <c r="F4699" t="s">
        <v>30</v>
      </c>
      <c r="G4699" t="s">
        <v>842</v>
      </c>
      <c r="H4699">
        <f t="shared" si="568"/>
        <v>3.9600000000000364</v>
      </c>
      <c r="I4699">
        <f t="shared" si="565"/>
        <v>1119000</v>
      </c>
      <c r="J4699">
        <v>2017.06</v>
      </c>
      <c r="K4699">
        <f t="shared" si="566"/>
        <v>256</v>
      </c>
      <c r="M4699">
        <f t="shared" si="564"/>
        <v>999000</v>
      </c>
    </row>
    <row r="4700" spans="1:13" x14ac:dyDescent="0.45">
      <c r="A4700" t="s">
        <v>5326</v>
      </c>
      <c r="B4700">
        <v>700000</v>
      </c>
      <c r="C4700" t="s">
        <v>7</v>
      </c>
      <c r="D4700" t="str">
        <f t="shared" si="569"/>
        <v>2020.12</v>
      </c>
      <c r="E4700" t="str" cm="1">
        <f t="array" ref="E4700">IF(COUNT(FIND({"셀룰러","샐룰러","lte","Lte","LTE","Cellular","cellular"},G4700)),"lte","wifi")</f>
        <v>wifi</v>
      </c>
      <c r="F4700" t="s">
        <v>472</v>
      </c>
      <c r="G4700" t="s">
        <v>4818</v>
      </c>
      <c r="H4700">
        <f t="shared" si="568"/>
        <v>3.0599999999999454</v>
      </c>
      <c r="I4700">
        <f t="shared" si="565"/>
        <v>999000</v>
      </c>
      <c r="J4700">
        <v>2017.06</v>
      </c>
      <c r="K4700">
        <f t="shared" si="566"/>
        <v>64</v>
      </c>
      <c r="M4700">
        <f t="shared" si="564"/>
        <v>999000</v>
      </c>
    </row>
    <row r="4701" spans="1:13" x14ac:dyDescent="0.45">
      <c r="A4701" t="s">
        <v>5326</v>
      </c>
      <c r="B4701">
        <v>470000</v>
      </c>
      <c r="C4701" t="s">
        <v>7</v>
      </c>
      <c r="D4701" t="str">
        <f t="shared" si="569"/>
        <v>2020.12</v>
      </c>
      <c r="E4701" t="str" cm="1">
        <f t="array" ref="E4701">IF(COUNT(FIND({"셀룰러","샐룰러","lte","Lte","LTE","Cellular","cellular"},G4701)),"lte","wifi")</f>
        <v>lte</v>
      </c>
      <c r="F4701" t="s">
        <v>128</v>
      </c>
      <c r="G4701" t="s">
        <v>4808</v>
      </c>
      <c r="H4701">
        <f t="shared" si="568"/>
        <v>3.0599999999999454</v>
      </c>
      <c r="I4701">
        <f t="shared" si="565"/>
        <v>1530000</v>
      </c>
      <c r="J4701">
        <v>2017.06</v>
      </c>
      <c r="K4701">
        <f t="shared" si="566"/>
        <v>512</v>
      </c>
      <c r="M4701">
        <f t="shared" si="564"/>
        <v>1170000</v>
      </c>
    </row>
    <row r="4702" spans="1:13" x14ac:dyDescent="0.45">
      <c r="A4702" t="s">
        <v>5326</v>
      </c>
      <c r="B4702">
        <v>620000</v>
      </c>
      <c r="C4702" t="s">
        <v>7</v>
      </c>
      <c r="D4702" t="str">
        <f t="shared" si="569"/>
        <v>2020.12</v>
      </c>
      <c r="E4702" t="str" cm="1">
        <f t="array" ref="E4702">IF(COUNT(FIND({"셀룰러","샐룰러","lte","Lte","LTE","Cellular","cellular"},G4702)),"lte","wifi")</f>
        <v>lte</v>
      </c>
      <c r="F4702" t="s">
        <v>118</v>
      </c>
      <c r="G4702" t="s">
        <v>4798</v>
      </c>
      <c r="H4702">
        <f t="shared" si="568"/>
        <v>3.0599999999999454</v>
      </c>
      <c r="I4702">
        <f t="shared" si="565"/>
        <v>1290000</v>
      </c>
      <c r="J4702">
        <v>2017.06</v>
      </c>
      <c r="K4702">
        <f t="shared" si="566"/>
        <v>256</v>
      </c>
      <c r="M4702">
        <f t="shared" si="564"/>
        <v>1170000</v>
      </c>
    </row>
    <row r="4703" spans="1:13" x14ac:dyDescent="0.45">
      <c r="A4703" t="s">
        <v>5326</v>
      </c>
      <c r="B4703">
        <v>400000</v>
      </c>
      <c r="C4703" t="s">
        <v>7</v>
      </c>
      <c r="D4703" t="str">
        <f t="shared" si="569"/>
        <v>2021.02</v>
      </c>
      <c r="E4703" t="str" cm="1">
        <f t="array" ref="E4703">IF(COUNT(FIND({"셀룰러","샐룰러","lte","Lte","LTE","Cellular","cellular"},G4703)),"lte","wifi")</f>
        <v>lte</v>
      </c>
      <c r="F4703" t="s">
        <v>35</v>
      </c>
      <c r="G4703" t="s">
        <v>2813</v>
      </c>
      <c r="H4703">
        <f t="shared" si="568"/>
        <v>3.9600000000000364</v>
      </c>
      <c r="I4703">
        <f t="shared" si="565"/>
        <v>1170000</v>
      </c>
      <c r="J4703">
        <v>2017.06</v>
      </c>
      <c r="K4703">
        <f t="shared" si="566"/>
        <v>64</v>
      </c>
      <c r="M4703">
        <f t="shared" si="564"/>
        <v>1170000</v>
      </c>
    </row>
    <row r="4704" spans="1:13" x14ac:dyDescent="0.45">
      <c r="A4704" t="s">
        <v>5326</v>
      </c>
      <c r="B4704">
        <v>350000</v>
      </c>
      <c r="C4704" t="s">
        <v>4</v>
      </c>
      <c r="D4704" t="str">
        <f t="shared" si="569"/>
        <v>2020.12</v>
      </c>
      <c r="E4704" t="str" cm="1">
        <f t="array" ref="E4704">IF(COUNT(FIND({"셀룰러","샐룰러","lte","Lte","LTE","Cellular","cellular"},G4704)),"lte","wifi")</f>
        <v>wifi</v>
      </c>
      <c r="F4704" t="s">
        <v>143</v>
      </c>
      <c r="G4704" t="s">
        <v>2783</v>
      </c>
      <c r="H4704">
        <f t="shared" si="568"/>
        <v>3.0599999999999454</v>
      </c>
      <c r="I4704">
        <f t="shared" si="565"/>
        <v>999000</v>
      </c>
      <c r="J4704">
        <v>2017.06</v>
      </c>
      <c r="K4704">
        <f t="shared" si="566"/>
        <v>64</v>
      </c>
      <c r="M4704">
        <f t="shared" si="564"/>
        <v>999000</v>
      </c>
    </row>
    <row r="4705" spans="1:13" x14ac:dyDescent="0.45">
      <c r="A4705" t="s">
        <v>5326</v>
      </c>
      <c r="B4705">
        <v>550000</v>
      </c>
      <c r="C4705" t="s">
        <v>4</v>
      </c>
      <c r="D4705" t="str">
        <f t="shared" si="569"/>
        <v>2020.12</v>
      </c>
      <c r="E4705" t="str" cm="1">
        <f t="array" ref="E4705">IF(COUNT(FIND({"셀룰러","샐룰러","lte","Lte","LTE","Cellular","cellular"},G4705)),"lte","wifi")</f>
        <v>wifi</v>
      </c>
      <c r="F4705" t="s">
        <v>138</v>
      </c>
      <c r="G4705" t="s">
        <v>4834</v>
      </c>
      <c r="H4705">
        <f t="shared" si="568"/>
        <v>3.0599999999999454</v>
      </c>
      <c r="I4705">
        <f t="shared" si="565"/>
        <v>1119000</v>
      </c>
      <c r="J4705">
        <v>2017.06</v>
      </c>
      <c r="K4705">
        <f t="shared" si="566"/>
        <v>256</v>
      </c>
      <c r="M4705">
        <f t="shared" si="564"/>
        <v>999000</v>
      </c>
    </row>
    <row r="4706" spans="1:13" x14ac:dyDescent="0.45">
      <c r="A4706" t="s">
        <v>5326</v>
      </c>
      <c r="B4706">
        <v>403000</v>
      </c>
      <c r="C4706" t="s">
        <v>4</v>
      </c>
      <c r="D4706" t="str">
        <f t="shared" si="569"/>
        <v>2021.01</v>
      </c>
      <c r="E4706" t="str" cm="1">
        <f t="array" ref="E4706">IF(COUNT(FIND({"셀룰러","샐룰러","lte","Lte","LTE","Cellular","cellular"},G4706)),"lte","wifi")</f>
        <v>lte</v>
      </c>
      <c r="F4706" t="s">
        <v>351</v>
      </c>
      <c r="G4706" t="s">
        <v>2764</v>
      </c>
      <c r="H4706">
        <f t="shared" si="568"/>
        <v>3.9500000000000455</v>
      </c>
      <c r="I4706">
        <f t="shared" si="565"/>
        <v>1170000</v>
      </c>
      <c r="J4706">
        <v>2017.06</v>
      </c>
      <c r="K4706">
        <f t="shared" si="566"/>
        <v>64</v>
      </c>
      <c r="M4706">
        <f t="shared" si="564"/>
        <v>1170000</v>
      </c>
    </row>
    <row r="4707" spans="1:13" x14ac:dyDescent="0.45">
      <c r="A4707" t="s">
        <v>5326</v>
      </c>
      <c r="B4707">
        <v>500000</v>
      </c>
      <c r="C4707" t="s">
        <v>7</v>
      </c>
      <c r="D4707" t="str">
        <f t="shared" si="569"/>
        <v>2020.11</v>
      </c>
      <c r="E4707" t="str" cm="1">
        <f t="array" ref="E4707">IF(COUNT(FIND({"셀룰러","샐룰러","lte","Lte","LTE","Cellular","cellular"},G4707)),"lte","wifi")</f>
        <v>lte</v>
      </c>
      <c r="F4707" t="s">
        <v>181</v>
      </c>
      <c r="G4707" t="s">
        <v>2797</v>
      </c>
      <c r="H4707">
        <f t="shared" si="568"/>
        <v>3.0499999999999545</v>
      </c>
      <c r="I4707">
        <f t="shared" si="565"/>
        <v>1170000</v>
      </c>
      <c r="J4707">
        <v>2017.06</v>
      </c>
      <c r="K4707">
        <f t="shared" si="566"/>
        <v>64</v>
      </c>
      <c r="M4707">
        <f t="shared" si="564"/>
        <v>1170000</v>
      </c>
    </row>
    <row r="4708" spans="1:13" x14ac:dyDescent="0.45">
      <c r="A4708" t="s">
        <v>5326</v>
      </c>
      <c r="B4708">
        <v>350000</v>
      </c>
      <c r="C4708" t="s">
        <v>7</v>
      </c>
      <c r="D4708" t="str">
        <f t="shared" si="569"/>
        <v>2021.02</v>
      </c>
      <c r="E4708" t="str" cm="1">
        <f t="array" ref="E4708">IF(COUNT(FIND({"셀룰러","샐룰러","lte","Lte","LTE","Cellular","cellular"},G4708)),"lte","wifi")</f>
        <v>wifi</v>
      </c>
      <c r="F4708" t="s">
        <v>30</v>
      </c>
      <c r="G4708" t="s">
        <v>2827</v>
      </c>
      <c r="H4708">
        <f t="shared" si="568"/>
        <v>3.9600000000000364</v>
      </c>
      <c r="I4708">
        <f t="shared" si="565"/>
        <v>999000</v>
      </c>
      <c r="J4708">
        <v>2017.06</v>
      </c>
      <c r="K4708">
        <f t="shared" si="566"/>
        <v>64</v>
      </c>
      <c r="M4708">
        <f t="shared" si="564"/>
        <v>999000</v>
      </c>
    </row>
    <row r="4709" spans="1:13" x14ac:dyDescent="0.45">
      <c r="A4709" t="s">
        <v>5326</v>
      </c>
      <c r="B4709">
        <v>450000</v>
      </c>
      <c r="C4709" t="s">
        <v>7</v>
      </c>
      <c r="D4709" t="str">
        <f t="shared" si="569"/>
        <v>2021.02</v>
      </c>
      <c r="E4709" t="str" cm="1">
        <f t="array" ref="E4709">IF(COUNT(FIND({"셀룰러","샐룰러","lte","Lte","LTE","Cellular","cellular"},G4709)),"lte","wifi")</f>
        <v>wifi</v>
      </c>
      <c r="F4709" t="s">
        <v>69</v>
      </c>
      <c r="G4709" t="s">
        <v>2865</v>
      </c>
      <c r="H4709">
        <f t="shared" si="568"/>
        <v>3.9600000000000364</v>
      </c>
      <c r="I4709">
        <f t="shared" si="565"/>
        <v>999000</v>
      </c>
      <c r="J4709">
        <v>2017.06</v>
      </c>
      <c r="K4709">
        <f t="shared" si="566"/>
        <v>64</v>
      </c>
      <c r="M4709">
        <f t="shared" si="564"/>
        <v>999000</v>
      </c>
    </row>
    <row r="4710" spans="1:13" x14ac:dyDescent="0.45">
      <c r="A4710" t="s">
        <v>5780</v>
      </c>
      <c r="B4710">
        <v>450000</v>
      </c>
      <c r="C4710" t="s">
        <v>7</v>
      </c>
      <c r="D4710" t="str">
        <f t="shared" si="569"/>
        <v>2021.03</v>
      </c>
      <c r="E4710" t="str" cm="1">
        <f t="array" ref="E4710">IF(COUNT(FIND({"셀룰러","샐룰러","lte","Lte","LTE","Cellular","cellular"},G4710)),"lte","wifi")</f>
        <v>wifi</v>
      </c>
      <c r="F4710" t="s">
        <v>13</v>
      </c>
      <c r="G4710" t="s">
        <v>2743</v>
      </c>
      <c r="H4710">
        <f t="shared" si="568"/>
        <v>3.9700000000000273</v>
      </c>
      <c r="I4710">
        <f t="shared" si="565"/>
        <v>999000</v>
      </c>
      <c r="J4710">
        <v>2017.06</v>
      </c>
      <c r="K4710">
        <f t="shared" si="566"/>
        <v>64</v>
      </c>
      <c r="M4710">
        <f t="shared" si="564"/>
        <v>999000</v>
      </c>
    </row>
    <row r="4711" spans="1:13" x14ac:dyDescent="0.45">
      <c r="A4711" t="s">
        <v>5326</v>
      </c>
      <c r="B4711">
        <v>350000</v>
      </c>
      <c r="C4711" t="s">
        <v>7</v>
      </c>
      <c r="D4711" t="str">
        <f t="shared" si="569"/>
        <v>2021.02</v>
      </c>
      <c r="E4711" t="str" cm="1">
        <f t="array" ref="E4711">IF(COUNT(FIND({"셀룰러","샐룰러","lte","Lte","LTE","Cellular","cellular"},G4711)),"lte","wifi")</f>
        <v>lte</v>
      </c>
      <c r="F4711" t="s">
        <v>29</v>
      </c>
      <c r="G4711" t="s">
        <v>2818</v>
      </c>
      <c r="H4711">
        <f t="shared" si="568"/>
        <v>3.9600000000000364</v>
      </c>
      <c r="I4711">
        <f t="shared" si="565"/>
        <v>1290000</v>
      </c>
      <c r="J4711">
        <v>2017.06</v>
      </c>
      <c r="K4711">
        <f t="shared" si="566"/>
        <v>256</v>
      </c>
      <c r="M4711">
        <f t="shared" si="564"/>
        <v>1170000</v>
      </c>
    </row>
    <row r="4712" spans="1:13" x14ac:dyDescent="0.45">
      <c r="A4712" t="s">
        <v>5326</v>
      </c>
      <c r="B4712">
        <v>630000</v>
      </c>
      <c r="C4712" t="s">
        <v>4</v>
      </c>
      <c r="D4712" t="str">
        <f t="shared" si="569"/>
        <v>2021.02</v>
      </c>
      <c r="E4712" t="str" cm="1">
        <f t="array" ref="E4712">IF(COUNT(FIND({"셀룰러","샐룰러","lte","Lte","LTE","Cellular","cellular"},G4712)),"lte","wifi")</f>
        <v>lte</v>
      </c>
      <c r="F4712" t="s">
        <v>47</v>
      </c>
      <c r="G4712" t="s">
        <v>2836</v>
      </c>
      <c r="H4712">
        <f t="shared" si="568"/>
        <v>3.9600000000000364</v>
      </c>
      <c r="I4712">
        <f t="shared" si="565"/>
        <v>1170000</v>
      </c>
      <c r="J4712">
        <v>2017.06</v>
      </c>
      <c r="K4712">
        <f t="shared" si="566"/>
        <v>64</v>
      </c>
      <c r="M4712">
        <f t="shared" si="564"/>
        <v>1170000</v>
      </c>
    </row>
    <row r="4713" spans="1:13" x14ac:dyDescent="0.45">
      <c r="A4713" t="s">
        <v>5326</v>
      </c>
      <c r="B4713">
        <v>660000</v>
      </c>
      <c r="C4713" t="s">
        <v>4</v>
      </c>
      <c r="D4713" t="str">
        <f t="shared" si="569"/>
        <v>2021.02</v>
      </c>
      <c r="E4713" t="str" cm="1">
        <f t="array" ref="E4713">IF(COUNT(FIND({"셀룰러","샐룰러","lte","Lte","LTE","Cellular","cellular"},G4713)),"lte","wifi")</f>
        <v>wifi</v>
      </c>
      <c r="F4713" t="s">
        <v>41</v>
      </c>
      <c r="G4713" t="s">
        <v>2832</v>
      </c>
      <c r="H4713">
        <f t="shared" si="568"/>
        <v>3.9600000000000364</v>
      </c>
      <c r="I4713">
        <f t="shared" si="565"/>
        <v>1119000</v>
      </c>
      <c r="J4713">
        <v>2017.06</v>
      </c>
      <c r="K4713">
        <f t="shared" si="566"/>
        <v>256</v>
      </c>
      <c r="M4713">
        <f t="shared" si="564"/>
        <v>999000</v>
      </c>
    </row>
    <row r="4714" spans="1:13" x14ac:dyDescent="0.45">
      <c r="A4714" t="s">
        <v>5326</v>
      </c>
      <c r="B4714">
        <v>520000</v>
      </c>
      <c r="C4714" t="s">
        <v>4</v>
      </c>
      <c r="D4714" t="str">
        <f t="shared" si="569"/>
        <v>2020.12</v>
      </c>
      <c r="E4714" t="str" cm="1">
        <f t="array" ref="E4714">IF(COUNT(FIND({"셀룰러","샐룰러","lte","Lte","LTE","Cellular","cellular"},G4714)),"lte","wifi")</f>
        <v>lte</v>
      </c>
      <c r="F4714" t="s">
        <v>155</v>
      </c>
      <c r="G4714" t="s">
        <v>4855</v>
      </c>
      <c r="H4714">
        <f t="shared" si="568"/>
        <v>3.0599999999999454</v>
      </c>
      <c r="I4714">
        <f t="shared" si="565"/>
        <v>1290000</v>
      </c>
      <c r="J4714">
        <v>2017.06</v>
      </c>
      <c r="K4714">
        <f t="shared" si="566"/>
        <v>256</v>
      </c>
      <c r="M4714">
        <f t="shared" si="564"/>
        <v>1170000</v>
      </c>
    </row>
    <row r="4715" spans="1:13" x14ac:dyDescent="0.45">
      <c r="A4715" t="s">
        <v>5326</v>
      </c>
      <c r="B4715">
        <v>320000</v>
      </c>
      <c r="C4715" t="s">
        <v>7</v>
      </c>
      <c r="D4715" t="str">
        <f t="shared" si="569"/>
        <v>2020.12</v>
      </c>
      <c r="E4715" t="str" cm="1">
        <f t="array" ref="E4715">IF(COUNT(FIND({"셀룰러","샐룰러","lte","Lte","LTE","Cellular","cellular"},G4715)),"lte","wifi")</f>
        <v>lte</v>
      </c>
      <c r="F4715" t="s">
        <v>152</v>
      </c>
      <c r="G4715" t="s">
        <v>4823</v>
      </c>
      <c r="H4715">
        <f t="shared" si="568"/>
        <v>3.0599999999999454</v>
      </c>
      <c r="I4715">
        <f t="shared" si="565"/>
        <v>1170000</v>
      </c>
      <c r="J4715">
        <v>2017.06</v>
      </c>
      <c r="K4715">
        <f t="shared" si="566"/>
        <v>64</v>
      </c>
      <c r="M4715">
        <f t="shared" si="564"/>
        <v>1170000</v>
      </c>
    </row>
    <row r="4716" spans="1:13" x14ac:dyDescent="0.45">
      <c r="A4716" t="s">
        <v>5326</v>
      </c>
      <c r="B4716">
        <v>430000</v>
      </c>
      <c r="C4716" t="s">
        <v>4</v>
      </c>
      <c r="D4716" t="str">
        <f t="shared" si="569"/>
        <v>2020.11</v>
      </c>
      <c r="E4716" t="str" cm="1">
        <f t="array" ref="E4716">IF(COUNT(FIND({"셀룰러","샐룰러","lte","Lte","LTE","Cellular","cellular"},G4716)),"lte","wifi")</f>
        <v>wifi</v>
      </c>
      <c r="F4716" t="s">
        <v>183</v>
      </c>
      <c r="G4716" t="s">
        <v>4851</v>
      </c>
      <c r="H4716">
        <f t="shared" si="568"/>
        <v>3.0499999999999545</v>
      </c>
      <c r="I4716">
        <f t="shared" si="565"/>
        <v>1119000</v>
      </c>
      <c r="J4716">
        <v>2017.06</v>
      </c>
      <c r="K4716">
        <f t="shared" si="566"/>
        <v>256</v>
      </c>
      <c r="M4716">
        <f t="shared" si="564"/>
        <v>999000</v>
      </c>
    </row>
    <row r="4717" spans="1:13" x14ac:dyDescent="0.45">
      <c r="A4717" t="s">
        <v>5326</v>
      </c>
      <c r="B4717">
        <v>440000</v>
      </c>
      <c r="C4717" t="s">
        <v>7</v>
      </c>
      <c r="D4717" t="str">
        <f t="shared" si="569"/>
        <v>2021.01</v>
      </c>
      <c r="E4717" t="str" cm="1">
        <f t="array" ref="E4717">IF(COUNT(FIND({"셀룰러","샐룰러","lte","Lte","LTE","Cellular","cellular"},G4717)),"lte","wifi")</f>
        <v>lte</v>
      </c>
      <c r="F4717" t="s">
        <v>371</v>
      </c>
      <c r="G4717" t="s">
        <v>4790</v>
      </c>
      <c r="H4717">
        <f t="shared" si="568"/>
        <v>3.9500000000000455</v>
      </c>
      <c r="I4717">
        <f t="shared" si="565"/>
        <v>1170000</v>
      </c>
      <c r="J4717">
        <v>2017.06</v>
      </c>
      <c r="K4717">
        <f t="shared" si="566"/>
        <v>64</v>
      </c>
      <c r="M4717">
        <f t="shared" si="564"/>
        <v>1170000</v>
      </c>
    </row>
    <row r="4718" spans="1:13" x14ac:dyDescent="0.45">
      <c r="A4718" t="s">
        <v>5326</v>
      </c>
      <c r="B4718">
        <v>520000</v>
      </c>
      <c r="C4718" t="s">
        <v>7</v>
      </c>
      <c r="D4718" t="str">
        <f t="shared" si="569"/>
        <v>2020.12</v>
      </c>
      <c r="E4718" t="str" cm="1">
        <f t="array" ref="E4718">IF(COUNT(FIND({"셀룰러","샐룰러","lte","Lte","LTE","Cellular","cellular"},G4718)),"lte","wifi")</f>
        <v>lte</v>
      </c>
      <c r="F4718" t="s">
        <v>143</v>
      </c>
      <c r="G4718" t="s">
        <v>4814</v>
      </c>
      <c r="H4718">
        <f t="shared" si="568"/>
        <v>3.0599999999999454</v>
      </c>
      <c r="I4718">
        <f t="shared" si="565"/>
        <v>1170000</v>
      </c>
      <c r="J4718">
        <v>2017.06</v>
      </c>
      <c r="K4718">
        <f t="shared" si="566"/>
        <v>64</v>
      </c>
      <c r="M4718">
        <f t="shared" si="564"/>
        <v>1170000</v>
      </c>
    </row>
    <row r="4719" spans="1:13" x14ac:dyDescent="0.45">
      <c r="A4719" t="s">
        <v>5326</v>
      </c>
      <c r="B4719">
        <v>500000</v>
      </c>
      <c r="C4719" t="s">
        <v>7</v>
      </c>
      <c r="D4719" s="2">
        <v>2020.12</v>
      </c>
      <c r="E4719" t="str" cm="1">
        <f t="array" ref="E4719">IF(COUNT(FIND({"셀룰러","샐룰러","lte","Lte","LTE","Cellular","cellular"},G4719)),"lte","wifi")</f>
        <v>wifi</v>
      </c>
      <c r="F4719">
        <v>20201218</v>
      </c>
      <c r="G4719" t="s">
        <v>5688</v>
      </c>
      <c r="H4719">
        <f t="shared" si="568"/>
        <v>3.0599999999999454</v>
      </c>
      <c r="I4719">
        <f t="shared" si="565"/>
        <v>1119000</v>
      </c>
      <c r="J4719">
        <v>2017.06</v>
      </c>
      <c r="K4719">
        <f t="shared" si="566"/>
        <v>256</v>
      </c>
      <c r="M4719">
        <f t="shared" si="564"/>
        <v>999000</v>
      </c>
    </row>
    <row r="4720" spans="1:13" x14ac:dyDescent="0.45">
      <c r="A4720" t="s">
        <v>5326</v>
      </c>
      <c r="B4720">
        <v>560000</v>
      </c>
      <c r="C4720" t="s">
        <v>7</v>
      </c>
      <c r="D4720" t="str">
        <f t="shared" ref="D4720:D4739" si="570">LEFT(F4720,7)</f>
        <v>2021.03</v>
      </c>
      <c r="E4720" t="str" cm="1">
        <f t="array" ref="E4720">IF(COUNT(FIND({"셀룰러","샐룰러","lte","Lte","LTE","Cellular","cellular"},G4720)),"lte","wifi")</f>
        <v>wifi</v>
      </c>
      <c r="F4720" t="s">
        <v>20</v>
      </c>
      <c r="G4720" t="s">
        <v>2804</v>
      </c>
      <c r="H4720">
        <f t="shared" si="568"/>
        <v>3.9700000000000273</v>
      </c>
      <c r="I4720">
        <f t="shared" si="565"/>
        <v>1119000</v>
      </c>
      <c r="J4720">
        <v>2017.06</v>
      </c>
      <c r="K4720">
        <f t="shared" si="566"/>
        <v>256</v>
      </c>
      <c r="M4720">
        <f t="shared" si="564"/>
        <v>999000</v>
      </c>
    </row>
    <row r="4721" spans="1:13" x14ac:dyDescent="0.45">
      <c r="A4721" t="s">
        <v>5326</v>
      </c>
      <c r="B4721">
        <v>430000</v>
      </c>
      <c r="C4721" t="s">
        <v>7</v>
      </c>
      <c r="D4721" t="str">
        <f t="shared" si="570"/>
        <v>2020.12</v>
      </c>
      <c r="E4721" t="str" cm="1">
        <f t="array" ref="E4721">IF(COUNT(FIND({"셀룰러","샐룰러","lte","Lte","LTE","Cellular","cellular"},G4721)),"lte","wifi")</f>
        <v>wifi</v>
      </c>
      <c r="F4721" t="s">
        <v>150</v>
      </c>
      <c r="G4721" t="s">
        <v>4853</v>
      </c>
      <c r="H4721">
        <f t="shared" si="568"/>
        <v>3.0599999999999454</v>
      </c>
      <c r="I4721">
        <f t="shared" si="565"/>
        <v>999000</v>
      </c>
      <c r="J4721">
        <v>2017.06</v>
      </c>
      <c r="K4721">
        <f t="shared" si="566"/>
        <v>64</v>
      </c>
      <c r="M4721">
        <f t="shared" si="564"/>
        <v>999000</v>
      </c>
    </row>
    <row r="4722" spans="1:13" x14ac:dyDescent="0.45">
      <c r="A4722" t="s">
        <v>5326</v>
      </c>
      <c r="B4722">
        <v>600000</v>
      </c>
      <c r="C4722" t="s">
        <v>7</v>
      </c>
      <c r="D4722" t="str">
        <f t="shared" si="570"/>
        <v>2021.01</v>
      </c>
      <c r="E4722" t="str" cm="1">
        <f t="array" ref="E4722">IF(COUNT(FIND({"셀룰러","샐룰러","lte","Lte","LTE","Cellular","cellular"},G4722)),"lte","wifi")</f>
        <v>wifi</v>
      </c>
      <c r="F4722" t="s">
        <v>110</v>
      </c>
      <c r="G4722" t="s">
        <v>4802</v>
      </c>
      <c r="H4722">
        <f t="shared" si="568"/>
        <v>3.9500000000000455</v>
      </c>
      <c r="I4722">
        <f t="shared" si="565"/>
        <v>1119000</v>
      </c>
      <c r="J4722">
        <v>2017.06</v>
      </c>
      <c r="K4722">
        <f t="shared" si="566"/>
        <v>256</v>
      </c>
      <c r="M4722">
        <f t="shared" si="564"/>
        <v>999000</v>
      </c>
    </row>
    <row r="4723" spans="1:13" x14ac:dyDescent="0.45">
      <c r="A4723" t="s">
        <v>5326</v>
      </c>
      <c r="B4723">
        <v>600000</v>
      </c>
      <c r="C4723" t="s">
        <v>7</v>
      </c>
      <c r="D4723" t="str">
        <f t="shared" si="570"/>
        <v>2021.01</v>
      </c>
      <c r="E4723" t="str" cm="1">
        <f t="array" ref="E4723">IF(COUNT(FIND({"셀룰러","샐룰러","lte","Lte","LTE","Cellular","cellular"},G4723)),"lte","wifi")</f>
        <v>lte</v>
      </c>
      <c r="F4723" t="s">
        <v>97</v>
      </c>
      <c r="G4723" t="s">
        <v>4773</v>
      </c>
      <c r="H4723">
        <f t="shared" si="568"/>
        <v>3.9500000000000455</v>
      </c>
      <c r="I4723">
        <f t="shared" si="565"/>
        <v>1290000</v>
      </c>
      <c r="J4723">
        <v>2017.06</v>
      </c>
      <c r="K4723">
        <f t="shared" si="566"/>
        <v>256</v>
      </c>
      <c r="M4723">
        <f t="shared" si="564"/>
        <v>1170000</v>
      </c>
    </row>
    <row r="4724" spans="1:13" x14ac:dyDescent="0.45">
      <c r="A4724" t="s">
        <v>5326</v>
      </c>
      <c r="B4724">
        <v>550000</v>
      </c>
      <c r="C4724" t="s">
        <v>4</v>
      </c>
      <c r="D4724" t="str">
        <f t="shared" si="570"/>
        <v>2020.12</v>
      </c>
      <c r="E4724" t="str" cm="1">
        <f t="array" ref="E4724">IF(COUNT(FIND({"셀룰러","샐룰러","lte","Lte","LTE","Cellular","cellular"},G4724)),"lte","wifi")</f>
        <v>wifi</v>
      </c>
      <c r="F4724" t="s">
        <v>499</v>
      </c>
      <c r="G4724" t="s">
        <v>4850</v>
      </c>
      <c r="H4724">
        <f t="shared" si="568"/>
        <v>3.0599999999999454</v>
      </c>
      <c r="I4724">
        <f t="shared" si="565"/>
        <v>999000</v>
      </c>
      <c r="J4724">
        <v>2017.06</v>
      </c>
      <c r="K4724">
        <f t="shared" si="566"/>
        <v>64</v>
      </c>
      <c r="M4724">
        <f t="shared" si="564"/>
        <v>999000</v>
      </c>
    </row>
    <row r="4725" spans="1:13" x14ac:dyDescent="0.45">
      <c r="A4725" t="s">
        <v>5326</v>
      </c>
      <c r="B4725">
        <v>500000</v>
      </c>
      <c r="C4725" t="s">
        <v>7</v>
      </c>
      <c r="D4725" t="str">
        <f t="shared" si="570"/>
        <v>2021.03</v>
      </c>
      <c r="E4725" t="str" cm="1">
        <f t="array" ref="E4725">IF(COUNT(FIND({"셀룰러","샐룰러","lte","Lte","LTE","Cellular","cellular"},G4725)),"lte","wifi")</f>
        <v>wifi</v>
      </c>
      <c r="F4725" t="s">
        <v>22</v>
      </c>
      <c r="G4725" t="s">
        <v>2810</v>
      </c>
      <c r="H4725">
        <f t="shared" si="568"/>
        <v>3.9700000000000273</v>
      </c>
      <c r="I4725">
        <f t="shared" si="565"/>
        <v>999000</v>
      </c>
      <c r="J4725">
        <v>2017.06</v>
      </c>
      <c r="K4725">
        <f t="shared" si="566"/>
        <v>64</v>
      </c>
      <c r="M4725">
        <f t="shared" si="564"/>
        <v>999000</v>
      </c>
    </row>
    <row r="4726" spans="1:13" x14ac:dyDescent="0.45">
      <c r="A4726" t="s">
        <v>5326</v>
      </c>
      <c r="B4726">
        <v>390000</v>
      </c>
      <c r="C4726" t="s">
        <v>4</v>
      </c>
      <c r="D4726" t="str">
        <f t="shared" si="570"/>
        <v>2021.02</v>
      </c>
      <c r="E4726" t="str" cm="1">
        <f t="array" ref="E4726">IF(COUNT(FIND({"셀룰러","샐룰러","lte","Lte","LTE","Cellular","cellular"},G4726)),"lte","wifi")</f>
        <v>wifi</v>
      </c>
      <c r="F4726" t="s">
        <v>208</v>
      </c>
      <c r="G4726" t="s">
        <v>2746</v>
      </c>
      <c r="H4726">
        <f t="shared" si="568"/>
        <v>3.9600000000000364</v>
      </c>
      <c r="I4726">
        <f t="shared" si="565"/>
        <v>999000</v>
      </c>
      <c r="J4726">
        <v>2017.06</v>
      </c>
      <c r="K4726">
        <f t="shared" si="566"/>
        <v>64</v>
      </c>
      <c r="M4726">
        <f t="shared" si="564"/>
        <v>999000</v>
      </c>
    </row>
    <row r="4727" spans="1:13" x14ac:dyDescent="0.45">
      <c r="A4727" t="s">
        <v>5326</v>
      </c>
      <c r="B4727">
        <v>550000</v>
      </c>
      <c r="C4727" t="s">
        <v>4</v>
      </c>
      <c r="D4727" t="str">
        <f t="shared" si="570"/>
        <v>2021.02</v>
      </c>
      <c r="E4727" t="str" cm="1">
        <f t="array" ref="E4727">IF(COUNT(FIND({"셀룰러","샐룰러","lte","Lte","LTE","Cellular","cellular"},G4727)),"lte","wifi")</f>
        <v>lte</v>
      </c>
      <c r="F4727" t="s">
        <v>73</v>
      </c>
      <c r="G4727" t="s">
        <v>2863</v>
      </c>
      <c r="H4727">
        <f t="shared" si="568"/>
        <v>3.9600000000000364</v>
      </c>
      <c r="I4727">
        <f t="shared" si="565"/>
        <v>1290000</v>
      </c>
      <c r="J4727">
        <v>2017.06</v>
      </c>
      <c r="K4727">
        <f t="shared" si="566"/>
        <v>256</v>
      </c>
      <c r="M4727">
        <f t="shared" si="564"/>
        <v>1170000</v>
      </c>
    </row>
    <row r="4728" spans="1:13" x14ac:dyDescent="0.45">
      <c r="A4728" t="s">
        <v>5326</v>
      </c>
      <c r="B4728">
        <v>500000</v>
      </c>
      <c r="C4728" t="s">
        <v>4</v>
      </c>
      <c r="D4728" t="str">
        <f t="shared" si="570"/>
        <v>2021.03</v>
      </c>
      <c r="E4728" t="str" cm="1">
        <f t="array" ref="E4728">IF(COUNT(FIND({"셀룰러","샐룰러","lte","Lte","LTE","Cellular","cellular"},G4728)),"lte","wifi")</f>
        <v>lte</v>
      </c>
      <c r="F4728" t="s">
        <v>8</v>
      </c>
      <c r="G4728" t="s">
        <v>2815</v>
      </c>
      <c r="H4728">
        <f t="shared" si="568"/>
        <v>3.9700000000000273</v>
      </c>
      <c r="I4728">
        <f t="shared" si="565"/>
        <v>1170000</v>
      </c>
      <c r="J4728">
        <v>2017.06</v>
      </c>
      <c r="K4728">
        <f t="shared" si="566"/>
        <v>64</v>
      </c>
      <c r="M4728">
        <f t="shared" ref="M4728:M4791" si="571">IF(E4728="wifi",999000,1170000)</f>
        <v>1170000</v>
      </c>
    </row>
    <row r="4729" spans="1:13" x14ac:dyDescent="0.45">
      <c r="A4729" t="s">
        <v>5326</v>
      </c>
      <c r="B4729">
        <v>230000</v>
      </c>
      <c r="C4729" t="s">
        <v>7</v>
      </c>
      <c r="D4729" t="str">
        <f t="shared" si="570"/>
        <v>2020.12</v>
      </c>
      <c r="E4729" t="str" cm="1">
        <f t="array" ref="E4729">IF(COUNT(FIND({"셀룰러","샐룰러","lte","Lte","LTE","Cellular","cellular"},G4729)),"lte","wifi")</f>
        <v>wifi</v>
      </c>
      <c r="F4729" t="s">
        <v>480</v>
      </c>
      <c r="G4729" t="s">
        <v>4800</v>
      </c>
      <c r="H4729">
        <f t="shared" si="568"/>
        <v>3.0599999999999454</v>
      </c>
      <c r="I4729">
        <f t="shared" ref="I4729:I4792" si="572">IF(K4729=256,M4729+120000,IF(K4729=512,M4729+360000,M4729))</f>
        <v>999000</v>
      </c>
      <c r="J4729">
        <v>2017.06</v>
      </c>
      <c r="K4729">
        <f t="shared" ref="K4729:K4792" si="573">IF(COUNT(FIND(256,G4729)),256,IF(COUNT(FIND(512,G4729)),512,64))</f>
        <v>64</v>
      </c>
      <c r="M4729">
        <f t="shared" si="571"/>
        <v>999000</v>
      </c>
    </row>
    <row r="4730" spans="1:13" x14ac:dyDescent="0.45">
      <c r="A4730" t="s">
        <v>5326</v>
      </c>
      <c r="B4730">
        <v>300000</v>
      </c>
      <c r="C4730" t="s">
        <v>7</v>
      </c>
      <c r="D4730" t="str">
        <f t="shared" si="570"/>
        <v>2021.01</v>
      </c>
      <c r="E4730" t="str" cm="1">
        <f t="array" ref="E4730">IF(COUNT(FIND({"셀룰러","샐룰러","lte","Lte","LTE","Cellular","cellular"},G4730)),"lte","wifi")</f>
        <v>lte</v>
      </c>
      <c r="F4730" t="s">
        <v>107</v>
      </c>
      <c r="G4730" t="s">
        <v>2766</v>
      </c>
      <c r="H4730">
        <f t="shared" si="568"/>
        <v>3.9500000000000455</v>
      </c>
      <c r="I4730">
        <f t="shared" si="572"/>
        <v>1170000</v>
      </c>
      <c r="J4730">
        <v>2017.06</v>
      </c>
      <c r="K4730">
        <f t="shared" si="573"/>
        <v>64</v>
      </c>
      <c r="M4730">
        <f t="shared" si="571"/>
        <v>1170000</v>
      </c>
    </row>
    <row r="4731" spans="1:13" x14ac:dyDescent="0.45">
      <c r="A4731" t="s">
        <v>5326</v>
      </c>
      <c r="B4731">
        <v>572000</v>
      </c>
      <c r="C4731" t="s">
        <v>7</v>
      </c>
      <c r="D4731" t="str">
        <f t="shared" si="570"/>
        <v>2020.12</v>
      </c>
      <c r="E4731" t="str" cm="1">
        <f t="array" ref="E4731">IF(COUNT(FIND({"셀룰러","샐룰러","lte","Lte","LTE","Cellular","cellular"},G4731)),"lte","wifi")</f>
        <v>lte</v>
      </c>
      <c r="F4731" t="s">
        <v>121</v>
      </c>
      <c r="G4731" t="s">
        <v>2775</v>
      </c>
      <c r="H4731">
        <f t="shared" si="568"/>
        <v>3.0599999999999454</v>
      </c>
      <c r="I4731">
        <f t="shared" si="572"/>
        <v>1290000</v>
      </c>
      <c r="J4731">
        <v>2017.06</v>
      </c>
      <c r="K4731">
        <f t="shared" si="573"/>
        <v>256</v>
      </c>
      <c r="M4731">
        <f t="shared" si="571"/>
        <v>1170000</v>
      </c>
    </row>
    <row r="4732" spans="1:13" x14ac:dyDescent="0.45">
      <c r="A4732" t="s">
        <v>5326</v>
      </c>
      <c r="B4732">
        <v>680000</v>
      </c>
      <c r="C4732" t="s">
        <v>4</v>
      </c>
      <c r="D4732" t="str">
        <f t="shared" si="570"/>
        <v>2021.01</v>
      </c>
      <c r="E4732" t="str" cm="1">
        <f t="array" ref="E4732">IF(COUNT(FIND({"셀룰러","샐룰러","lte","Lte","LTE","Cellular","cellular"},G4732)),"lte","wifi")</f>
        <v>wifi</v>
      </c>
      <c r="F4732" t="s">
        <v>102</v>
      </c>
      <c r="G4732" t="s">
        <v>4799</v>
      </c>
      <c r="H4732">
        <f t="shared" si="568"/>
        <v>3.9500000000000455</v>
      </c>
      <c r="I4732">
        <f t="shared" si="572"/>
        <v>999000</v>
      </c>
      <c r="J4732">
        <v>2017.06</v>
      </c>
      <c r="K4732">
        <f t="shared" si="573"/>
        <v>64</v>
      </c>
      <c r="M4732">
        <f t="shared" si="571"/>
        <v>999000</v>
      </c>
    </row>
    <row r="4733" spans="1:13" x14ac:dyDescent="0.45">
      <c r="A4733" t="s">
        <v>5326</v>
      </c>
      <c r="B4733">
        <v>270000</v>
      </c>
      <c r="C4733" t="s">
        <v>7</v>
      </c>
      <c r="D4733" t="str">
        <f t="shared" si="570"/>
        <v>2021.03</v>
      </c>
      <c r="E4733" t="str" cm="1">
        <f t="array" ref="E4733">IF(COUNT(FIND({"셀룰러","샐룰러","lte","Lte","LTE","Cellular","cellular"},G4733)),"lte","wifi")</f>
        <v>wifi</v>
      </c>
      <c r="F4733" t="s">
        <v>18</v>
      </c>
      <c r="G4733" t="s">
        <v>2749</v>
      </c>
      <c r="H4733">
        <f t="shared" si="568"/>
        <v>3.9700000000000273</v>
      </c>
      <c r="I4733">
        <f t="shared" si="572"/>
        <v>999000</v>
      </c>
      <c r="J4733">
        <v>2017.06</v>
      </c>
      <c r="K4733">
        <f t="shared" si="573"/>
        <v>64</v>
      </c>
      <c r="M4733">
        <f t="shared" si="571"/>
        <v>999000</v>
      </c>
    </row>
    <row r="4734" spans="1:13" x14ac:dyDescent="0.45">
      <c r="A4734" t="s">
        <v>5326</v>
      </c>
      <c r="B4734">
        <v>450000</v>
      </c>
      <c r="C4734" t="s">
        <v>7</v>
      </c>
      <c r="D4734" t="str">
        <f t="shared" si="570"/>
        <v>2021.01</v>
      </c>
      <c r="E4734" t="str" cm="1">
        <f t="array" ref="E4734">IF(COUNT(FIND({"셀룰러","샐룰러","lte","Lte","LTE","Cellular","cellular"},G4734)),"lte","wifi")</f>
        <v>wifi</v>
      </c>
      <c r="F4734" t="s">
        <v>83</v>
      </c>
      <c r="G4734" t="s">
        <v>2889</v>
      </c>
      <c r="H4734">
        <f t="shared" si="568"/>
        <v>3.9500000000000455</v>
      </c>
      <c r="I4734">
        <f t="shared" si="572"/>
        <v>999000</v>
      </c>
      <c r="J4734">
        <v>2017.06</v>
      </c>
      <c r="K4734">
        <f t="shared" si="573"/>
        <v>64</v>
      </c>
      <c r="M4734">
        <f t="shared" si="571"/>
        <v>999000</v>
      </c>
    </row>
    <row r="4735" spans="1:13" x14ac:dyDescent="0.45">
      <c r="A4735" t="s">
        <v>5326</v>
      </c>
      <c r="B4735">
        <v>620000</v>
      </c>
      <c r="C4735" t="s">
        <v>4</v>
      </c>
      <c r="D4735" t="str">
        <f t="shared" si="570"/>
        <v>2021.01</v>
      </c>
      <c r="E4735" t="str" cm="1">
        <f t="array" ref="E4735">IF(COUNT(FIND({"셀룰러","샐룰러","lte","Lte","LTE","Cellular","cellular"},G4735)),"lte","wifi")</f>
        <v>lte</v>
      </c>
      <c r="F4735" t="s">
        <v>108</v>
      </c>
      <c r="G4735" t="s">
        <v>4811</v>
      </c>
      <c r="H4735">
        <f t="shared" si="568"/>
        <v>3.9500000000000455</v>
      </c>
      <c r="I4735">
        <f t="shared" si="572"/>
        <v>1170000</v>
      </c>
      <c r="J4735">
        <v>2017.06</v>
      </c>
      <c r="K4735">
        <f t="shared" si="573"/>
        <v>64</v>
      </c>
      <c r="M4735">
        <f t="shared" si="571"/>
        <v>1170000</v>
      </c>
    </row>
    <row r="4736" spans="1:13" x14ac:dyDescent="0.45">
      <c r="A4736" t="s">
        <v>5326</v>
      </c>
      <c r="B4736">
        <v>450000</v>
      </c>
      <c r="C4736" t="s">
        <v>4</v>
      </c>
      <c r="D4736" t="str">
        <f t="shared" si="570"/>
        <v>2021.02</v>
      </c>
      <c r="E4736" t="str" cm="1">
        <f t="array" ref="E4736">IF(COUNT(FIND({"셀룰러","샐룰러","lte","Lte","LTE","Cellular","cellular"},G4736)),"lte","wifi")</f>
        <v>lte</v>
      </c>
      <c r="F4736" t="s">
        <v>302</v>
      </c>
      <c r="G4736" t="s">
        <v>2867</v>
      </c>
      <c r="H4736">
        <f t="shared" si="568"/>
        <v>3.9600000000000364</v>
      </c>
      <c r="I4736">
        <f t="shared" si="572"/>
        <v>1290000</v>
      </c>
      <c r="J4736">
        <v>2017.06</v>
      </c>
      <c r="K4736">
        <f t="shared" si="573"/>
        <v>256</v>
      </c>
      <c r="M4736">
        <f t="shared" si="571"/>
        <v>1170000</v>
      </c>
    </row>
    <row r="4737" spans="1:13" x14ac:dyDescent="0.45">
      <c r="A4737" t="s">
        <v>5326</v>
      </c>
      <c r="B4737">
        <v>690000</v>
      </c>
      <c r="C4737" t="s">
        <v>4</v>
      </c>
      <c r="D4737" t="str">
        <f t="shared" si="570"/>
        <v>2021.01</v>
      </c>
      <c r="E4737" t="str" cm="1">
        <f t="array" ref="E4737">IF(COUNT(FIND({"셀룰러","샐룰러","lte","Lte","LTE","Cellular","cellular"},G4737)),"lte","wifi")</f>
        <v>wifi</v>
      </c>
      <c r="F4737" t="s">
        <v>97</v>
      </c>
      <c r="G4737" t="s">
        <v>4775</v>
      </c>
      <c r="H4737">
        <f t="shared" si="568"/>
        <v>3.9500000000000455</v>
      </c>
      <c r="I4737">
        <f t="shared" si="572"/>
        <v>999000</v>
      </c>
      <c r="J4737">
        <v>2017.06</v>
      </c>
      <c r="K4737">
        <f t="shared" si="573"/>
        <v>64</v>
      </c>
      <c r="M4737">
        <f t="shared" si="571"/>
        <v>999000</v>
      </c>
    </row>
    <row r="4738" spans="1:13" x14ac:dyDescent="0.45">
      <c r="A4738" t="s">
        <v>5326</v>
      </c>
      <c r="B4738">
        <v>580000</v>
      </c>
      <c r="C4738" t="s">
        <v>4</v>
      </c>
      <c r="D4738" t="str">
        <f t="shared" si="570"/>
        <v>2021.02</v>
      </c>
      <c r="E4738" t="str" cm="1">
        <f t="array" ref="E4738">IF(COUNT(FIND({"셀룰러","샐룰러","lte","Lte","LTE","Cellular","cellular"},G4738)),"lte","wifi")</f>
        <v>wifi</v>
      </c>
      <c r="F4738" t="s">
        <v>61</v>
      </c>
      <c r="G4738" t="s">
        <v>2849</v>
      </c>
      <c r="H4738">
        <f t="shared" si="568"/>
        <v>3.9600000000000364</v>
      </c>
      <c r="I4738">
        <f t="shared" si="572"/>
        <v>1119000</v>
      </c>
      <c r="J4738">
        <v>2017.06</v>
      </c>
      <c r="K4738">
        <f t="shared" si="573"/>
        <v>256</v>
      </c>
      <c r="M4738">
        <f t="shared" si="571"/>
        <v>999000</v>
      </c>
    </row>
    <row r="4739" spans="1:13" x14ac:dyDescent="0.45">
      <c r="A4739" t="s">
        <v>5326</v>
      </c>
      <c r="B4739">
        <v>450000</v>
      </c>
      <c r="C4739" t="s">
        <v>4</v>
      </c>
      <c r="D4739" t="str">
        <f t="shared" si="570"/>
        <v>2021.01</v>
      </c>
      <c r="E4739" t="str" cm="1">
        <f t="array" ref="E4739">IF(COUNT(FIND({"셀룰러","샐룰러","lte","Lte","LTE","Cellular","cellular"},G4739)),"lte","wifi")</f>
        <v>wifi</v>
      </c>
      <c r="F4739" t="s">
        <v>339</v>
      </c>
      <c r="G4739" t="s">
        <v>2886</v>
      </c>
      <c r="H4739">
        <f t="shared" si="568"/>
        <v>3.9500000000000455</v>
      </c>
      <c r="I4739">
        <f t="shared" si="572"/>
        <v>999000</v>
      </c>
      <c r="J4739">
        <v>2017.06</v>
      </c>
      <c r="K4739">
        <f t="shared" si="573"/>
        <v>64</v>
      </c>
      <c r="M4739">
        <f t="shared" si="571"/>
        <v>999000</v>
      </c>
    </row>
    <row r="4740" spans="1:13" x14ac:dyDescent="0.45">
      <c r="A4740" t="s">
        <v>5326</v>
      </c>
      <c r="B4740">
        <v>730000</v>
      </c>
      <c r="C4740" t="s">
        <v>4</v>
      </c>
      <c r="D4740" s="2">
        <v>2021.02</v>
      </c>
      <c r="E4740" t="str" cm="1">
        <f t="array" ref="E4740">IF(COUNT(FIND({"셀룰러","샐룰러","lte","Lte","LTE","Cellular","cellular"},G4740)),"lte","wifi")</f>
        <v>lte</v>
      </c>
      <c r="F4740">
        <v>20210227</v>
      </c>
      <c r="G4740" t="s">
        <v>5638</v>
      </c>
      <c r="H4740">
        <f t="shared" si="568"/>
        <v>3.9600000000000364</v>
      </c>
      <c r="I4740">
        <f t="shared" si="572"/>
        <v>1170000</v>
      </c>
      <c r="J4740">
        <v>2017.06</v>
      </c>
      <c r="K4740">
        <f t="shared" si="573"/>
        <v>64</v>
      </c>
      <c r="M4740">
        <f t="shared" si="571"/>
        <v>1170000</v>
      </c>
    </row>
    <row r="4741" spans="1:13" x14ac:dyDescent="0.45">
      <c r="A4741" t="s">
        <v>5326</v>
      </c>
      <c r="B4741">
        <v>600000</v>
      </c>
      <c r="C4741" t="s">
        <v>7</v>
      </c>
      <c r="D4741" t="str">
        <f>LEFT(F4741,7)</f>
        <v>2020.12</v>
      </c>
      <c r="E4741" t="str" cm="1">
        <f t="array" ref="E4741">IF(COUNT(FIND({"셀룰러","샐룰러","lte","Lte","LTE","Cellular","cellular"},G4741)),"lte","wifi")</f>
        <v>wifi</v>
      </c>
      <c r="F4741" t="s">
        <v>142</v>
      </c>
      <c r="G4741" t="s">
        <v>4849</v>
      </c>
      <c r="H4741">
        <f t="shared" si="568"/>
        <v>3.0599999999999454</v>
      </c>
      <c r="I4741">
        <f t="shared" si="572"/>
        <v>999000</v>
      </c>
      <c r="J4741">
        <v>2017.06</v>
      </c>
      <c r="K4741">
        <f t="shared" si="573"/>
        <v>64</v>
      </c>
      <c r="M4741">
        <f t="shared" si="571"/>
        <v>999000</v>
      </c>
    </row>
    <row r="4742" spans="1:13" x14ac:dyDescent="0.45">
      <c r="A4742" t="s">
        <v>5326</v>
      </c>
      <c r="B4742">
        <v>440000</v>
      </c>
      <c r="C4742" t="s">
        <v>4</v>
      </c>
      <c r="D4742" t="str">
        <f>LEFT(F4742,7)</f>
        <v>2021.02</v>
      </c>
      <c r="E4742" t="str" cm="1">
        <f t="array" ref="E4742">IF(COUNT(FIND({"셀룰러","샐룰러","lte","Lte","LTE","Cellular","cellular"},G4742)),"lte","wifi")</f>
        <v>lte</v>
      </c>
      <c r="F4742" t="s">
        <v>64</v>
      </c>
      <c r="G4742" t="s">
        <v>2846</v>
      </c>
      <c r="H4742">
        <f t="shared" si="568"/>
        <v>3.9600000000000364</v>
      </c>
      <c r="I4742">
        <f t="shared" si="572"/>
        <v>1170000</v>
      </c>
      <c r="J4742">
        <v>2017.06</v>
      </c>
      <c r="K4742">
        <f t="shared" si="573"/>
        <v>64</v>
      </c>
      <c r="M4742">
        <f t="shared" si="571"/>
        <v>1170000</v>
      </c>
    </row>
    <row r="4743" spans="1:13" x14ac:dyDescent="0.45">
      <c r="A4743" t="s">
        <v>5326</v>
      </c>
      <c r="B4743">
        <v>480000</v>
      </c>
      <c r="C4743" t="s">
        <v>4</v>
      </c>
      <c r="D4743" t="str">
        <f>LEFT(F4743,7)</f>
        <v>2020.12</v>
      </c>
      <c r="E4743" t="str" cm="1">
        <f t="array" ref="E4743">IF(COUNT(FIND({"셀룰러","샐룰러","lte","Lte","LTE","Cellular","cellular"},G4743)),"lte","wifi")</f>
        <v>wifi</v>
      </c>
      <c r="F4743" t="s">
        <v>161</v>
      </c>
      <c r="G4743" t="s">
        <v>4859</v>
      </c>
      <c r="H4743">
        <f t="shared" ref="H4743:H4806" si="574">D4743-J4743</f>
        <v>3.0599999999999454</v>
      </c>
      <c r="I4743">
        <f t="shared" si="572"/>
        <v>999000</v>
      </c>
      <c r="J4743">
        <v>2017.06</v>
      </c>
      <c r="K4743">
        <f t="shared" si="573"/>
        <v>64</v>
      </c>
      <c r="M4743">
        <f t="shared" si="571"/>
        <v>999000</v>
      </c>
    </row>
    <row r="4744" spans="1:13" x14ac:dyDescent="0.45">
      <c r="A4744" t="s">
        <v>5326</v>
      </c>
      <c r="B4744">
        <v>430000</v>
      </c>
      <c r="C4744" t="s">
        <v>4</v>
      </c>
      <c r="D4744" t="str">
        <f>LEFT(F4744,7)</f>
        <v>2021.02</v>
      </c>
      <c r="E4744" t="str" cm="1">
        <f t="array" ref="E4744">IF(COUNT(FIND({"셀룰러","샐룰러","lte","Lte","LTE","Cellular","cellular"},G4744)),"lte","wifi")</f>
        <v>lte</v>
      </c>
      <c r="F4744" t="s">
        <v>56</v>
      </c>
      <c r="G4744" t="s">
        <v>2847</v>
      </c>
      <c r="H4744">
        <f t="shared" si="574"/>
        <v>3.9600000000000364</v>
      </c>
      <c r="I4744">
        <f t="shared" si="572"/>
        <v>1290000</v>
      </c>
      <c r="J4744">
        <v>2017.06</v>
      </c>
      <c r="K4744">
        <f t="shared" si="573"/>
        <v>256</v>
      </c>
      <c r="M4744">
        <f t="shared" si="571"/>
        <v>1170000</v>
      </c>
    </row>
    <row r="4745" spans="1:13" x14ac:dyDescent="0.45">
      <c r="A4745" t="s">
        <v>5326</v>
      </c>
      <c r="B4745">
        <v>400000</v>
      </c>
      <c r="C4745" t="s">
        <v>7</v>
      </c>
      <c r="D4745" s="2">
        <v>2020.12</v>
      </c>
      <c r="E4745" t="str" cm="1">
        <f t="array" ref="E4745">IF(COUNT(FIND({"셀룰러","샐룰러","lte","Lte","LTE","Cellular","cellular"},G4745)),"lte","wifi")</f>
        <v>wifi</v>
      </c>
      <c r="F4745">
        <v>20201222</v>
      </c>
      <c r="G4745" t="s">
        <v>5348</v>
      </c>
      <c r="H4745">
        <f t="shared" si="574"/>
        <v>3.0599999999999454</v>
      </c>
      <c r="I4745">
        <f t="shared" si="572"/>
        <v>999000</v>
      </c>
      <c r="J4745">
        <v>2017.06</v>
      </c>
      <c r="K4745">
        <f t="shared" si="573"/>
        <v>64</v>
      </c>
      <c r="M4745">
        <f t="shared" si="571"/>
        <v>999000</v>
      </c>
    </row>
    <row r="4746" spans="1:13" x14ac:dyDescent="0.45">
      <c r="A4746" t="s">
        <v>5326</v>
      </c>
      <c r="B4746">
        <v>665300</v>
      </c>
      <c r="C4746" t="s">
        <v>4</v>
      </c>
      <c r="D4746" t="str">
        <f>LEFT(F4746,7)</f>
        <v>2021.02</v>
      </c>
      <c r="E4746" t="str" cm="1">
        <f t="array" ref="E4746">IF(COUNT(FIND({"셀룰러","샐룰러","lte","Lte","LTE","Cellular","cellular"},G4746)),"lte","wifi")</f>
        <v>wifi</v>
      </c>
      <c r="F4746" t="s">
        <v>29</v>
      </c>
      <c r="G4746" t="s">
        <v>2748</v>
      </c>
      <c r="H4746">
        <f t="shared" si="574"/>
        <v>3.9600000000000364</v>
      </c>
      <c r="I4746">
        <f t="shared" si="572"/>
        <v>999000</v>
      </c>
      <c r="J4746">
        <v>2017.06</v>
      </c>
      <c r="K4746">
        <f t="shared" si="573"/>
        <v>64</v>
      </c>
      <c r="M4746">
        <f t="shared" si="571"/>
        <v>999000</v>
      </c>
    </row>
    <row r="4747" spans="1:13" x14ac:dyDescent="0.45">
      <c r="A4747" t="s">
        <v>5326</v>
      </c>
      <c r="B4747">
        <v>350000</v>
      </c>
      <c r="C4747" t="s">
        <v>7</v>
      </c>
      <c r="D4747" t="str">
        <f>LEFT(F4747,7)</f>
        <v>2021.01</v>
      </c>
      <c r="E4747" t="str" cm="1">
        <f t="array" ref="E4747">IF(COUNT(FIND({"셀룰러","샐룰러","lte","Lte","LTE","Cellular","cellular"},G4747)),"lte","wifi")</f>
        <v>wifi</v>
      </c>
      <c r="F4747" t="s">
        <v>114</v>
      </c>
      <c r="G4747" t="s">
        <v>4772</v>
      </c>
      <c r="H4747">
        <f t="shared" si="574"/>
        <v>3.9500000000000455</v>
      </c>
      <c r="I4747">
        <f t="shared" si="572"/>
        <v>999000</v>
      </c>
      <c r="J4747">
        <v>2017.06</v>
      </c>
      <c r="K4747">
        <f t="shared" si="573"/>
        <v>64</v>
      </c>
      <c r="M4747">
        <f t="shared" si="571"/>
        <v>999000</v>
      </c>
    </row>
    <row r="4748" spans="1:13" x14ac:dyDescent="0.45">
      <c r="A4748" t="s">
        <v>5326</v>
      </c>
      <c r="B4748">
        <v>430000</v>
      </c>
      <c r="C4748" t="s">
        <v>7</v>
      </c>
      <c r="D4748" s="2">
        <v>2020.12</v>
      </c>
      <c r="E4748" t="str" cm="1">
        <f t="array" ref="E4748">IF(COUNT(FIND({"셀룰러","샐룰러","lte","Lte","LTE","Cellular","cellular"},G4748)),"lte","wifi")</f>
        <v>wifi</v>
      </c>
      <c r="F4748">
        <v>20201212</v>
      </c>
      <c r="G4748" t="s">
        <v>5746</v>
      </c>
      <c r="H4748">
        <f t="shared" si="574"/>
        <v>3.0599999999999454</v>
      </c>
      <c r="I4748">
        <f t="shared" si="572"/>
        <v>999000</v>
      </c>
      <c r="J4748">
        <v>2017.06</v>
      </c>
      <c r="K4748">
        <f t="shared" si="573"/>
        <v>64</v>
      </c>
      <c r="M4748">
        <f t="shared" si="571"/>
        <v>999000</v>
      </c>
    </row>
    <row r="4749" spans="1:13" x14ac:dyDescent="0.45">
      <c r="A4749" t="s">
        <v>5326</v>
      </c>
      <c r="B4749">
        <v>400000</v>
      </c>
      <c r="C4749" t="s">
        <v>7</v>
      </c>
      <c r="D4749" s="2">
        <v>2021.01</v>
      </c>
      <c r="E4749" t="str" cm="1">
        <f t="array" ref="E4749">IF(COUNT(FIND({"셀룰러","샐룰러","lte","Lte","LTE","Cellular","cellular"},G4749)),"lte","wifi")</f>
        <v>wifi</v>
      </c>
      <c r="F4749">
        <v>20210101</v>
      </c>
      <c r="G4749" t="s">
        <v>5681</v>
      </c>
      <c r="H4749">
        <f t="shared" si="574"/>
        <v>3.9500000000000455</v>
      </c>
      <c r="I4749">
        <f t="shared" si="572"/>
        <v>1119000</v>
      </c>
      <c r="J4749">
        <v>2017.06</v>
      </c>
      <c r="K4749">
        <f t="shared" si="573"/>
        <v>256</v>
      </c>
      <c r="M4749">
        <f t="shared" si="571"/>
        <v>999000</v>
      </c>
    </row>
    <row r="4750" spans="1:13" x14ac:dyDescent="0.45">
      <c r="A4750" t="s">
        <v>5326</v>
      </c>
      <c r="B4750">
        <v>370000</v>
      </c>
      <c r="C4750" t="s">
        <v>4</v>
      </c>
      <c r="D4750" t="str">
        <f>LEFT(F4750,7)</f>
        <v>2020.11</v>
      </c>
      <c r="E4750" t="str" cm="1">
        <f t="array" ref="E4750">IF(COUNT(FIND({"셀룰러","샐룰러","lte","Lte","LTE","Cellular","cellular"},G4750)),"lte","wifi")</f>
        <v>wifi</v>
      </c>
      <c r="F4750" t="s">
        <v>220</v>
      </c>
      <c r="G4750" t="s">
        <v>2825</v>
      </c>
      <c r="H4750">
        <f t="shared" si="574"/>
        <v>3.0499999999999545</v>
      </c>
      <c r="I4750">
        <f t="shared" si="572"/>
        <v>999000</v>
      </c>
      <c r="J4750">
        <v>2017.06</v>
      </c>
      <c r="K4750">
        <f t="shared" si="573"/>
        <v>64</v>
      </c>
      <c r="M4750">
        <f t="shared" si="571"/>
        <v>999000</v>
      </c>
    </row>
    <row r="4751" spans="1:13" x14ac:dyDescent="0.45">
      <c r="A4751" t="s">
        <v>5780</v>
      </c>
      <c r="B4751">
        <v>720000</v>
      </c>
      <c r="C4751" t="s">
        <v>7</v>
      </c>
      <c r="D4751" t="str">
        <f>LEFT(F4751,7)</f>
        <v>2021.01</v>
      </c>
      <c r="E4751" t="str" cm="1">
        <f t="array" ref="E4751">IF(COUNT(FIND({"셀룰러","샐룰러","lte","Lte","LTE","Cellular","cellular"},G4751)),"lte","wifi")</f>
        <v>wifi</v>
      </c>
      <c r="F4751" t="s">
        <v>83</v>
      </c>
      <c r="G4751" t="s">
        <v>2763</v>
      </c>
      <c r="H4751">
        <f t="shared" si="574"/>
        <v>3.9500000000000455</v>
      </c>
      <c r="I4751">
        <f t="shared" si="572"/>
        <v>1119000</v>
      </c>
      <c r="J4751">
        <v>2017.06</v>
      </c>
      <c r="K4751">
        <f t="shared" si="573"/>
        <v>256</v>
      </c>
      <c r="M4751">
        <f t="shared" si="571"/>
        <v>999000</v>
      </c>
    </row>
    <row r="4752" spans="1:13" x14ac:dyDescent="0.45">
      <c r="A4752" t="s">
        <v>5326</v>
      </c>
      <c r="B4752">
        <v>540000</v>
      </c>
      <c r="C4752" t="s">
        <v>7</v>
      </c>
      <c r="D4752" t="str">
        <f>LEFT(F4752,7)</f>
        <v>2020.12</v>
      </c>
      <c r="E4752" t="str" cm="1">
        <f t="array" ref="E4752">IF(COUNT(FIND({"셀룰러","샐룰러","lte","Lte","LTE","Cellular","cellular"},G4752)),"lte","wifi")</f>
        <v>wifi</v>
      </c>
      <c r="F4752" t="s">
        <v>171</v>
      </c>
      <c r="G4752" t="s">
        <v>4854</v>
      </c>
      <c r="H4752">
        <f t="shared" si="574"/>
        <v>3.0599999999999454</v>
      </c>
      <c r="I4752">
        <f t="shared" si="572"/>
        <v>999000</v>
      </c>
      <c r="J4752">
        <v>2017.06</v>
      </c>
      <c r="K4752">
        <f t="shared" si="573"/>
        <v>64</v>
      </c>
      <c r="M4752">
        <f t="shared" si="571"/>
        <v>999000</v>
      </c>
    </row>
    <row r="4753" spans="1:13" x14ac:dyDescent="0.45">
      <c r="A4753" t="s">
        <v>5326</v>
      </c>
      <c r="B4753">
        <v>900000</v>
      </c>
      <c r="C4753" t="s">
        <v>4</v>
      </c>
      <c r="D4753" s="2">
        <v>2021.01</v>
      </c>
      <c r="E4753" t="str" cm="1">
        <f t="array" ref="E4753">IF(COUNT(FIND({"셀룰러","샐룰러","lte","Lte","LTE","Cellular","cellular"},G4753)),"lte","wifi")</f>
        <v>wifi</v>
      </c>
      <c r="F4753">
        <v>20210106</v>
      </c>
      <c r="G4753" t="s">
        <v>3769</v>
      </c>
      <c r="H4753">
        <f t="shared" si="574"/>
        <v>3.9500000000000455</v>
      </c>
      <c r="I4753">
        <f t="shared" si="572"/>
        <v>1359000</v>
      </c>
      <c r="J4753">
        <v>2017.06</v>
      </c>
      <c r="K4753">
        <f t="shared" si="573"/>
        <v>512</v>
      </c>
      <c r="M4753">
        <f t="shared" si="571"/>
        <v>999000</v>
      </c>
    </row>
    <row r="4754" spans="1:13" x14ac:dyDescent="0.45">
      <c r="A4754" t="s">
        <v>5326</v>
      </c>
      <c r="B4754">
        <v>500000</v>
      </c>
      <c r="C4754" t="s">
        <v>7</v>
      </c>
      <c r="D4754" t="str">
        <f t="shared" ref="D4754:D4762" si="575">LEFT(F4754,7)</f>
        <v>2021.01</v>
      </c>
      <c r="E4754" t="str" cm="1">
        <f t="array" ref="E4754">IF(COUNT(FIND({"셀룰러","샐룰러","lte","Lte","LTE","Cellular","cellular"},G4754)),"lte","wifi")</f>
        <v>wifi</v>
      </c>
      <c r="F4754" t="s">
        <v>107</v>
      </c>
      <c r="G4754" t="s">
        <v>4769</v>
      </c>
      <c r="H4754">
        <f t="shared" si="574"/>
        <v>3.9500000000000455</v>
      </c>
      <c r="I4754">
        <f t="shared" si="572"/>
        <v>999000</v>
      </c>
      <c r="J4754">
        <v>2017.06</v>
      </c>
      <c r="K4754">
        <f t="shared" si="573"/>
        <v>64</v>
      </c>
      <c r="M4754">
        <f t="shared" si="571"/>
        <v>999000</v>
      </c>
    </row>
    <row r="4755" spans="1:13" x14ac:dyDescent="0.45">
      <c r="A4755" t="s">
        <v>5780</v>
      </c>
      <c r="B4755">
        <v>350000</v>
      </c>
      <c r="C4755" t="s">
        <v>7</v>
      </c>
      <c r="D4755" t="str">
        <f t="shared" si="575"/>
        <v>2021.01</v>
      </c>
      <c r="E4755" t="str" cm="1">
        <f t="array" ref="E4755">IF(COUNT(FIND({"셀룰러","샐룰러","lte","Lte","LTE","Cellular","cellular"},G4755)),"lte","wifi")</f>
        <v>wifi</v>
      </c>
      <c r="F4755" t="s">
        <v>81</v>
      </c>
      <c r="G4755" t="s">
        <v>2887</v>
      </c>
      <c r="H4755">
        <f t="shared" si="574"/>
        <v>3.9500000000000455</v>
      </c>
      <c r="I4755">
        <f t="shared" si="572"/>
        <v>999000</v>
      </c>
      <c r="J4755">
        <v>2017.06</v>
      </c>
      <c r="K4755">
        <f t="shared" si="573"/>
        <v>64</v>
      </c>
      <c r="M4755">
        <f t="shared" si="571"/>
        <v>999000</v>
      </c>
    </row>
    <row r="4756" spans="1:13" x14ac:dyDescent="0.45">
      <c r="A4756" t="s">
        <v>5326</v>
      </c>
      <c r="B4756">
        <v>560000</v>
      </c>
      <c r="C4756" t="s">
        <v>7</v>
      </c>
      <c r="D4756" t="str">
        <f t="shared" si="575"/>
        <v>2021.02</v>
      </c>
      <c r="E4756" t="str" cm="1">
        <f t="array" ref="E4756">IF(COUNT(FIND({"셀룰러","샐룰러","lte","Lte","LTE","Cellular","cellular"},G4756)),"lte","wifi")</f>
        <v>lte</v>
      </c>
      <c r="F4756" t="s">
        <v>80</v>
      </c>
      <c r="G4756" t="s">
        <v>2884</v>
      </c>
      <c r="H4756">
        <f t="shared" si="574"/>
        <v>3.9600000000000364</v>
      </c>
      <c r="I4756">
        <f t="shared" si="572"/>
        <v>1290000</v>
      </c>
      <c r="J4756">
        <v>2017.06</v>
      </c>
      <c r="K4756">
        <f t="shared" si="573"/>
        <v>256</v>
      </c>
      <c r="M4756">
        <f t="shared" si="571"/>
        <v>1170000</v>
      </c>
    </row>
    <row r="4757" spans="1:13" x14ac:dyDescent="0.45">
      <c r="A4757" t="s">
        <v>5326</v>
      </c>
      <c r="B4757">
        <v>400000</v>
      </c>
      <c r="C4757" t="s">
        <v>7</v>
      </c>
      <c r="D4757" t="str">
        <f t="shared" si="575"/>
        <v>2021.01</v>
      </c>
      <c r="E4757" t="str" cm="1">
        <f t="array" ref="E4757">IF(COUNT(FIND({"셀룰러","샐룰러","lte","Lte","LTE","Cellular","cellular"},G4757)),"lte","wifi")</f>
        <v>lte</v>
      </c>
      <c r="F4757" t="s">
        <v>84</v>
      </c>
      <c r="G4757" t="s">
        <v>2762</v>
      </c>
      <c r="H4757">
        <f t="shared" si="574"/>
        <v>3.9500000000000455</v>
      </c>
      <c r="I4757">
        <f t="shared" si="572"/>
        <v>1530000</v>
      </c>
      <c r="J4757">
        <v>2017.06</v>
      </c>
      <c r="K4757">
        <f t="shared" si="573"/>
        <v>512</v>
      </c>
      <c r="M4757">
        <f t="shared" si="571"/>
        <v>1170000</v>
      </c>
    </row>
    <row r="4758" spans="1:13" x14ac:dyDescent="0.45">
      <c r="A4758" t="s">
        <v>5326</v>
      </c>
      <c r="B4758">
        <v>430000</v>
      </c>
      <c r="C4758" t="s">
        <v>7</v>
      </c>
      <c r="D4758" t="str">
        <f t="shared" si="575"/>
        <v>2021.02</v>
      </c>
      <c r="E4758" t="str" cm="1">
        <f t="array" ref="E4758">IF(COUNT(FIND({"셀룰러","샐룰러","lte","Lte","LTE","Cellular","cellular"},G4758)),"lte","wifi")</f>
        <v>lte</v>
      </c>
      <c r="F4758" t="s">
        <v>105</v>
      </c>
      <c r="G4758" t="s">
        <v>2876</v>
      </c>
      <c r="H4758">
        <f t="shared" si="574"/>
        <v>3.9600000000000364</v>
      </c>
      <c r="I4758">
        <f t="shared" si="572"/>
        <v>1170000</v>
      </c>
      <c r="J4758">
        <v>2017.06</v>
      </c>
      <c r="K4758">
        <f t="shared" si="573"/>
        <v>64</v>
      </c>
      <c r="M4758">
        <f t="shared" si="571"/>
        <v>1170000</v>
      </c>
    </row>
    <row r="4759" spans="1:13" x14ac:dyDescent="0.45">
      <c r="A4759" t="s">
        <v>5326</v>
      </c>
      <c r="B4759">
        <v>490000</v>
      </c>
      <c r="C4759" t="s">
        <v>7</v>
      </c>
      <c r="D4759" t="str">
        <f t="shared" si="575"/>
        <v>2021.02</v>
      </c>
      <c r="E4759" t="str" cm="1">
        <f t="array" ref="E4759">IF(COUNT(FIND({"셀룰러","샐룰러","lte","Lte","LTE","Cellular","cellular"},G4759)),"lte","wifi")</f>
        <v>lte</v>
      </c>
      <c r="F4759" t="s">
        <v>47</v>
      </c>
      <c r="G4759" t="s">
        <v>2838</v>
      </c>
      <c r="H4759">
        <f t="shared" si="574"/>
        <v>3.9600000000000364</v>
      </c>
      <c r="I4759">
        <f t="shared" si="572"/>
        <v>1170000</v>
      </c>
      <c r="J4759">
        <v>2017.06</v>
      </c>
      <c r="K4759">
        <f t="shared" si="573"/>
        <v>64</v>
      </c>
      <c r="M4759">
        <f t="shared" si="571"/>
        <v>1170000</v>
      </c>
    </row>
    <row r="4760" spans="1:13" x14ac:dyDescent="0.45">
      <c r="A4760" t="s">
        <v>5326</v>
      </c>
      <c r="B4760">
        <v>420000</v>
      </c>
      <c r="C4760" t="s">
        <v>4</v>
      </c>
      <c r="D4760" t="str">
        <f t="shared" si="575"/>
        <v>2021.01</v>
      </c>
      <c r="E4760" t="str" cm="1">
        <f t="array" ref="E4760">IF(COUNT(FIND({"셀룰러","샐룰러","lte","Lte","LTE","Cellular","cellular"},G4760)),"lte","wifi")</f>
        <v>wifi</v>
      </c>
      <c r="F4760" t="s">
        <v>107</v>
      </c>
      <c r="G4760" t="s">
        <v>4781</v>
      </c>
      <c r="H4760">
        <f t="shared" si="574"/>
        <v>3.9500000000000455</v>
      </c>
      <c r="I4760">
        <f t="shared" si="572"/>
        <v>999000</v>
      </c>
      <c r="J4760">
        <v>2017.06</v>
      </c>
      <c r="K4760">
        <f t="shared" si="573"/>
        <v>64</v>
      </c>
      <c r="M4760">
        <f t="shared" si="571"/>
        <v>999000</v>
      </c>
    </row>
    <row r="4761" spans="1:13" x14ac:dyDescent="0.45">
      <c r="A4761" t="s">
        <v>5326</v>
      </c>
      <c r="B4761">
        <v>500000</v>
      </c>
      <c r="C4761" t="s">
        <v>7</v>
      </c>
      <c r="D4761" t="str">
        <f t="shared" si="575"/>
        <v>2021.02</v>
      </c>
      <c r="E4761" t="str" cm="1">
        <f t="array" ref="E4761">IF(COUNT(FIND({"셀룰러","샐룰러","lte","Lte","LTE","Cellular","cellular"},G4761)),"lte","wifi")</f>
        <v>lte</v>
      </c>
      <c r="F4761" t="s">
        <v>41</v>
      </c>
      <c r="G4761" t="s">
        <v>2823</v>
      </c>
      <c r="H4761">
        <f t="shared" si="574"/>
        <v>3.9600000000000364</v>
      </c>
      <c r="I4761">
        <f t="shared" si="572"/>
        <v>1290000</v>
      </c>
      <c r="J4761">
        <v>2017.06</v>
      </c>
      <c r="K4761">
        <f t="shared" si="573"/>
        <v>256</v>
      </c>
      <c r="M4761">
        <f t="shared" si="571"/>
        <v>1170000</v>
      </c>
    </row>
    <row r="4762" spans="1:13" x14ac:dyDescent="0.45">
      <c r="A4762" t="s">
        <v>5326</v>
      </c>
      <c r="B4762">
        <v>380000</v>
      </c>
      <c r="C4762" t="s">
        <v>7</v>
      </c>
      <c r="D4762" t="str">
        <f t="shared" si="575"/>
        <v>2021.02</v>
      </c>
      <c r="E4762" t="str" cm="1">
        <f t="array" ref="E4762">IF(COUNT(FIND({"셀룰러","샐룰러","lte","Lte","LTE","Cellular","cellular"},G4762)),"lte","wifi")</f>
        <v>wifi</v>
      </c>
      <c r="F4762" t="s">
        <v>40</v>
      </c>
      <c r="G4762" t="s">
        <v>2753</v>
      </c>
      <c r="H4762">
        <f t="shared" si="574"/>
        <v>3.9600000000000364</v>
      </c>
      <c r="I4762">
        <f t="shared" si="572"/>
        <v>999000</v>
      </c>
      <c r="J4762">
        <v>2017.06</v>
      </c>
      <c r="K4762">
        <f t="shared" si="573"/>
        <v>64</v>
      </c>
      <c r="M4762">
        <f t="shared" si="571"/>
        <v>999000</v>
      </c>
    </row>
    <row r="4763" spans="1:13" x14ac:dyDescent="0.45">
      <c r="A4763" t="s">
        <v>5326</v>
      </c>
      <c r="B4763">
        <v>430000</v>
      </c>
      <c r="C4763" t="s">
        <v>4</v>
      </c>
      <c r="D4763" s="2">
        <v>2021.02</v>
      </c>
      <c r="E4763" t="str" cm="1">
        <f t="array" ref="E4763">IF(COUNT(FIND({"셀룰러","샐룰러","lte","Lte","LTE","Cellular","cellular"},G4763)),"lte","wifi")</f>
        <v>lte</v>
      </c>
      <c r="F4763">
        <v>20210208</v>
      </c>
      <c r="G4763" t="s">
        <v>5391</v>
      </c>
      <c r="H4763">
        <f t="shared" si="574"/>
        <v>3.9600000000000364</v>
      </c>
      <c r="I4763">
        <f t="shared" si="572"/>
        <v>1170000</v>
      </c>
      <c r="J4763">
        <v>2017.06</v>
      </c>
      <c r="K4763">
        <f t="shared" si="573"/>
        <v>64</v>
      </c>
      <c r="M4763">
        <f t="shared" si="571"/>
        <v>1170000</v>
      </c>
    </row>
    <row r="4764" spans="1:13" x14ac:dyDescent="0.45">
      <c r="A4764" t="s">
        <v>5326</v>
      </c>
      <c r="B4764">
        <v>620000</v>
      </c>
      <c r="C4764" t="s">
        <v>4</v>
      </c>
      <c r="D4764" t="str">
        <f t="shared" ref="D4764:D4771" si="576">LEFT(F4764,7)</f>
        <v>2020.12</v>
      </c>
      <c r="E4764" t="str" cm="1">
        <f t="array" ref="E4764">IF(COUNT(FIND({"셀룰러","샐룰러","lte","Lte","LTE","Cellular","cellular"},G4764)),"lte","wifi")</f>
        <v>lte</v>
      </c>
      <c r="F4764" t="s">
        <v>156</v>
      </c>
      <c r="G4764" t="s">
        <v>813</v>
      </c>
      <c r="H4764">
        <f t="shared" si="574"/>
        <v>3.0599999999999454</v>
      </c>
      <c r="I4764">
        <f t="shared" si="572"/>
        <v>1530000</v>
      </c>
      <c r="J4764">
        <v>2017.06</v>
      </c>
      <c r="K4764">
        <f t="shared" si="573"/>
        <v>512</v>
      </c>
      <c r="M4764">
        <f t="shared" si="571"/>
        <v>1170000</v>
      </c>
    </row>
    <row r="4765" spans="1:13" x14ac:dyDescent="0.45">
      <c r="A4765" t="s">
        <v>5326</v>
      </c>
      <c r="B4765">
        <v>500000</v>
      </c>
      <c r="C4765" t="s">
        <v>4</v>
      </c>
      <c r="D4765" t="str">
        <f t="shared" si="576"/>
        <v>2021.01</v>
      </c>
      <c r="E4765" t="str" cm="1">
        <f t="array" ref="E4765">IF(COUNT(FIND({"셀룰러","샐룰러","lte","Lte","LTE","Cellular","cellular"},G4765)),"lte","wifi")</f>
        <v>wifi</v>
      </c>
      <c r="F4765" t="s">
        <v>92</v>
      </c>
      <c r="G4765" t="s">
        <v>4783</v>
      </c>
      <c r="H4765">
        <f t="shared" si="574"/>
        <v>3.9500000000000455</v>
      </c>
      <c r="I4765">
        <f t="shared" si="572"/>
        <v>999000</v>
      </c>
      <c r="J4765">
        <v>2017.06</v>
      </c>
      <c r="K4765">
        <f t="shared" si="573"/>
        <v>64</v>
      </c>
      <c r="M4765">
        <f t="shared" si="571"/>
        <v>999000</v>
      </c>
    </row>
    <row r="4766" spans="1:13" x14ac:dyDescent="0.45">
      <c r="A4766" t="s">
        <v>5326</v>
      </c>
      <c r="B4766">
        <v>750000</v>
      </c>
      <c r="C4766" t="s">
        <v>7</v>
      </c>
      <c r="D4766" t="str">
        <f t="shared" si="576"/>
        <v>2020.12</v>
      </c>
      <c r="E4766" t="str" cm="1">
        <f t="array" ref="E4766">IF(COUNT(FIND({"셀룰러","샐룰러","lte","Lte","LTE","Cellular","cellular"},G4766)),"lte","wifi")</f>
        <v>lte</v>
      </c>
      <c r="F4766" t="s">
        <v>153</v>
      </c>
      <c r="G4766" t="s">
        <v>4820</v>
      </c>
      <c r="H4766">
        <f t="shared" si="574"/>
        <v>3.0599999999999454</v>
      </c>
      <c r="I4766">
        <f t="shared" si="572"/>
        <v>1530000</v>
      </c>
      <c r="J4766">
        <v>2017.06</v>
      </c>
      <c r="K4766">
        <f t="shared" si="573"/>
        <v>512</v>
      </c>
      <c r="M4766">
        <f t="shared" si="571"/>
        <v>1170000</v>
      </c>
    </row>
    <row r="4767" spans="1:13" x14ac:dyDescent="0.45">
      <c r="A4767" t="s">
        <v>5326</v>
      </c>
      <c r="B4767">
        <v>590000</v>
      </c>
      <c r="C4767" t="s">
        <v>7</v>
      </c>
      <c r="D4767" t="str">
        <f t="shared" si="576"/>
        <v>2020.11</v>
      </c>
      <c r="E4767" t="str" cm="1">
        <f t="array" ref="E4767">IF(COUNT(FIND({"셀룰러","샐룰러","lte","Lte","LTE","Cellular","cellular"},G4767)),"lte","wifi")</f>
        <v>wifi</v>
      </c>
      <c r="F4767" t="s">
        <v>516</v>
      </c>
      <c r="G4767" t="s">
        <v>2784</v>
      </c>
      <c r="H4767">
        <f t="shared" si="574"/>
        <v>3.0499999999999545</v>
      </c>
      <c r="I4767">
        <f t="shared" si="572"/>
        <v>999000</v>
      </c>
      <c r="J4767">
        <v>2017.06</v>
      </c>
      <c r="K4767">
        <f t="shared" si="573"/>
        <v>64</v>
      </c>
      <c r="M4767">
        <f t="shared" si="571"/>
        <v>999000</v>
      </c>
    </row>
    <row r="4768" spans="1:13" x14ac:dyDescent="0.45">
      <c r="A4768" t="s">
        <v>5326</v>
      </c>
      <c r="B4768">
        <v>250000</v>
      </c>
      <c r="C4768" t="s">
        <v>7</v>
      </c>
      <c r="D4768" t="str">
        <f t="shared" si="576"/>
        <v>2021.01</v>
      </c>
      <c r="E4768" t="str" cm="1">
        <f t="array" ref="E4768">IF(COUNT(FIND({"셀룰러","샐룰러","lte","Lte","LTE","Cellular","cellular"},G4768)),"lte","wifi")</f>
        <v>wifi</v>
      </c>
      <c r="F4768" t="s">
        <v>96</v>
      </c>
      <c r="G4768" t="s">
        <v>2768</v>
      </c>
      <c r="H4768">
        <f t="shared" si="574"/>
        <v>3.9500000000000455</v>
      </c>
      <c r="I4768">
        <f t="shared" si="572"/>
        <v>999000</v>
      </c>
      <c r="J4768">
        <v>2017.06</v>
      </c>
      <c r="K4768">
        <f t="shared" si="573"/>
        <v>64</v>
      </c>
      <c r="M4768">
        <f t="shared" si="571"/>
        <v>999000</v>
      </c>
    </row>
    <row r="4769" spans="1:13" x14ac:dyDescent="0.45">
      <c r="A4769" t="s">
        <v>5326</v>
      </c>
      <c r="B4769">
        <v>550000</v>
      </c>
      <c r="C4769" t="s">
        <v>7</v>
      </c>
      <c r="D4769" t="str">
        <f t="shared" si="576"/>
        <v>2021.02</v>
      </c>
      <c r="E4769" t="str" cm="1">
        <f t="array" ref="E4769">IF(COUNT(FIND({"셀룰러","샐룰러","lte","Lte","LTE","Cellular","cellular"},G4769)),"lte","wifi")</f>
        <v>wifi</v>
      </c>
      <c r="F4769" t="s">
        <v>25</v>
      </c>
      <c r="G4769" t="s">
        <v>2750</v>
      </c>
      <c r="H4769">
        <f t="shared" si="574"/>
        <v>3.9600000000000364</v>
      </c>
      <c r="I4769">
        <f t="shared" si="572"/>
        <v>1119000</v>
      </c>
      <c r="J4769">
        <v>2017.06</v>
      </c>
      <c r="K4769">
        <f t="shared" si="573"/>
        <v>256</v>
      </c>
      <c r="M4769">
        <f t="shared" si="571"/>
        <v>999000</v>
      </c>
    </row>
    <row r="4770" spans="1:13" x14ac:dyDescent="0.45">
      <c r="A4770" t="s">
        <v>5326</v>
      </c>
      <c r="B4770">
        <v>520000</v>
      </c>
      <c r="C4770" t="s">
        <v>7</v>
      </c>
      <c r="D4770" t="str">
        <f t="shared" si="576"/>
        <v>2020.12</v>
      </c>
      <c r="E4770" t="str" cm="1">
        <f t="array" ref="E4770">IF(COUNT(FIND({"셀룰러","샐룰러","lte","Lte","LTE","Cellular","cellular"},G4770)),"lte","wifi")</f>
        <v>lte</v>
      </c>
      <c r="F4770" t="s">
        <v>153</v>
      </c>
      <c r="G4770" t="s">
        <v>4819</v>
      </c>
      <c r="H4770">
        <f t="shared" si="574"/>
        <v>3.0599999999999454</v>
      </c>
      <c r="I4770">
        <f t="shared" si="572"/>
        <v>1290000</v>
      </c>
      <c r="J4770">
        <v>2017.06</v>
      </c>
      <c r="K4770">
        <f t="shared" si="573"/>
        <v>256</v>
      </c>
      <c r="M4770">
        <f t="shared" si="571"/>
        <v>1170000</v>
      </c>
    </row>
    <row r="4771" spans="1:13" x14ac:dyDescent="0.45">
      <c r="A4771" t="s">
        <v>5326</v>
      </c>
      <c r="B4771">
        <v>500000</v>
      </c>
      <c r="C4771" t="s">
        <v>7</v>
      </c>
      <c r="D4771" t="str">
        <f t="shared" si="576"/>
        <v>2021.03</v>
      </c>
      <c r="E4771" t="str" cm="1">
        <f t="array" ref="E4771">IF(COUNT(FIND({"셀룰러","샐룰러","lte","Lte","LTE","Cellular","cellular"},G4771)),"lte","wifi")</f>
        <v>wifi</v>
      </c>
      <c r="F4771" t="s">
        <v>8</v>
      </c>
      <c r="G4771" t="s">
        <v>2807</v>
      </c>
      <c r="H4771">
        <f t="shared" si="574"/>
        <v>3.9700000000000273</v>
      </c>
      <c r="I4771">
        <f t="shared" si="572"/>
        <v>999000</v>
      </c>
      <c r="J4771">
        <v>2017.06</v>
      </c>
      <c r="K4771">
        <f t="shared" si="573"/>
        <v>64</v>
      </c>
      <c r="M4771">
        <f t="shared" si="571"/>
        <v>999000</v>
      </c>
    </row>
    <row r="4772" spans="1:13" x14ac:dyDescent="0.45">
      <c r="A4772" t="s">
        <v>5326</v>
      </c>
      <c r="B4772">
        <v>370000</v>
      </c>
      <c r="C4772" t="s">
        <v>7</v>
      </c>
      <c r="D4772" s="2">
        <v>2020.12</v>
      </c>
      <c r="E4772" t="str" cm="1">
        <f t="array" ref="E4772">IF(COUNT(FIND({"셀룰러","샐룰러","lte","Lte","LTE","Cellular","cellular"},G4772)),"lte","wifi")</f>
        <v>lte</v>
      </c>
      <c r="F4772">
        <v>20201225</v>
      </c>
      <c r="G4772" t="s">
        <v>5429</v>
      </c>
      <c r="H4772">
        <f t="shared" si="574"/>
        <v>3.0599999999999454</v>
      </c>
      <c r="I4772">
        <f t="shared" si="572"/>
        <v>1170000</v>
      </c>
      <c r="J4772">
        <v>2017.06</v>
      </c>
      <c r="K4772">
        <f t="shared" si="573"/>
        <v>64</v>
      </c>
      <c r="M4772">
        <f t="shared" si="571"/>
        <v>1170000</v>
      </c>
    </row>
    <row r="4773" spans="1:13" x14ac:dyDescent="0.45">
      <c r="A4773" t="s">
        <v>5326</v>
      </c>
      <c r="B4773">
        <v>420000</v>
      </c>
      <c r="C4773" t="s">
        <v>7</v>
      </c>
      <c r="D4773" t="str">
        <f t="shared" ref="D4773:D4783" si="577">LEFT(F4773,7)</f>
        <v>2020.12</v>
      </c>
      <c r="E4773" t="str" cm="1">
        <f t="array" ref="E4773">IF(COUNT(FIND({"셀룰러","샐룰러","lte","Lte","LTE","Cellular","cellular"},G4773)),"lte","wifi")</f>
        <v>wifi</v>
      </c>
      <c r="F4773" t="s">
        <v>134</v>
      </c>
      <c r="G4773" t="s">
        <v>4816</v>
      </c>
      <c r="H4773">
        <f t="shared" si="574"/>
        <v>3.0599999999999454</v>
      </c>
      <c r="I4773">
        <f t="shared" si="572"/>
        <v>1119000</v>
      </c>
      <c r="J4773">
        <v>2017.06</v>
      </c>
      <c r="K4773">
        <f t="shared" si="573"/>
        <v>256</v>
      </c>
      <c r="M4773">
        <f t="shared" si="571"/>
        <v>999000</v>
      </c>
    </row>
    <row r="4774" spans="1:13" x14ac:dyDescent="0.45">
      <c r="A4774" t="s">
        <v>5326</v>
      </c>
      <c r="B4774">
        <v>970000</v>
      </c>
      <c r="C4774" t="s">
        <v>43</v>
      </c>
      <c r="D4774" t="str">
        <f t="shared" si="577"/>
        <v>2020.12</v>
      </c>
      <c r="E4774" t="str" cm="1">
        <f t="array" ref="E4774">IF(COUNT(FIND({"셀룰러","샐룰러","lte","Lte","LTE","Cellular","cellular"},G4774)),"lte","wifi")</f>
        <v>wifi</v>
      </c>
      <c r="F4774" t="s">
        <v>156</v>
      </c>
      <c r="G4774" t="s">
        <v>4842</v>
      </c>
      <c r="H4774">
        <f t="shared" si="574"/>
        <v>3.0599999999999454</v>
      </c>
      <c r="I4774">
        <f t="shared" si="572"/>
        <v>1119000</v>
      </c>
      <c r="J4774">
        <v>2017.06</v>
      </c>
      <c r="K4774">
        <f t="shared" si="573"/>
        <v>256</v>
      </c>
      <c r="M4774">
        <f t="shared" si="571"/>
        <v>999000</v>
      </c>
    </row>
    <row r="4775" spans="1:13" x14ac:dyDescent="0.45">
      <c r="A4775" t="s">
        <v>5326</v>
      </c>
      <c r="B4775">
        <v>400000</v>
      </c>
      <c r="C4775" t="s">
        <v>4</v>
      </c>
      <c r="D4775" t="str">
        <f t="shared" si="577"/>
        <v>2021.02</v>
      </c>
      <c r="E4775" t="str" cm="1">
        <f t="array" ref="E4775">IF(COUNT(FIND({"셀룰러","샐룰러","lte","Lte","LTE","Cellular","cellular"},G4775)),"lte","wifi")</f>
        <v>wifi</v>
      </c>
      <c r="F4775" t="s">
        <v>299</v>
      </c>
      <c r="G4775" t="s">
        <v>2758</v>
      </c>
      <c r="H4775">
        <f t="shared" si="574"/>
        <v>3.9600000000000364</v>
      </c>
      <c r="I4775">
        <f t="shared" si="572"/>
        <v>1119000</v>
      </c>
      <c r="J4775">
        <v>2017.06</v>
      </c>
      <c r="K4775">
        <f t="shared" si="573"/>
        <v>256</v>
      </c>
      <c r="M4775">
        <f t="shared" si="571"/>
        <v>999000</v>
      </c>
    </row>
    <row r="4776" spans="1:13" x14ac:dyDescent="0.45">
      <c r="A4776" t="s">
        <v>5326</v>
      </c>
      <c r="B4776">
        <v>600000</v>
      </c>
      <c r="C4776" t="s">
        <v>7</v>
      </c>
      <c r="D4776" t="str">
        <f t="shared" si="577"/>
        <v>2021.01</v>
      </c>
      <c r="E4776" t="str" cm="1">
        <f t="array" ref="E4776">IF(COUNT(FIND({"셀룰러","샐룰러","lte","Lte","LTE","Cellular","cellular"},G4776)),"lte","wifi")</f>
        <v>wifi</v>
      </c>
      <c r="F4776" t="s">
        <v>342</v>
      </c>
      <c r="G4776" t="s">
        <v>4770</v>
      </c>
      <c r="H4776">
        <f t="shared" si="574"/>
        <v>3.9500000000000455</v>
      </c>
      <c r="I4776">
        <f t="shared" si="572"/>
        <v>999000</v>
      </c>
      <c r="J4776">
        <v>2017.06</v>
      </c>
      <c r="K4776">
        <f t="shared" si="573"/>
        <v>64</v>
      </c>
      <c r="M4776">
        <f t="shared" si="571"/>
        <v>999000</v>
      </c>
    </row>
    <row r="4777" spans="1:13" x14ac:dyDescent="0.45">
      <c r="A4777" t="s">
        <v>5326</v>
      </c>
      <c r="B4777">
        <v>420000</v>
      </c>
      <c r="C4777" t="s">
        <v>7</v>
      </c>
      <c r="D4777" t="str">
        <f t="shared" si="577"/>
        <v>2021.01</v>
      </c>
      <c r="E4777" t="str" cm="1">
        <f t="array" ref="E4777">IF(COUNT(FIND({"셀룰러","샐룰러","lte","Lte","LTE","Cellular","cellular"},G4777)),"lte","wifi")</f>
        <v>wifi</v>
      </c>
      <c r="F4777" t="s">
        <v>116</v>
      </c>
      <c r="G4777" t="s">
        <v>4809</v>
      </c>
      <c r="H4777">
        <f t="shared" si="574"/>
        <v>3.9500000000000455</v>
      </c>
      <c r="I4777">
        <f t="shared" si="572"/>
        <v>999000</v>
      </c>
      <c r="J4777">
        <v>2017.06</v>
      </c>
      <c r="K4777">
        <f t="shared" si="573"/>
        <v>64</v>
      </c>
      <c r="M4777">
        <f t="shared" si="571"/>
        <v>999000</v>
      </c>
    </row>
    <row r="4778" spans="1:13" x14ac:dyDescent="0.45">
      <c r="A4778" t="s">
        <v>5326</v>
      </c>
      <c r="B4778">
        <v>450000</v>
      </c>
      <c r="C4778" t="s">
        <v>4</v>
      </c>
      <c r="D4778" t="str">
        <f t="shared" si="577"/>
        <v>2021.02</v>
      </c>
      <c r="E4778" t="str" cm="1">
        <f t="array" ref="E4778">IF(COUNT(FIND({"셀룰러","샐룰러","lte","Lte","LTE","Cellular","cellular"},G4778)),"lte","wifi")</f>
        <v>wifi</v>
      </c>
      <c r="F4778" t="s">
        <v>41</v>
      </c>
      <c r="G4778" t="s">
        <v>2831</v>
      </c>
      <c r="H4778">
        <f t="shared" si="574"/>
        <v>3.9600000000000364</v>
      </c>
      <c r="I4778">
        <f t="shared" si="572"/>
        <v>1119000</v>
      </c>
      <c r="J4778">
        <v>2017.06</v>
      </c>
      <c r="K4778">
        <f t="shared" si="573"/>
        <v>256</v>
      </c>
      <c r="M4778">
        <f t="shared" si="571"/>
        <v>999000</v>
      </c>
    </row>
    <row r="4779" spans="1:13" x14ac:dyDescent="0.45">
      <c r="A4779" t="s">
        <v>5326</v>
      </c>
      <c r="B4779">
        <v>670000</v>
      </c>
      <c r="C4779" t="s">
        <v>7</v>
      </c>
      <c r="D4779" t="str">
        <f t="shared" si="577"/>
        <v>2020.12</v>
      </c>
      <c r="E4779" t="str" cm="1">
        <f t="array" ref="E4779">IF(COUNT(FIND({"셀룰러","샐룰러","lte","Lte","LTE","Cellular","cellular"},G4779)),"lte","wifi")</f>
        <v>lte</v>
      </c>
      <c r="F4779" t="s">
        <v>142</v>
      </c>
      <c r="G4779" t="s">
        <v>3774</v>
      </c>
      <c r="H4779">
        <f t="shared" si="574"/>
        <v>3.0599999999999454</v>
      </c>
      <c r="I4779">
        <f t="shared" si="572"/>
        <v>1290000</v>
      </c>
      <c r="J4779">
        <v>2017.06</v>
      </c>
      <c r="K4779">
        <f t="shared" si="573"/>
        <v>256</v>
      </c>
      <c r="M4779">
        <f t="shared" si="571"/>
        <v>1170000</v>
      </c>
    </row>
    <row r="4780" spans="1:13" x14ac:dyDescent="0.45">
      <c r="A4780" t="s">
        <v>5326</v>
      </c>
      <c r="B4780">
        <v>380000</v>
      </c>
      <c r="C4780" t="s">
        <v>7</v>
      </c>
      <c r="D4780" t="str">
        <f t="shared" si="577"/>
        <v>2021.01</v>
      </c>
      <c r="E4780" t="str" cm="1">
        <f t="array" ref="E4780">IF(COUNT(FIND({"셀룰러","샐룰러","lte","Lte","LTE","Cellular","cellular"},G4780)),"lte","wifi")</f>
        <v>wifi</v>
      </c>
      <c r="F4780" t="s">
        <v>97</v>
      </c>
      <c r="G4780" t="s">
        <v>2771</v>
      </c>
      <c r="H4780">
        <f t="shared" si="574"/>
        <v>3.9500000000000455</v>
      </c>
      <c r="I4780">
        <f t="shared" si="572"/>
        <v>1119000</v>
      </c>
      <c r="J4780">
        <v>2017.06</v>
      </c>
      <c r="K4780">
        <f t="shared" si="573"/>
        <v>256</v>
      </c>
      <c r="M4780">
        <f t="shared" si="571"/>
        <v>999000</v>
      </c>
    </row>
    <row r="4781" spans="1:13" x14ac:dyDescent="0.45">
      <c r="A4781" t="s">
        <v>5326</v>
      </c>
      <c r="B4781">
        <v>420000</v>
      </c>
      <c r="C4781" t="s">
        <v>7</v>
      </c>
      <c r="D4781" t="str">
        <f t="shared" si="577"/>
        <v>2021.01</v>
      </c>
      <c r="E4781" t="str" cm="1">
        <f t="array" ref="E4781">IF(COUNT(FIND({"셀룰러","샐룰러","lte","Lte","LTE","Cellular","cellular"},G4781)),"lte","wifi")</f>
        <v>wifi</v>
      </c>
      <c r="F4781" t="s">
        <v>371</v>
      </c>
      <c r="G4781" t="s">
        <v>2769</v>
      </c>
      <c r="H4781">
        <f t="shared" si="574"/>
        <v>3.9500000000000455</v>
      </c>
      <c r="I4781">
        <f t="shared" si="572"/>
        <v>999000</v>
      </c>
      <c r="J4781">
        <v>2017.06</v>
      </c>
      <c r="K4781">
        <f t="shared" si="573"/>
        <v>64</v>
      </c>
      <c r="M4781">
        <f t="shared" si="571"/>
        <v>999000</v>
      </c>
    </row>
    <row r="4782" spans="1:13" x14ac:dyDescent="0.45">
      <c r="A4782" t="s">
        <v>5326</v>
      </c>
      <c r="B4782">
        <v>800000</v>
      </c>
      <c r="C4782" t="s">
        <v>4</v>
      </c>
      <c r="D4782" t="str">
        <f t="shared" si="577"/>
        <v>2020.12</v>
      </c>
      <c r="E4782" t="str" cm="1">
        <f t="array" ref="E4782">IF(COUNT(FIND({"셀룰러","샐룰러","lte","Lte","LTE","Cellular","cellular"},G4782)),"lte","wifi")</f>
        <v>wifi</v>
      </c>
      <c r="F4782" t="s">
        <v>480</v>
      </c>
      <c r="G4782" t="s">
        <v>4836</v>
      </c>
      <c r="H4782">
        <f t="shared" si="574"/>
        <v>3.0599999999999454</v>
      </c>
      <c r="I4782">
        <f t="shared" si="572"/>
        <v>1119000</v>
      </c>
      <c r="J4782">
        <v>2017.06</v>
      </c>
      <c r="K4782">
        <f t="shared" si="573"/>
        <v>256</v>
      </c>
      <c r="M4782">
        <f t="shared" si="571"/>
        <v>999000</v>
      </c>
    </row>
    <row r="4783" spans="1:13" x14ac:dyDescent="0.45">
      <c r="A4783" t="s">
        <v>5326</v>
      </c>
      <c r="B4783">
        <v>450000</v>
      </c>
      <c r="C4783" t="s">
        <v>4</v>
      </c>
      <c r="D4783" t="str">
        <f t="shared" si="577"/>
        <v>2020.12</v>
      </c>
      <c r="E4783" t="str" cm="1">
        <f t="array" ref="E4783">IF(COUNT(FIND({"셀룰러","샐룰러","lte","Lte","LTE","Cellular","cellular"},G4783)),"lte","wifi")</f>
        <v>wifi</v>
      </c>
      <c r="F4783" t="s">
        <v>175</v>
      </c>
      <c r="G4783" t="s">
        <v>2789</v>
      </c>
      <c r="H4783">
        <f t="shared" si="574"/>
        <v>3.0599999999999454</v>
      </c>
      <c r="I4783">
        <f t="shared" si="572"/>
        <v>999000</v>
      </c>
      <c r="J4783">
        <v>2017.06</v>
      </c>
      <c r="K4783">
        <f t="shared" si="573"/>
        <v>64</v>
      </c>
      <c r="M4783">
        <f t="shared" si="571"/>
        <v>999000</v>
      </c>
    </row>
    <row r="4784" spans="1:13" x14ac:dyDescent="0.45">
      <c r="A4784" t="s">
        <v>5326</v>
      </c>
      <c r="B4784">
        <v>400000</v>
      </c>
      <c r="C4784" t="s">
        <v>7</v>
      </c>
      <c r="D4784" s="2">
        <v>2021.02</v>
      </c>
      <c r="E4784" t="str" cm="1">
        <f t="array" ref="E4784">IF(COUNT(FIND({"셀룰러","샐룰러","lte","Lte","LTE","Cellular","cellular"},G4784)),"lte","wifi")</f>
        <v>wifi</v>
      </c>
      <c r="F4784">
        <v>20210226</v>
      </c>
      <c r="G4784" t="s">
        <v>5603</v>
      </c>
      <c r="H4784">
        <f t="shared" si="574"/>
        <v>3.9600000000000364</v>
      </c>
      <c r="I4784">
        <f t="shared" si="572"/>
        <v>999000</v>
      </c>
      <c r="J4784">
        <v>2017.06</v>
      </c>
      <c r="K4784">
        <f t="shared" si="573"/>
        <v>64</v>
      </c>
      <c r="M4784">
        <f t="shared" si="571"/>
        <v>999000</v>
      </c>
    </row>
    <row r="4785" spans="1:13" x14ac:dyDescent="0.45">
      <c r="A4785" t="s">
        <v>5326</v>
      </c>
      <c r="B4785">
        <v>470000</v>
      </c>
      <c r="C4785" t="s">
        <v>4</v>
      </c>
      <c r="D4785" t="str">
        <f t="shared" ref="D4785:D4800" si="578">LEFT(F4785,7)</f>
        <v>2021.03</v>
      </c>
      <c r="E4785" t="str" cm="1">
        <f t="array" ref="E4785">IF(COUNT(FIND({"셀룰러","샐룰러","lte","Lte","LTE","Cellular","cellular"},G4785)),"lte","wifi")</f>
        <v>wifi</v>
      </c>
      <c r="F4785" t="s">
        <v>15</v>
      </c>
      <c r="G4785" t="s">
        <v>2806</v>
      </c>
      <c r="H4785">
        <f t="shared" si="574"/>
        <v>3.9700000000000273</v>
      </c>
      <c r="I4785">
        <f t="shared" si="572"/>
        <v>999000</v>
      </c>
      <c r="J4785">
        <v>2017.06</v>
      </c>
      <c r="K4785">
        <f t="shared" si="573"/>
        <v>64</v>
      </c>
      <c r="M4785">
        <f t="shared" si="571"/>
        <v>999000</v>
      </c>
    </row>
    <row r="4786" spans="1:13" x14ac:dyDescent="0.45">
      <c r="A4786" t="s">
        <v>5326</v>
      </c>
      <c r="B4786">
        <v>500000</v>
      </c>
      <c r="C4786" t="s">
        <v>7</v>
      </c>
      <c r="D4786" t="str">
        <f t="shared" si="578"/>
        <v>2021.01</v>
      </c>
      <c r="E4786" t="str" cm="1">
        <f t="array" ref="E4786">IF(COUNT(FIND({"셀룰러","샐룰러","lte","Lte","LTE","Cellular","cellular"},G4786)),"lte","wifi")</f>
        <v>lte</v>
      </c>
      <c r="F4786" t="s">
        <v>114</v>
      </c>
      <c r="G4786" t="s">
        <v>4817</v>
      </c>
      <c r="H4786">
        <f t="shared" si="574"/>
        <v>3.9500000000000455</v>
      </c>
      <c r="I4786">
        <f t="shared" si="572"/>
        <v>1290000</v>
      </c>
      <c r="J4786">
        <v>2017.06</v>
      </c>
      <c r="K4786">
        <f t="shared" si="573"/>
        <v>256</v>
      </c>
      <c r="M4786">
        <f t="shared" si="571"/>
        <v>1170000</v>
      </c>
    </row>
    <row r="4787" spans="1:13" x14ac:dyDescent="0.45">
      <c r="A4787" t="s">
        <v>5326</v>
      </c>
      <c r="B4787">
        <v>450000</v>
      </c>
      <c r="C4787" t="s">
        <v>4</v>
      </c>
      <c r="D4787" t="str">
        <f t="shared" si="578"/>
        <v>2020.12</v>
      </c>
      <c r="E4787" t="str" cm="1">
        <f t="array" ref="E4787">IF(COUNT(FIND({"셀룰러","샐룰러","lte","Lte","LTE","Cellular","cellular"},G4787)),"lte","wifi")</f>
        <v>wifi</v>
      </c>
      <c r="F4787" t="s">
        <v>171</v>
      </c>
      <c r="G4787" t="s">
        <v>4852</v>
      </c>
      <c r="H4787">
        <f t="shared" si="574"/>
        <v>3.0599999999999454</v>
      </c>
      <c r="I4787">
        <f t="shared" si="572"/>
        <v>999000</v>
      </c>
      <c r="J4787">
        <v>2017.06</v>
      </c>
      <c r="K4787">
        <f t="shared" si="573"/>
        <v>64</v>
      </c>
      <c r="M4787">
        <f t="shared" si="571"/>
        <v>999000</v>
      </c>
    </row>
    <row r="4788" spans="1:13" x14ac:dyDescent="0.45">
      <c r="A4788" t="s">
        <v>5326</v>
      </c>
      <c r="B4788">
        <v>530000</v>
      </c>
      <c r="C4788" t="s">
        <v>7</v>
      </c>
      <c r="D4788" t="str">
        <f t="shared" si="578"/>
        <v>2021.02</v>
      </c>
      <c r="E4788" t="str" cm="1">
        <f t="array" ref="E4788">IF(COUNT(FIND({"셀룰러","샐룰러","lte","Lte","LTE","Cellular","cellular"},G4788)),"lte","wifi")</f>
        <v>lte</v>
      </c>
      <c r="F4788" t="s">
        <v>29</v>
      </c>
      <c r="G4788" t="s">
        <v>2744</v>
      </c>
      <c r="H4788">
        <f t="shared" si="574"/>
        <v>3.9600000000000364</v>
      </c>
      <c r="I4788">
        <f t="shared" si="572"/>
        <v>1290000</v>
      </c>
      <c r="J4788">
        <v>2017.06</v>
      </c>
      <c r="K4788">
        <f t="shared" si="573"/>
        <v>256</v>
      </c>
      <c r="M4788">
        <f t="shared" si="571"/>
        <v>1170000</v>
      </c>
    </row>
    <row r="4789" spans="1:13" x14ac:dyDescent="0.45">
      <c r="A4789" t="s">
        <v>5326</v>
      </c>
      <c r="B4789">
        <v>240000</v>
      </c>
      <c r="C4789" t="s">
        <v>7</v>
      </c>
      <c r="D4789" t="str">
        <f t="shared" si="578"/>
        <v>2021.02</v>
      </c>
      <c r="E4789" t="str" cm="1">
        <f t="array" ref="E4789">IF(COUNT(FIND({"셀룰러","샐룰러","lte","Lte","LTE","Cellular","cellular"},G4789)),"lte","wifi")</f>
        <v>wifi</v>
      </c>
      <c r="F4789" t="s">
        <v>74</v>
      </c>
      <c r="G4789" t="s">
        <v>2871</v>
      </c>
      <c r="H4789">
        <f t="shared" si="574"/>
        <v>3.9600000000000364</v>
      </c>
      <c r="I4789">
        <f t="shared" si="572"/>
        <v>999000</v>
      </c>
      <c r="J4789">
        <v>2017.06</v>
      </c>
      <c r="K4789">
        <f t="shared" si="573"/>
        <v>64</v>
      </c>
      <c r="M4789">
        <f t="shared" si="571"/>
        <v>999000</v>
      </c>
    </row>
    <row r="4790" spans="1:13" x14ac:dyDescent="0.45">
      <c r="A4790" t="s">
        <v>5326</v>
      </c>
      <c r="B4790">
        <v>500000</v>
      </c>
      <c r="C4790" t="s">
        <v>7</v>
      </c>
      <c r="D4790" t="str">
        <f t="shared" si="578"/>
        <v>2021.03</v>
      </c>
      <c r="E4790" t="str" cm="1">
        <f t="array" ref="E4790">IF(COUNT(FIND({"셀룰러","샐룰러","lte","Lte","LTE","Cellular","cellular"},G4790)),"lte","wifi")</f>
        <v>lte</v>
      </c>
      <c r="F4790" t="s">
        <v>197</v>
      </c>
      <c r="G4790" t="s">
        <v>537</v>
      </c>
      <c r="H4790">
        <f t="shared" si="574"/>
        <v>3.9700000000000273</v>
      </c>
      <c r="I4790">
        <f t="shared" si="572"/>
        <v>1290000</v>
      </c>
      <c r="J4790">
        <v>2017.06</v>
      </c>
      <c r="K4790">
        <f t="shared" si="573"/>
        <v>256</v>
      </c>
      <c r="M4790">
        <f t="shared" si="571"/>
        <v>1170000</v>
      </c>
    </row>
    <row r="4791" spans="1:13" x14ac:dyDescent="0.45">
      <c r="A4791" t="s">
        <v>5326</v>
      </c>
      <c r="B4791">
        <v>550000</v>
      </c>
      <c r="C4791" t="s">
        <v>43</v>
      </c>
      <c r="D4791" t="str">
        <f t="shared" si="578"/>
        <v>2021.02</v>
      </c>
      <c r="E4791" t="str" cm="1">
        <f t="array" ref="E4791">IF(COUNT(FIND({"셀룰러","샐룰러","lte","Lte","LTE","Cellular","cellular"},G4791)),"lte","wifi")</f>
        <v>lte</v>
      </c>
      <c r="F4791" t="s">
        <v>64</v>
      </c>
      <c r="G4791" t="s">
        <v>2845</v>
      </c>
      <c r="H4791">
        <f t="shared" si="574"/>
        <v>3.9600000000000364</v>
      </c>
      <c r="I4791">
        <f t="shared" si="572"/>
        <v>1170000</v>
      </c>
      <c r="J4791">
        <v>2017.06</v>
      </c>
      <c r="K4791">
        <f t="shared" si="573"/>
        <v>64</v>
      </c>
      <c r="M4791">
        <f t="shared" si="571"/>
        <v>1170000</v>
      </c>
    </row>
    <row r="4792" spans="1:13" x14ac:dyDescent="0.45">
      <c r="A4792" t="s">
        <v>5326</v>
      </c>
      <c r="B4792">
        <v>480000</v>
      </c>
      <c r="C4792" t="s">
        <v>7</v>
      </c>
      <c r="D4792" t="str">
        <f t="shared" si="578"/>
        <v>2021.01</v>
      </c>
      <c r="E4792" t="str" cm="1">
        <f t="array" ref="E4792">IF(COUNT(FIND({"셀룰러","샐룰러","lte","Lte","LTE","Cellular","cellular"},G4792)),"lte","wifi")</f>
        <v>wifi</v>
      </c>
      <c r="F4792" t="s">
        <v>103</v>
      </c>
      <c r="G4792" t="s">
        <v>4786</v>
      </c>
      <c r="H4792">
        <f t="shared" si="574"/>
        <v>3.9500000000000455</v>
      </c>
      <c r="I4792">
        <f t="shared" si="572"/>
        <v>999000</v>
      </c>
      <c r="J4792">
        <v>2017.06</v>
      </c>
      <c r="K4792">
        <f t="shared" si="573"/>
        <v>64</v>
      </c>
      <c r="M4792">
        <f t="shared" ref="M4792:M4855" si="579">IF(E4792="wifi",999000,1170000)</f>
        <v>999000</v>
      </c>
    </row>
    <row r="4793" spans="1:13" x14ac:dyDescent="0.45">
      <c r="A4793" t="s">
        <v>5326</v>
      </c>
      <c r="B4793">
        <v>480000</v>
      </c>
      <c r="C4793" t="s">
        <v>7</v>
      </c>
      <c r="D4793" t="str">
        <f t="shared" si="578"/>
        <v>2021.02</v>
      </c>
      <c r="E4793" t="str" cm="1">
        <f t="array" ref="E4793">IF(COUNT(FIND({"셀룰러","샐룰러","lte","Lte","LTE","Cellular","cellular"},G4793)),"lte","wifi")</f>
        <v>lte</v>
      </c>
      <c r="F4793" t="s">
        <v>35</v>
      </c>
      <c r="G4793" t="s">
        <v>2821</v>
      </c>
      <c r="H4793">
        <f t="shared" si="574"/>
        <v>3.9600000000000364</v>
      </c>
      <c r="I4793">
        <f t="shared" ref="I4793:I4856" si="580">IF(K4793=256,M4793+120000,IF(K4793=512,M4793+360000,M4793))</f>
        <v>1290000</v>
      </c>
      <c r="J4793">
        <v>2017.06</v>
      </c>
      <c r="K4793">
        <f t="shared" ref="K4793:K4856" si="581">IF(COUNT(FIND(256,G4793)),256,IF(COUNT(FIND(512,G4793)),512,64))</f>
        <v>256</v>
      </c>
      <c r="M4793">
        <f t="shared" si="579"/>
        <v>1170000</v>
      </c>
    </row>
    <row r="4794" spans="1:13" x14ac:dyDescent="0.45">
      <c r="A4794" t="s">
        <v>5326</v>
      </c>
      <c r="B4794">
        <v>450000</v>
      </c>
      <c r="C4794" t="s">
        <v>4</v>
      </c>
      <c r="D4794" t="str">
        <f t="shared" si="578"/>
        <v>2020.12</v>
      </c>
      <c r="E4794" t="str" cm="1">
        <f t="array" ref="E4794">IF(COUNT(FIND({"셀룰러","샐룰러","lte","Lte","LTE","Cellular","cellular"},G4794)),"lte","wifi")</f>
        <v>wifi</v>
      </c>
      <c r="F4794" t="s">
        <v>145</v>
      </c>
      <c r="G4794" t="s">
        <v>2784</v>
      </c>
      <c r="H4794">
        <f t="shared" si="574"/>
        <v>3.0599999999999454</v>
      </c>
      <c r="I4794">
        <f t="shared" si="580"/>
        <v>999000</v>
      </c>
      <c r="J4794">
        <v>2017.06</v>
      </c>
      <c r="K4794">
        <f t="shared" si="581"/>
        <v>64</v>
      </c>
      <c r="M4794">
        <f t="shared" si="579"/>
        <v>999000</v>
      </c>
    </row>
    <row r="4795" spans="1:13" x14ac:dyDescent="0.45">
      <c r="A4795" t="s">
        <v>5326</v>
      </c>
      <c r="B4795">
        <v>350000</v>
      </c>
      <c r="C4795" t="s">
        <v>7</v>
      </c>
      <c r="D4795" t="str">
        <f t="shared" si="578"/>
        <v>2021.01</v>
      </c>
      <c r="E4795" t="str" cm="1">
        <f t="array" ref="E4795">IF(COUNT(FIND({"셀룰러","샐룰러","lte","Lte","LTE","Cellular","cellular"},G4795)),"lte","wifi")</f>
        <v>wifi</v>
      </c>
      <c r="F4795" t="s">
        <v>313</v>
      </c>
      <c r="G4795" t="s">
        <v>2879</v>
      </c>
      <c r="H4795">
        <f t="shared" si="574"/>
        <v>3.9500000000000455</v>
      </c>
      <c r="I4795">
        <f t="shared" si="580"/>
        <v>999000</v>
      </c>
      <c r="J4795">
        <v>2017.06</v>
      </c>
      <c r="K4795">
        <f t="shared" si="581"/>
        <v>64</v>
      </c>
      <c r="M4795">
        <f t="shared" si="579"/>
        <v>999000</v>
      </c>
    </row>
    <row r="4796" spans="1:13" x14ac:dyDescent="0.45">
      <c r="A4796" t="s">
        <v>5326</v>
      </c>
      <c r="B4796">
        <v>830000</v>
      </c>
      <c r="C4796" t="s">
        <v>43</v>
      </c>
      <c r="D4796" t="str">
        <f t="shared" si="578"/>
        <v>2020.12</v>
      </c>
      <c r="E4796" t="str" cm="1">
        <f t="array" ref="E4796">IF(COUNT(FIND({"셀룰러","샐룰러","lte","Lte","LTE","Cellular","cellular"},G4796)),"lte","wifi")</f>
        <v>wifi</v>
      </c>
      <c r="F4796" t="s">
        <v>138</v>
      </c>
      <c r="G4796" t="s">
        <v>4787</v>
      </c>
      <c r="H4796">
        <f t="shared" si="574"/>
        <v>3.0599999999999454</v>
      </c>
      <c r="I4796">
        <f t="shared" si="580"/>
        <v>1119000</v>
      </c>
      <c r="J4796">
        <v>2017.06</v>
      </c>
      <c r="K4796">
        <f t="shared" si="581"/>
        <v>256</v>
      </c>
      <c r="M4796">
        <f t="shared" si="579"/>
        <v>999000</v>
      </c>
    </row>
    <row r="4797" spans="1:13" x14ac:dyDescent="0.45">
      <c r="A4797" t="s">
        <v>5326</v>
      </c>
      <c r="B4797">
        <v>390000</v>
      </c>
      <c r="C4797" t="s">
        <v>7</v>
      </c>
      <c r="D4797" t="str">
        <f t="shared" si="578"/>
        <v>2020.12</v>
      </c>
      <c r="E4797" t="str" cm="1">
        <f t="array" ref="E4797">IF(COUNT(FIND({"셀룰러","샐룰러","lte","Lte","LTE","Cellular","cellular"},G4797)),"lte","wifi")</f>
        <v>lte</v>
      </c>
      <c r="F4797" t="s">
        <v>155</v>
      </c>
      <c r="G4797" t="s">
        <v>4830</v>
      </c>
      <c r="H4797">
        <f t="shared" si="574"/>
        <v>3.0599999999999454</v>
      </c>
      <c r="I4797">
        <f t="shared" si="580"/>
        <v>1170000</v>
      </c>
      <c r="J4797">
        <v>2017.06</v>
      </c>
      <c r="K4797">
        <f t="shared" si="581"/>
        <v>64</v>
      </c>
      <c r="M4797">
        <f t="shared" si="579"/>
        <v>1170000</v>
      </c>
    </row>
    <row r="4798" spans="1:13" x14ac:dyDescent="0.45">
      <c r="A4798" t="s">
        <v>5326</v>
      </c>
      <c r="B4798">
        <v>400000</v>
      </c>
      <c r="C4798" t="s">
        <v>7</v>
      </c>
      <c r="D4798" t="str">
        <f t="shared" si="578"/>
        <v>2020.12</v>
      </c>
      <c r="E4798" t="str" cm="1">
        <f t="array" ref="E4798">IF(COUNT(FIND({"셀룰러","샐룰러","lte","Lte","LTE","Cellular","cellular"},G4798)),"lte","wifi")</f>
        <v>wifi</v>
      </c>
      <c r="F4798" t="s">
        <v>173</v>
      </c>
      <c r="G4798" t="s">
        <v>2792</v>
      </c>
      <c r="H4798">
        <f t="shared" si="574"/>
        <v>3.0599999999999454</v>
      </c>
      <c r="I4798">
        <f t="shared" si="580"/>
        <v>999000</v>
      </c>
      <c r="J4798">
        <v>2017.06</v>
      </c>
      <c r="K4798">
        <f t="shared" si="581"/>
        <v>64</v>
      </c>
      <c r="M4798">
        <f t="shared" si="579"/>
        <v>999000</v>
      </c>
    </row>
    <row r="4799" spans="1:13" x14ac:dyDescent="0.45">
      <c r="A4799" t="s">
        <v>5326</v>
      </c>
      <c r="B4799">
        <v>350000</v>
      </c>
      <c r="C4799" t="s">
        <v>7</v>
      </c>
      <c r="D4799" t="str">
        <f t="shared" si="578"/>
        <v>2021.03</v>
      </c>
      <c r="E4799" t="str" cm="1">
        <f t="array" ref="E4799">IF(COUNT(FIND({"셀룰러","샐룰러","lte","Lte","LTE","Cellular","cellular"},G4799)),"lte","wifi")</f>
        <v>wifi</v>
      </c>
      <c r="F4799" t="s">
        <v>15</v>
      </c>
      <c r="G4799" t="s">
        <v>2805</v>
      </c>
      <c r="H4799">
        <f t="shared" si="574"/>
        <v>3.9700000000000273</v>
      </c>
      <c r="I4799">
        <f t="shared" si="580"/>
        <v>1119000</v>
      </c>
      <c r="J4799">
        <v>2017.06</v>
      </c>
      <c r="K4799">
        <f t="shared" si="581"/>
        <v>256</v>
      </c>
      <c r="M4799">
        <f t="shared" si="579"/>
        <v>999000</v>
      </c>
    </row>
    <row r="4800" spans="1:13" x14ac:dyDescent="0.45">
      <c r="A4800" t="s">
        <v>5326</v>
      </c>
      <c r="B4800">
        <v>398000</v>
      </c>
      <c r="C4800" t="s">
        <v>7</v>
      </c>
      <c r="D4800" t="str">
        <f t="shared" si="578"/>
        <v>2021.03</v>
      </c>
      <c r="E4800" t="str" cm="1">
        <f t="array" ref="E4800">IF(COUNT(FIND({"셀룰러","샐룰러","lte","Lte","LTE","Cellular","cellular"},G4800)),"lte","wifi")</f>
        <v>wifi</v>
      </c>
      <c r="F4800" t="s">
        <v>197</v>
      </c>
      <c r="G4800" t="s">
        <v>5192</v>
      </c>
      <c r="H4800">
        <f t="shared" si="574"/>
        <v>3.9700000000000273</v>
      </c>
      <c r="I4800">
        <f t="shared" si="580"/>
        <v>999000</v>
      </c>
      <c r="J4800">
        <v>2017.06</v>
      </c>
      <c r="K4800">
        <f t="shared" si="581"/>
        <v>64</v>
      </c>
      <c r="M4800">
        <f t="shared" si="579"/>
        <v>999000</v>
      </c>
    </row>
    <row r="4801" spans="1:13" x14ac:dyDescent="0.45">
      <c r="A4801" t="s">
        <v>5326</v>
      </c>
      <c r="B4801">
        <v>680000</v>
      </c>
      <c r="C4801" t="s">
        <v>7</v>
      </c>
      <c r="D4801" s="2">
        <v>2021.02</v>
      </c>
      <c r="E4801" t="str" cm="1">
        <f t="array" ref="E4801">IF(COUNT(FIND({"셀룰러","샐룰러","lte","Lte","LTE","Cellular","cellular"},G4801)),"lte","wifi")</f>
        <v>lte</v>
      </c>
      <c r="F4801">
        <v>20210210</v>
      </c>
      <c r="G4801" t="s">
        <v>5387</v>
      </c>
      <c r="H4801">
        <f t="shared" si="574"/>
        <v>3.9600000000000364</v>
      </c>
      <c r="I4801">
        <f t="shared" si="580"/>
        <v>1530000</v>
      </c>
      <c r="J4801">
        <v>2017.06</v>
      </c>
      <c r="K4801">
        <f t="shared" si="581"/>
        <v>512</v>
      </c>
      <c r="M4801">
        <f t="shared" si="579"/>
        <v>1170000</v>
      </c>
    </row>
    <row r="4802" spans="1:13" x14ac:dyDescent="0.45">
      <c r="A4802" t="s">
        <v>5326</v>
      </c>
      <c r="B4802">
        <v>400000</v>
      </c>
      <c r="C4802" t="s">
        <v>4</v>
      </c>
      <c r="D4802" t="str">
        <f t="shared" ref="D4802:D4811" si="582">LEFT(F4802,7)</f>
        <v>2021.02</v>
      </c>
      <c r="E4802" t="str" cm="1">
        <f t="array" ref="E4802">IF(COUNT(FIND({"셀룰러","샐룰러","lte","Lte","LTE","Cellular","cellular"},G4802)),"lte","wifi")</f>
        <v>wifi</v>
      </c>
      <c r="F4802" t="s">
        <v>30</v>
      </c>
      <c r="G4802" t="s">
        <v>2826</v>
      </c>
      <c r="H4802">
        <f t="shared" si="574"/>
        <v>3.9600000000000364</v>
      </c>
      <c r="I4802">
        <f t="shared" si="580"/>
        <v>999000</v>
      </c>
      <c r="J4802">
        <v>2017.06</v>
      </c>
      <c r="K4802">
        <f t="shared" si="581"/>
        <v>64</v>
      </c>
      <c r="M4802">
        <f t="shared" si="579"/>
        <v>999000</v>
      </c>
    </row>
    <row r="4803" spans="1:13" x14ac:dyDescent="0.45">
      <c r="A4803" t="s">
        <v>5326</v>
      </c>
      <c r="B4803">
        <v>200000</v>
      </c>
      <c r="C4803" t="s">
        <v>7</v>
      </c>
      <c r="D4803" t="str">
        <f t="shared" si="582"/>
        <v>2021.03</v>
      </c>
      <c r="E4803" t="str" cm="1">
        <f t="array" ref="E4803">IF(COUNT(FIND({"셀룰러","샐룰러","lte","Lte","LTE","Cellular","cellular"},G4803)),"lte","wifi")</f>
        <v>lte</v>
      </c>
      <c r="F4803" t="s">
        <v>22</v>
      </c>
      <c r="G4803" t="s">
        <v>2809</v>
      </c>
      <c r="H4803">
        <f t="shared" si="574"/>
        <v>3.9700000000000273</v>
      </c>
      <c r="I4803">
        <f t="shared" si="580"/>
        <v>1290000</v>
      </c>
      <c r="J4803">
        <v>2017.06</v>
      </c>
      <c r="K4803">
        <f t="shared" si="581"/>
        <v>256</v>
      </c>
      <c r="M4803">
        <f t="shared" si="579"/>
        <v>1170000</v>
      </c>
    </row>
    <row r="4804" spans="1:13" x14ac:dyDescent="0.45">
      <c r="A4804" t="s">
        <v>5326</v>
      </c>
      <c r="B4804">
        <v>600000</v>
      </c>
      <c r="C4804" t="s">
        <v>7</v>
      </c>
      <c r="D4804" t="str">
        <f t="shared" si="582"/>
        <v>2021.01</v>
      </c>
      <c r="E4804" t="str" cm="1">
        <f t="array" ref="E4804">IF(COUNT(FIND({"셀룰러","샐룰러","lte","Lte","LTE","Cellular","cellular"},G4804)),"lte","wifi")</f>
        <v>lte</v>
      </c>
      <c r="F4804" t="s">
        <v>114</v>
      </c>
      <c r="G4804" t="s">
        <v>4795</v>
      </c>
      <c r="H4804">
        <f t="shared" si="574"/>
        <v>3.9500000000000455</v>
      </c>
      <c r="I4804">
        <f t="shared" si="580"/>
        <v>1290000</v>
      </c>
      <c r="J4804">
        <v>2017.06</v>
      </c>
      <c r="K4804">
        <f t="shared" si="581"/>
        <v>256</v>
      </c>
      <c r="M4804">
        <f t="shared" si="579"/>
        <v>1170000</v>
      </c>
    </row>
    <row r="4805" spans="1:13" x14ac:dyDescent="0.45">
      <c r="A4805" t="s">
        <v>5326</v>
      </c>
      <c r="B4805">
        <v>495000</v>
      </c>
      <c r="C4805" t="s">
        <v>7</v>
      </c>
      <c r="D4805" t="str">
        <f t="shared" si="582"/>
        <v>2021.01</v>
      </c>
      <c r="E4805" t="str" cm="1">
        <f t="array" ref="E4805">IF(COUNT(FIND({"셀룰러","샐룰러","lte","Lte","LTE","Cellular","cellular"},G4805)),"lte","wifi")</f>
        <v>wifi</v>
      </c>
      <c r="F4805" t="s">
        <v>106</v>
      </c>
      <c r="G4805" t="s">
        <v>4779</v>
      </c>
      <c r="H4805">
        <f t="shared" si="574"/>
        <v>3.9500000000000455</v>
      </c>
      <c r="I4805">
        <f t="shared" si="580"/>
        <v>999000</v>
      </c>
      <c r="J4805">
        <v>2017.06</v>
      </c>
      <c r="K4805">
        <f t="shared" si="581"/>
        <v>64</v>
      </c>
      <c r="M4805">
        <f t="shared" si="579"/>
        <v>999000</v>
      </c>
    </row>
    <row r="4806" spans="1:13" x14ac:dyDescent="0.45">
      <c r="A4806" t="s">
        <v>5326</v>
      </c>
      <c r="B4806">
        <v>350000</v>
      </c>
      <c r="C4806" t="s">
        <v>7</v>
      </c>
      <c r="D4806" t="str">
        <f t="shared" si="582"/>
        <v>2021.02</v>
      </c>
      <c r="E4806" t="str" cm="1">
        <f t="array" ref="E4806">IF(COUNT(FIND({"셀룰러","샐룰러","lte","Lte","LTE","Cellular","cellular"},G4806)),"lte","wifi")</f>
        <v>wifi</v>
      </c>
      <c r="F4806" t="s">
        <v>56</v>
      </c>
      <c r="G4806" t="s">
        <v>2848</v>
      </c>
      <c r="H4806">
        <f t="shared" si="574"/>
        <v>3.9600000000000364</v>
      </c>
      <c r="I4806">
        <f t="shared" si="580"/>
        <v>999000</v>
      </c>
      <c r="J4806">
        <v>2017.06</v>
      </c>
      <c r="K4806">
        <f t="shared" si="581"/>
        <v>64</v>
      </c>
      <c r="M4806">
        <f t="shared" si="579"/>
        <v>999000</v>
      </c>
    </row>
    <row r="4807" spans="1:13" x14ac:dyDescent="0.45">
      <c r="A4807" t="s">
        <v>5326</v>
      </c>
      <c r="B4807">
        <v>750000</v>
      </c>
      <c r="C4807" t="s">
        <v>4</v>
      </c>
      <c r="D4807" t="str">
        <f t="shared" si="582"/>
        <v>2021.01</v>
      </c>
      <c r="E4807" t="str" cm="1">
        <f t="array" ref="E4807">IF(COUNT(FIND({"셀룰러","샐룰러","lte","Lte","LTE","Cellular","cellular"},G4807)),"lte","wifi")</f>
        <v>lte</v>
      </c>
      <c r="F4807" t="s">
        <v>87</v>
      </c>
      <c r="G4807" t="s">
        <v>2880</v>
      </c>
      <c r="H4807">
        <f t="shared" ref="H4807:H4870" si="583">D4807-J4807</f>
        <v>3.9500000000000455</v>
      </c>
      <c r="I4807">
        <f t="shared" si="580"/>
        <v>1530000</v>
      </c>
      <c r="J4807">
        <v>2017.06</v>
      </c>
      <c r="K4807">
        <f t="shared" si="581"/>
        <v>512</v>
      </c>
      <c r="M4807">
        <f t="shared" si="579"/>
        <v>1170000</v>
      </c>
    </row>
    <row r="4808" spans="1:13" x14ac:dyDescent="0.45">
      <c r="A4808" t="s">
        <v>5326</v>
      </c>
      <c r="B4808">
        <v>550000</v>
      </c>
      <c r="C4808" t="s">
        <v>7</v>
      </c>
      <c r="D4808" t="str">
        <f t="shared" si="582"/>
        <v>2021.01</v>
      </c>
      <c r="E4808" t="str" cm="1">
        <f t="array" ref="E4808">IF(COUNT(FIND({"셀룰러","샐룰러","lte","Lte","LTE","Cellular","cellular"},G4808)),"lte","wifi")</f>
        <v>wifi</v>
      </c>
      <c r="F4808" t="s">
        <v>97</v>
      </c>
      <c r="G4808" t="s">
        <v>4774</v>
      </c>
      <c r="H4808">
        <f t="shared" si="583"/>
        <v>3.9500000000000455</v>
      </c>
      <c r="I4808">
        <f t="shared" si="580"/>
        <v>1119000</v>
      </c>
      <c r="J4808">
        <v>2017.06</v>
      </c>
      <c r="K4808">
        <f t="shared" si="581"/>
        <v>256</v>
      </c>
      <c r="M4808">
        <f t="shared" si="579"/>
        <v>999000</v>
      </c>
    </row>
    <row r="4809" spans="1:13" x14ac:dyDescent="0.45">
      <c r="A4809" t="s">
        <v>5326</v>
      </c>
      <c r="B4809">
        <v>650000</v>
      </c>
      <c r="C4809" t="s">
        <v>7</v>
      </c>
      <c r="D4809" t="str">
        <f t="shared" si="582"/>
        <v>2020.12</v>
      </c>
      <c r="E4809" t="str" cm="1">
        <f t="array" ref="E4809">IF(COUNT(FIND({"셀룰러","샐룰러","lte","Lte","LTE","Cellular","cellular"},G4809)),"lte","wifi")</f>
        <v>wifi</v>
      </c>
      <c r="F4809" t="s">
        <v>171</v>
      </c>
      <c r="G4809" t="s">
        <v>4815</v>
      </c>
      <c r="H4809">
        <f t="shared" si="583"/>
        <v>3.0599999999999454</v>
      </c>
      <c r="I4809">
        <f t="shared" si="580"/>
        <v>1119000</v>
      </c>
      <c r="J4809">
        <v>2017.06</v>
      </c>
      <c r="K4809">
        <f t="shared" si="581"/>
        <v>256</v>
      </c>
      <c r="M4809">
        <f t="shared" si="579"/>
        <v>999000</v>
      </c>
    </row>
    <row r="4810" spans="1:13" x14ac:dyDescent="0.45">
      <c r="A4810" t="s">
        <v>5326</v>
      </c>
      <c r="B4810">
        <v>200000</v>
      </c>
      <c r="C4810" t="s">
        <v>7</v>
      </c>
      <c r="D4810" t="str">
        <f t="shared" si="582"/>
        <v>2020.12</v>
      </c>
      <c r="E4810" t="str" cm="1">
        <f t="array" ref="E4810">IF(COUNT(FIND({"셀룰러","샐룰러","lte","Lte","LTE","Cellular","cellular"},G4810)),"lte","wifi")</f>
        <v>wifi</v>
      </c>
      <c r="F4810" t="s">
        <v>472</v>
      </c>
      <c r="G4810" t="s">
        <v>4845</v>
      </c>
      <c r="H4810">
        <f t="shared" si="583"/>
        <v>3.0599999999999454</v>
      </c>
      <c r="I4810">
        <f t="shared" si="580"/>
        <v>999000</v>
      </c>
      <c r="J4810">
        <v>2017.06</v>
      </c>
      <c r="K4810">
        <f t="shared" si="581"/>
        <v>64</v>
      </c>
      <c r="M4810">
        <f t="shared" si="579"/>
        <v>999000</v>
      </c>
    </row>
    <row r="4811" spans="1:13" x14ac:dyDescent="0.45">
      <c r="A4811" t="s">
        <v>5326</v>
      </c>
      <c r="B4811">
        <v>700000</v>
      </c>
      <c r="C4811" t="s">
        <v>7</v>
      </c>
      <c r="D4811" t="str">
        <f t="shared" si="582"/>
        <v>2021.01</v>
      </c>
      <c r="E4811" t="str" cm="1">
        <f t="array" ref="E4811">IF(COUNT(FIND({"셀룰러","샐룰러","lte","Lte","LTE","Cellular","cellular"},G4811)),"lte","wifi")</f>
        <v>lte</v>
      </c>
      <c r="F4811" t="s">
        <v>418</v>
      </c>
      <c r="G4811" t="s">
        <v>2774</v>
      </c>
      <c r="H4811">
        <f t="shared" si="583"/>
        <v>3.9500000000000455</v>
      </c>
      <c r="I4811">
        <f t="shared" si="580"/>
        <v>1290000</v>
      </c>
      <c r="J4811">
        <v>2017.06</v>
      </c>
      <c r="K4811">
        <f t="shared" si="581"/>
        <v>256</v>
      </c>
      <c r="M4811">
        <f t="shared" si="579"/>
        <v>1170000</v>
      </c>
    </row>
    <row r="4812" spans="1:13" x14ac:dyDescent="0.45">
      <c r="A4812" t="s">
        <v>5326</v>
      </c>
      <c r="B4812">
        <v>600000</v>
      </c>
      <c r="C4812" t="s">
        <v>4</v>
      </c>
      <c r="D4812" s="2">
        <v>2021.02</v>
      </c>
      <c r="E4812" t="str" cm="1">
        <f t="array" ref="E4812">IF(COUNT(FIND({"셀룰러","샐룰러","lte","Lte","LTE","Cellular","cellular"},G4812)),"lte","wifi")</f>
        <v>wifi</v>
      </c>
      <c r="F4812">
        <v>20210207</v>
      </c>
      <c r="G4812" t="s">
        <v>5502</v>
      </c>
      <c r="H4812">
        <f t="shared" si="583"/>
        <v>3.9600000000000364</v>
      </c>
      <c r="I4812">
        <f t="shared" si="580"/>
        <v>999000</v>
      </c>
      <c r="J4812">
        <v>2017.06</v>
      </c>
      <c r="K4812">
        <f t="shared" si="581"/>
        <v>64</v>
      </c>
      <c r="M4812">
        <f t="shared" si="579"/>
        <v>999000</v>
      </c>
    </row>
    <row r="4813" spans="1:13" x14ac:dyDescent="0.45">
      <c r="A4813" t="s">
        <v>5326</v>
      </c>
      <c r="B4813">
        <v>450000</v>
      </c>
      <c r="C4813" t="s">
        <v>4</v>
      </c>
      <c r="D4813" t="str">
        <f>LEFT(F4813,7)</f>
        <v>2021.01</v>
      </c>
      <c r="E4813" t="str" cm="1">
        <f t="array" ref="E4813">IF(COUNT(FIND({"셀룰러","샐룰러","lte","Lte","LTE","Cellular","cellular"},G4813)),"lte","wifi")</f>
        <v>wifi</v>
      </c>
      <c r="F4813" t="s">
        <v>114</v>
      </c>
      <c r="G4813" t="s">
        <v>4796</v>
      </c>
      <c r="H4813">
        <f t="shared" si="583"/>
        <v>3.9500000000000455</v>
      </c>
      <c r="I4813">
        <f t="shared" si="580"/>
        <v>999000</v>
      </c>
      <c r="J4813">
        <v>2017.06</v>
      </c>
      <c r="K4813">
        <f t="shared" si="581"/>
        <v>64</v>
      </c>
      <c r="M4813">
        <f t="shared" si="579"/>
        <v>999000</v>
      </c>
    </row>
    <row r="4814" spans="1:13" x14ac:dyDescent="0.45">
      <c r="A4814" t="s">
        <v>5326</v>
      </c>
      <c r="B4814">
        <v>460000</v>
      </c>
      <c r="C4814" t="s">
        <v>4</v>
      </c>
      <c r="D4814" t="str">
        <f>LEFT(F4814,7)</f>
        <v>2020.12</v>
      </c>
      <c r="E4814" t="str" cm="1">
        <f t="array" ref="E4814">IF(COUNT(FIND({"셀룰러","샐룰러","lte","Lte","LTE","Cellular","cellular"},G4814)),"lte","wifi")</f>
        <v>wifi</v>
      </c>
      <c r="F4814" t="s">
        <v>132</v>
      </c>
      <c r="G4814" t="s">
        <v>855</v>
      </c>
      <c r="H4814">
        <f t="shared" si="583"/>
        <v>3.0599999999999454</v>
      </c>
      <c r="I4814">
        <f t="shared" si="580"/>
        <v>1119000</v>
      </c>
      <c r="J4814">
        <v>2017.06</v>
      </c>
      <c r="K4814">
        <f t="shared" si="581"/>
        <v>256</v>
      </c>
      <c r="M4814">
        <f t="shared" si="579"/>
        <v>999000</v>
      </c>
    </row>
    <row r="4815" spans="1:13" x14ac:dyDescent="0.45">
      <c r="A4815" t="s">
        <v>5326</v>
      </c>
      <c r="B4815">
        <v>500000</v>
      </c>
      <c r="C4815" t="s">
        <v>7</v>
      </c>
      <c r="D4815" s="2">
        <v>2021.02</v>
      </c>
      <c r="E4815" t="str" cm="1">
        <f t="array" ref="E4815">IF(COUNT(FIND({"셀룰러","샐룰러","lte","Lte","LTE","Cellular","cellular"},G4815)),"lte","wifi")</f>
        <v>wifi</v>
      </c>
      <c r="F4815">
        <v>20210220</v>
      </c>
      <c r="G4815" t="s">
        <v>5366</v>
      </c>
      <c r="H4815">
        <f t="shared" si="583"/>
        <v>3.9600000000000364</v>
      </c>
      <c r="I4815">
        <f t="shared" si="580"/>
        <v>1119000</v>
      </c>
      <c r="J4815">
        <v>2017.06</v>
      </c>
      <c r="K4815">
        <f t="shared" si="581"/>
        <v>256</v>
      </c>
      <c r="M4815">
        <f t="shared" si="579"/>
        <v>999000</v>
      </c>
    </row>
    <row r="4816" spans="1:13" x14ac:dyDescent="0.45">
      <c r="A4816" t="s">
        <v>5326</v>
      </c>
      <c r="B4816">
        <v>610000</v>
      </c>
      <c r="C4816" t="s">
        <v>7</v>
      </c>
      <c r="D4816" t="str">
        <f>LEFT(F4816,7)</f>
        <v>2021.02</v>
      </c>
      <c r="E4816" t="str" cm="1">
        <f t="array" ref="E4816">IF(COUNT(FIND({"셀룰러","샐룰러","lte","Lte","LTE","Cellular","cellular"},G4816)),"lte","wifi")</f>
        <v>wifi</v>
      </c>
      <c r="F4816" t="s">
        <v>105</v>
      </c>
      <c r="G4816" t="s">
        <v>2760</v>
      </c>
      <c r="H4816">
        <f t="shared" si="583"/>
        <v>3.9600000000000364</v>
      </c>
      <c r="I4816">
        <f t="shared" si="580"/>
        <v>999000</v>
      </c>
      <c r="J4816">
        <v>2017.06</v>
      </c>
      <c r="K4816">
        <f t="shared" si="581"/>
        <v>64</v>
      </c>
      <c r="M4816">
        <f t="shared" si="579"/>
        <v>999000</v>
      </c>
    </row>
    <row r="4817" spans="1:13" x14ac:dyDescent="0.45">
      <c r="A4817" t="s">
        <v>5326</v>
      </c>
      <c r="B4817">
        <v>150000</v>
      </c>
      <c r="C4817" t="s">
        <v>7</v>
      </c>
      <c r="D4817" t="str">
        <f>LEFT(F4817,7)</f>
        <v>2021.03</v>
      </c>
      <c r="E4817" t="str" cm="1">
        <f t="array" ref="E4817">IF(COUNT(FIND({"셀룰러","샐룰러","lte","Lte","LTE","Cellular","cellular"},G4817)),"lte","wifi")</f>
        <v>wifi</v>
      </c>
      <c r="F4817" t="s">
        <v>20</v>
      </c>
      <c r="G4817" t="s">
        <v>2802</v>
      </c>
      <c r="H4817">
        <f t="shared" si="583"/>
        <v>3.9700000000000273</v>
      </c>
      <c r="I4817">
        <f t="shared" si="580"/>
        <v>1119000</v>
      </c>
      <c r="J4817">
        <v>2017.06</v>
      </c>
      <c r="K4817">
        <f t="shared" si="581"/>
        <v>256</v>
      </c>
      <c r="M4817">
        <f t="shared" si="579"/>
        <v>999000</v>
      </c>
    </row>
    <row r="4818" spans="1:13" x14ac:dyDescent="0.45">
      <c r="A4818" t="s">
        <v>5326</v>
      </c>
      <c r="B4818">
        <v>520000</v>
      </c>
      <c r="C4818" t="s">
        <v>7</v>
      </c>
      <c r="D4818" s="2">
        <v>2020.12</v>
      </c>
      <c r="E4818" t="str" cm="1">
        <f t="array" ref="E4818">IF(COUNT(FIND({"셀룰러","샐룰러","lte","Lte","LTE","Cellular","cellular"},G4818)),"lte","wifi")</f>
        <v>lte</v>
      </c>
      <c r="F4818">
        <v>20201221</v>
      </c>
      <c r="G4818" t="s">
        <v>4672</v>
      </c>
      <c r="H4818">
        <f t="shared" si="583"/>
        <v>3.0599999999999454</v>
      </c>
      <c r="I4818">
        <f t="shared" si="580"/>
        <v>1290000</v>
      </c>
      <c r="J4818">
        <v>2017.06</v>
      </c>
      <c r="K4818">
        <f t="shared" si="581"/>
        <v>256</v>
      </c>
      <c r="M4818">
        <f t="shared" si="579"/>
        <v>1170000</v>
      </c>
    </row>
    <row r="4819" spans="1:13" x14ac:dyDescent="0.45">
      <c r="A4819" t="s">
        <v>5326</v>
      </c>
      <c r="B4819">
        <v>400000</v>
      </c>
      <c r="C4819" t="s">
        <v>7</v>
      </c>
      <c r="D4819" t="str">
        <f t="shared" ref="D4819:D4832" si="584">LEFT(F4819,7)</f>
        <v>2020.12</v>
      </c>
      <c r="E4819" t="str" cm="1">
        <f t="array" ref="E4819">IF(COUNT(FIND({"셀룰러","샐룰러","lte","Lte","LTE","Cellular","cellular"},G4819)),"lte","wifi")</f>
        <v>wifi</v>
      </c>
      <c r="F4819" t="s">
        <v>156</v>
      </c>
      <c r="G4819" t="s">
        <v>4857</v>
      </c>
      <c r="H4819">
        <f t="shared" si="583"/>
        <v>3.0599999999999454</v>
      </c>
      <c r="I4819">
        <f t="shared" si="580"/>
        <v>999000</v>
      </c>
      <c r="J4819">
        <v>2017.06</v>
      </c>
      <c r="K4819">
        <f t="shared" si="581"/>
        <v>64</v>
      </c>
      <c r="M4819">
        <f t="shared" si="579"/>
        <v>999000</v>
      </c>
    </row>
    <row r="4820" spans="1:13" x14ac:dyDescent="0.45">
      <c r="A4820" t="s">
        <v>5326</v>
      </c>
      <c r="B4820">
        <v>950000</v>
      </c>
      <c r="C4820" t="s">
        <v>7</v>
      </c>
      <c r="D4820" t="str">
        <f t="shared" si="584"/>
        <v>2021.01</v>
      </c>
      <c r="E4820" t="str" cm="1">
        <f t="array" ref="E4820">IF(COUNT(FIND({"셀룰러","샐룰러","lte","Lte","LTE","Cellular","cellular"},G4820)),"lte","wifi")</f>
        <v>wifi</v>
      </c>
      <c r="F4820" t="s">
        <v>114</v>
      </c>
      <c r="G4820" t="s">
        <v>4794</v>
      </c>
      <c r="H4820">
        <f t="shared" si="583"/>
        <v>3.9500000000000455</v>
      </c>
      <c r="I4820">
        <f t="shared" si="580"/>
        <v>999000</v>
      </c>
      <c r="J4820">
        <v>2017.06</v>
      </c>
      <c r="K4820">
        <f t="shared" si="581"/>
        <v>64</v>
      </c>
      <c r="M4820">
        <f t="shared" si="579"/>
        <v>999000</v>
      </c>
    </row>
    <row r="4821" spans="1:13" x14ac:dyDescent="0.45">
      <c r="A4821" t="s">
        <v>5326</v>
      </c>
      <c r="B4821">
        <v>670000</v>
      </c>
      <c r="C4821" t="s">
        <v>43</v>
      </c>
      <c r="D4821" t="str">
        <f t="shared" si="584"/>
        <v>2021.03</v>
      </c>
      <c r="E4821" t="str" cm="1">
        <f t="array" ref="E4821">IF(COUNT(FIND({"셀룰러","샐룰러","lte","Lte","LTE","Cellular","cellular"},G4821)),"lte","wifi")</f>
        <v>wifi</v>
      </c>
      <c r="F4821" t="s">
        <v>190</v>
      </c>
      <c r="G4821" t="s">
        <v>2796</v>
      </c>
      <c r="H4821">
        <f t="shared" si="583"/>
        <v>3.9700000000000273</v>
      </c>
      <c r="I4821">
        <f t="shared" si="580"/>
        <v>999000</v>
      </c>
      <c r="J4821">
        <v>2017.06</v>
      </c>
      <c r="K4821">
        <f t="shared" si="581"/>
        <v>64</v>
      </c>
      <c r="M4821">
        <f t="shared" si="579"/>
        <v>999000</v>
      </c>
    </row>
    <row r="4822" spans="1:13" x14ac:dyDescent="0.45">
      <c r="A4822" t="s">
        <v>5326</v>
      </c>
      <c r="B4822">
        <v>550000</v>
      </c>
      <c r="C4822" t="s">
        <v>7</v>
      </c>
      <c r="D4822" t="str">
        <f t="shared" si="584"/>
        <v>2021.02</v>
      </c>
      <c r="E4822" t="str" cm="1">
        <f t="array" ref="E4822">IF(COUNT(FIND({"셀룰러","샐룰러","lte","Lte","LTE","Cellular","cellular"},G4822)),"lte","wifi")</f>
        <v>wifi</v>
      </c>
      <c r="F4822" t="s">
        <v>49</v>
      </c>
      <c r="G4822" t="s">
        <v>2755</v>
      </c>
      <c r="H4822">
        <f t="shared" si="583"/>
        <v>3.9600000000000364</v>
      </c>
      <c r="I4822">
        <f t="shared" si="580"/>
        <v>999000</v>
      </c>
      <c r="J4822">
        <v>2017.06</v>
      </c>
      <c r="K4822">
        <f t="shared" si="581"/>
        <v>64</v>
      </c>
      <c r="M4822">
        <f t="shared" si="579"/>
        <v>999000</v>
      </c>
    </row>
    <row r="4823" spans="1:13" x14ac:dyDescent="0.45">
      <c r="A4823" t="s">
        <v>5326</v>
      </c>
      <c r="B4823">
        <v>500000</v>
      </c>
      <c r="C4823" t="s">
        <v>4</v>
      </c>
      <c r="D4823" t="str">
        <f t="shared" si="584"/>
        <v>2021.03</v>
      </c>
      <c r="E4823" t="str" cm="1">
        <f t="array" ref="E4823">IF(COUNT(FIND({"셀룰러","샐룰러","lte","Lte","LTE","Cellular","cellular"},G4823)),"lte","wifi")</f>
        <v>lte</v>
      </c>
      <c r="F4823" t="s">
        <v>17</v>
      </c>
      <c r="G4823" t="s">
        <v>2798</v>
      </c>
      <c r="H4823">
        <f t="shared" si="583"/>
        <v>3.9700000000000273</v>
      </c>
      <c r="I4823">
        <f t="shared" si="580"/>
        <v>1290000</v>
      </c>
      <c r="J4823">
        <v>2017.06</v>
      </c>
      <c r="K4823">
        <f t="shared" si="581"/>
        <v>256</v>
      </c>
      <c r="M4823">
        <f t="shared" si="579"/>
        <v>1170000</v>
      </c>
    </row>
    <row r="4824" spans="1:13" x14ac:dyDescent="0.45">
      <c r="A4824" t="s">
        <v>5326</v>
      </c>
      <c r="B4824">
        <v>650000</v>
      </c>
      <c r="C4824" t="s">
        <v>7</v>
      </c>
      <c r="D4824" t="str">
        <f t="shared" si="584"/>
        <v>2021.02</v>
      </c>
      <c r="E4824" t="str" cm="1">
        <f t="array" ref="E4824">IF(COUNT(FIND({"셀룰러","샐룰러","lte","Lte","LTE","Cellular","cellular"},G4824)),"lte","wifi")</f>
        <v>lte</v>
      </c>
      <c r="F4824" t="s">
        <v>64</v>
      </c>
      <c r="G4824" t="s">
        <v>2835</v>
      </c>
      <c r="H4824">
        <f t="shared" si="583"/>
        <v>3.9600000000000364</v>
      </c>
      <c r="I4824">
        <f t="shared" si="580"/>
        <v>1170000</v>
      </c>
      <c r="J4824">
        <v>2017.06</v>
      </c>
      <c r="K4824">
        <f t="shared" si="581"/>
        <v>64</v>
      </c>
      <c r="M4824">
        <f t="shared" si="579"/>
        <v>1170000</v>
      </c>
    </row>
    <row r="4825" spans="1:13" x14ac:dyDescent="0.45">
      <c r="A4825" t="s">
        <v>5326</v>
      </c>
      <c r="B4825">
        <v>450000</v>
      </c>
      <c r="C4825" t="s">
        <v>7</v>
      </c>
      <c r="D4825" t="str">
        <f t="shared" si="584"/>
        <v>2020.12</v>
      </c>
      <c r="E4825" t="str" cm="1">
        <f t="array" ref="E4825">IF(COUNT(FIND({"셀룰러","샐룰러","lte","Lte","LTE","Cellular","cellular"},G4825)),"lte","wifi")</f>
        <v>wifi</v>
      </c>
      <c r="F4825" t="s">
        <v>156</v>
      </c>
      <c r="G4825" t="s">
        <v>4843</v>
      </c>
      <c r="H4825">
        <f t="shared" si="583"/>
        <v>3.0599999999999454</v>
      </c>
      <c r="I4825">
        <f t="shared" si="580"/>
        <v>1119000</v>
      </c>
      <c r="J4825">
        <v>2017.06</v>
      </c>
      <c r="K4825">
        <f t="shared" si="581"/>
        <v>256</v>
      </c>
      <c r="M4825">
        <f t="shared" si="579"/>
        <v>999000</v>
      </c>
    </row>
    <row r="4826" spans="1:13" x14ac:dyDescent="0.45">
      <c r="A4826" t="s">
        <v>5326</v>
      </c>
      <c r="B4826">
        <v>750000</v>
      </c>
      <c r="C4826" t="s">
        <v>4</v>
      </c>
      <c r="D4826" t="str">
        <f t="shared" si="584"/>
        <v>2021.01</v>
      </c>
      <c r="E4826" t="str" cm="1">
        <f t="array" ref="E4826">IF(COUNT(FIND({"셀룰러","샐룰러","lte","Lte","LTE","Cellular","cellular"},G4826)),"lte","wifi")</f>
        <v>lte</v>
      </c>
      <c r="F4826" t="s">
        <v>94</v>
      </c>
      <c r="G4826" t="s">
        <v>2874</v>
      </c>
      <c r="H4826">
        <f t="shared" si="583"/>
        <v>3.9500000000000455</v>
      </c>
      <c r="I4826">
        <f t="shared" si="580"/>
        <v>1290000</v>
      </c>
      <c r="J4826">
        <v>2017.06</v>
      </c>
      <c r="K4826">
        <f t="shared" si="581"/>
        <v>256</v>
      </c>
      <c r="M4826">
        <f t="shared" si="579"/>
        <v>1170000</v>
      </c>
    </row>
    <row r="4827" spans="1:13" x14ac:dyDescent="0.45">
      <c r="A4827" t="s">
        <v>5326</v>
      </c>
      <c r="B4827">
        <v>480000</v>
      </c>
      <c r="C4827" t="s">
        <v>4</v>
      </c>
      <c r="D4827" t="str">
        <f t="shared" si="584"/>
        <v>2021.01</v>
      </c>
      <c r="E4827" t="str" cm="1">
        <f t="array" ref="E4827">IF(COUNT(FIND({"셀룰러","샐룰러","lte","Lte","LTE","Cellular","cellular"},G4827)),"lte","wifi")</f>
        <v>wifi</v>
      </c>
      <c r="F4827" t="s">
        <v>81</v>
      </c>
      <c r="G4827" t="s">
        <v>2885</v>
      </c>
      <c r="H4827">
        <f t="shared" si="583"/>
        <v>3.9500000000000455</v>
      </c>
      <c r="I4827">
        <f t="shared" si="580"/>
        <v>999000</v>
      </c>
      <c r="J4827">
        <v>2017.06</v>
      </c>
      <c r="K4827">
        <f t="shared" si="581"/>
        <v>64</v>
      </c>
      <c r="M4827">
        <f t="shared" si="579"/>
        <v>999000</v>
      </c>
    </row>
    <row r="4828" spans="1:13" x14ac:dyDescent="0.45">
      <c r="A4828" t="s">
        <v>5326</v>
      </c>
      <c r="B4828">
        <v>420000</v>
      </c>
      <c r="C4828" t="s">
        <v>7</v>
      </c>
      <c r="D4828" t="str">
        <f t="shared" si="584"/>
        <v>2020.12</v>
      </c>
      <c r="E4828" t="str" cm="1">
        <f t="array" ref="E4828">IF(COUNT(FIND({"셀룰러","샐룰러","lte","Lte","LTE","Cellular","cellular"},G4828)),"lte","wifi")</f>
        <v>wifi</v>
      </c>
      <c r="F4828" t="s">
        <v>132</v>
      </c>
      <c r="G4828" t="s">
        <v>2780</v>
      </c>
      <c r="H4828">
        <f t="shared" si="583"/>
        <v>3.0599999999999454</v>
      </c>
      <c r="I4828">
        <f t="shared" si="580"/>
        <v>999000</v>
      </c>
      <c r="J4828">
        <v>2017.06</v>
      </c>
      <c r="K4828">
        <f t="shared" si="581"/>
        <v>64</v>
      </c>
      <c r="M4828">
        <f t="shared" si="579"/>
        <v>999000</v>
      </c>
    </row>
    <row r="4829" spans="1:13" x14ac:dyDescent="0.45">
      <c r="A4829" t="s">
        <v>5326</v>
      </c>
      <c r="B4829">
        <v>650000</v>
      </c>
      <c r="C4829" t="s">
        <v>4</v>
      </c>
      <c r="D4829" t="str">
        <f t="shared" si="584"/>
        <v>2020.12</v>
      </c>
      <c r="E4829" t="str" cm="1">
        <f t="array" ref="E4829">IF(COUNT(FIND({"셀룰러","샐룰러","lte","Lte","LTE","Cellular","cellular"},G4829)),"lte","wifi")</f>
        <v>wifi</v>
      </c>
      <c r="F4829" t="s">
        <v>156</v>
      </c>
      <c r="G4829" t="s">
        <v>2788</v>
      </c>
      <c r="H4829">
        <f t="shared" si="583"/>
        <v>3.0599999999999454</v>
      </c>
      <c r="I4829">
        <f t="shared" si="580"/>
        <v>1119000</v>
      </c>
      <c r="J4829">
        <v>2017.06</v>
      </c>
      <c r="K4829">
        <f t="shared" si="581"/>
        <v>256</v>
      </c>
      <c r="M4829">
        <f t="shared" si="579"/>
        <v>999000</v>
      </c>
    </row>
    <row r="4830" spans="1:13" x14ac:dyDescent="0.45">
      <c r="A4830" t="s">
        <v>5326</v>
      </c>
      <c r="B4830">
        <v>600000</v>
      </c>
      <c r="C4830" t="s">
        <v>7</v>
      </c>
      <c r="D4830" t="str">
        <f t="shared" si="584"/>
        <v>2020.11</v>
      </c>
      <c r="E4830" t="str" cm="1">
        <f t="array" ref="E4830">IF(COUNT(FIND({"셀룰러","샐룰러","lte","Lte","LTE","Cellular","cellular"},G4830)),"lte","wifi")</f>
        <v>wifi</v>
      </c>
      <c r="F4830" t="s">
        <v>204</v>
      </c>
      <c r="G4830" t="s">
        <v>2812</v>
      </c>
      <c r="H4830">
        <f t="shared" si="583"/>
        <v>3.0499999999999545</v>
      </c>
      <c r="I4830">
        <f t="shared" si="580"/>
        <v>999000</v>
      </c>
      <c r="J4830">
        <v>2017.06</v>
      </c>
      <c r="K4830">
        <f t="shared" si="581"/>
        <v>64</v>
      </c>
      <c r="M4830">
        <f t="shared" si="579"/>
        <v>999000</v>
      </c>
    </row>
    <row r="4831" spans="1:13" x14ac:dyDescent="0.45">
      <c r="A4831" t="s">
        <v>5326</v>
      </c>
      <c r="B4831">
        <v>400000</v>
      </c>
      <c r="C4831" t="s">
        <v>4</v>
      </c>
      <c r="D4831" t="str">
        <f t="shared" si="584"/>
        <v>2021.03</v>
      </c>
      <c r="E4831" t="str" cm="1">
        <f t="array" ref="E4831">IF(COUNT(FIND({"셀룰러","샐룰러","lte","Lte","LTE","Cellular","cellular"},G4831)),"lte","wifi")</f>
        <v>wifi</v>
      </c>
      <c r="F4831" t="s">
        <v>10</v>
      </c>
      <c r="G4831" t="s">
        <v>2795</v>
      </c>
      <c r="H4831">
        <f t="shared" si="583"/>
        <v>3.9700000000000273</v>
      </c>
      <c r="I4831">
        <f t="shared" si="580"/>
        <v>999000</v>
      </c>
      <c r="J4831">
        <v>2017.06</v>
      </c>
      <c r="K4831">
        <f t="shared" si="581"/>
        <v>64</v>
      </c>
      <c r="M4831">
        <f t="shared" si="579"/>
        <v>999000</v>
      </c>
    </row>
    <row r="4832" spans="1:13" x14ac:dyDescent="0.45">
      <c r="A4832" t="s">
        <v>5326</v>
      </c>
      <c r="B4832">
        <v>490000</v>
      </c>
      <c r="C4832" t="s">
        <v>7</v>
      </c>
      <c r="D4832" t="str">
        <f t="shared" si="584"/>
        <v>2021.01</v>
      </c>
      <c r="E4832" t="str" cm="1">
        <f t="array" ref="E4832">IF(COUNT(FIND({"셀룰러","샐룰러","lte","Lte","LTE","Cellular","cellular"},G4832)),"lte","wifi")</f>
        <v>wifi</v>
      </c>
      <c r="F4832" t="s">
        <v>110</v>
      </c>
      <c r="G4832" t="s">
        <v>4792</v>
      </c>
      <c r="H4832">
        <f t="shared" si="583"/>
        <v>3.9500000000000455</v>
      </c>
      <c r="I4832">
        <f t="shared" si="580"/>
        <v>1119000</v>
      </c>
      <c r="J4832">
        <v>2017.06</v>
      </c>
      <c r="K4832">
        <f t="shared" si="581"/>
        <v>256</v>
      </c>
      <c r="M4832">
        <f t="shared" si="579"/>
        <v>999000</v>
      </c>
    </row>
    <row r="4833" spans="1:13" x14ac:dyDescent="0.45">
      <c r="A4833" t="s">
        <v>5326</v>
      </c>
      <c r="B4833">
        <v>580000</v>
      </c>
      <c r="C4833" t="s">
        <v>7</v>
      </c>
      <c r="D4833" s="2">
        <v>2021.03</v>
      </c>
      <c r="E4833" t="str" cm="1">
        <f t="array" ref="E4833">IF(COUNT(FIND({"셀룰러","샐룰러","lte","Lte","LTE","Cellular","cellular"},G4833)),"lte","wifi")</f>
        <v>lte</v>
      </c>
      <c r="F4833">
        <v>20210302</v>
      </c>
      <c r="G4833" t="s">
        <v>2745</v>
      </c>
      <c r="H4833">
        <f t="shared" si="583"/>
        <v>3.9700000000000273</v>
      </c>
      <c r="I4833">
        <f t="shared" si="580"/>
        <v>1290000</v>
      </c>
      <c r="J4833">
        <v>2017.06</v>
      </c>
      <c r="K4833">
        <f t="shared" si="581"/>
        <v>256</v>
      </c>
      <c r="M4833">
        <f t="shared" si="579"/>
        <v>1170000</v>
      </c>
    </row>
    <row r="4834" spans="1:13" x14ac:dyDescent="0.45">
      <c r="A4834" t="s">
        <v>5326</v>
      </c>
      <c r="B4834">
        <v>550000</v>
      </c>
      <c r="C4834" t="s">
        <v>7</v>
      </c>
      <c r="D4834" s="2">
        <v>2021.01</v>
      </c>
      <c r="E4834" t="str" cm="1">
        <f t="array" ref="E4834">IF(COUNT(FIND({"셀룰러","샐룰러","lte","Lte","LTE","Cellular","cellular"},G4834)),"lte","wifi")</f>
        <v>wifi</v>
      </c>
      <c r="F4834">
        <v>20210122</v>
      </c>
      <c r="G4834" t="s">
        <v>5582</v>
      </c>
      <c r="H4834">
        <f t="shared" si="583"/>
        <v>3.9500000000000455</v>
      </c>
      <c r="I4834">
        <f t="shared" si="580"/>
        <v>999000</v>
      </c>
      <c r="J4834">
        <v>2017.06</v>
      </c>
      <c r="K4834">
        <f t="shared" si="581"/>
        <v>64</v>
      </c>
      <c r="M4834">
        <f t="shared" si="579"/>
        <v>999000</v>
      </c>
    </row>
    <row r="4835" spans="1:13" x14ac:dyDescent="0.45">
      <c r="A4835" t="s">
        <v>5326</v>
      </c>
      <c r="B4835">
        <v>550000</v>
      </c>
      <c r="C4835" t="s">
        <v>7</v>
      </c>
      <c r="D4835" s="2">
        <v>2020.12</v>
      </c>
      <c r="E4835" t="str" cm="1">
        <f t="array" ref="E4835">IF(COUNT(FIND({"셀룰러","샐룰러","lte","Lte","LTE","Cellular","cellular"},G4835)),"lte","wifi")</f>
        <v>lte</v>
      </c>
      <c r="F4835">
        <v>20201216</v>
      </c>
      <c r="G4835" t="s">
        <v>5439</v>
      </c>
      <c r="H4835">
        <f t="shared" si="583"/>
        <v>3.0599999999999454</v>
      </c>
      <c r="I4835">
        <f t="shared" si="580"/>
        <v>1530000</v>
      </c>
      <c r="J4835">
        <v>2017.06</v>
      </c>
      <c r="K4835">
        <f t="shared" si="581"/>
        <v>512</v>
      </c>
      <c r="M4835">
        <f t="shared" si="579"/>
        <v>1170000</v>
      </c>
    </row>
    <row r="4836" spans="1:13" x14ac:dyDescent="0.45">
      <c r="A4836" t="s">
        <v>5326</v>
      </c>
      <c r="B4836">
        <v>550000</v>
      </c>
      <c r="C4836" t="s">
        <v>7</v>
      </c>
      <c r="D4836" t="str">
        <f t="shared" ref="D4836:D4880" si="585">LEFT(F4836,7)</f>
        <v>2021.01</v>
      </c>
      <c r="E4836" t="str" cm="1">
        <f t="array" ref="E4836">IF(COUNT(FIND({"셀룰러","샐룰러","lte","Lte","LTE","Cellular","cellular"},G4836)),"lte","wifi")</f>
        <v>lte</v>
      </c>
      <c r="F4836" t="s">
        <v>89</v>
      </c>
      <c r="G4836" t="s">
        <v>4764</v>
      </c>
      <c r="H4836">
        <f t="shared" si="583"/>
        <v>3.9500000000000455</v>
      </c>
      <c r="I4836">
        <f t="shared" si="580"/>
        <v>1170000</v>
      </c>
      <c r="J4836">
        <v>2017.06</v>
      </c>
      <c r="K4836">
        <f t="shared" si="581"/>
        <v>64</v>
      </c>
      <c r="M4836">
        <f t="shared" si="579"/>
        <v>1170000</v>
      </c>
    </row>
    <row r="4837" spans="1:13" x14ac:dyDescent="0.45">
      <c r="A4837" t="s">
        <v>5326</v>
      </c>
      <c r="B4837">
        <v>300000</v>
      </c>
      <c r="C4837" t="s">
        <v>7</v>
      </c>
      <c r="D4837" t="str">
        <f t="shared" si="585"/>
        <v>2021.02</v>
      </c>
      <c r="E4837" t="str" cm="1">
        <f t="array" ref="E4837">IF(COUNT(FIND({"셀룰러","샐룰러","lte","Lte","LTE","Cellular","cellular"},G4837)),"lte","wifi")</f>
        <v>wifi</v>
      </c>
      <c r="F4837" t="s">
        <v>302</v>
      </c>
      <c r="G4837" t="s">
        <v>2864</v>
      </c>
      <c r="H4837">
        <f t="shared" si="583"/>
        <v>3.9600000000000364</v>
      </c>
      <c r="I4837">
        <f t="shared" si="580"/>
        <v>999000</v>
      </c>
      <c r="J4837">
        <v>2017.06</v>
      </c>
      <c r="K4837">
        <f t="shared" si="581"/>
        <v>64</v>
      </c>
      <c r="M4837">
        <f t="shared" si="579"/>
        <v>999000</v>
      </c>
    </row>
    <row r="4838" spans="1:13" x14ac:dyDescent="0.45">
      <c r="A4838" t="s">
        <v>5326</v>
      </c>
      <c r="B4838">
        <v>600000</v>
      </c>
      <c r="C4838" t="s">
        <v>4</v>
      </c>
      <c r="D4838" t="str">
        <f t="shared" si="585"/>
        <v>2020.12</v>
      </c>
      <c r="E4838" t="str" cm="1">
        <f t="array" ref="E4838">IF(COUNT(FIND({"셀룰러","샐룰러","lte","Lte","LTE","Cellular","cellular"},G4838)),"lte","wifi")</f>
        <v>wifi</v>
      </c>
      <c r="F4838" t="s">
        <v>148</v>
      </c>
      <c r="G4838" t="s">
        <v>4848</v>
      </c>
      <c r="H4838">
        <f t="shared" si="583"/>
        <v>3.0599999999999454</v>
      </c>
      <c r="I4838">
        <f t="shared" si="580"/>
        <v>1119000</v>
      </c>
      <c r="J4838">
        <v>2017.06</v>
      </c>
      <c r="K4838">
        <f t="shared" si="581"/>
        <v>256</v>
      </c>
      <c r="M4838">
        <f t="shared" si="579"/>
        <v>999000</v>
      </c>
    </row>
    <row r="4839" spans="1:13" x14ac:dyDescent="0.45">
      <c r="A4839" t="s">
        <v>5326</v>
      </c>
      <c r="B4839">
        <v>620000</v>
      </c>
      <c r="C4839" t="s">
        <v>7</v>
      </c>
      <c r="D4839" t="str">
        <f t="shared" si="585"/>
        <v>2020.12</v>
      </c>
      <c r="E4839" t="str" cm="1">
        <f t="array" ref="E4839">IF(COUNT(FIND({"셀룰러","샐룰러","lte","Lte","LTE","Cellular","cellular"},G4839)),"lte","wifi")</f>
        <v>wifi</v>
      </c>
      <c r="F4839" t="s">
        <v>143</v>
      </c>
      <c r="G4839" t="s">
        <v>2781</v>
      </c>
      <c r="H4839">
        <f t="shared" si="583"/>
        <v>3.0599999999999454</v>
      </c>
      <c r="I4839">
        <f t="shared" si="580"/>
        <v>999000</v>
      </c>
      <c r="J4839">
        <v>2017.06</v>
      </c>
      <c r="K4839">
        <f t="shared" si="581"/>
        <v>64</v>
      </c>
      <c r="M4839">
        <f t="shared" si="579"/>
        <v>999000</v>
      </c>
    </row>
    <row r="4840" spans="1:13" x14ac:dyDescent="0.45">
      <c r="A4840" t="s">
        <v>5326</v>
      </c>
      <c r="B4840">
        <v>850000</v>
      </c>
      <c r="C4840" t="s">
        <v>7</v>
      </c>
      <c r="D4840" t="str">
        <f t="shared" si="585"/>
        <v>2021.01</v>
      </c>
      <c r="E4840" t="str" cm="1">
        <f t="array" ref="E4840">IF(COUNT(FIND({"셀룰러","샐룰러","lte","Lte","LTE","Cellular","cellular"},G4840)),"lte","wifi")</f>
        <v>wifi</v>
      </c>
      <c r="F4840" t="s">
        <v>110</v>
      </c>
      <c r="G4840" t="s">
        <v>2773</v>
      </c>
      <c r="H4840">
        <f t="shared" si="583"/>
        <v>3.9500000000000455</v>
      </c>
      <c r="I4840">
        <f t="shared" si="580"/>
        <v>999000</v>
      </c>
      <c r="J4840">
        <v>2017.06</v>
      </c>
      <c r="K4840">
        <f t="shared" si="581"/>
        <v>64</v>
      </c>
      <c r="M4840">
        <f t="shared" si="579"/>
        <v>999000</v>
      </c>
    </row>
    <row r="4841" spans="1:13" x14ac:dyDescent="0.45">
      <c r="A4841" t="s">
        <v>5326</v>
      </c>
      <c r="B4841">
        <v>680000</v>
      </c>
      <c r="C4841" t="s">
        <v>4</v>
      </c>
      <c r="D4841" t="str">
        <f t="shared" si="585"/>
        <v>2021.01</v>
      </c>
      <c r="E4841" t="str" cm="1">
        <f t="array" ref="E4841">IF(COUNT(FIND({"셀룰러","샐룰러","lte","Lte","LTE","Cellular","cellular"},G4841)),"lte","wifi")</f>
        <v>wifi</v>
      </c>
      <c r="F4841" t="s">
        <v>84</v>
      </c>
      <c r="G4841" t="s">
        <v>2882</v>
      </c>
      <c r="H4841">
        <f t="shared" si="583"/>
        <v>3.9500000000000455</v>
      </c>
      <c r="I4841">
        <f t="shared" si="580"/>
        <v>999000</v>
      </c>
      <c r="J4841">
        <v>2017.06</v>
      </c>
      <c r="K4841">
        <f t="shared" si="581"/>
        <v>64</v>
      </c>
      <c r="M4841">
        <f t="shared" si="579"/>
        <v>999000</v>
      </c>
    </row>
    <row r="4842" spans="1:13" x14ac:dyDescent="0.45">
      <c r="A4842" t="s">
        <v>5326</v>
      </c>
      <c r="B4842">
        <v>530000</v>
      </c>
      <c r="C4842" t="s">
        <v>4</v>
      </c>
      <c r="D4842" t="str">
        <f t="shared" si="585"/>
        <v>2020.12</v>
      </c>
      <c r="E4842" t="str" cm="1">
        <f t="array" ref="E4842">IF(COUNT(FIND({"셀룰러","샐룰러","lte","Lte","LTE","Cellular","cellular"},G4842)),"lte","wifi")</f>
        <v>lte</v>
      </c>
      <c r="F4842" t="s">
        <v>161</v>
      </c>
      <c r="G4842" t="s">
        <v>4858</v>
      </c>
      <c r="H4842">
        <f t="shared" si="583"/>
        <v>3.0599999999999454</v>
      </c>
      <c r="I4842">
        <f t="shared" si="580"/>
        <v>1170000</v>
      </c>
      <c r="J4842">
        <v>2017.06</v>
      </c>
      <c r="K4842">
        <f t="shared" si="581"/>
        <v>64</v>
      </c>
      <c r="M4842">
        <f t="shared" si="579"/>
        <v>1170000</v>
      </c>
    </row>
    <row r="4843" spans="1:13" x14ac:dyDescent="0.45">
      <c r="A4843" t="s">
        <v>5326</v>
      </c>
      <c r="B4843">
        <v>550000</v>
      </c>
      <c r="C4843" t="s">
        <v>7</v>
      </c>
      <c r="D4843" t="str">
        <f t="shared" si="585"/>
        <v>2021.01</v>
      </c>
      <c r="E4843" t="str" cm="1">
        <f t="array" ref="E4843">IF(COUNT(FIND({"셀룰러","샐룰러","lte","Lte","LTE","Cellular","cellular"},G4843)),"lte","wifi")</f>
        <v>wifi</v>
      </c>
      <c r="F4843" t="s">
        <v>108</v>
      </c>
      <c r="G4843" t="s">
        <v>4789</v>
      </c>
      <c r="H4843">
        <f t="shared" si="583"/>
        <v>3.9500000000000455</v>
      </c>
      <c r="I4843">
        <f t="shared" si="580"/>
        <v>999000</v>
      </c>
      <c r="J4843">
        <v>2017.06</v>
      </c>
      <c r="K4843">
        <f t="shared" si="581"/>
        <v>64</v>
      </c>
      <c r="M4843">
        <f t="shared" si="579"/>
        <v>999000</v>
      </c>
    </row>
    <row r="4844" spans="1:13" x14ac:dyDescent="0.45">
      <c r="A4844" t="s">
        <v>5326</v>
      </c>
      <c r="B4844">
        <v>900000</v>
      </c>
      <c r="C4844" t="s">
        <v>4</v>
      </c>
      <c r="D4844" t="str">
        <f t="shared" si="585"/>
        <v>2021.01</v>
      </c>
      <c r="E4844" t="str" cm="1">
        <f t="array" ref="E4844">IF(COUNT(FIND({"셀룰러","샐룰러","lte","Lte","LTE","Cellular","cellular"},G4844)),"lte","wifi")</f>
        <v>wifi</v>
      </c>
      <c r="F4844" t="s">
        <v>89</v>
      </c>
      <c r="G4844" t="s">
        <v>4766</v>
      </c>
      <c r="H4844">
        <f t="shared" si="583"/>
        <v>3.9500000000000455</v>
      </c>
      <c r="I4844">
        <f t="shared" si="580"/>
        <v>1119000</v>
      </c>
      <c r="J4844">
        <v>2017.06</v>
      </c>
      <c r="K4844">
        <f t="shared" si="581"/>
        <v>256</v>
      </c>
      <c r="M4844">
        <f t="shared" si="579"/>
        <v>999000</v>
      </c>
    </row>
    <row r="4845" spans="1:13" x14ac:dyDescent="0.45">
      <c r="A4845" t="s">
        <v>5326</v>
      </c>
      <c r="B4845">
        <v>1200000</v>
      </c>
      <c r="C4845" t="s">
        <v>4</v>
      </c>
      <c r="D4845" t="str">
        <f t="shared" si="585"/>
        <v>2021.01</v>
      </c>
      <c r="E4845" t="str" cm="1">
        <f t="array" ref="E4845">IF(COUNT(FIND({"셀룰러","샐룰러","lte","Lte","LTE","Cellular","cellular"},G4845)),"lte","wifi")</f>
        <v>wifi</v>
      </c>
      <c r="F4845" t="s">
        <v>108</v>
      </c>
      <c r="G4845" t="s">
        <v>4776</v>
      </c>
      <c r="H4845">
        <f t="shared" si="583"/>
        <v>3.9500000000000455</v>
      </c>
      <c r="I4845">
        <f t="shared" si="580"/>
        <v>999000</v>
      </c>
      <c r="J4845">
        <v>2017.06</v>
      </c>
      <c r="K4845">
        <f t="shared" si="581"/>
        <v>64</v>
      </c>
      <c r="M4845">
        <f t="shared" si="579"/>
        <v>999000</v>
      </c>
    </row>
    <row r="4846" spans="1:13" x14ac:dyDescent="0.45">
      <c r="A4846" t="s">
        <v>5326</v>
      </c>
      <c r="B4846">
        <v>900000</v>
      </c>
      <c r="C4846" t="s">
        <v>4</v>
      </c>
      <c r="D4846" t="str">
        <f t="shared" si="585"/>
        <v>2021.01</v>
      </c>
      <c r="E4846" t="str" cm="1">
        <f t="array" ref="E4846">IF(COUNT(FIND({"셀룰러","샐룰러","lte","Lte","LTE","Cellular","cellular"},G4846)),"lte","wifi")</f>
        <v>wifi</v>
      </c>
      <c r="F4846" t="s">
        <v>111</v>
      </c>
      <c r="G4846" t="s">
        <v>4793</v>
      </c>
      <c r="H4846">
        <f t="shared" si="583"/>
        <v>3.9500000000000455</v>
      </c>
      <c r="I4846">
        <f t="shared" si="580"/>
        <v>999000</v>
      </c>
      <c r="J4846">
        <v>2017.06</v>
      </c>
      <c r="K4846">
        <f t="shared" si="581"/>
        <v>64</v>
      </c>
      <c r="M4846">
        <f t="shared" si="579"/>
        <v>999000</v>
      </c>
    </row>
    <row r="4847" spans="1:13" x14ac:dyDescent="0.45">
      <c r="A4847" t="s">
        <v>5326</v>
      </c>
      <c r="B4847">
        <v>450000</v>
      </c>
      <c r="C4847" t="s">
        <v>4</v>
      </c>
      <c r="D4847" t="str">
        <f t="shared" si="585"/>
        <v>2020.12</v>
      </c>
      <c r="E4847" t="str" cm="1">
        <f t="array" ref="E4847">IF(COUNT(FIND({"셀룰러","샐룰러","lte","Lte","LTE","Cellular","cellular"},G4847)),"lte","wifi")</f>
        <v>wifi</v>
      </c>
      <c r="F4847" t="s">
        <v>150</v>
      </c>
      <c r="G4847" t="s">
        <v>4828</v>
      </c>
      <c r="H4847">
        <f t="shared" si="583"/>
        <v>3.0599999999999454</v>
      </c>
      <c r="I4847">
        <f t="shared" si="580"/>
        <v>1359000</v>
      </c>
      <c r="J4847">
        <v>2017.06</v>
      </c>
      <c r="K4847">
        <f t="shared" si="581"/>
        <v>512</v>
      </c>
      <c r="M4847">
        <f t="shared" si="579"/>
        <v>999000</v>
      </c>
    </row>
    <row r="4848" spans="1:13" x14ac:dyDescent="0.45">
      <c r="A4848" t="s">
        <v>5326</v>
      </c>
      <c r="B4848">
        <v>850000</v>
      </c>
      <c r="C4848" t="s">
        <v>4</v>
      </c>
      <c r="D4848" t="str">
        <f t="shared" si="585"/>
        <v>2020.12</v>
      </c>
      <c r="E4848" t="str" cm="1">
        <f t="array" ref="E4848">IF(COUNT(FIND({"셀룰러","샐룰러","lte","Lte","LTE","Cellular","cellular"},G4848)),"lte","wifi")</f>
        <v>wifi</v>
      </c>
      <c r="F4848" t="s">
        <v>160</v>
      </c>
      <c r="G4848" t="s">
        <v>4674</v>
      </c>
      <c r="H4848">
        <f t="shared" si="583"/>
        <v>3.0599999999999454</v>
      </c>
      <c r="I4848">
        <f t="shared" si="580"/>
        <v>999000</v>
      </c>
      <c r="J4848">
        <v>2017.06</v>
      </c>
      <c r="K4848">
        <f t="shared" si="581"/>
        <v>64</v>
      </c>
      <c r="M4848">
        <f t="shared" si="579"/>
        <v>999000</v>
      </c>
    </row>
    <row r="4849" spans="1:13" x14ac:dyDescent="0.45">
      <c r="A4849" t="s">
        <v>5326</v>
      </c>
      <c r="B4849">
        <v>210000</v>
      </c>
      <c r="C4849" t="s">
        <v>7</v>
      </c>
      <c r="D4849" t="str">
        <f t="shared" si="585"/>
        <v>2020.12</v>
      </c>
      <c r="E4849" t="str" cm="1">
        <f t="array" ref="E4849">IF(COUNT(FIND({"셀룰러","샐룰러","lte","Lte","LTE","Cellular","cellular"},G4849)),"lte","wifi")</f>
        <v>wifi</v>
      </c>
      <c r="F4849" t="s">
        <v>173</v>
      </c>
      <c r="G4849" t="s">
        <v>4831</v>
      </c>
      <c r="H4849">
        <f t="shared" si="583"/>
        <v>3.0599999999999454</v>
      </c>
      <c r="I4849">
        <f t="shared" si="580"/>
        <v>999000</v>
      </c>
      <c r="J4849">
        <v>2017.06</v>
      </c>
      <c r="K4849">
        <f t="shared" si="581"/>
        <v>64</v>
      </c>
      <c r="M4849">
        <f t="shared" si="579"/>
        <v>999000</v>
      </c>
    </row>
    <row r="4850" spans="1:13" x14ac:dyDescent="0.45">
      <c r="A4850" t="s">
        <v>5326</v>
      </c>
      <c r="B4850">
        <v>360000</v>
      </c>
      <c r="C4850" t="s">
        <v>4</v>
      </c>
      <c r="D4850" t="str">
        <f t="shared" si="585"/>
        <v>2021.01</v>
      </c>
      <c r="E4850" t="str" cm="1">
        <f t="array" ref="E4850">IF(COUNT(FIND({"셀룰러","샐룰러","lte","Lte","LTE","Cellular","cellular"},G4850)),"lte","wifi")</f>
        <v>wifi</v>
      </c>
      <c r="F4850" t="s">
        <v>100</v>
      </c>
      <c r="G4850" t="s">
        <v>4767</v>
      </c>
      <c r="H4850">
        <f t="shared" si="583"/>
        <v>3.9500000000000455</v>
      </c>
      <c r="I4850">
        <f t="shared" si="580"/>
        <v>999000</v>
      </c>
      <c r="J4850">
        <v>2017.06</v>
      </c>
      <c r="K4850">
        <f t="shared" si="581"/>
        <v>64</v>
      </c>
      <c r="M4850">
        <f t="shared" si="579"/>
        <v>999000</v>
      </c>
    </row>
    <row r="4851" spans="1:13" x14ac:dyDescent="0.45">
      <c r="A4851" t="s">
        <v>5326</v>
      </c>
      <c r="B4851">
        <v>450000</v>
      </c>
      <c r="C4851" t="s">
        <v>7</v>
      </c>
      <c r="D4851" t="str">
        <f t="shared" si="585"/>
        <v>2021.02</v>
      </c>
      <c r="E4851" t="str" cm="1">
        <f t="array" ref="E4851">IF(COUNT(FIND({"셀룰러","샐룰러","lte","Lte","LTE","Cellular","cellular"},G4851)),"lte","wifi")</f>
        <v>wifi</v>
      </c>
      <c r="F4851" t="s">
        <v>299</v>
      </c>
      <c r="G4851" t="s">
        <v>2858</v>
      </c>
      <c r="H4851">
        <f t="shared" si="583"/>
        <v>3.9600000000000364</v>
      </c>
      <c r="I4851">
        <f t="shared" si="580"/>
        <v>1119000</v>
      </c>
      <c r="J4851">
        <v>2017.06</v>
      </c>
      <c r="K4851">
        <f t="shared" si="581"/>
        <v>256</v>
      </c>
      <c r="M4851">
        <f t="shared" si="579"/>
        <v>999000</v>
      </c>
    </row>
    <row r="4852" spans="1:13" x14ac:dyDescent="0.45">
      <c r="A4852" t="s">
        <v>5326</v>
      </c>
      <c r="B4852">
        <v>450000</v>
      </c>
      <c r="C4852" t="s">
        <v>7</v>
      </c>
      <c r="D4852" t="str">
        <f t="shared" si="585"/>
        <v>2021.03</v>
      </c>
      <c r="E4852" t="str" cm="1">
        <f t="array" ref="E4852">IF(COUNT(FIND({"셀룰러","샐룰러","lte","Lte","LTE","Cellular","cellular"},G4852)),"lte","wifi")</f>
        <v>wifi</v>
      </c>
      <c r="F4852" t="s">
        <v>17</v>
      </c>
      <c r="G4852" t="s">
        <v>2800</v>
      </c>
      <c r="H4852">
        <f t="shared" si="583"/>
        <v>3.9700000000000273</v>
      </c>
      <c r="I4852">
        <f t="shared" si="580"/>
        <v>999000</v>
      </c>
      <c r="J4852">
        <v>2017.06</v>
      </c>
      <c r="K4852">
        <f t="shared" si="581"/>
        <v>64</v>
      </c>
      <c r="M4852">
        <f t="shared" si="579"/>
        <v>999000</v>
      </c>
    </row>
    <row r="4853" spans="1:13" x14ac:dyDescent="0.45">
      <c r="A4853" t="s">
        <v>5326</v>
      </c>
      <c r="B4853">
        <v>600000</v>
      </c>
      <c r="C4853" t="s">
        <v>7</v>
      </c>
      <c r="D4853" t="str">
        <f t="shared" si="585"/>
        <v>2021.02</v>
      </c>
      <c r="E4853" t="str" cm="1">
        <f t="array" ref="E4853">IF(COUNT(FIND({"셀룰러","샐룰러","lte","Lte","LTE","Cellular","cellular"},G4853)),"lte","wifi")</f>
        <v>wifi</v>
      </c>
      <c r="F4853" t="s">
        <v>77</v>
      </c>
      <c r="G4853" t="s">
        <v>2854</v>
      </c>
      <c r="H4853">
        <f t="shared" si="583"/>
        <v>3.9600000000000364</v>
      </c>
      <c r="I4853">
        <f t="shared" si="580"/>
        <v>1119000</v>
      </c>
      <c r="J4853">
        <v>2017.06</v>
      </c>
      <c r="K4853">
        <f t="shared" si="581"/>
        <v>256</v>
      </c>
      <c r="M4853">
        <f t="shared" si="579"/>
        <v>999000</v>
      </c>
    </row>
    <row r="4854" spans="1:13" x14ac:dyDescent="0.45">
      <c r="A4854" t="s">
        <v>5326</v>
      </c>
      <c r="B4854">
        <v>630000</v>
      </c>
      <c r="C4854" t="s">
        <v>4</v>
      </c>
      <c r="D4854" t="str">
        <f t="shared" si="585"/>
        <v>2020.12</v>
      </c>
      <c r="E4854" t="str" cm="1">
        <f t="array" ref="E4854">IF(COUNT(FIND({"셀룰러","샐룰러","lte","Lte","LTE","Cellular","cellular"},G4854)),"lte","wifi")</f>
        <v>lte</v>
      </c>
      <c r="F4854" t="s">
        <v>145</v>
      </c>
      <c r="G4854" t="s">
        <v>3770</v>
      </c>
      <c r="H4854">
        <f t="shared" si="583"/>
        <v>3.0599999999999454</v>
      </c>
      <c r="I4854">
        <f t="shared" si="580"/>
        <v>1290000</v>
      </c>
      <c r="J4854">
        <v>2017.06</v>
      </c>
      <c r="K4854">
        <f t="shared" si="581"/>
        <v>256</v>
      </c>
      <c r="M4854">
        <f t="shared" si="579"/>
        <v>1170000</v>
      </c>
    </row>
    <row r="4855" spans="1:13" x14ac:dyDescent="0.45">
      <c r="A4855" t="s">
        <v>5326</v>
      </c>
      <c r="B4855">
        <v>480000</v>
      </c>
      <c r="C4855" t="s">
        <v>4</v>
      </c>
      <c r="D4855" t="str">
        <f t="shared" si="585"/>
        <v>2021.02</v>
      </c>
      <c r="E4855" t="str" cm="1">
        <f t="array" ref="E4855">IF(COUNT(FIND({"셀룰러","샐룰러","lte","Lte","LTE","Cellular","cellular"},G4855)),"lte","wifi")</f>
        <v>lte</v>
      </c>
      <c r="F4855" t="s">
        <v>54</v>
      </c>
      <c r="G4855" t="s">
        <v>2852</v>
      </c>
      <c r="H4855">
        <f t="shared" si="583"/>
        <v>3.9600000000000364</v>
      </c>
      <c r="I4855">
        <f t="shared" si="580"/>
        <v>1170000</v>
      </c>
      <c r="J4855">
        <v>2017.06</v>
      </c>
      <c r="K4855">
        <f t="shared" si="581"/>
        <v>64</v>
      </c>
      <c r="M4855">
        <f t="shared" si="579"/>
        <v>1170000</v>
      </c>
    </row>
    <row r="4856" spans="1:13" x14ac:dyDescent="0.45">
      <c r="A4856" t="s">
        <v>5326</v>
      </c>
      <c r="B4856">
        <v>580000</v>
      </c>
      <c r="C4856" t="s">
        <v>4</v>
      </c>
      <c r="D4856" t="str">
        <f t="shared" si="585"/>
        <v>2020.12</v>
      </c>
      <c r="E4856" t="str" cm="1">
        <f t="array" ref="E4856">IF(COUNT(FIND({"셀룰러","샐룰러","lte","Lte","LTE","Cellular","cellular"},G4856)),"lte","wifi")</f>
        <v>wifi</v>
      </c>
      <c r="F4856" t="s">
        <v>138</v>
      </c>
      <c r="G4856" t="s">
        <v>4780</v>
      </c>
      <c r="H4856">
        <f t="shared" si="583"/>
        <v>3.0599999999999454</v>
      </c>
      <c r="I4856">
        <f t="shared" si="580"/>
        <v>1359000</v>
      </c>
      <c r="J4856">
        <v>2017.06</v>
      </c>
      <c r="K4856">
        <f t="shared" si="581"/>
        <v>512</v>
      </c>
      <c r="M4856">
        <f t="shared" ref="M4856:M4888" si="586">IF(E4856="wifi",999000,1170000)</f>
        <v>999000</v>
      </c>
    </row>
    <row r="4857" spans="1:13" x14ac:dyDescent="0.45">
      <c r="A4857" t="s">
        <v>5326</v>
      </c>
      <c r="B4857">
        <v>640000</v>
      </c>
      <c r="C4857" t="s">
        <v>7</v>
      </c>
      <c r="D4857" t="str">
        <f t="shared" si="585"/>
        <v>2020.12</v>
      </c>
      <c r="E4857" t="str" cm="1">
        <f t="array" ref="E4857">IF(COUNT(FIND({"셀룰러","샐룰러","lte","Lte","LTE","Cellular","cellular"},G4857)),"lte","wifi")</f>
        <v>lte</v>
      </c>
      <c r="F4857" t="s">
        <v>138</v>
      </c>
      <c r="G4857" t="s">
        <v>4810</v>
      </c>
      <c r="H4857">
        <f t="shared" si="583"/>
        <v>3.0599999999999454</v>
      </c>
      <c r="I4857">
        <f t="shared" ref="I4857:I4888" si="587">IF(K4857=256,M4857+120000,IF(K4857=512,M4857+360000,M4857))</f>
        <v>1170000</v>
      </c>
      <c r="J4857">
        <v>2017.06</v>
      </c>
      <c r="K4857">
        <f t="shared" ref="K4857:K4888" si="588">IF(COUNT(FIND(256,G4857)),256,IF(COUNT(FIND(512,G4857)),512,64))</f>
        <v>64</v>
      </c>
      <c r="M4857">
        <f t="shared" si="586"/>
        <v>1170000</v>
      </c>
    </row>
    <row r="4858" spans="1:13" x14ac:dyDescent="0.45">
      <c r="A4858" t="s">
        <v>5326</v>
      </c>
      <c r="B4858">
        <v>450000</v>
      </c>
      <c r="C4858" t="s">
        <v>7</v>
      </c>
      <c r="D4858" t="str">
        <f t="shared" si="585"/>
        <v>2021.01</v>
      </c>
      <c r="E4858" t="str" cm="1">
        <f t="array" ref="E4858">IF(COUNT(FIND({"셀룰러","샐룰러","lte","Lte","LTE","Cellular","cellular"},G4858)),"lte","wifi")</f>
        <v>wifi</v>
      </c>
      <c r="F4858" t="s">
        <v>89</v>
      </c>
      <c r="G4858" t="s">
        <v>4777</v>
      </c>
      <c r="H4858">
        <f t="shared" si="583"/>
        <v>3.9500000000000455</v>
      </c>
      <c r="I4858">
        <f t="shared" si="587"/>
        <v>999000</v>
      </c>
      <c r="J4858">
        <v>2017.06</v>
      </c>
      <c r="K4858">
        <f t="shared" si="588"/>
        <v>64</v>
      </c>
      <c r="M4858">
        <f t="shared" si="586"/>
        <v>999000</v>
      </c>
    </row>
    <row r="4859" spans="1:13" x14ac:dyDescent="0.45">
      <c r="A4859" t="s">
        <v>5326</v>
      </c>
      <c r="B4859">
        <v>560000</v>
      </c>
      <c r="C4859" t="s">
        <v>7</v>
      </c>
      <c r="D4859" t="str">
        <f t="shared" si="585"/>
        <v>2021.01</v>
      </c>
      <c r="E4859" t="str" cm="1">
        <f t="array" ref="E4859">IF(COUNT(FIND({"셀룰러","샐룰러","lte","Lte","LTE","Cellular","cellular"},G4859)),"lte","wifi")</f>
        <v>lte</v>
      </c>
      <c r="F4859" t="s">
        <v>95</v>
      </c>
      <c r="G4859" t="s">
        <v>2765</v>
      </c>
      <c r="H4859">
        <f t="shared" si="583"/>
        <v>3.9500000000000455</v>
      </c>
      <c r="I4859">
        <f t="shared" si="587"/>
        <v>1290000</v>
      </c>
      <c r="J4859">
        <v>2017.06</v>
      </c>
      <c r="K4859">
        <f t="shared" si="588"/>
        <v>256</v>
      </c>
      <c r="M4859">
        <f t="shared" si="586"/>
        <v>1170000</v>
      </c>
    </row>
    <row r="4860" spans="1:13" x14ac:dyDescent="0.45">
      <c r="A4860" t="s">
        <v>5326</v>
      </c>
      <c r="B4860">
        <v>580000</v>
      </c>
      <c r="C4860" t="s">
        <v>4</v>
      </c>
      <c r="D4860" t="str">
        <f t="shared" si="585"/>
        <v>2021.01</v>
      </c>
      <c r="E4860" t="str" cm="1">
        <f t="array" ref="E4860">IF(COUNT(FIND({"셀룰러","샐룰러","lte","Lte","LTE","Cellular","cellular"},G4860)),"lte","wifi")</f>
        <v>wifi</v>
      </c>
      <c r="F4860" t="s">
        <v>106</v>
      </c>
      <c r="G4860" t="s">
        <v>4778</v>
      </c>
      <c r="H4860">
        <f t="shared" si="583"/>
        <v>3.9500000000000455</v>
      </c>
      <c r="I4860">
        <f t="shared" si="587"/>
        <v>1359000</v>
      </c>
      <c r="J4860">
        <v>2017.06</v>
      </c>
      <c r="K4860">
        <f t="shared" si="588"/>
        <v>512</v>
      </c>
      <c r="M4860">
        <f t="shared" si="586"/>
        <v>999000</v>
      </c>
    </row>
    <row r="4861" spans="1:13" x14ac:dyDescent="0.45">
      <c r="A4861" t="s">
        <v>5326</v>
      </c>
      <c r="B4861">
        <v>1000000</v>
      </c>
      <c r="C4861" t="s">
        <v>4</v>
      </c>
      <c r="D4861" t="str">
        <f t="shared" si="585"/>
        <v>2021.02</v>
      </c>
      <c r="E4861" t="str" cm="1">
        <f t="array" ref="E4861">IF(COUNT(FIND({"셀룰러","샐룰러","lte","Lte","LTE","Cellular","cellular"},G4861)),"lte","wifi")</f>
        <v>wifi</v>
      </c>
      <c r="F4861" t="s">
        <v>71</v>
      </c>
      <c r="G4861" t="s">
        <v>70</v>
      </c>
      <c r="H4861">
        <f t="shared" si="583"/>
        <v>3.9600000000000364</v>
      </c>
      <c r="I4861">
        <f t="shared" si="587"/>
        <v>1119000</v>
      </c>
      <c r="J4861">
        <v>2017.06</v>
      </c>
      <c r="K4861">
        <f t="shared" si="588"/>
        <v>256</v>
      </c>
      <c r="M4861">
        <f t="shared" si="586"/>
        <v>999000</v>
      </c>
    </row>
    <row r="4862" spans="1:13" x14ac:dyDescent="0.45">
      <c r="A4862" t="s">
        <v>5326</v>
      </c>
      <c r="B4862">
        <v>410000</v>
      </c>
      <c r="C4862" t="s">
        <v>4</v>
      </c>
      <c r="D4862" t="str">
        <f t="shared" si="585"/>
        <v>2021.02</v>
      </c>
      <c r="E4862" t="str" cm="1">
        <f t="array" ref="E4862">IF(COUNT(FIND({"셀룰러","샐룰러","lte","Lte","LTE","Cellular","cellular"},G4862)),"lte","wifi")</f>
        <v>wifi</v>
      </c>
      <c r="F4862" t="s">
        <v>29</v>
      </c>
      <c r="G4862" t="s">
        <v>2751</v>
      </c>
      <c r="H4862">
        <f t="shared" si="583"/>
        <v>3.9600000000000364</v>
      </c>
      <c r="I4862">
        <f t="shared" si="587"/>
        <v>1119000</v>
      </c>
      <c r="J4862">
        <v>2017.06</v>
      </c>
      <c r="K4862">
        <f t="shared" si="588"/>
        <v>256</v>
      </c>
      <c r="M4862">
        <f t="shared" si="586"/>
        <v>999000</v>
      </c>
    </row>
    <row r="4863" spans="1:13" x14ac:dyDescent="0.45">
      <c r="A4863" t="s">
        <v>5326</v>
      </c>
      <c r="B4863">
        <v>530000</v>
      </c>
      <c r="C4863" t="s">
        <v>4</v>
      </c>
      <c r="D4863" t="str">
        <f t="shared" si="585"/>
        <v>2021.03</v>
      </c>
      <c r="E4863" t="str" cm="1">
        <f t="array" ref="E4863">IF(COUNT(FIND({"셀룰러","샐룰러","lte","Lte","LTE","Cellular","cellular"},G4863)),"lte","wifi")</f>
        <v>lte</v>
      </c>
      <c r="F4863" t="s">
        <v>8</v>
      </c>
      <c r="G4863" t="s">
        <v>2814</v>
      </c>
      <c r="H4863">
        <f t="shared" si="583"/>
        <v>3.9700000000000273</v>
      </c>
      <c r="I4863">
        <f t="shared" si="587"/>
        <v>1170000</v>
      </c>
      <c r="J4863">
        <v>2017.06</v>
      </c>
      <c r="K4863">
        <f t="shared" si="588"/>
        <v>64</v>
      </c>
      <c r="M4863">
        <f t="shared" si="586"/>
        <v>1170000</v>
      </c>
    </row>
    <row r="4864" spans="1:13" x14ac:dyDescent="0.45">
      <c r="A4864" t="s">
        <v>5326</v>
      </c>
      <c r="B4864">
        <v>500000</v>
      </c>
      <c r="C4864" t="s">
        <v>7</v>
      </c>
      <c r="D4864" t="str">
        <f t="shared" si="585"/>
        <v>2020.12</v>
      </c>
      <c r="E4864" t="str" cm="1">
        <f t="array" ref="E4864">IF(COUNT(FIND({"셀룰러","샐룰러","lte","Lte","LTE","Cellular","cellular"},G4864)),"lte","wifi")</f>
        <v>lte</v>
      </c>
      <c r="F4864" t="s">
        <v>143</v>
      </c>
      <c r="G4864" t="s">
        <v>4813</v>
      </c>
      <c r="H4864">
        <f t="shared" si="583"/>
        <v>3.0599999999999454</v>
      </c>
      <c r="I4864">
        <f t="shared" si="587"/>
        <v>1290000</v>
      </c>
      <c r="J4864">
        <v>2017.06</v>
      </c>
      <c r="K4864">
        <f t="shared" si="588"/>
        <v>256</v>
      </c>
      <c r="M4864">
        <f t="shared" si="586"/>
        <v>1170000</v>
      </c>
    </row>
    <row r="4865" spans="1:13" x14ac:dyDescent="0.45">
      <c r="A4865" t="s">
        <v>5326</v>
      </c>
      <c r="B4865">
        <v>540000</v>
      </c>
      <c r="C4865" t="s">
        <v>4</v>
      </c>
      <c r="D4865" t="str">
        <f t="shared" si="585"/>
        <v>2021.02</v>
      </c>
      <c r="E4865" t="str" cm="1">
        <f t="array" ref="E4865">IF(COUNT(FIND({"셀룰러","샐룰러","lte","Lte","LTE","Cellular","cellular"},G4865)),"lte","wifi")</f>
        <v>wifi</v>
      </c>
      <c r="F4865" t="s">
        <v>56</v>
      </c>
      <c r="G4865" t="s">
        <v>2841</v>
      </c>
      <c r="H4865">
        <f t="shared" si="583"/>
        <v>3.9600000000000364</v>
      </c>
      <c r="I4865">
        <f t="shared" si="587"/>
        <v>999000</v>
      </c>
      <c r="J4865">
        <v>2017.06</v>
      </c>
      <c r="K4865">
        <f t="shared" si="588"/>
        <v>64</v>
      </c>
      <c r="M4865">
        <f t="shared" si="586"/>
        <v>999000</v>
      </c>
    </row>
    <row r="4866" spans="1:13" x14ac:dyDescent="0.45">
      <c r="A4866" t="s">
        <v>5326</v>
      </c>
      <c r="B4866">
        <v>570000</v>
      </c>
      <c r="C4866" t="s">
        <v>4</v>
      </c>
      <c r="D4866" t="str">
        <f t="shared" si="585"/>
        <v>2021.02</v>
      </c>
      <c r="E4866" t="str" cm="1">
        <f t="array" ref="E4866">IF(COUNT(FIND({"셀룰러","샐룰러","lte","Lte","LTE","Cellular","cellular"},G4866)),"lte","wifi")</f>
        <v>wifi</v>
      </c>
      <c r="F4866" t="s">
        <v>257</v>
      </c>
      <c r="G4866" t="s">
        <v>2829</v>
      </c>
      <c r="H4866">
        <f t="shared" si="583"/>
        <v>3.9600000000000364</v>
      </c>
      <c r="I4866">
        <f t="shared" si="587"/>
        <v>1359000</v>
      </c>
      <c r="J4866">
        <v>2017.06</v>
      </c>
      <c r="K4866">
        <f t="shared" si="588"/>
        <v>512</v>
      </c>
      <c r="M4866">
        <f t="shared" si="586"/>
        <v>999000</v>
      </c>
    </row>
    <row r="4867" spans="1:13" x14ac:dyDescent="0.45">
      <c r="A4867" t="s">
        <v>5326</v>
      </c>
      <c r="B4867">
        <v>910000</v>
      </c>
      <c r="C4867" t="s">
        <v>43</v>
      </c>
      <c r="D4867" t="str">
        <f t="shared" si="585"/>
        <v>2020.12</v>
      </c>
      <c r="E4867" t="str" cm="1">
        <f t="array" ref="E4867">IF(COUNT(FIND({"셀룰러","샐룰러","lte","Lte","LTE","Cellular","cellular"},G4867)),"lte","wifi")</f>
        <v>wifi</v>
      </c>
      <c r="F4867" t="s">
        <v>152</v>
      </c>
      <c r="G4867" t="s">
        <v>4821</v>
      </c>
      <c r="H4867">
        <f t="shared" si="583"/>
        <v>3.0599999999999454</v>
      </c>
      <c r="I4867">
        <f t="shared" si="587"/>
        <v>999000</v>
      </c>
      <c r="J4867">
        <v>2017.06</v>
      </c>
      <c r="K4867">
        <f t="shared" si="588"/>
        <v>64</v>
      </c>
      <c r="M4867">
        <f t="shared" si="586"/>
        <v>999000</v>
      </c>
    </row>
    <row r="4868" spans="1:13" x14ac:dyDescent="0.45">
      <c r="A4868" t="s">
        <v>5326</v>
      </c>
      <c r="B4868">
        <v>650000</v>
      </c>
      <c r="C4868" t="s">
        <v>4</v>
      </c>
      <c r="D4868" t="str">
        <f t="shared" si="585"/>
        <v>2020.12</v>
      </c>
      <c r="E4868" t="str" cm="1">
        <f t="array" ref="E4868">IF(COUNT(FIND({"셀룰러","샐룰러","lte","Lte","LTE","Cellular","cellular"},G4868)),"lte","wifi")</f>
        <v>wifi</v>
      </c>
      <c r="F4868" t="s">
        <v>130</v>
      </c>
      <c r="G4868" t="s">
        <v>4784</v>
      </c>
      <c r="H4868">
        <f t="shared" si="583"/>
        <v>3.0599999999999454</v>
      </c>
      <c r="I4868">
        <f t="shared" si="587"/>
        <v>1119000</v>
      </c>
      <c r="J4868">
        <v>2017.06</v>
      </c>
      <c r="K4868">
        <f t="shared" si="588"/>
        <v>256</v>
      </c>
      <c r="M4868">
        <f t="shared" si="586"/>
        <v>999000</v>
      </c>
    </row>
    <row r="4869" spans="1:13" x14ac:dyDescent="0.45">
      <c r="A4869" t="s">
        <v>5326</v>
      </c>
      <c r="B4869">
        <v>250000</v>
      </c>
      <c r="C4869" t="s">
        <v>7</v>
      </c>
      <c r="D4869" t="str">
        <f t="shared" si="585"/>
        <v>2021.02</v>
      </c>
      <c r="E4869" t="str" cm="1">
        <f t="array" ref="E4869">IF(COUNT(FIND({"셀룰러","샐룰러","lte","Lte","LTE","Cellular","cellular"},G4869)),"lte","wifi")</f>
        <v>wifi</v>
      </c>
      <c r="F4869" t="s">
        <v>54</v>
      </c>
      <c r="G4869" t="s">
        <v>2857</v>
      </c>
      <c r="H4869">
        <f t="shared" si="583"/>
        <v>3.9600000000000364</v>
      </c>
      <c r="I4869">
        <f t="shared" si="587"/>
        <v>999000</v>
      </c>
      <c r="J4869">
        <v>2017.06</v>
      </c>
      <c r="K4869">
        <f t="shared" si="588"/>
        <v>64</v>
      </c>
      <c r="M4869">
        <f t="shared" si="586"/>
        <v>999000</v>
      </c>
    </row>
    <row r="4870" spans="1:13" x14ac:dyDescent="0.45">
      <c r="A4870" t="s">
        <v>5326</v>
      </c>
      <c r="B4870">
        <v>500000</v>
      </c>
      <c r="C4870" t="s">
        <v>4</v>
      </c>
      <c r="D4870" t="str">
        <f t="shared" si="585"/>
        <v>2021.01</v>
      </c>
      <c r="E4870" t="str" cm="1">
        <f t="array" ref="E4870">IF(COUNT(FIND({"셀룰러","샐룰러","lte","Lte","LTE","Cellular","cellular"},G4870)),"lte","wifi")</f>
        <v>lte</v>
      </c>
      <c r="F4870" t="s">
        <v>87</v>
      </c>
      <c r="G4870" t="s">
        <v>2870</v>
      </c>
      <c r="H4870">
        <f t="shared" si="583"/>
        <v>3.9500000000000455</v>
      </c>
      <c r="I4870">
        <f t="shared" si="587"/>
        <v>1290000</v>
      </c>
      <c r="J4870">
        <v>2017.06</v>
      </c>
      <c r="K4870">
        <f t="shared" si="588"/>
        <v>256</v>
      </c>
      <c r="M4870">
        <f t="shared" si="586"/>
        <v>1170000</v>
      </c>
    </row>
    <row r="4871" spans="1:13" x14ac:dyDescent="0.45">
      <c r="A4871" t="s">
        <v>5326</v>
      </c>
      <c r="B4871">
        <v>1250000</v>
      </c>
      <c r="C4871" t="s">
        <v>4</v>
      </c>
      <c r="D4871" t="str">
        <f t="shared" si="585"/>
        <v>2020.12</v>
      </c>
      <c r="E4871" t="str" cm="1">
        <f t="array" ref="E4871">IF(COUNT(FIND({"셀룰러","샐룰러","lte","Lte","LTE","Cellular","cellular"},G4871)),"lte","wifi")</f>
        <v>wifi</v>
      </c>
      <c r="F4871" t="s">
        <v>175</v>
      </c>
      <c r="G4871" t="s">
        <v>2951</v>
      </c>
      <c r="H4871">
        <f t="shared" ref="H4871:H4934" si="589">D4871-J4871</f>
        <v>3.0599999999999454</v>
      </c>
      <c r="I4871">
        <f t="shared" si="587"/>
        <v>999000</v>
      </c>
      <c r="J4871">
        <v>2017.06</v>
      </c>
      <c r="K4871">
        <f t="shared" si="588"/>
        <v>64</v>
      </c>
      <c r="M4871">
        <f t="shared" si="586"/>
        <v>999000</v>
      </c>
    </row>
    <row r="4872" spans="1:13" x14ac:dyDescent="0.45">
      <c r="A4872" t="s">
        <v>5326</v>
      </c>
      <c r="B4872">
        <v>640000</v>
      </c>
      <c r="C4872" t="s">
        <v>7</v>
      </c>
      <c r="D4872" t="str">
        <f t="shared" si="585"/>
        <v>2021.01</v>
      </c>
      <c r="E4872" t="str" cm="1">
        <f t="array" ref="E4872">IF(COUNT(FIND({"셀룰러","샐룰러","lte","Lte","LTE","Cellular","cellular"},G4872)),"lte","wifi")</f>
        <v>wifi</v>
      </c>
      <c r="F4872" t="s">
        <v>347</v>
      </c>
      <c r="G4872" t="s">
        <v>2873</v>
      </c>
      <c r="H4872">
        <f t="shared" si="589"/>
        <v>3.9500000000000455</v>
      </c>
      <c r="I4872">
        <f t="shared" si="587"/>
        <v>1359000</v>
      </c>
      <c r="J4872">
        <v>2017.06</v>
      </c>
      <c r="K4872">
        <f t="shared" si="588"/>
        <v>512</v>
      </c>
      <c r="M4872">
        <f t="shared" si="586"/>
        <v>999000</v>
      </c>
    </row>
    <row r="4873" spans="1:13" x14ac:dyDescent="0.45">
      <c r="A4873" t="s">
        <v>5326</v>
      </c>
      <c r="B4873">
        <v>900000</v>
      </c>
      <c r="C4873" t="s">
        <v>43</v>
      </c>
      <c r="D4873" t="str">
        <f t="shared" si="585"/>
        <v>2021.01</v>
      </c>
      <c r="E4873" t="str" cm="1">
        <f t="array" ref="E4873">IF(COUNT(FIND({"셀룰러","샐룰러","lte","Lte","LTE","Cellular","cellular"},G4873)),"lte","wifi")</f>
        <v>wifi</v>
      </c>
      <c r="F4873" t="s">
        <v>108</v>
      </c>
      <c r="G4873" t="s">
        <v>4788</v>
      </c>
      <c r="H4873">
        <f t="shared" si="589"/>
        <v>3.9500000000000455</v>
      </c>
      <c r="I4873">
        <f t="shared" si="587"/>
        <v>999000</v>
      </c>
      <c r="J4873">
        <v>2017.06</v>
      </c>
      <c r="K4873">
        <f t="shared" si="588"/>
        <v>64</v>
      </c>
      <c r="M4873">
        <f t="shared" si="586"/>
        <v>999000</v>
      </c>
    </row>
    <row r="4874" spans="1:13" x14ac:dyDescent="0.45">
      <c r="A4874" t="s">
        <v>5326</v>
      </c>
      <c r="B4874">
        <v>750000</v>
      </c>
      <c r="C4874" t="s">
        <v>4</v>
      </c>
      <c r="D4874" t="str">
        <f t="shared" si="585"/>
        <v>2021.02</v>
      </c>
      <c r="E4874" t="str" cm="1">
        <f t="array" ref="E4874">IF(COUNT(FIND({"셀룰러","샐룰러","lte","Lte","LTE","Cellular","cellular"},G4874)),"lte","wifi")</f>
        <v>wifi</v>
      </c>
      <c r="F4874" t="s">
        <v>69</v>
      </c>
      <c r="G4874" t="s">
        <v>2855</v>
      </c>
      <c r="H4874">
        <f t="shared" si="589"/>
        <v>3.9600000000000364</v>
      </c>
      <c r="I4874">
        <f t="shared" si="587"/>
        <v>1359000</v>
      </c>
      <c r="J4874">
        <v>2017.06</v>
      </c>
      <c r="K4874">
        <f t="shared" si="588"/>
        <v>512</v>
      </c>
      <c r="M4874">
        <f t="shared" si="586"/>
        <v>999000</v>
      </c>
    </row>
    <row r="4875" spans="1:13" x14ac:dyDescent="0.45">
      <c r="A4875" t="s">
        <v>5326</v>
      </c>
      <c r="B4875">
        <v>650000</v>
      </c>
      <c r="C4875" t="s">
        <v>7</v>
      </c>
      <c r="D4875" t="str">
        <f t="shared" si="585"/>
        <v>2020.12</v>
      </c>
      <c r="E4875" t="str" cm="1">
        <f t="array" ref="E4875">IF(COUNT(FIND({"셀룰러","샐룰러","lte","Lte","LTE","Cellular","cellular"},G4875)),"lte","wifi")</f>
        <v>lte</v>
      </c>
      <c r="F4875" t="s">
        <v>460</v>
      </c>
      <c r="G4875" t="s">
        <v>4838</v>
      </c>
      <c r="H4875">
        <f t="shared" si="589"/>
        <v>3.0599999999999454</v>
      </c>
      <c r="I4875">
        <f t="shared" si="587"/>
        <v>1290000</v>
      </c>
      <c r="J4875">
        <v>2017.06</v>
      </c>
      <c r="K4875">
        <f t="shared" si="588"/>
        <v>256</v>
      </c>
      <c r="M4875">
        <f t="shared" si="586"/>
        <v>1170000</v>
      </c>
    </row>
    <row r="4876" spans="1:13" x14ac:dyDescent="0.45">
      <c r="A4876" t="s">
        <v>5326</v>
      </c>
      <c r="B4876">
        <v>520000</v>
      </c>
      <c r="C4876" t="s">
        <v>4</v>
      </c>
      <c r="D4876" t="str">
        <f t="shared" si="585"/>
        <v>2020.12</v>
      </c>
      <c r="E4876" t="str" cm="1">
        <f t="array" ref="E4876">IF(COUNT(FIND({"셀룰러","샐룰러","lte","Lte","LTE","Cellular","cellular"},G4876)),"lte","wifi")</f>
        <v>wifi</v>
      </c>
      <c r="F4876" t="s">
        <v>155</v>
      </c>
      <c r="G4876" t="s">
        <v>2787</v>
      </c>
      <c r="H4876">
        <f t="shared" si="589"/>
        <v>3.0599999999999454</v>
      </c>
      <c r="I4876">
        <f t="shared" si="587"/>
        <v>1119000</v>
      </c>
      <c r="J4876">
        <v>2017.06</v>
      </c>
      <c r="K4876">
        <f t="shared" si="588"/>
        <v>256</v>
      </c>
      <c r="M4876">
        <f t="shared" si="586"/>
        <v>999000</v>
      </c>
    </row>
    <row r="4877" spans="1:13" x14ac:dyDescent="0.45">
      <c r="A4877" t="s">
        <v>5326</v>
      </c>
      <c r="B4877">
        <v>500000</v>
      </c>
      <c r="C4877" t="s">
        <v>4</v>
      </c>
      <c r="D4877" t="str">
        <f t="shared" si="585"/>
        <v>2020.12</v>
      </c>
      <c r="E4877" t="str" cm="1">
        <f t="array" ref="E4877">IF(COUNT(FIND({"셀룰러","샐룰러","lte","Lte","LTE","Cellular","cellular"},G4877)),"lte","wifi")</f>
        <v>lte</v>
      </c>
      <c r="F4877" t="s">
        <v>121</v>
      </c>
      <c r="G4877" t="s">
        <v>4805</v>
      </c>
      <c r="H4877">
        <f t="shared" si="589"/>
        <v>3.0599999999999454</v>
      </c>
      <c r="I4877">
        <f t="shared" si="587"/>
        <v>1170000</v>
      </c>
      <c r="J4877">
        <v>2017.06</v>
      </c>
      <c r="K4877">
        <f t="shared" si="588"/>
        <v>64</v>
      </c>
      <c r="M4877">
        <f t="shared" si="586"/>
        <v>1170000</v>
      </c>
    </row>
    <row r="4878" spans="1:13" x14ac:dyDescent="0.45">
      <c r="A4878" t="s">
        <v>5326</v>
      </c>
      <c r="B4878">
        <v>500000</v>
      </c>
      <c r="C4878" t="s">
        <v>7</v>
      </c>
      <c r="D4878" t="str">
        <f t="shared" si="585"/>
        <v>2020.12</v>
      </c>
      <c r="E4878" t="str" cm="1">
        <f t="array" ref="E4878">IF(COUNT(FIND({"셀룰러","샐룰러","lte","Lte","LTE","Cellular","cellular"},G4878)),"lte","wifi")</f>
        <v>lte</v>
      </c>
      <c r="F4878" t="s">
        <v>134</v>
      </c>
      <c r="G4878" t="s">
        <v>4841</v>
      </c>
      <c r="H4878">
        <f t="shared" si="589"/>
        <v>3.0599999999999454</v>
      </c>
      <c r="I4878">
        <f t="shared" si="587"/>
        <v>1290000</v>
      </c>
      <c r="J4878">
        <v>2017.06</v>
      </c>
      <c r="K4878">
        <f t="shared" si="588"/>
        <v>256</v>
      </c>
      <c r="M4878">
        <f t="shared" si="586"/>
        <v>1170000</v>
      </c>
    </row>
    <row r="4879" spans="1:13" x14ac:dyDescent="0.45">
      <c r="A4879" t="s">
        <v>5326</v>
      </c>
      <c r="B4879">
        <v>1000000</v>
      </c>
      <c r="C4879" t="s">
        <v>4</v>
      </c>
      <c r="D4879" t="str">
        <f t="shared" si="585"/>
        <v>2021.01</v>
      </c>
      <c r="E4879" t="str" cm="1">
        <f t="array" ref="E4879">IF(COUNT(FIND({"셀룰러","샐룰러","lte","Lte","LTE","Cellular","cellular"},G4879)),"lte","wifi")</f>
        <v>lte</v>
      </c>
      <c r="F4879" t="s">
        <v>107</v>
      </c>
      <c r="G4879" t="s">
        <v>4765</v>
      </c>
      <c r="H4879">
        <f t="shared" si="589"/>
        <v>3.9500000000000455</v>
      </c>
      <c r="I4879">
        <f t="shared" si="587"/>
        <v>1170000</v>
      </c>
      <c r="J4879">
        <v>2017.06</v>
      </c>
      <c r="K4879">
        <f t="shared" si="588"/>
        <v>64</v>
      </c>
      <c r="M4879">
        <f t="shared" si="586"/>
        <v>1170000</v>
      </c>
    </row>
    <row r="4880" spans="1:13" x14ac:dyDescent="0.45">
      <c r="A4880" t="s">
        <v>5326</v>
      </c>
      <c r="B4880">
        <v>650000</v>
      </c>
      <c r="C4880" t="s">
        <v>4</v>
      </c>
      <c r="D4880" t="str">
        <f t="shared" si="585"/>
        <v>2021.03</v>
      </c>
      <c r="E4880" t="str" cm="1">
        <f t="array" ref="E4880">IF(COUNT(FIND({"셀룰러","샐룰러","lte","Lte","LTE","Cellular","cellular"},G4880)),"lte","wifi")</f>
        <v>lte</v>
      </c>
      <c r="F4880" t="s">
        <v>17</v>
      </c>
      <c r="G4880" t="s">
        <v>2794</v>
      </c>
      <c r="H4880">
        <f t="shared" si="589"/>
        <v>3.9700000000000273</v>
      </c>
      <c r="I4880">
        <f t="shared" si="587"/>
        <v>1290000</v>
      </c>
      <c r="J4880">
        <v>2017.06</v>
      </c>
      <c r="K4880">
        <f t="shared" si="588"/>
        <v>256</v>
      </c>
      <c r="M4880">
        <f t="shared" si="586"/>
        <v>1170000</v>
      </c>
    </row>
    <row r="4881" spans="1:13" x14ac:dyDescent="0.45">
      <c r="A4881" t="s">
        <v>5326</v>
      </c>
      <c r="B4881">
        <v>420000</v>
      </c>
      <c r="C4881" t="s">
        <v>7</v>
      </c>
      <c r="D4881" s="2">
        <v>2021.02</v>
      </c>
      <c r="E4881" t="str" cm="1">
        <f t="array" ref="E4881">IF(COUNT(FIND({"셀룰러","샐룰러","lte","Lte","LTE","Cellular","cellular"},G4881)),"lte","wifi")</f>
        <v>wifi</v>
      </c>
      <c r="F4881">
        <v>20210205</v>
      </c>
      <c r="G4881" t="s">
        <v>2757</v>
      </c>
      <c r="H4881">
        <f t="shared" si="589"/>
        <v>3.9600000000000364</v>
      </c>
      <c r="I4881">
        <f t="shared" si="587"/>
        <v>999000</v>
      </c>
      <c r="J4881">
        <v>2017.06</v>
      </c>
      <c r="K4881">
        <f t="shared" si="588"/>
        <v>64</v>
      </c>
      <c r="M4881">
        <f t="shared" si="586"/>
        <v>999000</v>
      </c>
    </row>
    <row r="4882" spans="1:13" x14ac:dyDescent="0.45">
      <c r="A4882" t="s">
        <v>5326</v>
      </c>
      <c r="B4882">
        <v>1200000</v>
      </c>
      <c r="C4882" t="s">
        <v>4</v>
      </c>
      <c r="D4882" t="str">
        <f t="shared" ref="D4882:D4910" si="590">LEFT(F4882,7)</f>
        <v>2021.01</v>
      </c>
      <c r="E4882" t="str" cm="1">
        <f t="array" ref="E4882">IF(COUNT(FIND({"셀룰러","샐룰러","lte","Lte","LTE","Cellular","cellular"},G4882)),"lte","wifi")</f>
        <v>lte</v>
      </c>
      <c r="F4882" t="s">
        <v>346</v>
      </c>
      <c r="G4882" t="s">
        <v>4763</v>
      </c>
      <c r="H4882">
        <f t="shared" si="589"/>
        <v>3.9500000000000455</v>
      </c>
      <c r="I4882">
        <f t="shared" si="587"/>
        <v>1170000</v>
      </c>
      <c r="J4882">
        <v>2017.06</v>
      </c>
      <c r="K4882">
        <f t="shared" si="588"/>
        <v>64</v>
      </c>
      <c r="M4882">
        <f t="shared" si="586"/>
        <v>1170000</v>
      </c>
    </row>
    <row r="4883" spans="1:13" x14ac:dyDescent="0.45">
      <c r="A4883" t="s">
        <v>5326</v>
      </c>
      <c r="B4883">
        <v>415000</v>
      </c>
      <c r="C4883" t="s">
        <v>7</v>
      </c>
      <c r="D4883" t="str">
        <f t="shared" si="590"/>
        <v>2020.12</v>
      </c>
      <c r="E4883" t="str" cm="1">
        <f t="array" ref="E4883">IF(COUNT(FIND({"셀룰러","샐룰러","lte","Lte","LTE","Cellular","cellular"},G4883)),"lte","wifi")</f>
        <v>wifi</v>
      </c>
      <c r="F4883" t="s">
        <v>143</v>
      </c>
      <c r="G4883" t="s">
        <v>4837</v>
      </c>
      <c r="H4883">
        <f t="shared" si="589"/>
        <v>3.0599999999999454</v>
      </c>
      <c r="I4883">
        <f t="shared" si="587"/>
        <v>999000</v>
      </c>
      <c r="J4883">
        <v>2017.06</v>
      </c>
      <c r="K4883">
        <f t="shared" si="588"/>
        <v>64</v>
      </c>
      <c r="M4883">
        <f t="shared" si="586"/>
        <v>999000</v>
      </c>
    </row>
    <row r="4884" spans="1:13" x14ac:dyDescent="0.45">
      <c r="A4884" t="s">
        <v>5326</v>
      </c>
      <c r="B4884">
        <v>1000000</v>
      </c>
      <c r="C4884" t="s">
        <v>43</v>
      </c>
      <c r="D4884" t="str">
        <f t="shared" si="590"/>
        <v>2021.02</v>
      </c>
      <c r="E4884" t="str" cm="1">
        <f t="array" ref="E4884">IF(COUNT(FIND({"셀룰러","샐룰러","lte","Lte","LTE","Cellular","cellular"},G4884)),"lte","wifi")</f>
        <v>lte</v>
      </c>
      <c r="F4884" t="s">
        <v>208</v>
      </c>
      <c r="G4884" t="s">
        <v>2817</v>
      </c>
      <c r="H4884">
        <f t="shared" si="589"/>
        <v>3.9600000000000364</v>
      </c>
      <c r="I4884">
        <f t="shared" si="587"/>
        <v>1290000</v>
      </c>
      <c r="J4884">
        <v>2017.06</v>
      </c>
      <c r="K4884">
        <f t="shared" si="588"/>
        <v>256</v>
      </c>
      <c r="M4884">
        <f t="shared" si="586"/>
        <v>1170000</v>
      </c>
    </row>
    <row r="4885" spans="1:13" x14ac:dyDescent="0.45">
      <c r="A4885" t="s">
        <v>5326</v>
      </c>
      <c r="B4885">
        <v>860000</v>
      </c>
      <c r="C4885" t="s">
        <v>4</v>
      </c>
      <c r="D4885" t="str">
        <f t="shared" si="590"/>
        <v>2021.01</v>
      </c>
      <c r="E4885" t="str" cm="1">
        <f t="array" ref="E4885">IF(COUNT(FIND({"셀룰러","샐룰러","lte","Lte","LTE","Cellular","cellular"},G4885)),"lte","wifi")</f>
        <v>wifi</v>
      </c>
      <c r="F4885" t="s">
        <v>95</v>
      </c>
      <c r="G4885" t="s">
        <v>3151</v>
      </c>
      <c r="H4885">
        <f t="shared" si="589"/>
        <v>3.9500000000000455</v>
      </c>
      <c r="I4885">
        <f t="shared" si="587"/>
        <v>999000</v>
      </c>
      <c r="J4885">
        <v>2017.06</v>
      </c>
      <c r="K4885">
        <f t="shared" si="588"/>
        <v>64</v>
      </c>
      <c r="M4885">
        <f t="shared" si="586"/>
        <v>999000</v>
      </c>
    </row>
    <row r="4886" spans="1:13" x14ac:dyDescent="0.45">
      <c r="A4886" t="s">
        <v>5780</v>
      </c>
      <c r="B4886">
        <v>550000</v>
      </c>
      <c r="C4886" t="s">
        <v>7</v>
      </c>
      <c r="D4886" t="str">
        <f t="shared" si="590"/>
        <v>2021.01</v>
      </c>
      <c r="E4886" t="str" cm="1">
        <f t="array" ref="E4886">IF(COUNT(FIND({"셀룰러","샐룰러","lte","Lte","LTE","Cellular","cellular"},G4886)),"lte","wifi")</f>
        <v>wifi</v>
      </c>
      <c r="F4886" t="s">
        <v>95</v>
      </c>
      <c r="G4886" t="s">
        <v>4760</v>
      </c>
      <c r="H4886">
        <f t="shared" si="589"/>
        <v>3.9500000000000455</v>
      </c>
      <c r="I4886">
        <f t="shared" si="587"/>
        <v>1119000</v>
      </c>
      <c r="J4886">
        <v>2017.06</v>
      </c>
      <c r="K4886">
        <f t="shared" si="588"/>
        <v>256</v>
      </c>
      <c r="M4886">
        <f t="shared" si="586"/>
        <v>999000</v>
      </c>
    </row>
    <row r="4887" spans="1:13" x14ac:dyDescent="0.45">
      <c r="A4887" t="s">
        <v>5326</v>
      </c>
      <c r="B4887">
        <v>600000</v>
      </c>
      <c r="C4887" t="s">
        <v>4</v>
      </c>
      <c r="D4887" t="str">
        <f t="shared" si="590"/>
        <v>2021.02</v>
      </c>
      <c r="E4887" t="str" cm="1">
        <f t="array" ref="E4887">IF(COUNT(FIND({"셀룰러","샐룰러","lte","Lte","LTE","Cellular","cellular"},G4887)),"lte","wifi")</f>
        <v>wifi</v>
      </c>
      <c r="F4887" t="s">
        <v>105</v>
      </c>
      <c r="G4887" t="s">
        <v>2761</v>
      </c>
      <c r="H4887">
        <f t="shared" si="589"/>
        <v>3.9600000000000364</v>
      </c>
      <c r="I4887">
        <f t="shared" si="587"/>
        <v>999000</v>
      </c>
      <c r="J4887">
        <v>2017.06</v>
      </c>
      <c r="K4887">
        <f t="shared" si="588"/>
        <v>64</v>
      </c>
      <c r="M4887">
        <f t="shared" si="586"/>
        <v>999000</v>
      </c>
    </row>
    <row r="4888" spans="1:13" x14ac:dyDescent="0.45">
      <c r="A4888" t="s">
        <v>5326</v>
      </c>
      <c r="B4888">
        <v>700000</v>
      </c>
      <c r="C4888" t="s">
        <v>4</v>
      </c>
      <c r="D4888" t="str">
        <f t="shared" si="590"/>
        <v>2020.12</v>
      </c>
      <c r="E4888" t="str" cm="1">
        <f t="array" ref="E4888">IF(COUNT(FIND({"셀룰러","샐룰러","lte","Lte","LTE","Cellular","cellular"},G4888)),"lte","wifi")</f>
        <v>lte</v>
      </c>
      <c r="F4888" t="s">
        <v>132</v>
      </c>
      <c r="G4888" t="s">
        <v>4847</v>
      </c>
      <c r="H4888">
        <f t="shared" si="589"/>
        <v>3.0599999999999454</v>
      </c>
      <c r="I4888">
        <f t="shared" si="587"/>
        <v>1290000</v>
      </c>
      <c r="J4888">
        <v>2017.06</v>
      </c>
      <c r="K4888">
        <f t="shared" si="588"/>
        <v>256</v>
      </c>
      <c r="M4888">
        <f t="shared" si="586"/>
        <v>1170000</v>
      </c>
    </row>
    <row r="4889" spans="1:13" x14ac:dyDescent="0.45">
      <c r="A4889" t="s">
        <v>5775</v>
      </c>
      <c r="B4889">
        <v>1200000</v>
      </c>
      <c r="C4889" t="s">
        <v>7</v>
      </c>
      <c r="D4889" t="str">
        <f t="shared" si="590"/>
        <v>2021.01</v>
      </c>
      <c r="E4889" t="str" cm="1">
        <f t="array" ref="E4889">IF(COUNT(FIND({"셀룰러","샐룰러","lte","Lte","LTE","Cellular","cellular"},G4889)),"lte","wifi")</f>
        <v>lte</v>
      </c>
      <c r="F4889" t="s">
        <v>92</v>
      </c>
      <c r="G4889" t="s">
        <v>91</v>
      </c>
      <c r="H4889">
        <f t="shared" si="589"/>
        <v>2.9100000000000819</v>
      </c>
      <c r="I4889">
        <f>IF(K4889=256,M4889+200000,IF(K4889=512,M4889+470000,IF(K4889=1024,M4889+1010000,M4889)))</f>
        <v>1669000</v>
      </c>
      <c r="J4889">
        <v>2018.1</v>
      </c>
      <c r="K4889">
        <f>IF(COUNT(FIND(512,G4889)),512,IF(COUNT(FIND(256,G4889)),256,IF(COUNT(FIND("1TB",G4889)),1024,64)))</f>
        <v>256</v>
      </c>
      <c r="M4889">
        <f>IF(E4889="wifi",1269000,1469000)</f>
        <v>1469000</v>
      </c>
    </row>
    <row r="4890" spans="1:13" x14ac:dyDescent="0.45">
      <c r="A4890" t="s">
        <v>5775</v>
      </c>
      <c r="B4890">
        <v>950000</v>
      </c>
      <c r="C4890" t="s">
        <v>4</v>
      </c>
      <c r="D4890" t="str">
        <f t="shared" si="590"/>
        <v>2021.03</v>
      </c>
      <c r="E4890" t="str" cm="1">
        <f t="array" ref="E4890">IF(COUNT(FIND({"셀룰러","샐룰러","lte","Lte","LTE","Cellular","cellular"},G4890)),"lte","wifi")</f>
        <v>wifi</v>
      </c>
      <c r="F4890" t="s">
        <v>20</v>
      </c>
      <c r="G4890" t="s">
        <v>228</v>
      </c>
      <c r="H4890">
        <f t="shared" si="589"/>
        <v>2.9300000000000637</v>
      </c>
      <c r="I4890">
        <f t="shared" ref="I4890:I4953" si="591">IF(K4890=256,M4890+200000,IF(K4890=512,M4890+470000,IF(K4890=1024,M4890+1010000,M4890)))</f>
        <v>1469000</v>
      </c>
      <c r="J4890">
        <v>2018.1</v>
      </c>
      <c r="K4890">
        <f t="shared" ref="K4890:K4953" si="592">IF(COUNT(FIND(512,G4890)),512,IF(COUNT(FIND(256,G4890)),256,IF(COUNT(FIND("1TB",G4890)),1024,64)))</f>
        <v>256</v>
      </c>
      <c r="M4890">
        <f t="shared" ref="M4890:M4953" si="593">IF(E4890="wifi",1269000,1469000)</f>
        <v>1269000</v>
      </c>
    </row>
    <row r="4891" spans="1:13" x14ac:dyDescent="0.45">
      <c r="A4891" t="s">
        <v>5775</v>
      </c>
      <c r="B4891">
        <v>1200000</v>
      </c>
      <c r="C4891" t="s">
        <v>4</v>
      </c>
      <c r="D4891" t="str">
        <f t="shared" si="590"/>
        <v>2021.02</v>
      </c>
      <c r="E4891" t="str" cm="1">
        <f t="array" ref="E4891">IF(COUNT(FIND({"셀룰러","샐룰러","lte","Lte","LTE","Cellular","cellular"},G4891)),"lte","wifi")</f>
        <v>wifi</v>
      </c>
      <c r="F4891" t="s">
        <v>35</v>
      </c>
      <c r="G4891" t="s">
        <v>34</v>
      </c>
      <c r="H4891">
        <f t="shared" si="589"/>
        <v>2.9200000000000728</v>
      </c>
      <c r="I4891">
        <f t="shared" si="591"/>
        <v>1469000</v>
      </c>
      <c r="J4891">
        <v>2018.1</v>
      </c>
      <c r="K4891">
        <f t="shared" si="592"/>
        <v>256</v>
      </c>
      <c r="M4891">
        <f t="shared" si="593"/>
        <v>1269000</v>
      </c>
    </row>
    <row r="4892" spans="1:13" x14ac:dyDescent="0.45">
      <c r="A4892" t="s">
        <v>5775</v>
      </c>
      <c r="B4892">
        <v>850000</v>
      </c>
      <c r="C4892" t="s">
        <v>7</v>
      </c>
      <c r="D4892" t="str">
        <f t="shared" si="590"/>
        <v>2021.03</v>
      </c>
      <c r="E4892" t="str" cm="1">
        <f t="array" ref="E4892">IF(COUNT(FIND({"셀룰러","샐룰러","lte","Lte","LTE","Cellular","cellular"},G4892)),"lte","wifi")</f>
        <v>wifi</v>
      </c>
      <c r="F4892" t="s">
        <v>18</v>
      </c>
      <c r="G4892" t="s">
        <v>4758</v>
      </c>
      <c r="H4892">
        <f t="shared" si="589"/>
        <v>2.9300000000000637</v>
      </c>
      <c r="I4892">
        <f t="shared" si="591"/>
        <v>1269000</v>
      </c>
      <c r="J4892">
        <v>2018.1</v>
      </c>
      <c r="K4892">
        <f t="shared" si="592"/>
        <v>64</v>
      </c>
      <c r="M4892">
        <f t="shared" si="593"/>
        <v>1269000</v>
      </c>
    </row>
    <row r="4893" spans="1:13" x14ac:dyDescent="0.45">
      <c r="A4893" t="s">
        <v>5775</v>
      </c>
      <c r="B4893">
        <v>900000</v>
      </c>
      <c r="C4893" t="s">
        <v>7</v>
      </c>
      <c r="D4893" t="str">
        <f t="shared" si="590"/>
        <v>2021.01</v>
      </c>
      <c r="E4893" t="str" cm="1">
        <f t="array" ref="E4893">IF(COUNT(FIND({"셀룰러","샐룰러","lte","Lte","LTE","Cellular","cellular"},G4893)),"lte","wifi")</f>
        <v>wifi</v>
      </c>
      <c r="F4893" t="s">
        <v>342</v>
      </c>
      <c r="G4893" t="s">
        <v>377</v>
      </c>
      <c r="H4893">
        <f t="shared" si="589"/>
        <v>2.9100000000000819</v>
      </c>
      <c r="I4893">
        <f t="shared" si="591"/>
        <v>1269000</v>
      </c>
      <c r="J4893">
        <v>2018.1</v>
      </c>
      <c r="K4893">
        <f t="shared" si="592"/>
        <v>64</v>
      </c>
      <c r="M4893">
        <f t="shared" si="593"/>
        <v>1269000</v>
      </c>
    </row>
    <row r="4894" spans="1:13" x14ac:dyDescent="0.45">
      <c r="A4894" t="s">
        <v>5324</v>
      </c>
      <c r="B4894">
        <v>959000</v>
      </c>
      <c r="C4894" t="s">
        <v>4</v>
      </c>
      <c r="D4894" t="str">
        <f t="shared" si="590"/>
        <v>2021.02</v>
      </c>
      <c r="E4894" t="str" cm="1">
        <f t="array" ref="E4894">IF(COUNT(FIND({"셀룰러","샐룰러","lte","Lte","LTE","Cellular","cellular"},G4894)),"lte","wifi")</f>
        <v>wifi</v>
      </c>
      <c r="F4894" t="s">
        <v>5277</v>
      </c>
      <c r="G4894" t="s">
        <v>5228</v>
      </c>
      <c r="H4894">
        <f t="shared" si="589"/>
        <v>2.9200000000000728</v>
      </c>
      <c r="I4894">
        <f t="shared" si="591"/>
        <v>1739000</v>
      </c>
      <c r="J4894">
        <v>2018.1</v>
      </c>
      <c r="K4894">
        <f t="shared" si="592"/>
        <v>512</v>
      </c>
      <c r="M4894">
        <f t="shared" si="593"/>
        <v>1269000</v>
      </c>
    </row>
    <row r="4895" spans="1:13" x14ac:dyDescent="0.45">
      <c r="A4895" t="s">
        <v>5324</v>
      </c>
      <c r="B4895">
        <v>830000</v>
      </c>
      <c r="C4895" t="s">
        <v>4</v>
      </c>
      <c r="D4895" t="str">
        <f t="shared" si="590"/>
        <v>2021.03</v>
      </c>
      <c r="E4895" t="str" cm="1">
        <f t="array" ref="E4895">IF(COUNT(FIND({"셀룰러","샐룰러","lte","Lte","LTE","Cellular","cellular"},G4895)),"lte","wifi")</f>
        <v>lte</v>
      </c>
      <c r="F4895" t="s">
        <v>5279</v>
      </c>
      <c r="G4895" t="s">
        <v>5227</v>
      </c>
      <c r="H4895">
        <f t="shared" si="589"/>
        <v>2.9300000000000637</v>
      </c>
      <c r="I4895">
        <f t="shared" si="591"/>
        <v>1469000</v>
      </c>
      <c r="J4895">
        <v>2018.1</v>
      </c>
      <c r="K4895">
        <f t="shared" si="592"/>
        <v>64</v>
      </c>
      <c r="M4895">
        <f t="shared" si="593"/>
        <v>1469000</v>
      </c>
    </row>
    <row r="4896" spans="1:13" x14ac:dyDescent="0.45">
      <c r="A4896" t="s">
        <v>5324</v>
      </c>
      <c r="B4896">
        <v>1461590</v>
      </c>
      <c r="C4896" t="s">
        <v>4</v>
      </c>
      <c r="D4896" t="str">
        <f t="shared" si="590"/>
        <v>2019.02</v>
      </c>
      <c r="E4896" t="str" cm="1">
        <f t="array" ref="E4896">IF(COUNT(FIND({"셀룰러","샐룰러","lte","Lte","LTE","Cellular","cellular"},G4896)),"lte","wifi")</f>
        <v>wifi</v>
      </c>
      <c r="F4896" t="s">
        <v>5286</v>
      </c>
      <c r="G4896" t="s">
        <v>5229</v>
      </c>
      <c r="H4896">
        <f t="shared" si="589"/>
        <v>0.92000000000007276</v>
      </c>
      <c r="I4896">
        <f t="shared" si="591"/>
        <v>1739000</v>
      </c>
      <c r="J4896">
        <v>2018.1</v>
      </c>
      <c r="K4896">
        <f t="shared" si="592"/>
        <v>512</v>
      </c>
      <c r="M4896">
        <f t="shared" si="593"/>
        <v>1269000</v>
      </c>
    </row>
    <row r="4897" spans="1:13" x14ac:dyDescent="0.45">
      <c r="A4897" t="s">
        <v>5324</v>
      </c>
      <c r="B4897">
        <v>1081570</v>
      </c>
      <c r="C4897" t="s">
        <v>4</v>
      </c>
      <c r="D4897" t="str">
        <f t="shared" si="590"/>
        <v>2021.03</v>
      </c>
      <c r="E4897" t="str" cm="1">
        <f t="array" ref="E4897">IF(COUNT(FIND({"셀룰러","샐룰러","lte","Lte","LTE","Cellular","cellular"},G4897)),"lte","wifi")</f>
        <v>lte</v>
      </c>
      <c r="F4897" t="s">
        <v>5279</v>
      </c>
      <c r="G4897" t="s">
        <v>5219</v>
      </c>
      <c r="H4897">
        <f t="shared" si="589"/>
        <v>2.9300000000000637</v>
      </c>
      <c r="I4897">
        <f t="shared" si="591"/>
        <v>1669000</v>
      </c>
      <c r="J4897">
        <v>2018.1</v>
      </c>
      <c r="K4897">
        <f t="shared" si="592"/>
        <v>256</v>
      </c>
      <c r="M4897">
        <f t="shared" si="593"/>
        <v>1469000</v>
      </c>
    </row>
    <row r="4898" spans="1:13" x14ac:dyDescent="0.45">
      <c r="A4898" t="s">
        <v>5324</v>
      </c>
      <c r="B4898">
        <v>1110000</v>
      </c>
      <c r="C4898" t="s">
        <v>4</v>
      </c>
      <c r="D4898" t="str">
        <f t="shared" si="590"/>
        <v>2020.12</v>
      </c>
      <c r="E4898" t="str" cm="1">
        <f t="array" ref="E4898">IF(COUNT(FIND({"셀룰러","샐룰러","lte","Lte","LTE","Cellular","cellular"},G4898)),"lte","wifi")</f>
        <v>lte</v>
      </c>
      <c r="F4898" t="s">
        <v>5281</v>
      </c>
      <c r="G4898" t="s">
        <v>5217</v>
      </c>
      <c r="H4898">
        <f t="shared" si="589"/>
        <v>2.0199999999999818</v>
      </c>
      <c r="I4898">
        <f t="shared" si="591"/>
        <v>1939000</v>
      </c>
      <c r="J4898">
        <v>2018.1</v>
      </c>
      <c r="K4898">
        <f t="shared" si="592"/>
        <v>512</v>
      </c>
      <c r="M4898">
        <f t="shared" si="593"/>
        <v>1469000</v>
      </c>
    </row>
    <row r="4899" spans="1:13" x14ac:dyDescent="0.45">
      <c r="A4899" t="s">
        <v>5324</v>
      </c>
      <c r="B4899">
        <v>869000</v>
      </c>
      <c r="C4899" t="s">
        <v>4</v>
      </c>
      <c r="D4899" t="str">
        <f t="shared" si="590"/>
        <v>2021.01</v>
      </c>
      <c r="E4899" t="str" cm="1">
        <f t="array" ref="E4899">IF(COUNT(FIND({"셀룰러","샐룰러","lte","Lte","LTE","Cellular","cellular"},G4899)),"lte","wifi")</f>
        <v>lte</v>
      </c>
      <c r="F4899" t="s">
        <v>5283</v>
      </c>
      <c r="G4899" t="s">
        <v>5223</v>
      </c>
      <c r="H4899">
        <f t="shared" si="589"/>
        <v>2.9100000000000819</v>
      </c>
      <c r="I4899">
        <f t="shared" si="591"/>
        <v>1669000</v>
      </c>
      <c r="J4899">
        <v>2018.1</v>
      </c>
      <c r="K4899">
        <f t="shared" si="592"/>
        <v>256</v>
      </c>
      <c r="M4899">
        <f t="shared" si="593"/>
        <v>1469000</v>
      </c>
    </row>
    <row r="4900" spans="1:13" x14ac:dyDescent="0.45">
      <c r="A4900" t="s">
        <v>5324</v>
      </c>
      <c r="B4900">
        <v>903000</v>
      </c>
      <c r="C4900" t="s">
        <v>4</v>
      </c>
      <c r="D4900" t="str">
        <f t="shared" si="590"/>
        <v>2021.02</v>
      </c>
      <c r="E4900" t="str" cm="1">
        <f t="array" ref="E4900">IF(COUNT(FIND({"셀룰러","샐룰러","lte","Lte","LTE","Cellular","cellular"},G4900)),"lte","wifi")</f>
        <v>lte</v>
      </c>
      <c r="F4900" t="s">
        <v>5277</v>
      </c>
      <c r="G4900" t="s">
        <v>5212</v>
      </c>
      <c r="H4900">
        <f t="shared" si="589"/>
        <v>2.9200000000000728</v>
      </c>
      <c r="I4900">
        <f t="shared" si="591"/>
        <v>1469000</v>
      </c>
      <c r="J4900">
        <v>2018.1</v>
      </c>
      <c r="K4900">
        <f t="shared" si="592"/>
        <v>64</v>
      </c>
      <c r="M4900">
        <f t="shared" si="593"/>
        <v>1469000</v>
      </c>
    </row>
    <row r="4901" spans="1:13" x14ac:dyDescent="0.45">
      <c r="A4901" t="s">
        <v>5324</v>
      </c>
      <c r="B4901">
        <v>1195420</v>
      </c>
      <c r="C4901" t="s">
        <v>4</v>
      </c>
      <c r="D4901" t="str">
        <f t="shared" si="590"/>
        <v>2021.03</v>
      </c>
      <c r="E4901" t="str" cm="1">
        <f t="array" ref="E4901">IF(COUNT(FIND({"셀룰러","샐룰러","lte","Lte","LTE","Cellular","cellular"},G4901)),"lte","wifi")</f>
        <v>lte</v>
      </c>
      <c r="F4901" t="s">
        <v>5279</v>
      </c>
      <c r="G4901" t="s">
        <v>5226</v>
      </c>
      <c r="H4901">
        <f t="shared" si="589"/>
        <v>2.9300000000000637</v>
      </c>
      <c r="I4901">
        <f t="shared" si="591"/>
        <v>1939000</v>
      </c>
      <c r="J4901">
        <v>2018.1</v>
      </c>
      <c r="K4901">
        <f t="shared" si="592"/>
        <v>512</v>
      </c>
      <c r="M4901">
        <f t="shared" si="593"/>
        <v>1469000</v>
      </c>
    </row>
    <row r="4902" spans="1:13" x14ac:dyDescent="0.45">
      <c r="A4902" t="s">
        <v>5324</v>
      </c>
      <c r="B4902">
        <v>777000</v>
      </c>
      <c r="C4902" t="s">
        <v>4</v>
      </c>
      <c r="D4902" t="str">
        <f t="shared" si="590"/>
        <v>2021.03</v>
      </c>
      <c r="E4902" t="str" cm="1">
        <f t="array" ref="E4902">IF(COUNT(FIND({"셀룰러","샐룰러","lte","Lte","LTE","Cellular","cellular"},G4902)),"lte","wifi")</f>
        <v>wifi</v>
      </c>
      <c r="F4902" t="s">
        <v>5279</v>
      </c>
      <c r="G4902" t="s">
        <v>5211</v>
      </c>
      <c r="H4902">
        <f t="shared" si="589"/>
        <v>2.9300000000000637</v>
      </c>
      <c r="I4902">
        <f t="shared" si="591"/>
        <v>1469000</v>
      </c>
      <c r="J4902">
        <v>2018.1</v>
      </c>
      <c r="K4902">
        <f t="shared" si="592"/>
        <v>256</v>
      </c>
      <c r="M4902">
        <f t="shared" si="593"/>
        <v>1269000</v>
      </c>
    </row>
    <row r="4903" spans="1:13" x14ac:dyDescent="0.45">
      <c r="A4903" t="s">
        <v>5324</v>
      </c>
      <c r="B4903">
        <v>850000</v>
      </c>
      <c r="C4903" t="s">
        <v>4</v>
      </c>
      <c r="D4903" t="str">
        <f t="shared" si="590"/>
        <v>2020.11</v>
      </c>
      <c r="E4903" t="str" cm="1">
        <f t="array" ref="E4903">IF(COUNT(FIND({"셀룰러","샐룰러","lte","Lte","LTE","Cellular","cellular"},G4903)),"lte","wifi")</f>
        <v>wifi</v>
      </c>
      <c r="F4903" t="s">
        <v>5285</v>
      </c>
      <c r="G4903" t="s">
        <v>5224</v>
      </c>
      <c r="H4903">
        <f t="shared" si="589"/>
        <v>2.0099999999999909</v>
      </c>
      <c r="I4903">
        <f t="shared" si="591"/>
        <v>1739000</v>
      </c>
      <c r="J4903">
        <v>2018.1</v>
      </c>
      <c r="K4903">
        <f t="shared" si="592"/>
        <v>512</v>
      </c>
      <c r="M4903">
        <f t="shared" si="593"/>
        <v>1269000</v>
      </c>
    </row>
    <row r="4904" spans="1:13" x14ac:dyDescent="0.45">
      <c r="A4904" t="s">
        <v>5324</v>
      </c>
      <c r="B4904">
        <v>2030000</v>
      </c>
      <c r="C4904" t="s">
        <v>4</v>
      </c>
      <c r="D4904" t="str">
        <f t="shared" si="590"/>
        <v>2019.02</v>
      </c>
      <c r="E4904" t="str" cm="1">
        <f t="array" ref="E4904">IF(COUNT(FIND({"셀룰러","샐룰러","lte","Lte","LTE","Cellular","cellular"},G4904)),"lte","wifi")</f>
        <v>wifi</v>
      </c>
      <c r="F4904" t="s">
        <v>5286</v>
      </c>
      <c r="G4904" t="s">
        <v>5261</v>
      </c>
      <c r="H4904">
        <f t="shared" si="589"/>
        <v>0.92000000000007276</v>
      </c>
      <c r="I4904">
        <f t="shared" si="591"/>
        <v>2279000</v>
      </c>
      <c r="J4904">
        <v>2018.1</v>
      </c>
      <c r="K4904">
        <f t="shared" si="592"/>
        <v>1024</v>
      </c>
      <c r="M4904">
        <f t="shared" si="593"/>
        <v>1269000</v>
      </c>
    </row>
    <row r="4905" spans="1:13" x14ac:dyDescent="0.45">
      <c r="A4905" t="s">
        <v>5324</v>
      </c>
      <c r="B4905">
        <v>1200000</v>
      </c>
      <c r="C4905" t="s">
        <v>4</v>
      </c>
      <c r="D4905" t="str">
        <f t="shared" si="590"/>
        <v>2020.07</v>
      </c>
      <c r="E4905" t="str" cm="1">
        <f t="array" ref="E4905">IF(COUNT(FIND({"셀룰러","샐룰러","lte","Lte","LTE","Cellular","cellular"},G4905)),"lte","wifi")</f>
        <v>lte</v>
      </c>
      <c r="F4905" t="s">
        <v>5310</v>
      </c>
      <c r="G4905" t="s">
        <v>5257</v>
      </c>
      <c r="H4905">
        <f t="shared" si="589"/>
        <v>1.9700000000000273</v>
      </c>
      <c r="I4905">
        <f t="shared" si="591"/>
        <v>1469000</v>
      </c>
      <c r="J4905">
        <v>2018.1</v>
      </c>
      <c r="K4905">
        <f t="shared" si="592"/>
        <v>64</v>
      </c>
      <c r="M4905">
        <f t="shared" si="593"/>
        <v>1469000</v>
      </c>
    </row>
    <row r="4906" spans="1:13" x14ac:dyDescent="0.45">
      <c r="A4906" t="s">
        <v>5324</v>
      </c>
      <c r="B4906">
        <v>1160120</v>
      </c>
      <c r="C4906" t="s">
        <v>4</v>
      </c>
      <c r="D4906" t="str">
        <f t="shared" si="590"/>
        <v>2019.02</v>
      </c>
      <c r="E4906" t="str" cm="1">
        <f t="array" ref="E4906">IF(COUNT(FIND({"셀룰러","샐룰러","lte","Lte","LTE","Cellular","cellular"},G4906)),"lte","wifi")</f>
        <v>lte</v>
      </c>
      <c r="F4906" t="s">
        <v>5286</v>
      </c>
      <c r="G4906" t="s">
        <v>5244</v>
      </c>
      <c r="H4906">
        <f t="shared" si="589"/>
        <v>0.92000000000007276</v>
      </c>
      <c r="I4906">
        <f t="shared" si="591"/>
        <v>1669000</v>
      </c>
      <c r="J4906">
        <v>2018.1</v>
      </c>
      <c r="K4906">
        <f t="shared" si="592"/>
        <v>256</v>
      </c>
      <c r="M4906">
        <f t="shared" si="593"/>
        <v>1469000</v>
      </c>
    </row>
    <row r="4907" spans="1:13" x14ac:dyDescent="0.45">
      <c r="A4907" t="s">
        <v>5324</v>
      </c>
      <c r="B4907">
        <v>849000</v>
      </c>
      <c r="C4907" t="s">
        <v>4</v>
      </c>
      <c r="D4907" t="str">
        <f t="shared" si="590"/>
        <v>2021.03</v>
      </c>
      <c r="E4907" t="str" cm="1">
        <f t="array" ref="E4907">IF(COUNT(FIND({"셀룰러","샐룰러","lte","Lte","LTE","Cellular","cellular"},G4907)),"lte","wifi")</f>
        <v>wifi</v>
      </c>
      <c r="F4907" t="s">
        <v>5279</v>
      </c>
      <c r="G4907" t="s">
        <v>5246</v>
      </c>
      <c r="H4907">
        <f t="shared" si="589"/>
        <v>2.9300000000000637</v>
      </c>
      <c r="I4907">
        <f t="shared" si="591"/>
        <v>1469000</v>
      </c>
      <c r="J4907">
        <v>2018.1</v>
      </c>
      <c r="K4907">
        <f t="shared" si="592"/>
        <v>256</v>
      </c>
      <c r="M4907">
        <f t="shared" si="593"/>
        <v>1269000</v>
      </c>
    </row>
    <row r="4908" spans="1:13" x14ac:dyDescent="0.45">
      <c r="A4908" t="s">
        <v>5324</v>
      </c>
      <c r="B4908">
        <v>1180000</v>
      </c>
      <c r="C4908" t="s">
        <v>4</v>
      </c>
      <c r="D4908" t="str">
        <f t="shared" si="590"/>
        <v>2020.09</v>
      </c>
      <c r="E4908" t="str" cm="1">
        <f t="array" ref="E4908">IF(COUNT(FIND({"셀룰러","샐룰러","lte","Lte","LTE","Cellular","cellular"},G4908)),"lte","wifi")</f>
        <v>wifi</v>
      </c>
      <c r="F4908" t="s">
        <v>5314</v>
      </c>
      <c r="G4908" t="s">
        <v>5255</v>
      </c>
      <c r="H4908">
        <f t="shared" si="589"/>
        <v>1.9900000000000091</v>
      </c>
      <c r="I4908">
        <f t="shared" si="591"/>
        <v>1469000</v>
      </c>
      <c r="J4908">
        <v>2018.1</v>
      </c>
      <c r="K4908">
        <f t="shared" si="592"/>
        <v>256</v>
      </c>
      <c r="M4908">
        <f t="shared" si="593"/>
        <v>1269000</v>
      </c>
    </row>
    <row r="4909" spans="1:13" x14ac:dyDescent="0.45">
      <c r="A4909" t="s">
        <v>5324</v>
      </c>
      <c r="B4909">
        <v>1110000</v>
      </c>
      <c r="C4909" t="s">
        <v>4</v>
      </c>
      <c r="D4909" t="str">
        <f t="shared" si="590"/>
        <v>2020.12</v>
      </c>
      <c r="E4909" t="str" cm="1">
        <f t="array" ref="E4909">IF(COUNT(FIND({"셀룰러","샐룰러","lte","Lte","LTE","Cellular","cellular"},G4909)),"lte","wifi")</f>
        <v>lte</v>
      </c>
      <c r="F4909" t="s">
        <v>5281</v>
      </c>
      <c r="G4909" t="s">
        <v>5217</v>
      </c>
      <c r="H4909">
        <f t="shared" si="589"/>
        <v>2.0199999999999818</v>
      </c>
      <c r="I4909">
        <f t="shared" si="591"/>
        <v>1939000</v>
      </c>
      <c r="J4909">
        <v>2018.1</v>
      </c>
      <c r="K4909">
        <f t="shared" si="592"/>
        <v>512</v>
      </c>
      <c r="M4909">
        <f t="shared" si="593"/>
        <v>1469000</v>
      </c>
    </row>
    <row r="4910" spans="1:13" x14ac:dyDescent="0.45">
      <c r="A4910" t="s">
        <v>5324</v>
      </c>
      <c r="B4910">
        <v>1050000</v>
      </c>
      <c r="C4910" t="s">
        <v>4</v>
      </c>
      <c r="D4910" t="str">
        <f t="shared" si="590"/>
        <v>2020.11</v>
      </c>
      <c r="E4910" t="str" cm="1">
        <f t="array" ref="E4910">IF(COUNT(FIND({"셀룰러","샐룰러","lte","Lte","LTE","Cellular","cellular"},G4910)),"lte","wifi")</f>
        <v>wifi</v>
      </c>
      <c r="F4910" t="s">
        <v>5285</v>
      </c>
      <c r="G4910" t="s">
        <v>5242</v>
      </c>
      <c r="H4910">
        <f t="shared" si="589"/>
        <v>2.0099999999999909</v>
      </c>
      <c r="I4910">
        <f t="shared" si="591"/>
        <v>1269000</v>
      </c>
      <c r="J4910">
        <v>2018.1</v>
      </c>
      <c r="K4910">
        <f t="shared" si="592"/>
        <v>64</v>
      </c>
      <c r="M4910">
        <f t="shared" si="593"/>
        <v>1269000</v>
      </c>
    </row>
    <row r="4911" spans="1:13" x14ac:dyDescent="0.45">
      <c r="A4911" t="s">
        <v>5324</v>
      </c>
      <c r="B4911">
        <v>1450000</v>
      </c>
      <c r="C4911" t="s">
        <v>4</v>
      </c>
      <c r="D4911" s="2">
        <v>2019.02</v>
      </c>
      <c r="E4911" t="str" cm="1">
        <f t="array" ref="E4911">IF(COUNT(FIND({"셀룰러","샐룰러","lte","Lte","LTE","Cellular","cellular"},G4911)),"lte","wifi")</f>
        <v>wifi</v>
      </c>
      <c r="F4911">
        <v>201902</v>
      </c>
      <c r="G4911" t="s">
        <v>5265</v>
      </c>
      <c r="H4911">
        <f t="shared" si="589"/>
        <v>0.92000000000007276</v>
      </c>
      <c r="I4911">
        <f t="shared" si="591"/>
        <v>1739000</v>
      </c>
      <c r="J4911">
        <v>2018.1</v>
      </c>
      <c r="K4911">
        <f t="shared" si="592"/>
        <v>512</v>
      </c>
      <c r="M4911">
        <f t="shared" si="593"/>
        <v>1269000</v>
      </c>
    </row>
    <row r="4912" spans="1:13" x14ac:dyDescent="0.45">
      <c r="A4912" t="s">
        <v>5324</v>
      </c>
      <c r="B4912">
        <v>1400000</v>
      </c>
      <c r="C4912" t="s">
        <v>4</v>
      </c>
      <c r="D4912" t="str">
        <f>LEFT(F4912,7)</f>
        <v>2019.03</v>
      </c>
      <c r="E4912" t="str" cm="1">
        <f t="array" ref="E4912">IF(COUNT(FIND({"셀룰러","샐룰러","lte","Lte","LTE","Cellular","cellular"},G4912)),"lte","wifi")</f>
        <v>lte</v>
      </c>
      <c r="F4912" t="s">
        <v>5315</v>
      </c>
      <c r="G4912" t="s">
        <v>5260</v>
      </c>
      <c r="H4912">
        <f t="shared" si="589"/>
        <v>0.93000000000006366</v>
      </c>
      <c r="I4912">
        <f t="shared" si="591"/>
        <v>1669000</v>
      </c>
      <c r="J4912">
        <v>2018.1</v>
      </c>
      <c r="K4912">
        <f t="shared" si="592"/>
        <v>256</v>
      </c>
      <c r="M4912">
        <f t="shared" si="593"/>
        <v>1469000</v>
      </c>
    </row>
    <row r="4913" spans="1:13" x14ac:dyDescent="0.45">
      <c r="A4913" t="s">
        <v>5324</v>
      </c>
      <c r="B4913">
        <v>2250000</v>
      </c>
      <c r="C4913" t="s">
        <v>4</v>
      </c>
      <c r="D4913" t="str">
        <f>LEFT(F4913,7)</f>
        <v>2019.03</v>
      </c>
      <c r="E4913" t="str" cm="1">
        <f t="array" ref="E4913">IF(COUNT(FIND({"셀룰러","샐룰러","lte","Lte","LTE","Cellular","cellular"},G4913)),"lte","wifi")</f>
        <v>lte</v>
      </c>
      <c r="F4913" t="s">
        <v>5315</v>
      </c>
      <c r="G4913" t="s">
        <v>5263</v>
      </c>
      <c r="H4913">
        <f t="shared" si="589"/>
        <v>0.93000000000006366</v>
      </c>
      <c r="I4913">
        <f t="shared" si="591"/>
        <v>2479000</v>
      </c>
      <c r="J4913">
        <v>2018.1</v>
      </c>
      <c r="K4913">
        <f t="shared" si="592"/>
        <v>1024</v>
      </c>
      <c r="M4913">
        <f t="shared" si="593"/>
        <v>1469000</v>
      </c>
    </row>
    <row r="4914" spans="1:13" x14ac:dyDescent="0.45">
      <c r="A4914" t="s">
        <v>5324</v>
      </c>
      <c r="B4914">
        <v>1012000</v>
      </c>
      <c r="C4914" t="s">
        <v>4</v>
      </c>
      <c r="D4914" t="str">
        <f>LEFT(F4914,7)</f>
        <v>2020.11</v>
      </c>
      <c r="E4914" t="str" cm="1">
        <f t="array" ref="E4914">IF(COUNT(FIND({"셀룰러","샐룰러","lte","Lte","LTE","Cellular","cellular"},G4914)),"lte","wifi")</f>
        <v>wifi</v>
      </c>
      <c r="F4914" t="s">
        <v>5285</v>
      </c>
      <c r="G4914" t="s">
        <v>5243</v>
      </c>
      <c r="H4914">
        <f t="shared" si="589"/>
        <v>2.0099999999999909</v>
      </c>
      <c r="I4914">
        <f t="shared" si="591"/>
        <v>1269000</v>
      </c>
      <c r="J4914">
        <v>2018.1</v>
      </c>
      <c r="K4914">
        <f t="shared" si="592"/>
        <v>64</v>
      </c>
      <c r="M4914">
        <f t="shared" si="593"/>
        <v>1269000</v>
      </c>
    </row>
    <row r="4915" spans="1:13" x14ac:dyDescent="0.45">
      <c r="A4915" t="s">
        <v>5324</v>
      </c>
      <c r="B4915">
        <v>799000</v>
      </c>
      <c r="C4915" t="s">
        <v>4</v>
      </c>
      <c r="D4915" s="2">
        <v>2021.02</v>
      </c>
      <c r="E4915" t="str" cm="1">
        <f t="array" ref="E4915">IF(COUNT(FIND({"셀룰러","샐룰러","lte","Lte","LTE","Cellular","cellular"},G4915)),"lte","wifi")</f>
        <v>wifi</v>
      </c>
      <c r="F4915">
        <v>202102</v>
      </c>
      <c r="G4915" t="s">
        <v>5374</v>
      </c>
      <c r="H4915">
        <f t="shared" si="589"/>
        <v>2.9200000000000728</v>
      </c>
      <c r="I4915">
        <f t="shared" si="591"/>
        <v>1269000</v>
      </c>
      <c r="J4915">
        <v>2018.1</v>
      </c>
      <c r="K4915">
        <f t="shared" si="592"/>
        <v>64</v>
      </c>
      <c r="M4915">
        <f t="shared" si="593"/>
        <v>1269000</v>
      </c>
    </row>
    <row r="4916" spans="1:13" x14ac:dyDescent="0.45">
      <c r="A4916" t="s">
        <v>5324</v>
      </c>
      <c r="B4916">
        <v>835000</v>
      </c>
      <c r="C4916" t="s">
        <v>4</v>
      </c>
      <c r="D4916" t="str">
        <f t="shared" ref="D4916:D4923" si="594">LEFT(F4916,7)</f>
        <v>2021.01</v>
      </c>
      <c r="E4916" t="str" cm="1">
        <f t="array" ref="E4916">IF(COUNT(FIND({"셀룰러","샐룰러","lte","Lte","LTE","Cellular","cellular"},G4916)),"lte","wifi")</f>
        <v>lte</v>
      </c>
      <c r="F4916" t="s">
        <v>5283</v>
      </c>
      <c r="G4916" t="s">
        <v>5241</v>
      </c>
      <c r="H4916">
        <f t="shared" si="589"/>
        <v>2.9100000000000819</v>
      </c>
      <c r="I4916">
        <f t="shared" si="591"/>
        <v>1669000</v>
      </c>
      <c r="J4916">
        <v>2018.1</v>
      </c>
      <c r="K4916">
        <f t="shared" si="592"/>
        <v>256</v>
      </c>
      <c r="M4916">
        <f t="shared" si="593"/>
        <v>1469000</v>
      </c>
    </row>
    <row r="4917" spans="1:13" x14ac:dyDescent="0.45">
      <c r="A4917" t="s">
        <v>5324</v>
      </c>
      <c r="B4917">
        <v>1283400</v>
      </c>
      <c r="C4917" t="s">
        <v>4</v>
      </c>
      <c r="D4917" t="str">
        <f t="shared" si="594"/>
        <v>2020.11</v>
      </c>
      <c r="E4917" t="str" cm="1">
        <f t="array" ref="E4917">IF(COUNT(FIND({"셀룰러","샐룰러","lte","Lte","LTE","Cellular","cellular"},G4917)),"lte","wifi")</f>
        <v>wifi</v>
      </c>
      <c r="F4917" t="s">
        <v>5285</v>
      </c>
      <c r="G4917" t="s">
        <v>5243</v>
      </c>
      <c r="H4917">
        <f t="shared" si="589"/>
        <v>2.0099999999999909</v>
      </c>
      <c r="I4917">
        <f t="shared" si="591"/>
        <v>1269000</v>
      </c>
      <c r="J4917">
        <v>2018.1</v>
      </c>
      <c r="K4917">
        <f t="shared" si="592"/>
        <v>64</v>
      </c>
      <c r="M4917">
        <f t="shared" si="593"/>
        <v>1269000</v>
      </c>
    </row>
    <row r="4918" spans="1:13" x14ac:dyDescent="0.45">
      <c r="A4918" t="s">
        <v>5324</v>
      </c>
      <c r="B4918">
        <v>1088000</v>
      </c>
      <c r="C4918" t="s">
        <v>4</v>
      </c>
      <c r="D4918" t="str">
        <f t="shared" si="594"/>
        <v>2021.01</v>
      </c>
      <c r="E4918" t="str" cm="1">
        <f t="array" ref="E4918">IF(COUNT(FIND({"셀룰러","샐룰러","lte","Lte","LTE","Cellular","cellular"},G4918)),"lte","wifi")</f>
        <v>lte</v>
      </c>
      <c r="F4918" t="s">
        <v>5283</v>
      </c>
      <c r="G4918" t="s">
        <v>5238</v>
      </c>
      <c r="H4918">
        <f t="shared" si="589"/>
        <v>2.9100000000000819</v>
      </c>
      <c r="I4918">
        <f t="shared" si="591"/>
        <v>1939000</v>
      </c>
      <c r="J4918">
        <v>2018.1</v>
      </c>
      <c r="K4918">
        <f t="shared" si="592"/>
        <v>512</v>
      </c>
      <c r="M4918">
        <f t="shared" si="593"/>
        <v>1469000</v>
      </c>
    </row>
    <row r="4919" spans="1:13" x14ac:dyDescent="0.45">
      <c r="A4919" t="s">
        <v>5324</v>
      </c>
      <c r="B4919">
        <v>940000</v>
      </c>
      <c r="C4919" t="s">
        <v>4</v>
      </c>
      <c r="D4919" t="str">
        <f t="shared" si="594"/>
        <v>2021.03</v>
      </c>
      <c r="E4919" t="str" cm="1">
        <f t="array" ref="E4919">IF(COUNT(FIND({"셀룰러","샐룰러","lte","Lte","LTE","Cellular","cellular"},G4919)),"lte","wifi")</f>
        <v>wifi</v>
      </c>
      <c r="F4919" t="s">
        <v>5279</v>
      </c>
      <c r="G4919" t="s">
        <v>5237</v>
      </c>
      <c r="H4919">
        <f t="shared" si="589"/>
        <v>2.9300000000000637</v>
      </c>
      <c r="I4919">
        <f t="shared" si="591"/>
        <v>1469000</v>
      </c>
      <c r="J4919">
        <v>2018.1</v>
      </c>
      <c r="K4919">
        <f t="shared" si="592"/>
        <v>256</v>
      </c>
      <c r="M4919">
        <f t="shared" si="593"/>
        <v>1269000</v>
      </c>
    </row>
    <row r="4920" spans="1:13" x14ac:dyDescent="0.45">
      <c r="A4920" t="s">
        <v>5324</v>
      </c>
      <c r="B4920">
        <v>945000</v>
      </c>
      <c r="C4920" t="s">
        <v>4</v>
      </c>
      <c r="D4920" t="str">
        <f t="shared" si="594"/>
        <v>2021.02</v>
      </c>
      <c r="E4920" t="str" cm="1">
        <f t="array" ref="E4920">IF(COUNT(FIND({"셀룰러","샐룰러","lte","Lte","LTE","Cellular","cellular"},G4920)),"lte","wifi")</f>
        <v>lte</v>
      </c>
      <c r="F4920" t="s">
        <v>5277</v>
      </c>
      <c r="G4920" t="s">
        <v>5239</v>
      </c>
      <c r="H4920">
        <f t="shared" si="589"/>
        <v>2.9200000000000728</v>
      </c>
      <c r="I4920">
        <f t="shared" si="591"/>
        <v>1469000</v>
      </c>
      <c r="J4920">
        <v>2018.1</v>
      </c>
      <c r="K4920">
        <f t="shared" si="592"/>
        <v>64</v>
      </c>
      <c r="M4920">
        <f t="shared" si="593"/>
        <v>1469000</v>
      </c>
    </row>
    <row r="4921" spans="1:13" x14ac:dyDescent="0.45">
      <c r="A4921" t="s">
        <v>5324</v>
      </c>
      <c r="B4921">
        <v>1480000</v>
      </c>
      <c r="C4921" t="s">
        <v>4</v>
      </c>
      <c r="D4921" t="str">
        <f t="shared" si="594"/>
        <v>2019.12</v>
      </c>
      <c r="E4921" t="str" cm="1">
        <f t="array" ref="E4921">IF(COUNT(FIND({"셀룰러","샐룰러","lte","Lte","LTE","Cellular","cellular"},G4921)),"lte","wifi")</f>
        <v>wifi</v>
      </c>
      <c r="F4921" t="s">
        <v>5306</v>
      </c>
      <c r="G4921" t="s">
        <v>5265</v>
      </c>
      <c r="H4921">
        <f t="shared" si="589"/>
        <v>1.0199999999999818</v>
      </c>
      <c r="I4921">
        <f t="shared" si="591"/>
        <v>1739000</v>
      </c>
      <c r="J4921">
        <v>2018.1</v>
      </c>
      <c r="K4921">
        <f t="shared" si="592"/>
        <v>512</v>
      </c>
      <c r="M4921">
        <f t="shared" si="593"/>
        <v>1269000</v>
      </c>
    </row>
    <row r="4922" spans="1:13" x14ac:dyDescent="0.45">
      <c r="A4922" t="s">
        <v>5324</v>
      </c>
      <c r="B4922">
        <v>916000</v>
      </c>
      <c r="C4922" t="s">
        <v>4</v>
      </c>
      <c r="D4922" t="str">
        <f t="shared" si="594"/>
        <v>2020.11</v>
      </c>
      <c r="E4922" t="str" cm="1">
        <f t="array" ref="E4922">IF(COUNT(FIND({"셀룰러","샐룰러","lte","Lte","LTE","Cellular","cellular"},G4922)),"lte","wifi")</f>
        <v>lte</v>
      </c>
      <c r="F4922" t="s">
        <v>5285</v>
      </c>
      <c r="G4922" t="s">
        <v>5234</v>
      </c>
      <c r="H4922">
        <f t="shared" si="589"/>
        <v>2.0099999999999909</v>
      </c>
      <c r="I4922">
        <f t="shared" si="591"/>
        <v>1939000</v>
      </c>
      <c r="J4922">
        <v>2018.1</v>
      </c>
      <c r="K4922">
        <f t="shared" si="592"/>
        <v>512</v>
      </c>
      <c r="M4922">
        <f t="shared" si="593"/>
        <v>1469000</v>
      </c>
    </row>
    <row r="4923" spans="1:13" x14ac:dyDescent="0.45">
      <c r="A4923" t="s">
        <v>5324</v>
      </c>
      <c r="B4923">
        <v>1300000</v>
      </c>
      <c r="C4923" t="s">
        <v>4</v>
      </c>
      <c r="D4923" t="str">
        <f t="shared" si="594"/>
        <v>2020.11</v>
      </c>
      <c r="E4923" t="str" cm="1">
        <f t="array" ref="E4923">IF(COUNT(FIND({"셀룰러","샐룰러","lte","Lte","LTE","Cellular","cellular"},G4923)),"lte","wifi")</f>
        <v>wifi</v>
      </c>
      <c r="F4923" t="s">
        <v>5285</v>
      </c>
      <c r="G4923" t="s">
        <v>5242</v>
      </c>
      <c r="H4923">
        <f t="shared" si="589"/>
        <v>2.0099999999999909</v>
      </c>
      <c r="I4923">
        <f t="shared" si="591"/>
        <v>1269000</v>
      </c>
      <c r="J4923">
        <v>2018.1</v>
      </c>
      <c r="K4923">
        <f t="shared" si="592"/>
        <v>64</v>
      </c>
      <c r="M4923">
        <f t="shared" si="593"/>
        <v>1269000</v>
      </c>
    </row>
    <row r="4924" spans="1:13" x14ac:dyDescent="0.45">
      <c r="A4924" t="s">
        <v>5324</v>
      </c>
      <c r="B4924">
        <v>899000</v>
      </c>
      <c r="C4924" t="s">
        <v>4</v>
      </c>
      <c r="D4924" s="2">
        <v>2021.02</v>
      </c>
      <c r="E4924" t="str" cm="1">
        <f t="array" ref="E4924">IF(COUNT(FIND({"셀룰러","샐룰러","lte","Lte","LTE","Cellular","cellular"},G4924)),"lte","wifi")</f>
        <v>lte</v>
      </c>
      <c r="F4924">
        <v>202102</v>
      </c>
      <c r="G4924" t="s">
        <v>5480</v>
      </c>
      <c r="H4924">
        <f t="shared" si="589"/>
        <v>2.9200000000000728</v>
      </c>
      <c r="I4924">
        <f t="shared" si="591"/>
        <v>1939000</v>
      </c>
      <c r="J4924">
        <v>2018.1</v>
      </c>
      <c r="K4924">
        <f t="shared" si="592"/>
        <v>512</v>
      </c>
      <c r="M4924">
        <f t="shared" si="593"/>
        <v>1469000</v>
      </c>
    </row>
    <row r="4925" spans="1:13" x14ac:dyDescent="0.45">
      <c r="A4925" t="s">
        <v>5324</v>
      </c>
      <c r="B4925">
        <v>959000</v>
      </c>
      <c r="C4925" t="s">
        <v>4</v>
      </c>
      <c r="D4925" t="str">
        <f t="shared" ref="D4925:D4947" si="595">LEFT(F4925,7)</f>
        <v>2021.02</v>
      </c>
      <c r="E4925" t="str" cm="1">
        <f t="array" ref="E4925">IF(COUNT(FIND({"셀룰러","샐룰러","lte","Lte","LTE","Cellular","cellular"},G4925)),"lte","wifi")</f>
        <v>wifi</v>
      </c>
      <c r="F4925" t="s">
        <v>5277</v>
      </c>
      <c r="G4925" t="s">
        <v>5228</v>
      </c>
      <c r="H4925">
        <f t="shared" si="589"/>
        <v>2.9200000000000728</v>
      </c>
      <c r="I4925">
        <f t="shared" si="591"/>
        <v>1739000</v>
      </c>
      <c r="J4925">
        <v>2018.1</v>
      </c>
      <c r="K4925">
        <f t="shared" si="592"/>
        <v>512</v>
      </c>
      <c r="M4925">
        <f t="shared" si="593"/>
        <v>1269000</v>
      </c>
    </row>
    <row r="4926" spans="1:13" x14ac:dyDescent="0.45">
      <c r="A4926" t="s">
        <v>5324</v>
      </c>
      <c r="B4926">
        <v>1280000</v>
      </c>
      <c r="C4926" t="s">
        <v>4</v>
      </c>
      <c r="D4926" t="str">
        <f t="shared" si="595"/>
        <v>2020.05</v>
      </c>
      <c r="E4926" t="str" cm="1">
        <f t="array" ref="E4926">IF(COUNT(FIND({"셀룰러","샐룰러","lte","Lte","LTE","Cellular","cellular"},G4926)),"lte","wifi")</f>
        <v>wifi</v>
      </c>
      <c r="F4926" t="s">
        <v>5313</v>
      </c>
      <c r="G4926" t="s">
        <v>5249</v>
      </c>
      <c r="H4926">
        <f t="shared" si="589"/>
        <v>1.9500000000000455</v>
      </c>
      <c r="I4926">
        <f t="shared" si="591"/>
        <v>1269000</v>
      </c>
      <c r="J4926">
        <v>2018.1</v>
      </c>
      <c r="K4926">
        <f t="shared" si="592"/>
        <v>64</v>
      </c>
      <c r="M4926">
        <f t="shared" si="593"/>
        <v>1269000</v>
      </c>
    </row>
    <row r="4927" spans="1:13" x14ac:dyDescent="0.45">
      <c r="A4927" t="s">
        <v>5324</v>
      </c>
      <c r="B4927">
        <v>1250000</v>
      </c>
      <c r="C4927" t="s">
        <v>4</v>
      </c>
      <c r="D4927" t="str">
        <f t="shared" si="595"/>
        <v>2020.08</v>
      </c>
      <c r="E4927" t="str" cm="1">
        <f t="array" ref="E4927">IF(COUNT(FIND({"셀룰러","샐룰러","lte","Lte","LTE","Cellular","cellular"},G4927)),"lte","wifi")</f>
        <v>lte</v>
      </c>
      <c r="F4927" t="s">
        <v>5304</v>
      </c>
      <c r="G4927" t="s">
        <v>5253</v>
      </c>
      <c r="H4927">
        <f t="shared" si="589"/>
        <v>1.9800000000000182</v>
      </c>
      <c r="I4927">
        <f t="shared" si="591"/>
        <v>1669000</v>
      </c>
      <c r="J4927">
        <v>2018.1</v>
      </c>
      <c r="K4927">
        <f t="shared" si="592"/>
        <v>256</v>
      </c>
      <c r="M4927">
        <f t="shared" si="593"/>
        <v>1469000</v>
      </c>
    </row>
    <row r="4928" spans="1:13" x14ac:dyDescent="0.45">
      <c r="A4928" t="s">
        <v>5324</v>
      </c>
      <c r="B4928">
        <v>903000</v>
      </c>
      <c r="C4928" t="s">
        <v>4</v>
      </c>
      <c r="D4928" t="str">
        <f t="shared" si="595"/>
        <v>2021.02</v>
      </c>
      <c r="E4928" t="str" cm="1">
        <f t="array" ref="E4928">IF(COUNT(FIND({"셀룰러","샐룰러","lte","Lte","LTE","Cellular","cellular"},G4928)),"lte","wifi")</f>
        <v>lte</v>
      </c>
      <c r="F4928" t="s">
        <v>5277</v>
      </c>
      <c r="G4928" t="s">
        <v>5212</v>
      </c>
      <c r="H4928">
        <f t="shared" si="589"/>
        <v>2.9200000000000728</v>
      </c>
      <c r="I4928">
        <f t="shared" si="591"/>
        <v>1469000</v>
      </c>
      <c r="J4928">
        <v>2018.1</v>
      </c>
      <c r="K4928">
        <f t="shared" si="592"/>
        <v>64</v>
      </c>
      <c r="M4928">
        <f t="shared" si="593"/>
        <v>1469000</v>
      </c>
    </row>
    <row r="4929" spans="1:13" x14ac:dyDescent="0.45">
      <c r="A4929" t="s">
        <v>5324</v>
      </c>
      <c r="B4929">
        <v>1461590</v>
      </c>
      <c r="C4929" t="s">
        <v>4</v>
      </c>
      <c r="D4929" t="str">
        <f t="shared" si="595"/>
        <v>2019.02</v>
      </c>
      <c r="E4929" t="str" cm="1">
        <f t="array" ref="E4929">IF(COUNT(FIND({"셀룰러","샐룰러","lte","Lte","LTE","Cellular","cellular"},G4929)),"lte","wifi")</f>
        <v>wifi</v>
      </c>
      <c r="F4929" t="s">
        <v>5286</v>
      </c>
      <c r="G4929" t="s">
        <v>5229</v>
      </c>
      <c r="H4929">
        <f t="shared" si="589"/>
        <v>0.92000000000007276</v>
      </c>
      <c r="I4929">
        <f t="shared" si="591"/>
        <v>1739000</v>
      </c>
      <c r="J4929">
        <v>2018.1</v>
      </c>
      <c r="K4929">
        <f t="shared" si="592"/>
        <v>512</v>
      </c>
      <c r="M4929">
        <f t="shared" si="593"/>
        <v>1269000</v>
      </c>
    </row>
    <row r="4930" spans="1:13" x14ac:dyDescent="0.45">
      <c r="A4930" t="s">
        <v>5324</v>
      </c>
      <c r="B4930">
        <v>777000</v>
      </c>
      <c r="C4930" t="s">
        <v>4</v>
      </c>
      <c r="D4930" t="str">
        <f t="shared" si="595"/>
        <v>2021.03</v>
      </c>
      <c r="E4930" t="str" cm="1">
        <f t="array" ref="E4930">IF(COUNT(FIND({"셀룰러","샐룰러","lte","Lte","LTE","Cellular","cellular"},G4930)),"lte","wifi")</f>
        <v>wifi</v>
      </c>
      <c r="F4930" t="s">
        <v>5279</v>
      </c>
      <c r="G4930" t="s">
        <v>5211</v>
      </c>
      <c r="H4930">
        <f t="shared" si="589"/>
        <v>2.9300000000000637</v>
      </c>
      <c r="I4930">
        <f t="shared" si="591"/>
        <v>1469000</v>
      </c>
      <c r="J4930">
        <v>2018.1</v>
      </c>
      <c r="K4930">
        <f t="shared" si="592"/>
        <v>256</v>
      </c>
      <c r="M4930">
        <f t="shared" si="593"/>
        <v>1269000</v>
      </c>
    </row>
    <row r="4931" spans="1:13" x14ac:dyDescent="0.45">
      <c r="A4931" t="s">
        <v>5324</v>
      </c>
      <c r="B4931">
        <v>830000</v>
      </c>
      <c r="C4931" t="s">
        <v>4</v>
      </c>
      <c r="D4931" t="str">
        <f t="shared" si="595"/>
        <v>2021.03</v>
      </c>
      <c r="E4931" t="str" cm="1">
        <f t="array" ref="E4931">IF(COUNT(FIND({"셀룰러","샐룰러","lte","Lte","LTE","Cellular","cellular"},G4931)),"lte","wifi")</f>
        <v>lte</v>
      </c>
      <c r="F4931" t="s">
        <v>5279</v>
      </c>
      <c r="G4931" t="s">
        <v>5227</v>
      </c>
      <c r="H4931">
        <f t="shared" si="589"/>
        <v>2.9300000000000637</v>
      </c>
      <c r="I4931">
        <f t="shared" si="591"/>
        <v>1469000</v>
      </c>
      <c r="J4931">
        <v>2018.1</v>
      </c>
      <c r="K4931">
        <f t="shared" si="592"/>
        <v>64</v>
      </c>
      <c r="M4931">
        <f t="shared" si="593"/>
        <v>1469000</v>
      </c>
    </row>
    <row r="4932" spans="1:13" x14ac:dyDescent="0.45">
      <c r="A4932" t="s">
        <v>5324</v>
      </c>
      <c r="B4932">
        <v>1081570</v>
      </c>
      <c r="C4932" t="s">
        <v>4</v>
      </c>
      <c r="D4932" t="str">
        <f t="shared" si="595"/>
        <v>2021.03</v>
      </c>
      <c r="E4932" t="str" cm="1">
        <f t="array" ref="E4932">IF(COUNT(FIND({"셀룰러","샐룰러","lte","Lte","LTE","Cellular","cellular"},G4932)),"lte","wifi")</f>
        <v>lte</v>
      </c>
      <c r="F4932" t="s">
        <v>5279</v>
      </c>
      <c r="G4932" t="s">
        <v>5219</v>
      </c>
      <c r="H4932">
        <f t="shared" si="589"/>
        <v>2.9300000000000637</v>
      </c>
      <c r="I4932">
        <f t="shared" si="591"/>
        <v>1669000</v>
      </c>
      <c r="J4932">
        <v>2018.1</v>
      </c>
      <c r="K4932">
        <f t="shared" si="592"/>
        <v>256</v>
      </c>
      <c r="M4932">
        <f t="shared" si="593"/>
        <v>1469000</v>
      </c>
    </row>
    <row r="4933" spans="1:13" x14ac:dyDescent="0.45">
      <c r="A4933" t="s">
        <v>5324</v>
      </c>
      <c r="B4933">
        <v>1690000</v>
      </c>
      <c r="C4933" t="s">
        <v>4</v>
      </c>
      <c r="D4933" t="str">
        <f t="shared" si="595"/>
        <v>2020.03</v>
      </c>
      <c r="E4933" t="str" cm="1">
        <f t="array" ref="E4933">IF(COUNT(FIND({"셀룰러","샐룰러","lte","Lte","LTE","Cellular","cellular"},G4933)),"lte","wifi")</f>
        <v>lte</v>
      </c>
      <c r="F4933" t="s">
        <v>5311</v>
      </c>
      <c r="G4933" t="s">
        <v>5259</v>
      </c>
      <c r="H4933">
        <f t="shared" si="589"/>
        <v>1.9300000000000637</v>
      </c>
      <c r="I4933">
        <f t="shared" si="591"/>
        <v>1669000</v>
      </c>
      <c r="J4933">
        <v>2018.1</v>
      </c>
      <c r="K4933">
        <f t="shared" si="592"/>
        <v>256</v>
      </c>
      <c r="M4933">
        <f t="shared" si="593"/>
        <v>1469000</v>
      </c>
    </row>
    <row r="4934" spans="1:13" x14ac:dyDescent="0.45">
      <c r="A4934" t="s">
        <v>5324</v>
      </c>
      <c r="B4934">
        <v>749000</v>
      </c>
      <c r="C4934" t="s">
        <v>4</v>
      </c>
      <c r="D4934" t="str">
        <f t="shared" si="595"/>
        <v>2021.03</v>
      </c>
      <c r="E4934" t="str" cm="1">
        <f t="array" ref="E4934">IF(COUNT(FIND({"셀룰러","샐룰러","lte","Lte","LTE","Cellular","cellular"},G4934)),"lte","wifi")</f>
        <v>wifi</v>
      </c>
      <c r="F4934" t="s">
        <v>5279</v>
      </c>
      <c r="G4934" t="s">
        <v>5252</v>
      </c>
      <c r="H4934">
        <f t="shared" si="589"/>
        <v>2.9300000000000637</v>
      </c>
      <c r="I4934">
        <f t="shared" si="591"/>
        <v>1269000</v>
      </c>
      <c r="J4934">
        <v>2018.1</v>
      </c>
      <c r="K4934">
        <f t="shared" si="592"/>
        <v>64</v>
      </c>
      <c r="M4934">
        <f t="shared" si="593"/>
        <v>1269000</v>
      </c>
    </row>
    <row r="4935" spans="1:13" x14ac:dyDescent="0.45">
      <c r="A4935" t="s">
        <v>5324</v>
      </c>
      <c r="B4935">
        <v>1261000</v>
      </c>
      <c r="C4935" t="s">
        <v>4</v>
      </c>
      <c r="D4935" t="str">
        <f t="shared" si="595"/>
        <v>2020.06</v>
      </c>
      <c r="E4935" t="str" cm="1">
        <f t="array" ref="E4935">IF(COUNT(FIND({"셀룰러","샐룰러","lte","Lte","LTE","Cellular","cellular"},G4935)),"lte","wifi")</f>
        <v>lte</v>
      </c>
      <c r="F4935" t="s">
        <v>5302</v>
      </c>
      <c r="G4935" t="s">
        <v>5250</v>
      </c>
      <c r="H4935">
        <f t="shared" ref="H4935:H4998" si="596">D4935-J4935</f>
        <v>1.9600000000000364</v>
      </c>
      <c r="I4935">
        <f t="shared" si="591"/>
        <v>1669000</v>
      </c>
      <c r="J4935">
        <v>2018.1</v>
      </c>
      <c r="K4935">
        <f t="shared" si="592"/>
        <v>256</v>
      </c>
      <c r="M4935">
        <f t="shared" si="593"/>
        <v>1469000</v>
      </c>
    </row>
    <row r="4936" spans="1:13" x14ac:dyDescent="0.45">
      <c r="A4936" t="s">
        <v>5324</v>
      </c>
      <c r="B4936">
        <v>699000</v>
      </c>
      <c r="C4936" t="s">
        <v>4</v>
      </c>
      <c r="D4936" t="str">
        <f t="shared" si="595"/>
        <v>2021.03</v>
      </c>
      <c r="E4936" t="str" cm="1">
        <f t="array" ref="E4936">IF(COUNT(FIND({"셀룰러","샐룰러","lte","Lte","LTE","Cellular","cellular"},G4936)),"lte","wifi")</f>
        <v>lte</v>
      </c>
      <c r="F4936" t="s">
        <v>5279</v>
      </c>
      <c r="G4936" t="s">
        <v>5245</v>
      </c>
      <c r="H4936">
        <f t="shared" si="596"/>
        <v>2.9300000000000637</v>
      </c>
      <c r="I4936">
        <f t="shared" si="591"/>
        <v>1469000</v>
      </c>
      <c r="J4936">
        <v>2018.1</v>
      </c>
      <c r="K4936">
        <f t="shared" si="592"/>
        <v>64</v>
      </c>
      <c r="M4936">
        <f t="shared" si="593"/>
        <v>1469000</v>
      </c>
    </row>
    <row r="4937" spans="1:13" x14ac:dyDescent="0.45">
      <c r="A4937" t="s">
        <v>5324</v>
      </c>
      <c r="B4937">
        <v>869000</v>
      </c>
      <c r="C4937" t="s">
        <v>4</v>
      </c>
      <c r="D4937" t="str">
        <f t="shared" si="595"/>
        <v>2021.01</v>
      </c>
      <c r="E4937" t="str" cm="1">
        <f t="array" ref="E4937">IF(COUNT(FIND({"셀룰러","샐룰러","lte","Lte","LTE","Cellular","cellular"},G4937)),"lte","wifi")</f>
        <v>lte</v>
      </c>
      <c r="F4937" t="s">
        <v>5283</v>
      </c>
      <c r="G4937" t="s">
        <v>5223</v>
      </c>
      <c r="H4937">
        <f t="shared" si="596"/>
        <v>2.9100000000000819</v>
      </c>
      <c r="I4937">
        <f t="shared" si="591"/>
        <v>1669000</v>
      </c>
      <c r="J4937">
        <v>2018.1</v>
      </c>
      <c r="K4937">
        <f t="shared" si="592"/>
        <v>256</v>
      </c>
      <c r="M4937">
        <f t="shared" si="593"/>
        <v>1469000</v>
      </c>
    </row>
    <row r="4938" spans="1:13" x14ac:dyDescent="0.45">
      <c r="A4938" t="s">
        <v>5324</v>
      </c>
      <c r="B4938">
        <v>1280000</v>
      </c>
      <c r="C4938" t="s">
        <v>4</v>
      </c>
      <c r="D4938" t="str">
        <f t="shared" si="595"/>
        <v>2020.06</v>
      </c>
      <c r="E4938" t="str" cm="1">
        <f t="array" ref="E4938">IF(COUNT(FIND({"셀룰러","샐룰러","lte","Lte","LTE","Cellular","cellular"},G4938)),"lte","wifi")</f>
        <v>lte</v>
      </c>
      <c r="F4938" t="s">
        <v>5302</v>
      </c>
      <c r="G4938" t="s">
        <v>5260</v>
      </c>
      <c r="H4938">
        <f t="shared" si="596"/>
        <v>1.9600000000000364</v>
      </c>
      <c r="I4938">
        <f t="shared" si="591"/>
        <v>1669000</v>
      </c>
      <c r="J4938">
        <v>2018.1</v>
      </c>
      <c r="K4938">
        <f t="shared" si="592"/>
        <v>256</v>
      </c>
      <c r="M4938">
        <f t="shared" si="593"/>
        <v>1469000</v>
      </c>
    </row>
    <row r="4939" spans="1:13" x14ac:dyDescent="0.45">
      <c r="A4939" t="s">
        <v>5324</v>
      </c>
      <c r="B4939">
        <v>1085000</v>
      </c>
      <c r="C4939" t="s">
        <v>4</v>
      </c>
      <c r="D4939" t="str">
        <f t="shared" si="595"/>
        <v>2021.02</v>
      </c>
      <c r="E4939" t="str" cm="1">
        <f t="array" ref="E4939">IF(COUNT(FIND({"셀룰러","샐룰러","lte","Lte","LTE","Cellular","cellular"},G4939)),"lte","wifi")</f>
        <v>lte</v>
      </c>
      <c r="F4939" t="s">
        <v>5277</v>
      </c>
      <c r="G4939" t="s">
        <v>5236</v>
      </c>
      <c r="H4939">
        <f t="shared" si="596"/>
        <v>2.9200000000000728</v>
      </c>
      <c r="I4939">
        <f t="shared" si="591"/>
        <v>1939000</v>
      </c>
      <c r="J4939">
        <v>2018.1</v>
      </c>
      <c r="K4939">
        <f t="shared" si="592"/>
        <v>512</v>
      </c>
      <c r="M4939">
        <f t="shared" si="593"/>
        <v>1469000</v>
      </c>
    </row>
    <row r="4940" spans="1:13" x14ac:dyDescent="0.45">
      <c r="A4940" t="s">
        <v>5324</v>
      </c>
      <c r="B4940">
        <v>1930000</v>
      </c>
      <c r="C4940" t="s">
        <v>4</v>
      </c>
      <c r="D4940" t="str">
        <f t="shared" si="595"/>
        <v>2020.02</v>
      </c>
      <c r="E4940" t="str" cm="1">
        <f t="array" ref="E4940">IF(COUNT(FIND({"셀룰러","샐룰러","lte","Lte","LTE","Cellular","cellular"},G4940)),"lte","wifi")</f>
        <v>lte</v>
      </c>
      <c r="F4940" t="s">
        <v>5305</v>
      </c>
      <c r="G4940" t="s">
        <v>5262</v>
      </c>
      <c r="H4940">
        <f t="shared" si="596"/>
        <v>1.9200000000000728</v>
      </c>
      <c r="I4940">
        <f t="shared" si="591"/>
        <v>1939000</v>
      </c>
      <c r="J4940">
        <v>2018.1</v>
      </c>
      <c r="K4940">
        <f t="shared" si="592"/>
        <v>512</v>
      </c>
      <c r="M4940">
        <f t="shared" si="593"/>
        <v>1469000</v>
      </c>
    </row>
    <row r="4941" spans="1:13" x14ac:dyDescent="0.45">
      <c r="A4941" t="s">
        <v>5324</v>
      </c>
      <c r="B4941">
        <v>1650000</v>
      </c>
      <c r="C4941" t="s">
        <v>4</v>
      </c>
      <c r="D4941" t="str">
        <f t="shared" si="595"/>
        <v>2020.03</v>
      </c>
      <c r="E4941" t="str" cm="1">
        <f t="array" ref="E4941">IF(COUNT(FIND({"셀룰러","샐룰러","lte","Lte","LTE","Cellular","cellular"},G4941)),"lte","wifi")</f>
        <v>wifi</v>
      </c>
      <c r="F4941" t="s">
        <v>5311</v>
      </c>
      <c r="G4941" t="s">
        <v>5256</v>
      </c>
      <c r="H4941">
        <f t="shared" si="596"/>
        <v>1.9300000000000637</v>
      </c>
      <c r="I4941">
        <f t="shared" si="591"/>
        <v>1739000</v>
      </c>
      <c r="J4941">
        <v>2018.1</v>
      </c>
      <c r="K4941">
        <f t="shared" si="592"/>
        <v>512</v>
      </c>
      <c r="M4941">
        <f t="shared" si="593"/>
        <v>1269000</v>
      </c>
    </row>
    <row r="4942" spans="1:13" x14ac:dyDescent="0.45">
      <c r="A4942" t="s">
        <v>5324</v>
      </c>
      <c r="B4942">
        <v>1309500</v>
      </c>
      <c r="C4942" t="s">
        <v>4</v>
      </c>
      <c r="D4942" t="str">
        <f t="shared" si="595"/>
        <v>2020.06</v>
      </c>
      <c r="E4942" t="str" cm="1">
        <f t="array" ref="E4942">IF(COUNT(FIND({"셀룰러","샐룰러","lte","Lte","LTE","Cellular","cellular"},G4942)),"lte","wifi")</f>
        <v>wifi</v>
      </c>
      <c r="F4942" t="s">
        <v>5302</v>
      </c>
      <c r="G4942" t="s">
        <v>5251</v>
      </c>
      <c r="H4942">
        <f t="shared" si="596"/>
        <v>1.9600000000000364</v>
      </c>
      <c r="I4942">
        <f t="shared" si="591"/>
        <v>1469000</v>
      </c>
      <c r="J4942">
        <v>2018.1</v>
      </c>
      <c r="K4942">
        <f t="shared" si="592"/>
        <v>256</v>
      </c>
      <c r="M4942">
        <f t="shared" si="593"/>
        <v>1269000</v>
      </c>
    </row>
    <row r="4943" spans="1:13" x14ac:dyDescent="0.45">
      <c r="A4943" t="s">
        <v>5324</v>
      </c>
      <c r="B4943">
        <v>1130000</v>
      </c>
      <c r="C4943" t="s">
        <v>4</v>
      </c>
      <c r="D4943" t="str">
        <f t="shared" si="595"/>
        <v>2020.07</v>
      </c>
      <c r="E4943" t="str" cm="1">
        <f t="array" ref="E4943">IF(COUNT(FIND({"셀룰러","샐룰러","lte","Lte","LTE","Cellular","cellular"},G4943)),"lte","wifi")</f>
        <v>wifi</v>
      </c>
      <c r="F4943" t="s">
        <v>5310</v>
      </c>
      <c r="G4943" t="s">
        <v>5264</v>
      </c>
      <c r="H4943">
        <f t="shared" si="596"/>
        <v>1.9700000000000273</v>
      </c>
      <c r="I4943">
        <f t="shared" si="591"/>
        <v>1269000</v>
      </c>
      <c r="J4943">
        <v>2018.1</v>
      </c>
      <c r="K4943">
        <f t="shared" si="592"/>
        <v>64</v>
      </c>
      <c r="M4943">
        <f t="shared" si="593"/>
        <v>1269000</v>
      </c>
    </row>
    <row r="4944" spans="1:13" x14ac:dyDescent="0.45">
      <c r="A4944" t="s">
        <v>5324</v>
      </c>
      <c r="B4944">
        <v>1130000</v>
      </c>
      <c r="C4944" t="s">
        <v>4</v>
      </c>
      <c r="D4944" t="str">
        <f t="shared" si="595"/>
        <v>2019.08</v>
      </c>
      <c r="E4944" t="str" cm="1">
        <f t="array" ref="E4944">IF(COUNT(FIND({"셀룰러","샐룰러","lte","Lte","LTE","Cellular","cellular"},G4944)),"lte","wifi")</f>
        <v>wifi</v>
      </c>
      <c r="F4944" t="s">
        <v>5292</v>
      </c>
      <c r="G4944" t="s">
        <v>5258</v>
      </c>
      <c r="H4944">
        <f t="shared" si="596"/>
        <v>0.98000000000001819</v>
      </c>
      <c r="I4944">
        <f t="shared" si="591"/>
        <v>1269000</v>
      </c>
      <c r="J4944">
        <v>2018.1</v>
      </c>
      <c r="K4944">
        <f t="shared" si="592"/>
        <v>64</v>
      </c>
      <c r="M4944">
        <f t="shared" si="593"/>
        <v>1269000</v>
      </c>
    </row>
    <row r="4945" spans="1:13" x14ac:dyDescent="0.45">
      <c r="A4945" t="s">
        <v>5324</v>
      </c>
      <c r="B4945">
        <v>849000</v>
      </c>
      <c r="C4945" t="s">
        <v>4</v>
      </c>
      <c r="D4945" t="str">
        <f t="shared" si="595"/>
        <v>2021.03</v>
      </c>
      <c r="E4945" t="str" cm="1">
        <f t="array" ref="E4945">IF(COUNT(FIND({"셀룰러","샐룰러","lte","Lte","LTE","Cellular","cellular"},G4945)),"lte","wifi")</f>
        <v>wifi</v>
      </c>
      <c r="F4945" t="s">
        <v>5279</v>
      </c>
      <c r="G4945" t="s">
        <v>5247</v>
      </c>
      <c r="H4945">
        <f t="shared" si="596"/>
        <v>2.9300000000000637</v>
      </c>
      <c r="I4945">
        <f t="shared" si="591"/>
        <v>1739000</v>
      </c>
      <c r="J4945">
        <v>2018.1</v>
      </c>
      <c r="K4945">
        <f t="shared" si="592"/>
        <v>512</v>
      </c>
      <c r="M4945">
        <f t="shared" si="593"/>
        <v>1269000</v>
      </c>
    </row>
    <row r="4946" spans="1:13" x14ac:dyDescent="0.45">
      <c r="A4946" t="s">
        <v>5324</v>
      </c>
      <c r="B4946">
        <v>998000</v>
      </c>
      <c r="C4946" t="s">
        <v>4</v>
      </c>
      <c r="D4946" t="str">
        <f t="shared" si="595"/>
        <v>2020.05</v>
      </c>
      <c r="E4946" t="str" cm="1">
        <f t="array" ref="E4946">IF(COUNT(FIND({"셀룰러","샐룰러","lte","Lte","LTE","Cellular","cellular"},G4946)),"lte","wifi")</f>
        <v>wifi</v>
      </c>
      <c r="F4946" t="s">
        <v>5313</v>
      </c>
      <c r="G4946" t="s">
        <v>5248</v>
      </c>
      <c r="H4946">
        <f t="shared" si="596"/>
        <v>1.9500000000000455</v>
      </c>
      <c r="I4946">
        <f t="shared" si="591"/>
        <v>1269000</v>
      </c>
      <c r="J4946">
        <v>2018.1</v>
      </c>
      <c r="K4946">
        <f t="shared" si="592"/>
        <v>64</v>
      </c>
      <c r="M4946">
        <f t="shared" si="593"/>
        <v>1269000</v>
      </c>
    </row>
    <row r="4947" spans="1:13" x14ac:dyDescent="0.45">
      <c r="A4947" t="s">
        <v>5324</v>
      </c>
      <c r="B4947">
        <v>1250000</v>
      </c>
      <c r="C4947" t="s">
        <v>4</v>
      </c>
      <c r="D4947" t="str">
        <f t="shared" si="595"/>
        <v>2021.01</v>
      </c>
      <c r="E4947" t="str" cm="1">
        <f t="array" ref="E4947">IF(COUNT(FIND({"셀룰러","샐룰러","lte","Lte","LTE","Cellular","cellular"},G4947)),"lte","wifi")</f>
        <v>wifi</v>
      </c>
      <c r="F4947" t="s">
        <v>5283</v>
      </c>
      <c r="G4947" t="s">
        <v>5254</v>
      </c>
      <c r="H4947">
        <f t="shared" si="596"/>
        <v>2.9100000000000819</v>
      </c>
      <c r="I4947">
        <f t="shared" si="591"/>
        <v>1469000</v>
      </c>
      <c r="J4947">
        <v>2018.1</v>
      </c>
      <c r="K4947">
        <f t="shared" si="592"/>
        <v>256</v>
      </c>
      <c r="M4947">
        <f t="shared" si="593"/>
        <v>1269000</v>
      </c>
    </row>
    <row r="4948" spans="1:13" x14ac:dyDescent="0.45">
      <c r="A4948" t="s">
        <v>5324</v>
      </c>
      <c r="B4948">
        <v>1195420</v>
      </c>
      <c r="C4948" t="s">
        <v>4</v>
      </c>
      <c r="D4948" s="2">
        <v>2021.03</v>
      </c>
      <c r="E4948" t="str" cm="1">
        <f t="array" ref="E4948">IF(COUNT(FIND({"셀룰러","샐룰러","lte","Lte","LTE","Cellular","cellular"},G4948)),"lte","wifi")</f>
        <v>lte</v>
      </c>
      <c r="F4948">
        <v>202103</v>
      </c>
      <c r="G4948" t="s">
        <v>5226</v>
      </c>
      <c r="H4948">
        <f t="shared" si="596"/>
        <v>2.9300000000000637</v>
      </c>
      <c r="I4948">
        <f t="shared" si="591"/>
        <v>1939000</v>
      </c>
      <c r="J4948">
        <v>2018.1</v>
      </c>
      <c r="K4948">
        <f t="shared" si="592"/>
        <v>512</v>
      </c>
      <c r="M4948">
        <f t="shared" si="593"/>
        <v>1469000</v>
      </c>
    </row>
    <row r="4949" spans="1:13" x14ac:dyDescent="0.45">
      <c r="A4949" t="s">
        <v>5324</v>
      </c>
      <c r="B4949">
        <v>950000</v>
      </c>
      <c r="C4949" t="s">
        <v>4</v>
      </c>
      <c r="D4949" t="str">
        <f t="shared" ref="D4949:D4958" si="597">LEFT(F4949,7)</f>
        <v>2021.02</v>
      </c>
      <c r="E4949" t="str" cm="1">
        <f t="array" ref="E4949">IF(COUNT(FIND({"셀룰러","샐룰러","lte","Lte","LTE","Cellular","cellular"},G4949)),"lte","wifi")</f>
        <v>wifi</v>
      </c>
      <c r="F4949" t="s">
        <v>5277</v>
      </c>
      <c r="G4949" t="s">
        <v>5235</v>
      </c>
      <c r="H4949">
        <f t="shared" si="596"/>
        <v>2.9200000000000728</v>
      </c>
      <c r="I4949">
        <f t="shared" si="591"/>
        <v>1269000</v>
      </c>
      <c r="J4949">
        <v>2018.1</v>
      </c>
      <c r="K4949">
        <f t="shared" si="592"/>
        <v>64</v>
      </c>
      <c r="M4949">
        <f t="shared" si="593"/>
        <v>1269000</v>
      </c>
    </row>
    <row r="4950" spans="1:13" x14ac:dyDescent="0.45">
      <c r="A4950" t="s">
        <v>5324</v>
      </c>
      <c r="B4950">
        <v>948000</v>
      </c>
      <c r="C4950" t="s">
        <v>4</v>
      </c>
      <c r="D4950" t="str">
        <f t="shared" si="597"/>
        <v>2021.01</v>
      </c>
      <c r="E4950" t="str" cm="1">
        <f t="array" ref="E4950">IF(COUNT(FIND({"셀룰러","샐룰러","lte","Lte","LTE","Cellular","cellular"},G4950)),"lte","wifi")</f>
        <v>lte</v>
      </c>
      <c r="F4950" t="s">
        <v>5283</v>
      </c>
      <c r="G4950" t="s">
        <v>5240</v>
      </c>
      <c r="H4950">
        <f t="shared" si="596"/>
        <v>2.9100000000000819</v>
      </c>
      <c r="I4950">
        <f t="shared" si="591"/>
        <v>1669000</v>
      </c>
      <c r="J4950">
        <v>2018.1</v>
      </c>
      <c r="K4950">
        <f t="shared" si="592"/>
        <v>256</v>
      </c>
      <c r="M4950">
        <f t="shared" si="593"/>
        <v>1469000</v>
      </c>
    </row>
    <row r="4951" spans="1:13" x14ac:dyDescent="0.45">
      <c r="A4951" t="s">
        <v>5775</v>
      </c>
      <c r="B4951">
        <v>820000</v>
      </c>
      <c r="C4951" t="s">
        <v>4</v>
      </c>
      <c r="D4951" t="str">
        <f t="shared" si="597"/>
        <v>2020.12</v>
      </c>
      <c r="E4951" t="str" cm="1">
        <f t="array" ref="E4951">IF(COUNT(FIND({"셀룰러","샐룰러","lte","Lte","LTE","Cellular","cellular"},G4951)),"lte","wifi")</f>
        <v>wifi</v>
      </c>
      <c r="F4951" t="s">
        <v>128</v>
      </c>
      <c r="G4951" t="s">
        <v>403</v>
      </c>
      <c r="H4951">
        <f t="shared" si="596"/>
        <v>2.0199999999999818</v>
      </c>
      <c r="I4951">
        <f t="shared" si="591"/>
        <v>1269000</v>
      </c>
      <c r="J4951">
        <v>2018.1</v>
      </c>
      <c r="K4951">
        <f t="shared" si="592"/>
        <v>64</v>
      </c>
      <c r="M4951">
        <f t="shared" si="593"/>
        <v>1269000</v>
      </c>
    </row>
    <row r="4952" spans="1:13" x14ac:dyDescent="0.45">
      <c r="A4952" t="s">
        <v>5775</v>
      </c>
      <c r="B4952">
        <v>1000000</v>
      </c>
      <c r="C4952" t="s">
        <v>7</v>
      </c>
      <c r="D4952" t="str">
        <f t="shared" si="597"/>
        <v>2020.12</v>
      </c>
      <c r="E4952" t="str" cm="1">
        <f t="array" ref="E4952">IF(COUNT(FIND({"셀룰러","샐룰러","lte","Lte","LTE","Cellular","cellular"},G4952)),"lte","wifi")</f>
        <v>lte</v>
      </c>
      <c r="F4952" t="s">
        <v>160</v>
      </c>
      <c r="G4952" t="s">
        <v>459</v>
      </c>
      <c r="H4952">
        <f t="shared" si="596"/>
        <v>2.0199999999999818</v>
      </c>
      <c r="I4952">
        <f t="shared" si="591"/>
        <v>1669000</v>
      </c>
      <c r="J4952">
        <v>2018.1</v>
      </c>
      <c r="K4952">
        <f t="shared" si="592"/>
        <v>256</v>
      </c>
      <c r="M4952">
        <f t="shared" si="593"/>
        <v>1469000</v>
      </c>
    </row>
    <row r="4953" spans="1:13" x14ac:dyDescent="0.45">
      <c r="A4953" t="s">
        <v>5775</v>
      </c>
      <c r="B4953">
        <v>900000</v>
      </c>
      <c r="C4953" t="s">
        <v>7</v>
      </c>
      <c r="D4953" t="str">
        <f t="shared" si="597"/>
        <v>2021.01</v>
      </c>
      <c r="E4953" t="str" cm="1">
        <f t="array" ref="E4953">IF(COUNT(FIND({"셀룰러","샐룰러","lte","Lte","LTE","Cellular","cellular"},G4953)),"lte","wifi")</f>
        <v>wifi</v>
      </c>
      <c r="F4953" t="s">
        <v>94</v>
      </c>
      <c r="G4953" t="s">
        <v>328</v>
      </c>
      <c r="H4953">
        <f t="shared" si="596"/>
        <v>2.9100000000000819</v>
      </c>
      <c r="I4953">
        <f t="shared" si="591"/>
        <v>1469000</v>
      </c>
      <c r="J4953">
        <v>2018.1</v>
      </c>
      <c r="K4953">
        <f t="shared" si="592"/>
        <v>256</v>
      </c>
      <c r="M4953">
        <f t="shared" si="593"/>
        <v>1269000</v>
      </c>
    </row>
    <row r="4954" spans="1:13" x14ac:dyDescent="0.45">
      <c r="A4954" t="s">
        <v>5775</v>
      </c>
      <c r="B4954">
        <v>900000</v>
      </c>
      <c r="C4954" t="s">
        <v>4</v>
      </c>
      <c r="D4954" t="str">
        <f t="shared" si="597"/>
        <v>2020.12</v>
      </c>
      <c r="E4954" t="str" cm="1">
        <f t="array" ref="E4954">IF(COUNT(FIND({"셀룰러","샐룰러","lte","Lte","LTE","Cellular","cellular"},G4954)),"lte","wifi")</f>
        <v>lte</v>
      </c>
      <c r="F4954" t="s">
        <v>152</v>
      </c>
      <c r="G4954" t="s">
        <v>424</v>
      </c>
      <c r="H4954">
        <f t="shared" si="596"/>
        <v>2.0199999999999818</v>
      </c>
      <c r="I4954">
        <f t="shared" ref="I4954:I5017" si="598">IF(K4954=256,M4954+200000,IF(K4954=512,M4954+470000,IF(K4954=1024,M4954+1010000,M4954)))</f>
        <v>1669000</v>
      </c>
      <c r="J4954">
        <v>2018.1</v>
      </c>
      <c r="K4954">
        <f t="shared" ref="K4954:K5017" si="599">IF(COUNT(FIND(512,G4954)),512,IF(COUNT(FIND(256,G4954)),256,IF(COUNT(FIND("1TB",G4954)),1024,64)))</f>
        <v>256</v>
      </c>
      <c r="M4954">
        <f t="shared" ref="M4954:M5017" si="600">IF(E4954="wifi",1269000,1469000)</f>
        <v>1469000</v>
      </c>
    </row>
    <row r="4955" spans="1:13" x14ac:dyDescent="0.45">
      <c r="A4955" t="s">
        <v>5775</v>
      </c>
      <c r="B4955">
        <v>1050000</v>
      </c>
      <c r="C4955" t="s">
        <v>4</v>
      </c>
      <c r="D4955" t="str">
        <f t="shared" si="597"/>
        <v>2021.02</v>
      </c>
      <c r="E4955" t="str" cm="1">
        <f t="array" ref="E4955">IF(COUNT(FIND({"셀룰러","샐룰러","lte","Lte","LTE","Cellular","cellular"},G4955)),"lte","wifi")</f>
        <v>lte</v>
      </c>
      <c r="F4955" t="s">
        <v>30</v>
      </c>
      <c r="G4955" t="s">
        <v>232</v>
      </c>
      <c r="H4955">
        <f t="shared" si="596"/>
        <v>2.9200000000000728</v>
      </c>
      <c r="I4955">
        <f t="shared" si="598"/>
        <v>1669000</v>
      </c>
      <c r="J4955">
        <v>2018.1</v>
      </c>
      <c r="K4955">
        <f t="shared" si="599"/>
        <v>256</v>
      </c>
      <c r="M4955">
        <f t="shared" si="600"/>
        <v>1469000</v>
      </c>
    </row>
    <row r="4956" spans="1:13" x14ac:dyDescent="0.45">
      <c r="A4956" t="s">
        <v>5775</v>
      </c>
      <c r="B4956">
        <v>700000</v>
      </c>
      <c r="C4956" t="s">
        <v>7</v>
      </c>
      <c r="D4956" t="str">
        <f t="shared" si="597"/>
        <v>2021.01</v>
      </c>
      <c r="E4956" t="str" cm="1">
        <f t="array" ref="E4956">IF(COUNT(FIND({"셀룰러","샐룰러","lte","Lte","LTE","Cellular","cellular"},G4956)),"lte","wifi")</f>
        <v>wifi</v>
      </c>
      <c r="F4956" t="s">
        <v>367</v>
      </c>
      <c r="G4956" t="s">
        <v>366</v>
      </c>
      <c r="H4956">
        <f t="shared" si="596"/>
        <v>2.9100000000000819</v>
      </c>
      <c r="I4956">
        <f t="shared" si="598"/>
        <v>1469000</v>
      </c>
      <c r="J4956">
        <v>2018.1</v>
      </c>
      <c r="K4956">
        <f t="shared" si="599"/>
        <v>256</v>
      </c>
      <c r="M4956">
        <f t="shared" si="600"/>
        <v>1269000</v>
      </c>
    </row>
    <row r="4957" spans="1:13" x14ac:dyDescent="0.45">
      <c r="A4957" t="s">
        <v>5775</v>
      </c>
      <c r="B4957">
        <v>950000</v>
      </c>
      <c r="C4957" t="s">
        <v>4</v>
      </c>
      <c r="D4957" t="str">
        <f t="shared" si="597"/>
        <v>2020.12</v>
      </c>
      <c r="E4957" t="str" cm="1">
        <f t="array" ref="E4957">IF(COUNT(FIND({"셀룰러","샐룰러","lte","Lte","LTE","Cellular","cellular"},G4957)),"lte","wifi")</f>
        <v>lte</v>
      </c>
      <c r="F4957" t="s">
        <v>138</v>
      </c>
      <c r="G4957" t="s">
        <v>409</v>
      </c>
      <c r="H4957">
        <f t="shared" si="596"/>
        <v>2.0199999999999818</v>
      </c>
      <c r="I4957">
        <f t="shared" si="598"/>
        <v>1469000</v>
      </c>
      <c r="J4957">
        <v>2018.1</v>
      </c>
      <c r="K4957">
        <f t="shared" si="599"/>
        <v>64</v>
      </c>
      <c r="M4957">
        <f t="shared" si="600"/>
        <v>1469000</v>
      </c>
    </row>
    <row r="4958" spans="1:13" x14ac:dyDescent="0.45">
      <c r="A4958" t="s">
        <v>5775</v>
      </c>
      <c r="B4958">
        <v>630000</v>
      </c>
      <c r="C4958" t="s">
        <v>4</v>
      </c>
      <c r="D4958" t="str">
        <f t="shared" si="597"/>
        <v>2021.02</v>
      </c>
      <c r="E4958" t="str" cm="1">
        <f t="array" ref="E4958">IF(COUNT(FIND({"셀룰러","샐룰러","lte","Lte","LTE","Cellular","cellular"},G4958)),"lte","wifi")</f>
        <v>wifi</v>
      </c>
      <c r="F4958" t="s">
        <v>69</v>
      </c>
      <c r="G4958" t="s">
        <v>68</v>
      </c>
      <c r="H4958">
        <f t="shared" si="596"/>
        <v>2.9200000000000728</v>
      </c>
      <c r="I4958">
        <f t="shared" si="598"/>
        <v>1269000</v>
      </c>
      <c r="J4958">
        <v>2018.1</v>
      </c>
      <c r="K4958">
        <f t="shared" si="599"/>
        <v>64</v>
      </c>
      <c r="M4958">
        <f t="shared" si="600"/>
        <v>1269000</v>
      </c>
    </row>
    <row r="4959" spans="1:13" x14ac:dyDescent="0.45">
      <c r="A4959" t="s">
        <v>5775</v>
      </c>
      <c r="B4959">
        <v>800000</v>
      </c>
      <c r="C4959" t="s">
        <v>7</v>
      </c>
      <c r="D4959" s="2">
        <v>2021.03</v>
      </c>
      <c r="E4959" t="str" cm="1">
        <f t="array" ref="E4959">IF(COUNT(FIND({"셀룰러","샐룰러","lte","Lte","LTE","Cellular","cellular"},G4959)),"lte","wifi")</f>
        <v>lte</v>
      </c>
      <c r="F4959">
        <v>20210302</v>
      </c>
      <c r="G4959" t="s">
        <v>5454</v>
      </c>
      <c r="H4959">
        <f t="shared" si="596"/>
        <v>2.9300000000000637</v>
      </c>
      <c r="I4959">
        <f t="shared" si="598"/>
        <v>1469000</v>
      </c>
      <c r="J4959">
        <v>2018.1</v>
      </c>
      <c r="K4959">
        <f t="shared" si="599"/>
        <v>64</v>
      </c>
      <c r="M4959">
        <f t="shared" si="600"/>
        <v>1469000</v>
      </c>
    </row>
    <row r="4960" spans="1:13" x14ac:dyDescent="0.45">
      <c r="A4960" t="s">
        <v>5775</v>
      </c>
      <c r="B4960">
        <v>760000</v>
      </c>
      <c r="C4960" t="s">
        <v>7</v>
      </c>
      <c r="D4960" t="str">
        <f t="shared" ref="D4960:D4982" si="601">LEFT(F4960,7)</f>
        <v>2021.01</v>
      </c>
      <c r="E4960" t="str" cm="1">
        <f t="array" ref="E4960">IF(COUNT(FIND({"셀룰러","샐룰러","lte","Lte","LTE","Cellular","cellular"},G4960)),"lte","wifi")</f>
        <v>lte</v>
      </c>
      <c r="F4960" t="s">
        <v>127</v>
      </c>
      <c r="G4960" t="s">
        <v>126</v>
      </c>
      <c r="H4960">
        <f t="shared" si="596"/>
        <v>2.9100000000000819</v>
      </c>
      <c r="I4960">
        <f t="shared" si="598"/>
        <v>1669000</v>
      </c>
      <c r="J4960">
        <v>2018.1</v>
      </c>
      <c r="K4960">
        <f t="shared" si="599"/>
        <v>256</v>
      </c>
      <c r="M4960">
        <f t="shared" si="600"/>
        <v>1469000</v>
      </c>
    </row>
    <row r="4961" spans="1:13" x14ac:dyDescent="0.45">
      <c r="A4961" t="s">
        <v>5324</v>
      </c>
      <c r="B4961">
        <v>850000</v>
      </c>
      <c r="C4961" t="s">
        <v>7</v>
      </c>
      <c r="D4961" t="str">
        <f t="shared" si="601"/>
        <v>2021.02</v>
      </c>
      <c r="E4961" t="str" cm="1">
        <f t="array" ref="E4961">IF(COUNT(FIND({"셀룰러","샐룰러","lte","Lte","LTE","Cellular","cellular"},G4961)),"lte","wifi")</f>
        <v>wifi</v>
      </c>
      <c r="F4961" t="s">
        <v>25</v>
      </c>
      <c r="G4961" t="s">
        <v>37</v>
      </c>
      <c r="H4961">
        <f t="shared" si="596"/>
        <v>2.9200000000000728</v>
      </c>
      <c r="I4961">
        <f t="shared" si="598"/>
        <v>1269000</v>
      </c>
      <c r="J4961">
        <v>2018.1</v>
      </c>
      <c r="K4961">
        <f t="shared" si="599"/>
        <v>64</v>
      </c>
      <c r="M4961">
        <f t="shared" si="600"/>
        <v>1269000</v>
      </c>
    </row>
    <row r="4962" spans="1:13" x14ac:dyDescent="0.45">
      <c r="A4962" t="s">
        <v>5324</v>
      </c>
      <c r="B4962">
        <v>650000</v>
      </c>
      <c r="C4962" t="s">
        <v>4</v>
      </c>
      <c r="D4962" t="str">
        <f t="shared" si="601"/>
        <v>2020.10</v>
      </c>
      <c r="E4962" t="str" cm="1">
        <f t="array" ref="E4962">IF(COUNT(FIND({"셀룰러","샐룰러","lte","Lte","LTE","Cellular","cellular"},G4962)),"lte","wifi")</f>
        <v>wifi</v>
      </c>
      <c r="F4962" t="s">
        <v>611</v>
      </c>
      <c r="G4962" t="s">
        <v>4926</v>
      </c>
      <c r="H4962">
        <f t="shared" si="596"/>
        <v>2</v>
      </c>
      <c r="I4962">
        <f t="shared" si="598"/>
        <v>1269000</v>
      </c>
      <c r="J4962">
        <v>2018.1</v>
      </c>
      <c r="K4962">
        <f t="shared" si="599"/>
        <v>64</v>
      </c>
      <c r="M4962">
        <f t="shared" si="600"/>
        <v>1269000</v>
      </c>
    </row>
    <row r="4963" spans="1:13" x14ac:dyDescent="0.45">
      <c r="A4963" t="s">
        <v>5324</v>
      </c>
      <c r="B4963">
        <v>850000</v>
      </c>
      <c r="C4963" t="s">
        <v>7</v>
      </c>
      <c r="D4963" t="str">
        <f t="shared" si="601"/>
        <v>2021.02</v>
      </c>
      <c r="E4963" t="str" cm="1">
        <f t="array" ref="E4963">IF(COUNT(FIND({"셀룰러","샐룰러","lte","Lte","LTE","Cellular","cellular"},G4963)),"lte","wifi")</f>
        <v>lte</v>
      </c>
      <c r="F4963" t="s">
        <v>29</v>
      </c>
      <c r="G4963" t="s">
        <v>251</v>
      </c>
      <c r="H4963">
        <f t="shared" si="596"/>
        <v>2.9200000000000728</v>
      </c>
      <c r="I4963">
        <f t="shared" si="598"/>
        <v>1469000</v>
      </c>
      <c r="J4963">
        <v>2018.1</v>
      </c>
      <c r="K4963">
        <f t="shared" si="599"/>
        <v>64</v>
      </c>
      <c r="M4963">
        <f t="shared" si="600"/>
        <v>1469000</v>
      </c>
    </row>
    <row r="4964" spans="1:13" x14ac:dyDescent="0.45">
      <c r="A4964" t="s">
        <v>5324</v>
      </c>
      <c r="B4964">
        <v>880000</v>
      </c>
      <c r="C4964" t="s">
        <v>4</v>
      </c>
      <c r="D4964" t="str">
        <f t="shared" si="601"/>
        <v>2021.02</v>
      </c>
      <c r="E4964" t="str" cm="1">
        <f t="array" ref="E4964">IF(COUNT(FIND({"셀룰러","샐룰러","lte","Lte","LTE","Cellular","cellular"},G4964)),"lte","wifi")</f>
        <v>wifi</v>
      </c>
      <c r="F4964" t="s">
        <v>35</v>
      </c>
      <c r="G4964" t="s">
        <v>273</v>
      </c>
      <c r="H4964">
        <f t="shared" si="596"/>
        <v>2.9200000000000728</v>
      </c>
      <c r="I4964">
        <f t="shared" si="598"/>
        <v>1269000</v>
      </c>
      <c r="J4964">
        <v>2018.1</v>
      </c>
      <c r="K4964">
        <f t="shared" si="599"/>
        <v>64</v>
      </c>
      <c r="M4964">
        <f t="shared" si="600"/>
        <v>1269000</v>
      </c>
    </row>
    <row r="4965" spans="1:13" x14ac:dyDescent="0.45">
      <c r="A4965" t="s">
        <v>5324</v>
      </c>
      <c r="B4965">
        <v>790000</v>
      </c>
      <c r="C4965" t="s">
        <v>4</v>
      </c>
      <c r="D4965" t="str">
        <f t="shared" si="601"/>
        <v>2020.11</v>
      </c>
      <c r="E4965" t="str" cm="1">
        <f t="array" ref="E4965">IF(COUNT(FIND({"셀룰러","샐룰러","lte","Lte","LTE","Cellular","cellular"},G4965)),"lte","wifi")</f>
        <v>wifi</v>
      </c>
      <c r="F4965" t="s">
        <v>168</v>
      </c>
      <c r="G4965" t="s">
        <v>530</v>
      </c>
      <c r="H4965">
        <f t="shared" si="596"/>
        <v>2.0099999999999909</v>
      </c>
      <c r="I4965">
        <f t="shared" si="598"/>
        <v>1469000</v>
      </c>
      <c r="J4965">
        <v>2018.1</v>
      </c>
      <c r="K4965">
        <f t="shared" si="599"/>
        <v>256</v>
      </c>
      <c r="M4965">
        <f t="shared" si="600"/>
        <v>1269000</v>
      </c>
    </row>
    <row r="4966" spans="1:13" x14ac:dyDescent="0.45">
      <c r="A4966" t="s">
        <v>5324</v>
      </c>
      <c r="B4966">
        <v>1000000</v>
      </c>
      <c r="C4966" t="s">
        <v>4</v>
      </c>
      <c r="D4966" t="str">
        <f t="shared" si="601"/>
        <v>2020.12</v>
      </c>
      <c r="E4966" t="str" cm="1">
        <f t="array" ref="E4966">IF(COUNT(FIND({"셀룰러","샐룰러","lte","Lte","LTE","Cellular","cellular"},G4966)),"lte","wifi")</f>
        <v>wifi</v>
      </c>
      <c r="F4966" t="s">
        <v>148</v>
      </c>
      <c r="G4966" t="s">
        <v>494</v>
      </c>
      <c r="H4966">
        <f t="shared" si="596"/>
        <v>2.0199999999999818</v>
      </c>
      <c r="I4966">
        <f t="shared" si="598"/>
        <v>1469000</v>
      </c>
      <c r="J4966">
        <v>2018.1</v>
      </c>
      <c r="K4966">
        <f t="shared" si="599"/>
        <v>256</v>
      </c>
      <c r="M4966">
        <f t="shared" si="600"/>
        <v>1269000</v>
      </c>
    </row>
    <row r="4967" spans="1:13" x14ac:dyDescent="0.45">
      <c r="A4967" t="s">
        <v>5324</v>
      </c>
      <c r="B4967">
        <v>580000</v>
      </c>
      <c r="C4967" t="s">
        <v>7</v>
      </c>
      <c r="D4967" t="str">
        <f t="shared" si="601"/>
        <v>2021.02</v>
      </c>
      <c r="E4967" t="str" cm="1">
        <f t="array" ref="E4967">IF(COUNT(FIND({"셀룰러","샐룰러","lte","Lte","LTE","Cellular","cellular"},G4967)),"lte","wifi")</f>
        <v>lte</v>
      </c>
      <c r="F4967" t="s">
        <v>56</v>
      </c>
      <c r="G4967" t="s">
        <v>55</v>
      </c>
      <c r="H4967">
        <f t="shared" si="596"/>
        <v>2.9200000000000728</v>
      </c>
      <c r="I4967">
        <f t="shared" si="598"/>
        <v>1469000</v>
      </c>
      <c r="J4967">
        <v>2018.1</v>
      </c>
      <c r="K4967">
        <f t="shared" si="599"/>
        <v>64</v>
      </c>
      <c r="M4967">
        <f t="shared" si="600"/>
        <v>1469000</v>
      </c>
    </row>
    <row r="4968" spans="1:13" x14ac:dyDescent="0.45">
      <c r="A4968" t="s">
        <v>5324</v>
      </c>
      <c r="B4968">
        <v>1100000</v>
      </c>
      <c r="C4968" t="s">
        <v>4</v>
      </c>
      <c r="D4968" t="str">
        <f t="shared" si="601"/>
        <v>2020.11</v>
      </c>
      <c r="E4968" t="str" cm="1">
        <f t="array" ref="E4968">IF(COUNT(FIND({"셀룰러","샐룰러","lte","Lte","LTE","Cellular","cellular"},G4968)),"lte","wifi")</f>
        <v>lte</v>
      </c>
      <c r="F4968" t="s">
        <v>186</v>
      </c>
      <c r="G4968" t="s">
        <v>4883</v>
      </c>
      <c r="H4968">
        <f t="shared" si="596"/>
        <v>2.0099999999999909</v>
      </c>
      <c r="I4968">
        <f t="shared" si="598"/>
        <v>1469000</v>
      </c>
      <c r="J4968">
        <v>2018.1</v>
      </c>
      <c r="K4968">
        <f t="shared" si="599"/>
        <v>64</v>
      </c>
      <c r="M4968">
        <f t="shared" si="600"/>
        <v>1469000</v>
      </c>
    </row>
    <row r="4969" spans="1:13" x14ac:dyDescent="0.45">
      <c r="A4969" t="s">
        <v>5324</v>
      </c>
      <c r="B4969">
        <v>680000</v>
      </c>
      <c r="C4969" t="s">
        <v>4</v>
      </c>
      <c r="D4969" t="str">
        <f t="shared" si="601"/>
        <v>2020.11</v>
      </c>
      <c r="E4969" t="str" cm="1">
        <f t="array" ref="E4969">IF(COUNT(FIND({"셀룰러","샐룰러","lte","Lte","LTE","Cellular","cellular"},G4969)),"lte","wifi")</f>
        <v>wifi</v>
      </c>
      <c r="F4969" t="s">
        <v>206</v>
      </c>
      <c r="G4969" t="s">
        <v>4885</v>
      </c>
      <c r="H4969">
        <f t="shared" si="596"/>
        <v>2.0099999999999909</v>
      </c>
      <c r="I4969">
        <f t="shared" si="598"/>
        <v>1269000</v>
      </c>
      <c r="J4969">
        <v>2018.1</v>
      </c>
      <c r="K4969">
        <f t="shared" si="599"/>
        <v>64</v>
      </c>
      <c r="M4969">
        <f t="shared" si="600"/>
        <v>1269000</v>
      </c>
    </row>
    <row r="4970" spans="1:13" x14ac:dyDescent="0.45">
      <c r="A4970" t="s">
        <v>5324</v>
      </c>
      <c r="B4970">
        <v>850000</v>
      </c>
      <c r="C4970" t="s">
        <v>4</v>
      </c>
      <c r="D4970" t="str">
        <f t="shared" si="601"/>
        <v>2020.11</v>
      </c>
      <c r="E4970" t="str" cm="1">
        <f t="array" ref="E4970">IF(COUNT(FIND({"셀룰러","샐룰러","lte","Lte","LTE","Cellular","cellular"},G4970)),"lte","wifi")</f>
        <v>lte</v>
      </c>
      <c r="F4970" t="s">
        <v>234</v>
      </c>
      <c r="G4970" t="s">
        <v>4861</v>
      </c>
      <c r="H4970">
        <f t="shared" si="596"/>
        <v>2.0099999999999909</v>
      </c>
      <c r="I4970">
        <f t="shared" si="598"/>
        <v>1669000</v>
      </c>
      <c r="J4970">
        <v>2018.1</v>
      </c>
      <c r="K4970">
        <f t="shared" si="599"/>
        <v>256</v>
      </c>
      <c r="M4970">
        <f t="shared" si="600"/>
        <v>1469000</v>
      </c>
    </row>
    <row r="4971" spans="1:13" x14ac:dyDescent="0.45">
      <c r="A4971" t="s">
        <v>5324</v>
      </c>
      <c r="B4971">
        <v>766000</v>
      </c>
      <c r="C4971" t="s">
        <v>4</v>
      </c>
      <c r="D4971" t="str">
        <f t="shared" si="601"/>
        <v>2020.11</v>
      </c>
      <c r="E4971" t="str" cm="1">
        <f t="array" ref="E4971">IF(COUNT(FIND({"셀룰러","샐룰러","lte","Lte","LTE","Cellular","cellular"},G4971)),"lte","wifi")</f>
        <v>wifi</v>
      </c>
      <c r="F4971" t="s">
        <v>183</v>
      </c>
      <c r="G4971" t="s">
        <v>4900</v>
      </c>
      <c r="H4971">
        <f t="shared" si="596"/>
        <v>2.0099999999999909</v>
      </c>
      <c r="I4971">
        <f t="shared" si="598"/>
        <v>1269000</v>
      </c>
      <c r="J4971">
        <v>2018.1</v>
      </c>
      <c r="K4971">
        <f t="shared" si="599"/>
        <v>64</v>
      </c>
      <c r="M4971">
        <f t="shared" si="600"/>
        <v>1269000</v>
      </c>
    </row>
    <row r="4972" spans="1:13" x14ac:dyDescent="0.45">
      <c r="A4972" t="s">
        <v>5324</v>
      </c>
      <c r="B4972">
        <v>1000000</v>
      </c>
      <c r="C4972" t="s">
        <v>43</v>
      </c>
      <c r="D4972" t="str">
        <f t="shared" si="601"/>
        <v>2020.12</v>
      </c>
      <c r="E4972" t="str" cm="1">
        <f t="array" ref="E4972">IF(COUNT(FIND({"셀룰러","샐룰러","lte","Lte","LTE","Cellular","cellular"},G4972)),"lte","wifi")</f>
        <v>wifi</v>
      </c>
      <c r="F4972" t="s">
        <v>173</v>
      </c>
      <c r="G4972" t="s">
        <v>176</v>
      </c>
      <c r="H4972">
        <f t="shared" si="596"/>
        <v>2.0199999999999818</v>
      </c>
      <c r="I4972">
        <f t="shared" si="598"/>
        <v>1469000</v>
      </c>
      <c r="J4972">
        <v>2018.1</v>
      </c>
      <c r="K4972">
        <f t="shared" si="599"/>
        <v>256</v>
      </c>
      <c r="M4972">
        <f t="shared" si="600"/>
        <v>1269000</v>
      </c>
    </row>
    <row r="4973" spans="1:13" x14ac:dyDescent="0.45">
      <c r="A4973" t="s">
        <v>5324</v>
      </c>
      <c r="B4973">
        <v>860000</v>
      </c>
      <c r="C4973" t="s">
        <v>4</v>
      </c>
      <c r="D4973" t="str">
        <f t="shared" si="601"/>
        <v>2020.11</v>
      </c>
      <c r="E4973" t="str" cm="1">
        <f t="array" ref="E4973">IF(COUNT(FIND({"셀룰러","샐룰러","lte","Lte","LTE","Cellular","cellular"},G4973)),"lte","wifi")</f>
        <v>wifi</v>
      </c>
      <c r="F4973" t="s">
        <v>213</v>
      </c>
      <c r="G4973" t="s">
        <v>4903</v>
      </c>
      <c r="H4973">
        <f t="shared" si="596"/>
        <v>2.0099999999999909</v>
      </c>
      <c r="I4973">
        <f t="shared" si="598"/>
        <v>1269000</v>
      </c>
      <c r="J4973">
        <v>2018.1</v>
      </c>
      <c r="K4973">
        <f t="shared" si="599"/>
        <v>64</v>
      </c>
      <c r="M4973">
        <f t="shared" si="600"/>
        <v>1269000</v>
      </c>
    </row>
    <row r="4974" spans="1:13" x14ac:dyDescent="0.45">
      <c r="A4974" t="s">
        <v>5324</v>
      </c>
      <c r="B4974">
        <v>850000</v>
      </c>
      <c r="C4974" t="s">
        <v>4</v>
      </c>
      <c r="D4974" t="str">
        <f t="shared" si="601"/>
        <v>2021.02</v>
      </c>
      <c r="E4974" t="str" cm="1">
        <f t="array" ref="E4974">IF(COUNT(FIND({"셀룰러","샐룰러","lte","Lte","LTE","Cellular","cellular"},G4974)),"lte","wifi")</f>
        <v>wifi</v>
      </c>
      <c r="F4974" t="s">
        <v>64</v>
      </c>
      <c r="G4974" t="s">
        <v>63</v>
      </c>
      <c r="H4974">
        <f t="shared" si="596"/>
        <v>2.9200000000000728</v>
      </c>
      <c r="I4974">
        <f t="shared" si="598"/>
        <v>1269000</v>
      </c>
      <c r="J4974">
        <v>2018.1</v>
      </c>
      <c r="K4974">
        <f t="shared" si="599"/>
        <v>64</v>
      </c>
      <c r="M4974">
        <f t="shared" si="600"/>
        <v>1269000</v>
      </c>
    </row>
    <row r="4975" spans="1:13" x14ac:dyDescent="0.45">
      <c r="A4975" t="s">
        <v>5324</v>
      </c>
      <c r="B4975">
        <v>770000</v>
      </c>
      <c r="C4975" t="s">
        <v>4</v>
      </c>
      <c r="D4975" t="str">
        <f t="shared" si="601"/>
        <v>2021.01</v>
      </c>
      <c r="E4975" t="str" cm="1">
        <f t="array" ref="E4975">IF(COUNT(FIND({"셀룰러","샐룰러","lte","Lte","LTE","Cellular","cellular"},G4975)),"lte","wifi")</f>
        <v>wifi</v>
      </c>
      <c r="F4975" t="s">
        <v>114</v>
      </c>
      <c r="G4975" t="s">
        <v>440</v>
      </c>
      <c r="H4975">
        <f t="shared" si="596"/>
        <v>2.9100000000000819</v>
      </c>
      <c r="I4975">
        <f t="shared" si="598"/>
        <v>1269000</v>
      </c>
      <c r="J4975">
        <v>2018.1</v>
      </c>
      <c r="K4975">
        <f t="shared" si="599"/>
        <v>64</v>
      </c>
      <c r="M4975">
        <f t="shared" si="600"/>
        <v>1269000</v>
      </c>
    </row>
    <row r="4976" spans="1:13" x14ac:dyDescent="0.45">
      <c r="A4976" t="s">
        <v>5324</v>
      </c>
      <c r="B4976">
        <v>1050000</v>
      </c>
      <c r="C4976" t="s">
        <v>4</v>
      </c>
      <c r="D4976" t="str">
        <f t="shared" si="601"/>
        <v>2020.11</v>
      </c>
      <c r="E4976" t="str" cm="1">
        <f t="array" ref="E4976">IF(COUNT(FIND({"셀룰러","샐룰러","lte","Lte","LTE","Cellular","cellular"},G4976)),"lte","wifi")</f>
        <v>lte</v>
      </c>
      <c r="F4976" t="s">
        <v>185</v>
      </c>
      <c r="G4976" t="s">
        <v>4895</v>
      </c>
      <c r="H4976">
        <f t="shared" si="596"/>
        <v>2.0099999999999909</v>
      </c>
      <c r="I4976">
        <f t="shared" si="598"/>
        <v>1469000</v>
      </c>
      <c r="J4976">
        <v>2018.1</v>
      </c>
      <c r="K4976">
        <f t="shared" si="599"/>
        <v>64</v>
      </c>
      <c r="M4976">
        <f t="shared" si="600"/>
        <v>1469000</v>
      </c>
    </row>
    <row r="4977" spans="1:13" x14ac:dyDescent="0.45">
      <c r="A4977" t="s">
        <v>5324</v>
      </c>
      <c r="B4977">
        <v>800000</v>
      </c>
      <c r="C4977" t="s">
        <v>4</v>
      </c>
      <c r="D4977" t="str">
        <f t="shared" si="601"/>
        <v>2021.01</v>
      </c>
      <c r="E4977" t="str" cm="1">
        <f t="array" ref="E4977">IF(COUNT(FIND({"셀룰러","샐룰러","lte","Lte","LTE","Cellular","cellular"},G4977)),"lte","wifi")</f>
        <v>wifi</v>
      </c>
      <c r="F4977" t="s">
        <v>108</v>
      </c>
      <c r="G4977" t="s">
        <v>422</v>
      </c>
      <c r="H4977">
        <f t="shared" si="596"/>
        <v>2.9100000000000819</v>
      </c>
      <c r="I4977">
        <f t="shared" si="598"/>
        <v>1469000</v>
      </c>
      <c r="J4977">
        <v>2018.1</v>
      </c>
      <c r="K4977">
        <f t="shared" si="599"/>
        <v>256</v>
      </c>
      <c r="M4977">
        <f t="shared" si="600"/>
        <v>1269000</v>
      </c>
    </row>
    <row r="4978" spans="1:13" x14ac:dyDescent="0.45">
      <c r="A4978" t="s">
        <v>5324</v>
      </c>
      <c r="B4978">
        <v>900000</v>
      </c>
      <c r="C4978" t="s">
        <v>4</v>
      </c>
      <c r="D4978" t="str">
        <f t="shared" si="601"/>
        <v>2020.11</v>
      </c>
      <c r="E4978" t="str" cm="1">
        <f t="array" ref="E4978">IF(COUNT(FIND({"셀룰러","샐룰러","lte","Lte","LTE","Cellular","cellular"},G4978)),"lte","wifi")</f>
        <v>lte</v>
      </c>
      <c r="F4978" t="s">
        <v>236</v>
      </c>
      <c r="G4978" t="s">
        <v>4889</v>
      </c>
      <c r="H4978">
        <f t="shared" si="596"/>
        <v>2.0099999999999909</v>
      </c>
      <c r="I4978">
        <f t="shared" si="598"/>
        <v>1469000</v>
      </c>
      <c r="J4978">
        <v>2018.1</v>
      </c>
      <c r="K4978">
        <f t="shared" si="599"/>
        <v>64</v>
      </c>
      <c r="M4978">
        <f t="shared" si="600"/>
        <v>1469000</v>
      </c>
    </row>
    <row r="4979" spans="1:13" x14ac:dyDescent="0.45">
      <c r="A4979" t="s">
        <v>5324</v>
      </c>
      <c r="B4979">
        <v>1000000</v>
      </c>
      <c r="C4979" t="s">
        <v>7</v>
      </c>
      <c r="D4979" t="str">
        <f t="shared" si="601"/>
        <v>2020.12</v>
      </c>
      <c r="E4979" t="str" cm="1">
        <f t="array" ref="E4979">IF(COUNT(FIND({"셀룰러","샐룰러","lte","Lte","LTE","Cellular","cellular"},G4979)),"lte","wifi")</f>
        <v>lte</v>
      </c>
      <c r="F4979" t="s">
        <v>128</v>
      </c>
      <c r="G4979" t="s">
        <v>442</v>
      </c>
      <c r="H4979">
        <f t="shared" si="596"/>
        <v>2.0199999999999818</v>
      </c>
      <c r="I4979">
        <f t="shared" si="598"/>
        <v>1669000</v>
      </c>
      <c r="J4979">
        <v>2018.1</v>
      </c>
      <c r="K4979">
        <f t="shared" si="599"/>
        <v>256</v>
      </c>
      <c r="M4979">
        <f t="shared" si="600"/>
        <v>1469000</v>
      </c>
    </row>
    <row r="4980" spans="1:13" x14ac:dyDescent="0.45">
      <c r="A4980" t="s">
        <v>5324</v>
      </c>
      <c r="B4980">
        <v>980000</v>
      </c>
      <c r="C4980" t="s">
        <v>4</v>
      </c>
      <c r="D4980" t="str">
        <f t="shared" si="601"/>
        <v>2021.02</v>
      </c>
      <c r="E4980" t="str" cm="1">
        <f t="array" ref="E4980">IF(COUNT(FIND({"셀룰러","샐룰러","lte","Lte","LTE","Cellular","cellular"},G4980)),"lte","wifi")</f>
        <v>lte</v>
      </c>
      <c r="F4980" t="s">
        <v>40</v>
      </c>
      <c r="G4980" t="s">
        <v>264</v>
      </c>
      <c r="H4980">
        <f t="shared" si="596"/>
        <v>2.9200000000000728</v>
      </c>
      <c r="I4980">
        <f t="shared" si="598"/>
        <v>1469000</v>
      </c>
      <c r="J4980">
        <v>2018.1</v>
      </c>
      <c r="K4980">
        <f t="shared" si="599"/>
        <v>64</v>
      </c>
      <c r="M4980">
        <f t="shared" si="600"/>
        <v>1469000</v>
      </c>
    </row>
    <row r="4981" spans="1:13" x14ac:dyDescent="0.45">
      <c r="A4981" t="s">
        <v>5324</v>
      </c>
      <c r="B4981">
        <v>700000</v>
      </c>
      <c r="C4981" t="s">
        <v>4</v>
      </c>
      <c r="D4981" t="str">
        <f t="shared" si="601"/>
        <v>2021.03</v>
      </c>
      <c r="E4981" t="str" cm="1">
        <f t="array" ref="E4981">IF(COUNT(FIND({"셀룰러","샐룰러","lte","Lte","LTE","Cellular","cellular"},G4981)),"lte","wifi")</f>
        <v>wifi</v>
      </c>
      <c r="F4981" t="s">
        <v>18</v>
      </c>
      <c r="G4981" t="s">
        <v>239</v>
      </c>
      <c r="H4981">
        <f t="shared" si="596"/>
        <v>2.9300000000000637</v>
      </c>
      <c r="I4981">
        <f t="shared" si="598"/>
        <v>1269000</v>
      </c>
      <c r="J4981">
        <v>2018.1</v>
      </c>
      <c r="K4981">
        <f t="shared" si="599"/>
        <v>64</v>
      </c>
      <c r="M4981">
        <f t="shared" si="600"/>
        <v>1269000</v>
      </c>
    </row>
    <row r="4982" spans="1:13" x14ac:dyDescent="0.45">
      <c r="A4982" t="s">
        <v>5324</v>
      </c>
      <c r="B4982">
        <v>900000</v>
      </c>
      <c r="C4982" t="s">
        <v>7</v>
      </c>
      <c r="D4982" t="str">
        <f t="shared" si="601"/>
        <v>2021.01</v>
      </c>
      <c r="E4982" t="str" cm="1">
        <f t="array" ref="E4982">IF(COUNT(FIND({"셀룰러","샐룰러","lte","Lte","LTE","Cellular","cellular"},G4982)),"lte","wifi")</f>
        <v>wifi</v>
      </c>
      <c r="F4982" t="s">
        <v>106</v>
      </c>
      <c r="G4982" t="s">
        <v>436</v>
      </c>
      <c r="H4982">
        <f t="shared" si="596"/>
        <v>2.9100000000000819</v>
      </c>
      <c r="I4982">
        <f t="shared" si="598"/>
        <v>1269000</v>
      </c>
      <c r="J4982">
        <v>2018.1</v>
      </c>
      <c r="K4982">
        <f t="shared" si="599"/>
        <v>64</v>
      </c>
      <c r="M4982">
        <f t="shared" si="600"/>
        <v>1269000</v>
      </c>
    </row>
    <row r="4983" spans="1:13" x14ac:dyDescent="0.45">
      <c r="A4983" t="s">
        <v>5324</v>
      </c>
      <c r="B4983">
        <v>950000</v>
      </c>
      <c r="C4983" t="s">
        <v>4</v>
      </c>
      <c r="D4983" s="2">
        <v>2021.01</v>
      </c>
      <c r="E4983" t="str" cm="1">
        <f t="array" ref="E4983">IF(COUNT(FIND({"셀룰러","샐룰러","lte","Lte","LTE","Cellular","cellular"},G4983)),"lte","wifi")</f>
        <v>lte</v>
      </c>
      <c r="F4983">
        <v>20210110</v>
      </c>
      <c r="G4983" t="s">
        <v>5740</v>
      </c>
      <c r="H4983">
        <f t="shared" si="596"/>
        <v>2.9100000000000819</v>
      </c>
      <c r="I4983">
        <f t="shared" si="598"/>
        <v>1469000</v>
      </c>
      <c r="J4983">
        <v>2018.1</v>
      </c>
      <c r="K4983">
        <f t="shared" si="599"/>
        <v>64</v>
      </c>
      <c r="M4983">
        <f t="shared" si="600"/>
        <v>1469000</v>
      </c>
    </row>
    <row r="4984" spans="1:13" x14ac:dyDescent="0.45">
      <c r="A4984" t="s">
        <v>5324</v>
      </c>
      <c r="B4984">
        <v>890000</v>
      </c>
      <c r="C4984" t="s">
        <v>7</v>
      </c>
      <c r="D4984" t="str">
        <f>LEFT(F4984,7)</f>
        <v>2020.11</v>
      </c>
      <c r="E4984" t="str" cm="1">
        <f t="array" ref="E4984">IF(COUNT(FIND({"셀룰러","샐룰러","lte","Lte","LTE","Cellular","cellular"},G4984)),"lte","wifi")</f>
        <v>lte</v>
      </c>
      <c r="F4984" t="s">
        <v>186</v>
      </c>
      <c r="G4984" t="s">
        <v>210</v>
      </c>
      <c r="H4984">
        <f t="shared" si="596"/>
        <v>2.0099999999999909</v>
      </c>
      <c r="I4984">
        <f t="shared" si="598"/>
        <v>1669000</v>
      </c>
      <c r="J4984">
        <v>2018.1</v>
      </c>
      <c r="K4984">
        <f t="shared" si="599"/>
        <v>256</v>
      </c>
      <c r="M4984">
        <f t="shared" si="600"/>
        <v>1469000</v>
      </c>
    </row>
    <row r="4985" spans="1:13" x14ac:dyDescent="0.45">
      <c r="A4985" t="s">
        <v>5324</v>
      </c>
      <c r="B4985">
        <v>600000</v>
      </c>
      <c r="C4985" t="s">
        <v>7</v>
      </c>
      <c r="D4985" t="str">
        <f>LEFT(F4985,7)</f>
        <v>2020.11</v>
      </c>
      <c r="E4985" t="str" cm="1">
        <f t="array" ref="E4985">IF(COUNT(FIND({"셀룰러","샐룰러","lte","Lte","LTE","Cellular","cellular"},G4985)),"lte","wifi")</f>
        <v>wifi</v>
      </c>
      <c r="F4985" t="s">
        <v>516</v>
      </c>
      <c r="G4985" t="s">
        <v>515</v>
      </c>
      <c r="H4985">
        <f t="shared" si="596"/>
        <v>2.0099999999999909</v>
      </c>
      <c r="I4985">
        <f t="shared" si="598"/>
        <v>1269000</v>
      </c>
      <c r="J4985">
        <v>2018.1</v>
      </c>
      <c r="K4985">
        <f t="shared" si="599"/>
        <v>64</v>
      </c>
      <c r="M4985">
        <f t="shared" si="600"/>
        <v>1269000</v>
      </c>
    </row>
    <row r="4986" spans="1:13" x14ac:dyDescent="0.45">
      <c r="A4986" t="s">
        <v>5324</v>
      </c>
      <c r="B4986">
        <v>900000</v>
      </c>
      <c r="C4986" t="s">
        <v>43</v>
      </c>
      <c r="D4986" t="str">
        <f>LEFT(F4986,7)</f>
        <v>2021.02</v>
      </c>
      <c r="E4986" t="str" cm="1">
        <f t="array" ref="E4986">IF(COUNT(FIND({"셀룰러","샐룰러","lte","Lte","LTE","Cellular","cellular"},G4986)),"lte","wifi")</f>
        <v>lte</v>
      </c>
      <c r="F4986" t="s">
        <v>208</v>
      </c>
      <c r="G4986" t="s">
        <v>263</v>
      </c>
      <c r="H4986">
        <f t="shared" si="596"/>
        <v>2.9200000000000728</v>
      </c>
      <c r="I4986">
        <f t="shared" si="598"/>
        <v>1469000</v>
      </c>
      <c r="J4986">
        <v>2018.1</v>
      </c>
      <c r="K4986">
        <f t="shared" si="599"/>
        <v>64</v>
      </c>
      <c r="M4986">
        <f t="shared" si="600"/>
        <v>1469000</v>
      </c>
    </row>
    <row r="4987" spans="1:13" x14ac:dyDescent="0.45">
      <c r="A4987" t="s">
        <v>5324</v>
      </c>
      <c r="B4987">
        <v>850000</v>
      </c>
      <c r="C4987" t="s">
        <v>4</v>
      </c>
      <c r="D4987" t="str">
        <f>LEFT(F4987,7)</f>
        <v>2021.01</v>
      </c>
      <c r="E4987" t="str" cm="1">
        <f t="array" ref="E4987">IF(COUNT(FIND({"셀룰러","샐룰러","lte","Lte","LTE","Cellular","cellular"},G4987)),"lte","wifi")</f>
        <v>lte</v>
      </c>
      <c r="F4987" t="s">
        <v>100</v>
      </c>
      <c r="G4987" t="s">
        <v>365</v>
      </c>
      <c r="H4987">
        <f t="shared" si="596"/>
        <v>2.9100000000000819</v>
      </c>
      <c r="I4987">
        <f t="shared" si="598"/>
        <v>1669000</v>
      </c>
      <c r="J4987">
        <v>2018.1</v>
      </c>
      <c r="K4987">
        <f t="shared" si="599"/>
        <v>256</v>
      </c>
      <c r="M4987">
        <f t="shared" si="600"/>
        <v>1469000</v>
      </c>
    </row>
    <row r="4988" spans="1:13" x14ac:dyDescent="0.45">
      <c r="A4988" t="s">
        <v>5324</v>
      </c>
      <c r="B4988">
        <v>860000</v>
      </c>
      <c r="C4988" t="s">
        <v>4</v>
      </c>
      <c r="D4988" t="str">
        <f>LEFT(F4988,7)</f>
        <v>2021.01</v>
      </c>
      <c r="E4988" t="str" cm="1">
        <f t="array" ref="E4988">IF(COUNT(FIND({"셀룰러","샐룰러","lte","Lte","LTE","Cellular","cellular"},G4988)),"lte","wifi")</f>
        <v>wifi</v>
      </c>
      <c r="F4988" t="s">
        <v>102</v>
      </c>
      <c r="G4988" t="s">
        <v>104</v>
      </c>
      <c r="H4988">
        <f t="shared" si="596"/>
        <v>2.9100000000000819</v>
      </c>
      <c r="I4988">
        <f t="shared" si="598"/>
        <v>1269000</v>
      </c>
      <c r="J4988">
        <v>2018.1</v>
      </c>
      <c r="K4988">
        <f t="shared" si="599"/>
        <v>64</v>
      </c>
      <c r="M4988">
        <f t="shared" si="600"/>
        <v>1269000</v>
      </c>
    </row>
    <row r="4989" spans="1:13" x14ac:dyDescent="0.45">
      <c r="A4989" t="s">
        <v>5324</v>
      </c>
      <c r="B4989">
        <v>900000</v>
      </c>
      <c r="C4989" t="s">
        <v>7</v>
      </c>
      <c r="D4989" s="2">
        <v>2021.01</v>
      </c>
      <c r="E4989" t="str" cm="1">
        <f t="array" ref="E4989">IF(COUNT(FIND({"셀룰러","샐룰러","lte","Lte","LTE","Cellular","cellular"},G4989)),"lte","wifi")</f>
        <v>wifi</v>
      </c>
      <c r="F4989">
        <v>20210117</v>
      </c>
      <c r="G4989" t="s">
        <v>377</v>
      </c>
      <c r="H4989">
        <f t="shared" si="596"/>
        <v>2.9100000000000819</v>
      </c>
      <c r="I4989">
        <f t="shared" si="598"/>
        <v>1269000</v>
      </c>
      <c r="J4989">
        <v>2018.1</v>
      </c>
      <c r="K4989">
        <f t="shared" si="599"/>
        <v>64</v>
      </c>
      <c r="M4989">
        <f t="shared" si="600"/>
        <v>1269000</v>
      </c>
    </row>
    <row r="4990" spans="1:13" x14ac:dyDescent="0.45">
      <c r="A4990" t="s">
        <v>5324</v>
      </c>
      <c r="B4990">
        <v>920000</v>
      </c>
      <c r="C4990" t="s">
        <v>7</v>
      </c>
      <c r="D4990" t="str">
        <f>LEFT(F4990,7)</f>
        <v>2021.02</v>
      </c>
      <c r="E4990" t="str" cm="1">
        <f t="array" ref="E4990">IF(COUNT(FIND({"셀룰러","샐룰러","lte","Lte","LTE","Cellular","cellular"},G4990)),"lte","wifi")</f>
        <v>lte</v>
      </c>
      <c r="F4990" t="s">
        <v>41</v>
      </c>
      <c r="G4990" t="s">
        <v>279</v>
      </c>
      <c r="H4990">
        <f t="shared" si="596"/>
        <v>2.9200000000000728</v>
      </c>
      <c r="I4990">
        <f t="shared" si="598"/>
        <v>1669000</v>
      </c>
      <c r="J4990">
        <v>2018.1</v>
      </c>
      <c r="K4990">
        <f t="shared" si="599"/>
        <v>256</v>
      </c>
      <c r="M4990">
        <f t="shared" si="600"/>
        <v>1469000</v>
      </c>
    </row>
    <row r="4991" spans="1:13" x14ac:dyDescent="0.45">
      <c r="A4991" t="s">
        <v>5324</v>
      </c>
      <c r="B4991">
        <v>1000000</v>
      </c>
      <c r="C4991" t="s">
        <v>7</v>
      </c>
      <c r="D4991" t="str">
        <f>LEFT(F4991,7)</f>
        <v>2021.02</v>
      </c>
      <c r="E4991" t="str" cm="1">
        <f t="array" ref="E4991">IF(COUNT(FIND({"셀룰러","샐룰러","lte","Lte","LTE","Cellular","cellular"},G4991)),"lte","wifi")</f>
        <v>lte</v>
      </c>
      <c r="F4991" t="s">
        <v>58</v>
      </c>
      <c r="G4991" t="s">
        <v>307</v>
      </c>
      <c r="H4991">
        <f t="shared" si="596"/>
        <v>2.9200000000000728</v>
      </c>
      <c r="I4991">
        <f t="shared" si="598"/>
        <v>1669000</v>
      </c>
      <c r="J4991">
        <v>2018.1</v>
      </c>
      <c r="K4991">
        <f t="shared" si="599"/>
        <v>256</v>
      </c>
      <c r="M4991">
        <f t="shared" si="600"/>
        <v>1469000</v>
      </c>
    </row>
    <row r="4992" spans="1:13" x14ac:dyDescent="0.45">
      <c r="A4992" t="s">
        <v>5324</v>
      </c>
      <c r="B4992">
        <v>755000</v>
      </c>
      <c r="C4992" t="s">
        <v>4</v>
      </c>
      <c r="D4992" t="str">
        <f>LEFT(F4992,7)</f>
        <v>2021.01</v>
      </c>
      <c r="E4992" t="str" cm="1">
        <f t="array" ref="E4992">IF(COUNT(FIND({"셀룰러","샐룰러","lte","Lte","LTE","Cellular","cellular"},G4992)),"lte","wifi")</f>
        <v>wifi</v>
      </c>
      <c r="F4992" t="s">
        <v>92</v>
      </c>
      <c r="G4992" t="s">
        <v>101</v>
      </c>
      <c r="H4992">
        <f t="shared" si="596"/>
        <v>2.9100000000000819</v>
      </c>
      <c r="I4992">
        <f t="shared" si="598"/>
        <v>1269000</v>
      </c>
      <c r="J4992">
        <v>2018.1</v>
      </c>
      <c r="K4992">
        <f t="shared" si="599"/>
        <v>64</v>
      </c>
      <c r="M4992">
        <f t="shared" si="600"/>
        <v>1269000</v>
      </c>
    </row>
    <row r="4993" spans="1:13" x14ac:dyDescent="0.45">
      <c r="A4993" t="s">
        <v>5324</v>
      </c>
      <c r="B4993">
        <v>790000</v>
      </c>
      <c r="C4993" t="s">
        <v>7</v>
      </c>
      <c r="D4993" t="str">
        <f>LEFT(F4993,7)</f>
        <v>2020.12</v>
      </c>
      <c r="E4993" t="str" cm="1">
        <f t="array" ref="E4993">IF(COUNT(FIND({"셀룰러","샐룰러","lte","Lte","LTE","Cellular","cellular"},G4993)),"lte","wifi")</f>
        <v>lte</v>
      </c>
      <c r="F4993" t="s">
        <v>455</v>
      </c>
      <c r="G4993" t="s">
        <v>490</v>
      </c>
      <c r="H4993">
        <f t="shared" si="596"/>
        <v>2.0199999999999818</v>
      </c>
      <c r="I4993">
        <f t="shared" si="598"/>
        <v>1669000</v>
      </c>
      <c r="J4993">
        <v>2018.1</v>
      </c>
      <c r="K4993">
        <f t="shared" si="599"/>
        <v>256</v>
      </c>
      <c r="M4993">
        <f t="shared" si="600"/>
        <v>1469000</v>
      </c>
    </row>
    <row r="4994" spans="1:13" x14ac:dyDescent="0.45">
      <c r="A4994" t="s">
        <v>5324</v>
      </c>
      <c r="B4994">
        <v>850000</v>
      </c>
      <c r="C4994" t="s">
        <v>4</v>
      </c>
      <c r="D4994" t="str">
        <f>LEFT(F4994,7)</f>
        <v>2020.11</v>
      </c>
      <c r="E4994" t="str" cm="1">
        <f t="array" ref="E4994">IF(COUNT(FIND({"셀룰러","샐룰러","lte","Lte","LTE","Cellular","cellular"},G4994)),"lte","wifi")</f>
        <v>wifi</v>
      </c>
      <c r="F4994" t="s">
        <v>195</v>
      </c>
      <c r="G4994" t="s">
        <v>209</v>
      </c>
      <c r="H4994">
        <f t="shared" si="596"/>
        <v>2.0099999999999909</v>
      </c>
      <c r="I4994">
        <f t="shared" si="598"/>
        <v>1469000</v>
      </c>
      <c r="J4994">
        <v>2018.1</v>
      </c>
      <c r="K4994">
        <f t="shared" si="599"/>
        <v>256</v>
      </c>
      <c r="M4994">
        <f t="shared" si="600"/>
        <v>1269000</v>
      </c>
    </row>
    <row r="4995" spans="1:13" x14ac:dyDescent="0.45">
      <c r="A4995" t="s">
        <v>5324</v>
      </c>
      <c r="B4995">
        <v>700000</v>
      </c>
      <c r="C4995" t="s">
        <v>7</v>
      </c>
      <c r="D4995" s="2">
        <v>2021.03</v>
      </c>
      <c r="E4995" t="str" cm="1">
        <f t="array" ref="E4995">IF(COUNT(FIND({"셀룰러","샐룰러","lte","Lte","LTE","Cellular","cellular"},G4995)),"lte","wifi")</f>
        <v>wifi</v>
      </c>
      <c r="F4995">
        <v>20210309</v>
      </c>
      <c r="G4995" t="s">
        <v>5533</v>
      </c>
      <c r="H4995">
        <f t="shared" si="596"/>
        <v>2.9300000000000637</v>
      </c>
      <c r="I4995">
        <f t="shared" si="598"/>
        <v>1269000</v>
      </c>
      <c r="J4995">
        <v>2018.1</v>
      </c>
      <c r="K4995">
        <f t="shared" si="599"/>
        <v>64</v>
      </c>
      <c r="M4995">
        <f t="shared" si="600"/>
        <v>1269000</v>
      </c>
    </row>
    <row r="4996" spans="1:13" x14ac:dyDescent="0.45">
      <c r="A4996" t="s">
        <v>5324</v>
      </c>
      <c r="B4996">
        <v>960000</v>
      </c>
      <c r="C4996" t="s">
        <v>7</v>
      </c>
      <c r="D4996" t="str">
        <f t="shared" ref="D4996:D5030" si="602">LEFT(F4996,7)</f>
        <v>2021.03</v>
      </c>
      <c r="E4996" t="str" cm="1">
        <f t="array" ref="E4996">IF(COUNT(FIND({"셀룰러","샐룰러","lte","Lte","LTE","Cellular","cellular"},G4996)),"lte","wifi")</f>
        <v>lte</v>
      </c>
      <c r="F4996" t="s">
        <v>20</v>
      </c>
      <c r="G4996" t="s">
        <v>214</v>
      </c>
      <c r="H4996">
        <f t="shared" si="596"/>
        <v>2.9300000000000637</v>
      </c>
      <c r="I4996">
        <f t="shared" si="598"/>
        <v>1669000</v>
      </c>
      <c r="J4996">
        <v>2018.1</v>
      </c>
      <c r="K4996">
        <f t="shared" si="599"/>
        <v>256</v>
      </c>
      <c r="M4996">
        <f t="shared" si="600"/>
        <v>1469000</v>
      </c>
    </row>
    <row r="4997" spans="1:13" x14ac:dyDescent="0.45">
      <c r="A4997" t="s">
        <v>5324</v>
      </c>
      <c r="B4997">
        <v>860000</v>
      </c>
      <c r="C4997" t="s">
        <v>4</v>
      </c>
      <c r="D4997" t="str">
        <f t="shared" si="602"/>
        <v>2020.12</v>
      </c>
      <c r="E4997" t="str" cm="1">
        <f t="array" ref="E4997">IF(COUNT(FIND({"셀룰러","샐룰러","lte","Lte","LTE","Cellular","cellular"},G4997)),"lte","wifi")</f>
        <v>wifi</v>
      </c>
      <c r="F4997" t="s">
        <v>138</v>
      </c>
      <c r="G4997" t="s">
        <v>445</v>
      </c>
      <c r="H4997">
        <f t="shared" si="596"/>
        <v>2.0199999999999818</v>
      </c>
      <c r="I4997">
        <f t="shared" si="598"/>
        <v>1469000</v>
      </c>
      <c r="J4997">
        <v>2018.1</v>
      </c>
      <c r="K4997">
        <f t="shared" si="599"/>
        <v>256</v>
      </c>
      <c r="M4997">
        <f t="shared" si="600"/>
        <v>1269000</v>
      </c>
    </row>
    <row r="4998" spans="1:13" x14ac:dyDescent="0.45">
      <c r="A4998" t="s">
        <v>5324</v>
      </c>
      <c r="B4998">
        <v>1000000</v>
      </c>
      <c r="C4998" t="s">
        <v>7</v>
      </c>
      <c r="D4998" t="str">
        <f t="shared" si="602"/>
        <v>2020.10</v>
      </c>
      <c r="E4998" t="str" cm="1">
        <f t="array" ref="E4998">IF(COUNT(FIND({"셀룰러","샐룰러","lte","Lte","LTE","Cellular","cellular"},G4998)),"lte","wifi")</f>
        <v>lte</v>
      </c>
      <c r="F4998" t="s">
        <v>694</v>
      </c>
      <c r="G4998" t="s">
        <v>4911</v>
      </c>
      <c r="H4998">
        <f t="shared" si="596"/>
        <v>2</v>
      </c>
      <c r="I4998">
        <f t="shared" si="598"/>
        <v>1669000</v>
      </c>
      <c r="J4998">
        <v>2018.1</v>
      </c>
      <c r="K4998">
        <f t="shared" si="599"/>
        <v>256</v>
      </c>
      <c r="M4998">
        <f t="shared" si="600"/>
        <v>1469000</v>
      </c>
    </row>
    <row r="4999" spans="1:13" x14ac:dyDescent="0.45">
      <c r="A4999" t="s">
        <v>5324</v>
      </c>
      <c r="B4999">
        <v>1000000</v>
      </c>
      <c r="C4999" t="s">
        <v>4</v>
      </c>
      <c r="D4999" t="str">
        <f t="shared" si="602"/>
        <v>2020.11</v>
      </c>
      <c r="E4999" t="str" cm="1">
        <f t="array" ref="E4999">IF(COUNT(FIND({"셀룰러","샐룰러","lte","Lte","LTE","Cellular","cellular"},G4999)),"lte","wifi")</f>
        <v>lte</v>
      </c>
      <c r="F4999" t="s">
        <v>185</v>
      </c>
      <c r="G4999" t="s">
        <v>4896</v>
      </c>
      <c r="H4999">
        <f t="shared" ref="H4999:H5062" si="603">D4999-J4999</f>
        <v>2.0099999999999909</v>
      </c>
      <c r="I4999">
        <f t="shared" si="598"/>
        <v>1669000</v>
      </c>
      <c r="J4999">
        <v>2018.1</v>
      </c>
      <c r="K4999">
        <f t="shared" si="599"/>
        <v>256</v>
      </c>
      <c r="M4999">
        <f t="shared" si="600"/>
        <v>1469000</v>
      </c>
    </row>
    <row r="5000" spans="1:13" x14ac:dyDescent="0.45">
      <c r="A5000" t="s">
        <v>5324</v>
      </c>
      <c r="B5000">
        <v>700000</v>
      </c>
      <c r="C5000" t="s">
        <v>4</v>
      </c>
      <c r="D5000" t="str">
        <f t="shared" si="602"/>
        <v>2021.01</v>
      </c>
      <c r="E5000" t="str" cm="1">
        <f t="array" ref="E5000">IF(COUNT(FIND({"셀룰러","샐룰러","lte","Lte","LTE","Cellular","cellular"},G5000)),"lte","wifi")</f>
        <v>wifi</v>
      </c>
      <c r="F5000" t="s">
        <v>100</v>
      </c>
      <c r="G5000" t="s">
        <v>364</v>
      </c>
      <c r="H5000">
        <f t="shared" si="603"/>
        <v>2.9100000000000819</v>
      </c>
      <c r="I5000">
        <f t="shared" si="598"/>
        <v>1269000</v>
      </c>
      <c r="J5000">
        <v>2018.1</v>
      </c>
      <c r="K5000">
        <f t="shared" si="599"/>
        <v>64</v>
      </c>
      <c r="M5000">
        <f t="shared" si="600"/>
        <v>1269000</v>
      </c>
    </row>
    <row r="5001" spans="1:13" x14ac:dyDescent="0.45">
      <c r="A5001" t="s">
        <v>5324</v>
      </c>
      <c r="B5001">
        <v>710000</v>
      </c>
      <c r="C5001" t="s">
        <v>7</v>
      </c>
      <c r="D5001" t="str">
        <f t="shared" si="602"/>
        <v>2020.12</v>
      </c>
      <c r="E5001" t="str" cm="1">
        <f t="array" ref="E5001">IF(COUNT(FIND({"셀룰러","샐룰러","lte","Lte","LTE","Cellular","cellular"},G5001)),"lte","wifi")</f>
        <v>wifi</v>
      </c>
      <c r="F5001" t="s">
        <v>159</v>
      </c>
      <c r="G5001" t="s">
        <v>167</v>
      </c>
      <c r="H5001">
        <f t="shared" si="603"/>
        <v>2.0199999999999818</v>
      </c>
      <c r="I5001">
        <f t="shared" si="598"/>
        <v>1269000</v>
      </c>
      <c r="J5001">
        <v>2018.1</v>
      </c>
      <c r="K5001">
        <f t="shared" si="599"/>
        <v>64</v>
      </c>
      <c r="M5001">
        <f t="shared" si="600"/>
        <v>1269000</v>
      </c>
    </row>
    <row r="5002" spans="1:13" x14ac:dyDescent="0.45">
      <c r="A5002" t="s">
        <v>5324</v>
      </c>
      <c r="B5002">
        <v>650000</v>
      </c>
      <c r="C5002" t="s">
        <v>4</v>
      </c>
      <c r="D5002" t="str">
        <f t="shared" si="602"/>
        <v>2021.03</v>
      </c>
      <c r="E5002" t="str" cm="1">
        <f t="array" ref="E5002">IF(COUNT(FIND({"셀룰러","샐룰러","lte","Lte","LTE","Cellular","cellular"},G5002)),"lte","wifi")</f>
        <v>wifi</v>
      </c>
      <c r="F5002" t="s">
        <v>5</v>
      </c>
      <c r="G5002" t="s">
        <v>3</v>
      </c>
      <c r="H5002">
        <f t="shared" si="603"/>
        <v>2.9300000000000637</v>
      </c>
      <c r="I5002">
        <f t="shared" si="598"/>
        <v>1269000</v>
      </c>
      <c r="J5002">
        <v>2018.1</v>
      </c>
      <c r="K5002">
        <f t="shared" si="599"/>
        <v>64</v>
      </c>
      <c r="M5002">
        <f t="shared" si="600"/>
        <v>1269000</v>
      </c>
    </row>
    <row r="5003" spans="1:13" x14ac:dyDescent="0.45">
      <c r="A5003" t="s">
        <v>5324</v>
      </c>
      <c r="B5003">
        <v>730000</v>
      </c>
      <c r="C5003" t="s">
        <v>4</v>
      </c>
      <c r="D5003" t="str">
        <f t="shared" si="602"/>
        <v>2021.01</v>
      </c>
      <c r="E5003" t="str" cm="1">
        <f t="array" ref="E5003">IF(COUNT(FIND({"셀룰러","샐룰러","lte","Lte","LTE","Cellular","cellular"},G5003)),"lte","wifi")</f>
        <v>lte</v>
      </c>
      <c r="F5003" t="s">
        <v>84</v>
      </c>
      <c r="G5003" t="s">
        <v>345</v>
      </c>
      <c r="H5003">
        <f t="shared" si="603"/>
        <v>2.9100000000000819</v>
      </c>
      <c r="I5003">
        <f t="shared" si="598"/>
        <v>1469000</v>
      </c>
      <c r="J5003">
        <v>2018.1</v>
      </c>
      <c r="K5003">
        <f t="shared" si="599"/>
        <v>64</v>
      </c>
      <c r="M5003">
        <f t="shared" si="600"/>
        <v>1469000</v>
      </c>
    </row>
    <row r="5004" spans="1:13" x14ac:dyDescent="0.45">
      <c r="A5004" t="s">
        <v>5324</v>
      </c>
      <c r="B5004">
        <v>790000</v>
      </c>
      <c r="C5004" t="s">
        <v>7</v>
      </c>
      <c r="D5004" t="str">
        <f t="shared" si="602"/>
        <v>2021.02</v>
      </c>
      <c r="E5004" t="str" cm="1">
        <f t="array" ref="E5004">IF(COUNT(FIND({"셀룰러","샐룰러","lte","Lte","LTE","Cellular","cellular"},G5004)),"lte","wifi")</f>
        <v>wifi</v>
      </c>
      <c r="F5004" t="s">
        <v>66</v>
      </c>
      <c r="G5004" t="s">
        <v>65</v>
      </c>
      <c r="H5004">
        <f t="shared" si="603"/>
        <v>2.9200000000000728</v>
      </c>
      <c r="I5004">
        <f t="shared" si="598"/>
        <v>1469000</v>
      </c>
      <c r="J5004">
        <v>2018.1</v>
      </c>
      <c r="K5004">
        <f t="shared" si="599"/>
        <v>256</v>
      </c>
      <c r="M5004">
        <f t="shared" si="600"/>
        <v>1269000</v>
      </c>
    </row>
    <row r="5005" spans="1:13" x14ac:dyDescent="0.45">
      <c r="A5005" t="s">
        <v>5324</v>
      </c>
      <c r="B5005">
        <v>640000</v>
      </c>
      <c r="C5005" t="s">
        <v>7</v>
      </c>
      <c r="D5005" t="str">
        <f t="shared" si="602"/>
        <v>2020.12</v>
      </c>
      <c r="E5005" t="str" cm="1">
        <f t="array" ref="E5005">IF(COUNT(FIND({"셀룰러","샐룰러","lte","Lte","LTE","Cellular","cellular"},G5005)),"lte","wifi")</f>
        <v>wifi</v>
      </c>
      <c r="F5005" t="s">
        <v>145</v>
      </c>
      <c r="G5005" t="s">
        <v>464</v>
      </c>
      <c r="H5005">
        <f t="shared" si="603"/>
        <v>2.0199999999999818</v>
      </c>
      <c r="I5005">
        <f t="shared" si="598"/>
        <v>1269000</v>
      </c>
      <c r="J5005">
        <v>2018.1</v>
      </c>
      <c r="K5005">
        <f t="shared" si="599"/>
        <v>64</v>
      </c>
      <c r="M5005">
        <f t="shared" si="600"/>
        <v>1269000</v>
      </c>
    </row>
    <row r="5006" spans="1:13" x14ac:dyDescent="0.45">
      <c r="A5006" t="s">
        <v>5324</v>
      </c>
      <c r="B5006">
        <v>670000</v>
      </c>
      <c r="C5006" t="s">
        <v>4</v>
      </c>
      <c r="D5006" t="str">
        <f t="shared" si="602"/>
        <v>2020.11</v>
      </c>
      <c r="E5006" t="str" cm="1">
        <f t="array" ref="E5006">IF(COUNT(FIND({"셀룰러","샐룰러","lte","Lte","LTE","Cellular","cellular"},G5006)),"lte","wifi")</f>
        <v>wifi</v>
      </c>
      <c r="F5006" t="s">
        <v>206</v>
      </c>
      <c r="G5006" t="s">
        <v>4888</v>
      </c>
      <c r="H5006">
        <f t="shared" si="603"/>
        <v>2.0099999999999909</v>
      </c>
      <c r="I5006">
        <f t="shared" si="598"/>
        <v>1269000</v>
      </c>
      <c r="J5006">
        <v>2018.1</v>
      </c>
      <c r="K5006">
        <f t="shared" si="599"/>
        <v>64</v>
      </c>
      <c r="M5006">
        <f t="shared" si="600"/>
        <v>1269000</v>
      </c>
    </row>
    <row r="5007" spans="1:13" x14ac:dyDescent="0.45">
      <c r="A5007" t="s">
        <v>5324</v>
      </c>
      <c r="B5007">
        <v>900000</v>
      </c>
      <c r="C5007" t="s">
        <v>4</v>
      </c>
      <c r="D5007" t="str">
        <f t="shared" si="602"/>
        <v>2021.02</v>
      </c>
      <c r="E5007" t="str" cm="1">
        <f t="array" ref="E5007">IF(COUNT(FIND({"셀룰러","샐룰러","lte","Lte","LTE","Cellular","cellular"},G5007)),"lte","wifi")</f>
        <v>lte</v>
      </c>
      <c r="F5007" t="s">
        <v>77</v>
      </c>
      <c r="G5007" t="s">
        <v>291</v>
      </c>
      <c r="H5007">
        <f t="shared" si="603"/>
        <v>2.9200000000000728</v>
      </c>
      <c r="I5007">
        <f t="shared" si="598"/>
        <v>1469000</v>
      </c>
      <c r="J5007">
        <v>2018.1</v>
      </c>
      <c r="K5007">
        <f t="shared" si="599"/>
        <v>64</v>
      </c>
      <c r="M5007">
        <f t="shared" si="600"/>
        <v>1469000</v>
      </c>
    </row>
    <row r="5008" spans="1:13" x14ac:dyDescent="0.45">
      <c r="A5008" t="s">
        <v>5324</v>
      </c>
      <c r="B5008">
        <v>750000</v>
      </c>
      <c r="C5008" t="s">
        <v>7</v>
      </c>
      <c r="D5008" t="str">
        <f t="shared" si="602"/>
        <v>2021.01</v>
      </c>
      <c r="E5008" t="str" cm="1">
        <f t="array" ref="E5008">IF(COUNT(FIND({"셀룰러","샐룰러","lte","Lte","LTE","Cellular","cellular"},G5008)),"lte","wifi")</f>
        <v>lte</v>
      </c>
      <c r="F5008" t="s">
        <v>116</v>
      </c>
      <c r="G5008" t="s">
        <v>115</v>
      </c>
      <c r="H5008">
        <f t="shared" si="603"/>
        <v>2.9100000000000819</v>
      </c>
      <c r="I5008">
        <f t="shared" si="598"/>
        <v>1669000</v>
      </c>
      <c r="J5008">
        <v>2018.1</v>
      </c>
      <c r="K5008">
        <f t="shared" si="599"/>
        <v>256</v>
      </c>
      <c r="M5008">
        <f t="shared" si="600"/>
        <v>1469000</v>
      </c>
    </row>
    <row r="5009" spans="1:13" x14ac:dyDescent="0.45">
      <c r="A5009" t="s">
        <v>5324</v>
      </c>
      <c r="B5009">
        <v>900000</v>
      </c>
      <c r="C5009" t="s">
        <v>4</v>
      </c>
      <c r="D5009" t="str">
        <f t="shared" si="602"/>
        <v>2020.11</v>
      </c>
      <c r="E5009" t="str" cm="1">
        <f t="array" ref="E5009">IF(COUNT(FIND({"셀룰러","샐룰러","lte","Lte","LTE","Cellular","cellular"},G5009)),"lte","wifi")</f>
        <v>lte</v>
      </c>
      <c r="F5009" t="s">
        <v>181</v>
      </c>
      <c r="G5009" t="s">
        <v>4869</v>
      </c>
      <c r="H5009">
        <f t="shared" si="603"/>
        <v>2.0099999999999909</v>
      </c>
      <c r="I5009">
        <f t="shared" si="598"/>
        <v>1469000</v>
      </c>
      <c r="J5009">
        <v>2018.1</v>
      </c>
      <c r="K5009">
        <f t="shared" si="599"/>
        <v>64</v>
      </c>
      <c r="M5009">
        <f t="shared" si="600"/>
        <v>1469000</v>
      </c>
    </row>
    <row r="5010" spans="1:13" x14ac:dyDescent="0.45">
      <c r="A5010" t="s">
        <v>5324</v>
      </c>
      <c r="B5010">
        <v>1000000</v>
      </c>
      <c r="C5010" t="s">
        <v>7</v>
      </c>
      <c r="D5010" t="str">
        <f t="shared" si="602"/>
        <v>2020.12</v>
      </c>
      <c r="E5010" t="str" cm="1">
        <f t="array" ref="E5010">IF(COUNT(FIND({"셀룰러","샐룰러","lte","Lte","LTE","Cellular","cellular"},G5010)),"lte","wifi")</f>
        <v>wifi</v>
      </c>
      <c r="F5010" t="s">
        <v>163</v>
      </c>
      <c r="G5010" t="s">
        <v>179</v>
      </c>
      <c r="H5010">
        <f t="shared" si="603"/>
        <v>2.0199999999999818</v>
      </c>
      <c r="I5010">
        <f t="shared" si="598"/>
        <v>1469000</v>
      </c>
      <c r="J5010">
        <v>2018.1</v>
      </c>
      <c r="K5010">
        <f t="shared" si="599"/>
        <v>256</v>
      </c>
      <c r="M5010">
        <f t="shared" si="600"/>
        <v>1269000</v>
      </c>
    </row>
    <row r="5011" spans="1:13" x14ac:dyDescent="0.45">
      <c r="A5011" t="s">
        <v>5324</v>
      </c>
      <c r="B5011">
        <v>790000</v>
      </c>
      <c r="C5011" t="s">
        <v>7</v>
      </c>
      <c r="D5011" t="str">
        <f t="shared" si="602"/>
        <v>2020.12</v>
      </c>
      <c r="E5011" t="str" cm="1">
        <f t="array" ref="E5011">IF(COUNT(FIND({"셀룰러","샐룰러","lte","Lte","LTE","Cellular","cellular"},G5011)),"lte","wifi")</f>
        <v>wifi</v>
      </c>
      <c r="F5011" t="s">
        <v>134</v>
      </c>
      <c r="G5011" t="s">
        <v>24</v>
      </c>
      <c r="H5011">
        <f t="shared" si="603"/>
        <v>2.0199999999999818</v>
      </c>
      <c r="I5011">
        <f t="shared" si="598"/>
        <v>1269000</v>
      </c>
      <c r="J5011">
        <v>2018.1</v>
      </c>
      <c r="K5011">
        <f t="shared" si="599"/>
        <v>64</v>
      </c>
      <c r="M5011">
        <f t="shared" si="600"/>
        <v>1269000</v>
      </c>
    </row>
    <row r="5012" spans="1:13" x14ac:dyDescent="0.45">
      <c r="A5012" t="s">
        <v>5324</v>
      </c>
      <c r="B5012">
        <v>870000</v>
      </c>
      <c r="C5012" t="s">
        <v>4</v>
      </c>
      <c r="D5012" t="str">
        <f t="shared" si="602"/>
        <v>2020.11</v>
      </c>
      <c r="E5012" t="str" cm="1">
        <f t="array" ref="E5012">IF(COUNT(FIND({"셀룰러","샐룰러","lte","Lte","LTE","Cellular","cellular"},G5012)),"lte","wifi")</f>
        <v>lte</v>
      </c>
      <c r="F5012" t="s">
        <v>602</v>
      </c>
      <c r="G5012" t="s">
        <v>4892</v>
      </c>
      <c r="H5012">
        <f t="shared" si="603"/>
        <v>2.0099999999999909</v>
      </c>
      <c r="I5012">
        <f t="shared" si="598"/>
        <v>1469000</v>
      </c>
      <c r="J5012">
        <v>2018.1</v>
      </c>
      <c r="K5012">
        <f t="shared" si="599"/>
        <v>64</v>
      </c>
      <c r="M5012">
        <f t="shared" si="600"/>
        <v>1469000</v>
      </c>
    </row>
    <row r="5013" spans="1:13" x14ac:dyDescent="0.45">
      <c r="A5013" t="s">
        <v>5324</v>
      </c>
      <c r="B5013">
        <v>905000</v>
      </c>
      <c r="C5013" t="s">
        <v>43</v>
      </c>
      <c r="D5013" t="str">
        <f t="shared" si="602"/>
        <v>2021.01</v>
      </c>
      <c r="E5013" t="str" cm="1">
        <f t="array" ref="E5013">IF(COUNT(FIND({"셀룰러","샐룰러","lte","Lte","LTE","Cellular","cellular"},G5013)),"lte","wifi")</f>
        <v>wifi</v>
      </c>
      <c r="F5013" t="s">
        <v>111</v>
      </c>
      <c r="G5013" t="s">
        <v>120</v>
      </c>
      <c r="H5013">
        <f t="shared" si="603"/>
        <v>2.9100000000000819</v>
      </c>
      <c r="I5013">
        <f t="shared" si="598"/>
        <v>1269000</v>
      </c>
      <c r="J5013">
        <v>2018.1</v>
      </c>
      <c r="K5013">
        <f t="shared" si="599"/>
        <v>64</v>
      </c>
      <c r="M5013">
        <f t="shared" si="600"/>
        <v>1269000</v>
      </c>
    </row>
    <row r="5014" spans="1:13" x14ac:dyDescent="0.45">
      <c r="A5014" t="s">
        <v>5324</v>
      </c>
      <c r="B5014">
        <v>600000</v>
      </c>
      <c r="C5014" t="s">
        <v>4</v>
      </c>
      <c r="D5014" t="str">
        <f t="shared" si="602"/>
        <v>2020.11</v>
      </c>
      <c r="E5014" t="str" cm="1">
        <f t="array" ref="E5014">IF(COUNT(FIND({"셀룰러","샐룰러","lte","Lte","LTE","Cellular","cellular"},G5014)),"lte","wifi")</f>
        <v>wifi</v>
      </c>
      <c r="F5014" t="s">
        <v>599</v>
      </c>
      <c r="G5014" t="s">
        <v>4930</v>
      </c>
      <c r="H5014">
        <f t="shared" si="603"/>
        <v>2.0099999999999909</v>
      </c>
      <c r="I5014">
        <f t="shared" si="598"/>
        <v>1269000</v>
      </c>
      <c r="J5014">
        <v>2018.1</v>
      </c>
      <c r="K5014">
        <f t="shared" si="599"/>
        <v>64</v>
      </c>
      <c r="M5014">
        <f t="shared" si="600"/>
        <v>1269000</v>
      </c>
    </row>
    <row r="5015" spans="1:13" x14ac:dyDescent="0.45">
      <c r="A5015" t="s">
        <v>5324</v>
      </c>
      <c r="B5015">
        <v>950000</v>
      </c>
      <c r="C5015" t="s">
        <v>4</v>
      </c>
      <c r="D5015" t="str">
        <f t="shared" si="602"/>
        <v>2020.11</v>
      </c>
      <c r="E5015" t="str" cm="1">
        <f t="array" ref="E5015">IF(COUNT(FIND({"셀룰러","샐룰러","lte","Lte","LTE","Cellular","cellular"},G5015)),"lte","wifi")</f>
        <v>lte</v>
      </c>
      <c r="F5015" t="s">
        <v>186</v>
      </c>
      <c r="G5015" t="s">
        <v>4894</v>
      </c>
      <c r="H5015">
        <f t="shared" si="603"/>
        <v>2.0099999999999909</v>
      </c>
      <c r="I5015">
        <f t="shared" si="598"/>
        <v>1669000</v>
      </c>
      <c r="J5015">
        <v>2018.1</v>
      </c>
      <c r="K5015">
        <f t="shared" si="599"/>
        <v>256</v>
      </c>
      <c r="M5015">
        <f t="shared" si="600"/>
        <v>1469000</v>
      </c>
    </row>
    <row r="5016" spans="1:13" x14ac:dyDescent="0.45">
      <c r="A5016" t="s">
        <v>5324</v>
      </c>
      <c r="B5016">
        <v>800000</v>
      </c>
      <c r="C5016" t="s">
        <v>7</v>
      </c>
      <c r="D5016" t="str">
        <f t="shared" si="602"/>
        <v>2021.02</v>
      </c>
      <c r="E5016" t="str" cm="1">
        <f t="array" ref="E5016">IF(COUNT(FIND({"셀룰러","샐룰러","lte","Lte","LTE","Cellular","cellular"},G5016)),"lte","wifi")</f>
        <v>lte</v>
      </c>
      <c r="F5016" t="s">
        <v>73</v>
      </c>
      <c r="G5016" t="s">
        <v>323</v>
      </c>
      <c r="H5016">
        <f t="shared" si="603"/>
        <v>2.9200000000000728</v>
      </c>
      <c r="I5016">
        <f t="shared" si="598"/>
        <v>1469000</v>
      </c>
      <c r="J5016">
        <v>2018.1</v>
      </c>
      <c r="K5016">
        <f t="shared" si="599"/>
        <v>64</v>
      </c>
      <c r="M5016">
        <f t="shared" si="600"/>
        <v>1469000</v>
      </c>
    </row>
    <row r="5017" spans="1:13" x14ac:dyDescent="0.45">
      <c r="A5017" t="s">
        <v>5324</v>
      </c>
      <c r="B5017">
        <v>1100000</v>
      </c>
      <c r="C5017" t="s">
        <v>4</v>
      </c>
      <c r="D5017" t="str">
        <f t="shared" si="602"/>
        <v>2020.12</v>
      </c>
      <c r="E5017" t="str" cm="1">
        <f t="array" ref="E5017">IF(COUNT(FIND({"셀룰러","샐룰러","lte","Lte","LTE","Cellular","cellular"},G5017)),"lte","wifi")</f>
        <v>wifi</v>
      </c>
      <c r="F5017" t="s">
        <v>173</v>
      </c>
      <c r="G5017" t="s">
        <v>489</v>
      </c>
      <c r="H5017">
        <f t="shared" si="603"/>
        <v>2.0199999999999818</v>
      </c>
      <c r="I5017">
        <f t="shared" si="598"/>
        <v>1269000</v>
      </c>
      <c r="J5017">
        <v>2018.1</v>
      </c>
      <c r="K5017">
        <f t="shared" si="599"/>
        <v>64</v>
      </c>
      <c r="M5017">
        <f t="shared" si="600"/>
        <v>1269000</v>
      </c>
    </row>
    <row r="5018" spans="1:13" x14ac:dyDescent="0.45">
      <c r="A5018" t="s">
        <v>5324</v>
      </c>
      <c r="B5018">
        <v>750000</v>
      </c>
      <c r="C5018" t="s">
        <v>4</v>
      </c>
      <c r="D5018" t="str">
        <f t="shared" si="602"/>
        <v>2020.12</v>
      </c>
      <c r="E5018" t="str" cm="1">
        <f t="array" ref="E5018">IF(COUNT(FIND({"셀룰러","샐룰러","lte","Lte","LTE","Cellular","cellular"},G5018)),"lte","wifi")</f>
        <v>lte</v>
      </c>
      <c r="F5018" t="s">
        <v>173</v>
      </c>
      <c r="G5018" t="s">
        <v>178</v>
      </c>
      <c r="H5018">
        <f t="shared" si="603"/>
        <v>2.0199999999999818</v>
      </c>
      <c r="I5018">
        <f t="shared" ref="I5018:I5081" si="604">IF(K5018=256,M5018+200000,IF(K5018=512,M5018+470000,IF(K5018=1024,M5018+1010000,M5018)))</f>
        <v>1469000</v>
      </c>
      <c r="J5018">
        <v>2018.1</v>
      </c>
      <c r="K5018">
        <f t="shared" ref="K5018:K5081" si="605">IF(COUNT(FIND(512,G5018)),512,IF(COUNT(FIND(256,G5018)),256,IF(COUNT(FIND("1TB",G5018)),1024,64)))</f>
        <v>64</v>
      </c>
      <c r="M5018">
        <f t="shared" ref="M5018:M5081" si="606">IF(E5018="wifi",1269000,1469000)</f>
        <v>1469000</v>
      </c>
    </row>
    <row r="5019" spans="1:13" x14ac:dyDescent="0.45">
      <c r="A5019" t="s">
        <v>5324</v>
      </c>
      <c r="B5019">
        <v>850000</v>
      </c>
      <c r="C5019" t="s">
        <v>4</v>
      </c>
      <c r="D5019" t="str">
        <f t="shared" si="602"/>
        <v>2021.01</v>
      </c>
      <c r="E5019" t="str" cm="1">
        <f t="array" ref="E5019">IF(COUNT(FIND({"셀룰러","샐룰러","lte","Lte","LTE","Cellular","cellular"},G5019)),"lte","wifi")</f>
        <v>lte</v>
      </c>
      <c r="F5019" t="s">
        <v>89</v>
      </c>
      <c r="G5019" t="s">
        <v>379</v>
      </c>
      <c r="H5019">
        <f t="shared" si="603"/>
        <v>2.9100000000000819</v>
      </c>
      <c r="I5019">
        <f t="shared" si="604"/>
        <v>1669000</v>
      </c>
      <c r="J5019">
        <v>2018.1</v>
      </c>
      <c r="K5019">
        <f t="shared" si="605"/>
        <v>256</v>
      </c>
      <c r="M5019">
        <f t="shared" si="606"/>
        <v>1469000</v>
      </c>
    </row>
    <row r="5020" spans="1:13" x14ac:dyDescent="0.45">
      <c r="A5020" t="s">
        <v>5324</v>
      </c>
      <c r="B5020">
        <v>1100000</v>
      </c>
      <c r="C5020" t="s">
        <v>4</v>
      </c>
      <c r="D5020" t="str">
        <f t="shared" si="602"/>
        <v>2021.03</v>
      </c>
      <c r="E5020" t="str" cm="1">
        <f t="array" ref="E5020">IF(COUNT(FIND({"셀룰러","샐룰러","lte","Lte","LTE","Cellular","cellular"},G5020)),"lte","wifi")</f>
        <v>lte</v>
      </c>
      <c r="F5020" t="s">
        <v>22</v>
      </c>
      <c r="G5020" t="s">
        <v>248</v>
      </c>
      <c r="H5020">
        <f t="shared" si="603"/>
        <v>2.9300000000000637</v>
      </c>
      <c r="I5020">
        <f t="shared" si="604"/>
        <v>1669000</v>
      </c>
      <c r="J5020">
        <v>2018.1</v>
      </c>
      <c r="K5020">
        <f t="shared" si="605"/>
        <v>256</v>
      </c>
      <c r="M5020">
        <f t="shared" si="606"/>
        <v>1469000</v>
      </c>
    </row>
    <row r="5021" spans="1:13" x14ac:dyDescent="0.45">
      <c r="A5021" t="s">
        <v>5324</v>
      </c>
      <c r="B5021">
        <v>700000</v>
      </c>
      <c r="C5021" t="s">
        <v>4</v>
      </c>
      <c r="D5021" t="str">
        <f t="shared" si="602"/>
        <v>2021.02</v>
      </c>
      <c r="E5021" t="str" cm="1">
        <f t="array" ref="E5021">IF(COUNT(FIND({"셀룰러","샐룰러","lte","Lte","LTE","Cellular","cellular"},G5021)),"lte","wifi")</f>
        <v>wifi</v>
      </c>
      <c r="F5021" t="s">
        <v>25</v>
      </c>
      <c r="G5021" t="s">
        <v>24</v>
      </c>
      <c r="H5021">
        <f t="shared" si="603"/>
        <v>2.9200000000000728</v>
      </c>
      <c r="I5021">
        <f t="shared" si="604"/>
        <v>1269000</v>
      </c>
      <c r="J5021">
        <v>2018.1</v>
      </c>
      <c r="K5021">
        <f t="shared" si="605"/>
        <v>64</v>
      </c>
      <c r="M5021">
        <f t="shared" si="606"/>
        <v>1269000</v>
      </c>
    </row>
    <row r="5022" spans="1:13" x14ac:dyDescent="0.45">
      <c r="A5022" t="s">
        <v>5324</v>
      </c>
      <c r="B5022">
        <v>750000</v>
      </c>
      <c r="C5022" t="s">
        <v>7</v>
      </c>
      <c r="D5022" t="str">
        <f t="shared" si="602"/>
        <v>2020.12</v>
      </c>
      <c r="E5022" t="str" cm="1">
        <f t="array" ref="E5022">IF(COUNT(FIND({"셀룰러","샐룰러","lte","Lte","LTE","Cellular","cellular"},G5022)),"lte","wifi")</f>
        <v>wifi</v>
      </c>
      <c r="F5022" t="s">
        <v>148</v>
      </c>
      <c r="G5022" t="s">
        <v>158</v>
      </c>
      <c r="H5022">
        <f t="shared" si="603"/>
        <v>2.0199999999999818</v>
      </c>
      <c r="I5022">
        <f t="shared" si="604"/>
        <v>1269000</v>
      </c>
      <c r="J5022">
        <v>2018.1</v>
      </c>
      <c r="K5022">
        <f t="shared" si="605"/>
        <v>64</v>
      </c>
      <c r="M5022">
        <f t="shared" si="606"/>
        <v>1269000</v>
      </c>
    </row>
    <row r="5023" spans="1:13" x14ac:dyDescent="0.45">
      <c r="A5023" t="s">
        <v>5324</v>
      </c>
      <c r="B5023">
        <v>750000</v>
      </c>
      <c r="C5023" t="s">
        <v>7</v>
      </c>
      <c r="D5023" t="str">
        <f t="shared" si="602"/>
        <v>2020.11</v>
      </c>
      <c r="E5023" t="str" cm="1">
        <f t="array" ref="E5023">IF(COUNT(FIND({"셀룰러","샐룰러","lte","Lte","LTE","Cellular","cellular"},G5023)),"lte","wifi")</f>
        <v>lte</v>
      </c>
      <c r="F5023" t="s">
        <v>236</v>
      </c>
      <c r="G5023" t="s">
        <v>1051</v>
      </c>
      <c r="H5023">
        <f t="shared" si="603"/>
        <v>2.0099999999999909</v>
      </c>
      <c r="I5023">
        <f t="shared" si="604"/>
        <v>1469000</v>
      </c>
      <c r="J5023">
        <v>2018.1</v>
      </c>
      <c r="K5023">
        <f t="shared" si="605"/>
        <v>64</v>
      </c>
      <c r="M5023">
        <f t="shared" si="606"/>
        <v>1469000</v>
      </c>
    </row>
    <row r="5024" spans="1:13" x14ac:dyDescent="0.45">
      <c r="A5024" t="s">
        <v>5324</v>
      </c>
      <c r="B5024">
        <v>780000</v>
      </c>
      <c r="C5024" t="s">
        <v>7</v>
      </c>
      <c r="D5024" t="str">
        <f t="shared" si="602"/>
        <v>2021.02</v>
      </c>
      <c r="E5024" t="str" cm="1">
        <f t="array" ref="E5024">IF(COUNT(FIND({"셀룰러","샐룰러","lte","Lte","LTE","Cellular","cellular"},G5024)),"lte","wifi")</f>
        <v>wifi</v>
      </c>
      <c r="F5024" t="s">
        <v>105</v>
      </c>
      <c r="G5024" t="s">
        <v>337</v>
      </c>
      <c r="H5024">
        <f t="shared" si="603"/>
        <v>2.9200000000000728</v>
      </c>
      <c r="I5024">
        <f t="shared" si="604"/>
        <v>1269000</v>
      </c>
      <c r="J5024">
        <v>2018.1</v>
      </c>
      <c r="K5024">
        <f t="shared" si="605"/>
        <v>64</v>
      </c>
      <c r="M5024">
        <f t="shared" si="606"/>
        <v>1269000</v>
      </c>
    </row>
    <row r="5025" spans="1:13" x14ac:dyDescent="0.45">
      <c r="A5025" t="s">
        <v>5324</v>
      </c>
      <c r="B5025">
        <v>900000</v>
      </c>
      <c r="C5025" t="s">
        <v>7</v>
      </c>
      <c r="D5025" t="str">
        <f t="shared" si="602"/>
        <v>2020.11</v>
      </c>
      <c r="E5025" t="str" cm="1">
        <f t="array" ref="E5025">IF(COUNT(FIND({"셀룰러","샐룰러","lte","Lte","LTE","Cellular","cellular"},G5025)),"lte","wifi")</f>
        <v>lte</v>
      </c>
      <c r="F5025" t="s">
        <v>597</v>
      </c>
      <c r="G5025" t="s">
        <v>4908</v>
      </c>
      <c r="H5025">
        <f t="shared" si="603"/>
        <v>2.0099999999999909</v>
      </c>
      <c r="I5025">
        <f t="shared" si="604"/>
        <v>1469000</v>
      </c>
      <c r="J5025">
        <v>2018.1</v>
      </c>
      <c r="K5025">
        <f t="shared" si="605"/>
        <v>64</v>
      </c>
      <c r="M5025">
        <f t="shared" si="606"/>
        <v>1469000</v>
      </c>
    </row>
    <row r="5026" spans="1:13" x14ac:dyDescent="0.45">
      <c r="A5026" t="s">
        <v>5324</v>
      </c>
      <c r="B5026">
        <v>900000</v>
      </c>
      <c r="C5026" t="s">
        <v>7</v>
      </c>
      <c r="D5026" t="str">
        <f t="shared" si="602"/>
        <v>2020.12</v>
      </c>
      <c r="E5026" t="str" cm="1">
        <f t="array" ref="E5026">IF(COUNT(FIND({"셀룰러","샐룰러","lte","Lte","LTE","Cellular","cellular"},G5026)),"lte","wifi")</f>
        <v>lte</v>
      </c>
      <c r="F5026" t="s">
        <v>173</v>
      </c>
      <c r="G5026" t="s">
        <v>539</v>
      </c>
      <c r="H5026">
        <f t="shared" si="603"/>
        <v>2.0199999999999818</v>
      </c>
      <c r="I5026">
        <f t="shared" si="604"/>
        <v>1669000</v>
      </c>
      <c r="J5026">
        <v>2018.1</v>
      </c>
      <c r="K5026">
        <f t="shared" si="605"/>
        <v>256</v>
      </c>
      <c r="M5026">
        <f t="shared" si="606"/>
        <v>1469000</v>
      </c>
    </row>
    <row r="5027" spans="1:13" x14ac:dyDescent="0.45">
      <c r="A5027" t="s">
        <v>5324</v>
      </c>
      <c r="B5027">
        <v>920000</v>
      </c>
      <c r="C5027" t="s">
        <v>4</v>
      </c>
      <c r="D5027" t="str">
        <f t="shared" si="602"/>
        <v>2020.11</v>
      </c>
      <c r="E5027" t="str" cm="1">
        <f t="array" ref="E5027">IF(COUNT(FIND({"셀룰러","샐룰러","lte","Lte","LTE","Cellular","cellular"},G5027)),"lte","wifi")</f>
        <v>lte</v>
      </c>
      <c r="F5027" t="s">
        <v>193</v>
      </c>
      <c r="G5027" t="s">
        <v>4881</v>
      </c>
      <c r="H5027">
        <f t="shared" si="603"/>
        <v>2.0099999999999909</v>
      </c>
      <c r="I5027">
        <f t="shared" si="604"/>
        <v>1669000</v>
      </c>
      <c r="J5027">
        <v>2018.1</v>
      </c>
      <c r="K5027">
        <f t="shared" si="605"/>
        <v>256</v>
      </c>
      <c r="M5027">
        <f t="shared" si="606"/>
        <v>1469000</v>
      </c>
    </row>
    <row r="5028" spans="1:13" x14ac:dyDescent="0.45">
      <c r="A5028" t="s">
        <v>5324</v>
      </c>
      <c r="B5028">
        <v>800000</v>
      </c>
      <c r="C5028" t="s">
        <v>4</v>
      </c>
      <c r="D5028" t="str">
        <f t="shared" si="602"/>
        <v>2020.11</v>
      </c>
      <c r="E5028" t="str" cm="1">
        <f t="array" ref="E5028">IF(COUNT(FIND({"셀룰러","샐룰러","lte","Lte","LTE","Cellular","cellular"},G5028)),"lte","wifi")</f>
        <v>wifi</v>
      </c>
      <c r="F5028" t="s">
        <v>183</v>
      </c>
      <c r="G5028" t="s">
        <v>202</v>
      </c>
      <c r="H5028">
        <f t="shared" si="603"/>
        <v>2.0099999999999909</v>
      </c>
      <c r="I5028">
        <f t="shared" si="604"/>
        <v>1269000</v>
      </c>
      <c r="J5028">
        <v>2018.1</v>
      </c>
      <c r="K5028">
        <f t="shared" si="605"/>
        <v>64</v>
      </c>
      <c r="M5028">
        <f t="shared" si="606"/>
        <v>1269000</v>
      </c>
    </row>
    <row r="5029" spans="1:13" x14ac:dyDescent="0.45">
      <c r="A5029" t="s">
        <v>5324</v>
      </c>
      <c r="B5029">
        <v>850000</v>
      </c>
      <c r="C5029" t="s">
        <v>7</v>
      </c>
      <c r="D5029" t="str">
        <f t="shared" si="602"/>
        <v>2020.12</v>
      </c>
      <c r="E5029" t="str" cm="1">
        <f t="array" ref="E5029">IF(COUNT(FIND({"셀룰러","샐룰러","lte","Lte","LTE","Cellular","cellular"},G5029)),"lte","wifi")</f>
        <v>lte</v>
      </c>
      <c r="F5029" t="s">
        <v>173</v>
      </c>
      <c r="G5029" t="s">
        <v>177</v>
      </c>
      <c r="H5029">
        <f t="shared" si="603"/>
        <v>2.0199999999999818</v>
      </c>
      <c r="I5029">
        <f t="shared" si="604"/>
        <v>1469000</v>
      </c>
      <c r="J5029">
        <v>2018.1</v>
      </c>
      <c r="K5029">
        <f t="shared" si="605"/>
        <v>64</v>
      </c>
      <c r="M5029">
        <f t="shared" si="606"/>
        <v>1469000</v>
      </c>
    </row>
    <row r="5030" spans="1:13" x14ac:dyDescent="0.45">
      <c r="A5030" t="s">
        <v>5324</v>
      </c>
      <c r="B5030">
        <v>770000</v>
      </c>
      <c r="C5030" t="s">
        <v>4</v>
      </c>
      <c r="D5030" t="str">
        <f t="shared" si="602"/>
        <v>2020.10</v>
      </c>
      <c r="E5030" t="str" cm="1">
        <f t="array" ref="E5030">IF(COUNT(FIND({"셀룰러","샐룰러","lte","Lte","LTE","Cellular","cellular"},G5030)),"lte","wifi")</f>
        <v>wifi</v>
      </c>
      <c r="F5030" t="s">
        <v>690</v>
      </c>
      <c r="G5030" t="s">
        <v>4934</v>
      </c>
      <c r="H5030">
        <f t="shared" si="603"/>
        <v>2</v>
      </c>
      <c r="I5030">
        <f t="shared" si="604"/>
        <v>1469000</v>
      </c>
      <c r="J5030">
        <v>2018.1</v>
      </c>
      <c r="K5030">
        <f t="shared" si="605"/>
        <v>256</v>
      </c>
      <c r="M5030">
        <f t="shared" si="606"/>
        <v>1269000</v>
      </c>
    </row>
    <row r="5031" spans="1:13" x14ac:dyDescent="0.45">
      <c r="A5031" t="s">
        <v>5324</v>
      </c>
      <c r="B5031">
        <v>1000000</v>
      </c>
      <c r="C5031" t="s">
        <v>4</v>
      </c>
      <c r="D5031" s="2">
        <v>2021.02</v>
      </c>
      <c r="E5031" t="str" cm="1">
        <f t="array" ref="E5031">IF(COUNT(FIND({"셀룰러","샐룰러","lte","Lte","LTE","Cellular","cellular"},G5031)),"lte","wifi")</f>
        <v>wifi</v>
      </c>
      <c r="F5031">
        <v>20210204</v>
      </c>
      <c r="G5031" t="s">
        <v>70</v>
      </c>
      <c r="H5031">
        <f t="shared" si="603"/>
        <v>2.9200000000000728</v>
      </c>
      <c r="I5031">
        <f t="shared" si="604"/>
        <v>1469000</v>
      </c>
      <c r="J5031">
        <v>2018.1</v>
      </c>
      <c r="K5031">
        <f t="shared" si="605"/>
        <v>256</v>
      </c>
      <c r="M5031">
        <f t="shared" si="606"/>
        <v>1269000</v>
      </c>
    </row>
    <row r="5032" spans="1:13" x14ac:dyDescent="0.45">
      <c r="A5032" t="s">
        <v>5324</v>
      </c>
      <c r="B5032">
        <v>530000</v>
      </c>
      <c r="C5032" t="s">
        <v>4</v>
      </c>
      <c r="D5032" t="str">
        <f>LEFT(F5032,7)</f>
        <v>2021.01</v>
      </c>
      <c r="E5032" t="str" cm="1">
        <f t="array" ref="E5032">IF(COUNT(FIND({"셀룰러","샐룰러","lte","Lte","LTE","Cellular","cellular"},G5032)),"lte","wifi")</f>
        <v>lte</v>
      </c>
      <c r="F5032" t="s">
        <v>111</v>
      </c>
      <c r="G5032" t="s">
        <v>425</v>
      </c>
      <c r="H5032">
        <f t="shared" si="603"/>
        <v>2.9100000000000819</v>
      </c>
      <c r="I5032">
        <f t="shared" si="604"/>
        <v>1469000</v>
      </c>
      <c r="J5032">
        <v>2018.1</v>
      </c>
      <c r="K5032">
        <f t="shared" si="605"/>
        <v>64</v>
      </c>
      <c r="M5032">
        <f t="shared" si="606"/>
        <v>1469000</v>
      </c>
    </row>
    <row r="5033" spans="1:13" x14ac:dyDescent="0.45">
      <c r="A5033" t="s">
        <v>5324</v>
      </c>
      <c r="B5033">
        <v>1050000</v>
      </c>
      <c r="C5033" t="s">
        <v>4</v>
      </c>
      <c r="D5033" t="str">
        <f>LEFT(F5033,7)</f>
        <v>2021.02</v>
      </c>
      <c r="E5033" t="str" cm="1">
        <f t="array" ref="E5033">IF(COUNT(FIND({"셀룰러","샐룰러","lte","Lte","LTE","Cellular","cellular"},G5033)),"lte","wifi")</f>
        <v>lte</v>
      </c>
      <c r="F5033" t="s">
        <v>29</v>
      </c>
      <c r="G5033" t="s">
        <v>252</v>
      </c>
      <c r="H5033">
        <f t="shared" si="603"/>
        <v>2.9200000000000728</v>
      </c>
      <c r="I5033">
        <f t="shared" si="604"/>
        <v>1939000</v>
      </c>
      <c r="J5033">
        <v>2018.1</v>
      </c>
      <c r="K5033">
        <f t="shared" si="605"/>
        <v>512</v>
      </c>
      <c r="M5033">
        <f t="shared" si="606"/>
        <v>1469000</v>
      </c>
    </row>
    <row r="5034" spans="1:13" x14ac:dyDescent="0.45">
      <c r="A5034" t="s">
        <v>5324</v>
      </c>
      <c r="B5034">
        <v>680000</v>
      </c>
      <c r="C5034" t="s">
        <v>4</v>
      </c>
      <c r="D5034" t="str">
        <f>LEFT(F5034,7)</f>
        <v>2021.03</v>
      </c>
      <c r="E5034" t="str" cm="1">
        <f t="array" ref="E5034">IF(COUNT(FIND({"셀룰러","샐룰러","lte","Lte","LTE","Cellular","cellular"},G5034)),"lte","wifi")</f>
        <v>wifi</v>
      </c>
      <c r="F5034" t="s">
        <v>22</v>
      </c>
      <c r="G5034" t="s">
        <v>224</v>
      </c>
      <c r="H5034">
        <f t="shared" si="603"/>
        <v>2.9300000000000637</v>
      </c>
      <c r="I5034">
        <f t="shared" si="604"/>
        <v>1269000</v>
      </c>
      <c r="J5034">
        <v>2018.1</v>
      </c>
      <c r="K5034">
        <f t="shared" si="605"/>
        <v>64</v>
      </c>
      <c r="M5034">
        <f t="shared" si="606"/>
        <v>1269000</v>
      </c>
    </row>
    <row r="5035" spans="1:13" x14ac:dyDescent="0.45">
      <c r="A5035" t="s">
        <v>5324</v>
      </c>
      <c r="B5035">
        <v>1200000</v>
      </c>
      <c r="C5035" t="s">
        <v>7</v>
      </c>
      <c r="D5035" s="2">
        <v>2020.11</v>
      </c>
      <c r="E5035" t="str" cm="1">
        <f t="array" ref="E5035">IF(COUNT(FIND({"셀룰러","샐룰러","lte","Lte","LTE","Cellular","cellular"},G5035)),"lte","wifi")</f>
        <v>lte</v>
      </c>
      <c r="F5035">
        <v>20201119</v>
      </c>
      <c r="G5035" t="s">
        <v>5423</v>
      </c>
      <c r="H5035">
        <f t="shared" si="603"/>
        <v>2.0099999999999909</v>
      </c>
      <c r="I5035">
        <f t="shared" si="604"/>
        <v>1669000</v>
      </c>
      <c r="J5035">
        <v>2018.1</v>
      </c>
      <c r="K5035">
        <f t="shared" si="605"/>
        <v>256</v>
      </c>
      <c r="M5035">
        <f t="shared" si="606"/>
        <v>1469000</v>
      </c>
    </row>
    <row r="5036" spans="1:13" x14ac:dyDescent="0.45">
      <c r="A5036" t="s">
        <v>5324</v>
      </c>
      <c r="B5036">
        <v>850000</v>
      </c>
      <c r="C5036" t="s">
        <v>4</v>
      </c>
      <c r="D5036" t="str">
        <f>LEFT(F5036,7)</f>
        <v>2021.01</v>
      </c>
      <c r="E5036" t="str" cm="1">
        <f t="array" ref="E5036">IF(COUNT(FIND({"셀룰러","샐룰러","lte","Lte","LTE","Cellular","cellular"},G5036)),"lte","wifi")</f>
        <v>wifi</v>
      </c>
      <c r="F5036" t="s">
        <v>100</v>
      </c>
      <c r="G5036" t="s">
        <v>99</v>
      </c>
      <c r="H5036">
        <f t="shared" si="603"/>
        <v>2.9100000000000819</v>
      </c>
      <c r="I5036">
        <f t="shared" si="604"/>
        <v>1269000</v>
      </c>
      <c r="J5036">
        <v>2018.1</v>
      </c>
      <c r="K5036">
        <f t="shared" si="605"/>
        <v>64</v>
      </c>
      <c r="M5036">
        <f t="shared" si="606"/>
        <v>1269000</v>
      </c>
    </row>
    <row r="5037" spans="1:13" x14ac:dyDescent="0.45">
      <c r="A5037" t="s">
        <v>5324</v>
      </c>
      <c r="B5037">
        <v>1000000</v>
      </c>
      <c r="C5037" t="s">
        <v>4</v>
      </c>
      <c r="D5037" t="str">
        <f>LEFT(F5037,7)</f>
        <v>2021.02</v>
      </c>
      <c r="E5037" t="str" cm="1">
        <f t="array" ref="E5037">IF(COUNT(FIND({"셀룰러","샐룰러","lte","Lte","LTE","Cellular","cellular"},G5037)),"lte","wifi")</f>
        <v>lte</v>
      </c>
      <c r="F5037" t="s">
        <v>58</v>
      </c>
      <c r="G5037" t="s">
        <v>294</v>
      </c>
      <c r="H5037">
        <f t="shared" si="603"/>
        <v>2.9200000000000728</v>
      </c>
      <c r="I5037">
        <f t="shared" si="604"/>
        <v>1469000</v>
      </c>
      <c r="J5037">
        <v>2018.1</v>
      </c>
      <c r="K5037">
        <f t="shared" si="605"/>
        <v>64</v>
      </c>
      <c r="M5037">
        <f t="shared" si="606"/>
        <v>1469000</v>
      </c>
    </row>
    <row r="5038" spans="1:13" x14ac:dyDescent="0.45">
      <c r="A5038" t="s">
        <v>5324</v>
      </c>
      <c r="B5038">
        <v>1200000</v>
      </c>
      <c r="C5038" t="s">
        <v>4</v>
      </c>
      <c r="D5038" s="2">
        <v>2021.02</v>
      </c>
      <c r="E5038" t="str" cm="1">
        <f t="array" ref="E5038">IF(COUNT(FIND({"셀룰러","샐룰러","lte","Lte","LTE","Cellular","cellular"},G5038)),"lte","wifi")</f>
        <v>wifi</v>
      </c>
      <c r="F5038">
        <v>20210207</v>
      </c>
      <c r="G5038" t="s">
        <v>5445</v>
      </c>
      <c r="H5038">
        <f t="shared" si="603"/>
        <v>2.9200000000000728</v>
      </c>
      <c r="I5038">
        <f t="shared" si="604"/>
        <v>1269000</v>
      </c>
      <c r="J5038">
        <v>2018.1</v>
      </c>
      <c r="K5038">
        <f t="shared" si="605"/>
        <v>64</v>
      </c>
      <c r="M5038">
        <f t="shared" si="606"/>
        <v>1269000</v>
      </c>
    </row>
    <row r="5039" spans="1:13" x14ac:dyDescent="0.45">
      <c r="A5039" t="s">
        <v>5324</v>
      </c>
      <c r="B5039">
        <v>770000</v>
      </c>
      <c r="C5039" t="s">
        <v>7</v>
      </c>
      <c r="D5039" t="str">
        <f>LEFT(F5039,7)</f>
        <v>2020.11</v>
      </c>
      <c r="E5039" t="str" cm="1">
        <f t="array" ref="E5039">IF(COUNT(FIND({"셀룰러","샐룰러","lte","Lte","LTE","Cellular","cellular"},G5039)),"lte","wifi")</f>
        <v>wifi</v>
      </c>
      <c r="F5039" t="s">
        <v>181</v>
      </c>
      <c r="G5039" t="s">
        <v>180</v>
      </c>
      <c r="H5039">
        <f t="shared" si="603"/>
        <v>2.0099999999999909</v>
      </c>
      <c r="I5039">
        <f t="shared" si="604"/>
        <v>1469000</v>
      </c>
      <c r="J5039">
        <v>2018.1</v>
      </c>
      <c r="K5039">
        <f t="shared" si="605"/>
        <v>256</v>
      </c>
      <c r="M5039">
        <f t="shared" si="606"/>
        <v>1269000</v>
      </c>
    </row>
    <row r="5040" spans="1:13" x14ac:dyDescent="0.45">
      <c r="A5040" t="s">
        <v>5324</v>
      </c>
      <c r="B5040">
        <v>680000</v>
      </c>
      <c r="C5040" t="s">
        <v>7</v>
      </c>
      <c r="D5040" t="str">
        <f>LEFT(F5040,7)</f>
        <v>2021.02</v>
      </c>
      <c r="E5040" t="str" cm="1">
        <f t="array" ref="E5040">IF(COUNT(FIND({"셀룰러","샐룰러","lte","Lte","LTE","Cellular","cellular"},G5040)),"lte","wifi")</f>
        <v>wifi</v>
      </c>
      <c r="F5040" t="s">
        <v>302</v>
      </c>
      <c r="G5040" t="s">
        <v>301</v>
      </c>
      <c r="H5040">
        <f t="shared" si="603"/>
        <v>2.9200000000000728</v>
      </c>
      <c r="I5040">
        <f t="shared" si="604"/>
        <v>1269000</v>
      </c>
      <c r="J5040">
        <v>2018.1</v>
      </c>
      <c r="K5040">
        <f t="shared" si="605"/>
        <v>64</v>
      </c>
      <c r="M5040">
        <f t="shared" si="606"/>
        <v>1269000</v>
      </c>
    </row>
    <row r="5041" spans="1:13" x14ac:dyDescent="0.45">
      <c r="A5041" t="s">
        <v>5324</v>
      </c>
      <c r="B5041">
        <v>900000</v>
      </c>
      <c r="C5041" t="s">
        <v>4</v>
      </c>
      <c r="D5041" s="2">
        <v>2021.01</v>
      </c>
      <c r="E5041" t="str" cm="1">
        <f t="array" ref="E5041">IF(COUNT(FIND({"셀룰러","샐룰러","lte","Lte","LTE","Cellular","cellular"},G5041)),"lte","wifi")</f>
        <v>lte</v>
      </c>
      <c r="F5041">
        <v>20210126</v>
      </c>
      <c r="G5041" t="s">
        <v>5709</v>
      </c>
      <c r="H5041">
        <f t="shared" si="603"/>
        <v>2.9100000000000819</v>
      </c>
      <c r="I5041">
        <f t="shared" si="604"/>
        <v>1469000</v>
      </c>
      <c r="J5041">
        <v>2018.1</v>
      </c>
      <c r="K5041">
        <f t="shared" si="605"/>
        <v>64</v>
      </c>
      <c r="M5041">
        <f t="shared" si="606"/>
        <v>1469000</v>
      </c>
    </row>
    <row r="5042" spans="1:13" x14ac:dyDescent="0.45">
      <c r="A5042" t="s">
        <v>5324</v>
      </c>
      <c r="B5042">
        <v>930000</v>
      </c>
      <c r="C5042" t="s">
        <v>4</v>
      </c>
      <c r="D5042" t="str">
        <f t="shared" ref="D5042:D5056" si="607">LEFT(F5042,7)</f>
        <v>2021.01</v>
      </c>
      <c r="E5042" t="str" cm="1">
        <f t="array" ref="E5042">IF(COUNT(FIND({"셀룰러","샐룰러","lte","Lte","LTE","Cellular","cellular"},G5042)),"lte","wifi")</f>
        <v>lte</v>
      </c>
      <c r="F5042" t="s">
        <v>114</v>
      </c>
      <c r="G5042" t="s">
        <v>131</v>
      </c>
      <c r="H5042">
        <f t="shared" si="603"/>
        <v>2.9100000000000819</v>
      </c>
      <c r="I5042">
        <f t="shared" si="604"/>
        <v>1669000</v>
      </c>
      <c r="J5042">
        <v>2018.1</v>
      </c>
      <c r="K5042">
        <f t="shared" si="605"/>
        <v>256</v>
      </c>
      <c r="M5042">
        <f t="shared" si="606"/>
        <v>1469000</v>
      </c>
    </row>
    <row r="5043" spans="1:13" x14ac:dyDescent="0.45">
      <c r="A5043" t="s">
        <v>5324</v>
      </c>
      <c r="B5043">
        <v>950000</v>
      </c>
      <c r="C5043" t="s">
        <v>4</v>
      </c>
      <c r="D5043" t="str">
        <f t="shared" si="607"/>
        <v>2021.03</v>
      </c>
      <c r="E5043" t="str" cm="1">
        <f t="array" ref="E5043">IF(COUNT(FIND({"셀룰러","샐룰러","lte","Lte","LTE","Cellular","cellular"},G5043)),"lte","wifi")</f>
        <v>wifi</v>
      </c>
      <c r="F5043" t="s">
        <v>20</v>
      </c>
      <c r="G5043" t="s">
        <v>228</v>
      </c>
      <c r="H5043">
        <f t="shared" si="603"/>
        <v>2.9300000000000637</v>
      </c>
      <c r="I5043">
        <f t="shared" si="604"/>
        <v>1469000</v>
      </c>
      <c r="J5043">
        <v>2018.1</v>
      </c>
      <c r="K5043">
        <f t="shared" si="605"/>
        <v>256</v>
      </c>
      <c r="M5043">
        <f t="shared" si="606"/>
        <v>1269000</v>
      </c>
    </row>
    <row r="5044" spans="1:13" x14ac:dyDescent="0.45">
      <c r="A5044" t="s">
        <v>5324</v>
      </c>
      <c r="B5044">
        <v>900000</v>
      </c>
      <c r="C5044" t="s">
        <v>4</v>
      </c>
      <c r="D5044" t="str">
        <f t="shared" si="607"/>
        <v>2021.02</v>
      </c>
      <c r="E5044" t="str" cm="1">
        <f t="array" ref="E5044">IF(COUNT(FIND({"셀룰러","샐룰러","lte","Lte","LTE","Cellular","cellular"},G5044)),"lte","wifi")</f>
        <v>wifi</v>
      </c>
      <c r="F5044" t="s">
        <v>105</v>
      </c>
      <c r="G5044" t="s">
        <v>316</v>
      </c>
      <c r="H5044">
        <f t="shared" si="603"/>
        <v>2.9200000000000728</v>
      </c>
      <c r="I5044">
        <f t="shared" si="604"/>
        <v>1469000</v>
      </c>
      <c r="J5044">
        <v>2018.1</v>
      </c>
      <c r="K5044">
        <f t="shared" si="605"/>
        <v>256</v>
      </c>
      <c r="M5044">
        <f t="shared" si="606"/>
        <v>1269000</v>
      </c>
    </row>
    <row r="5045" spans="1:13" x14ac:dyDescent="0.45">
      <c r="A5045" t="s">
        <v>5324</v>
      </c>
      <c r="B5045">
        <v>950000</v>
      </c>
      <c r="C5045" t="s">
        <v>7</v>
      </c>
      <c r="D5045" t="str">
        <f t="shared" si="607"/>
        <v>2020.12</v>
      </c>
      <c r="E5045" t="str" cm="1">
        <f t="array" ref="E5045">IF(COUNT(FIND({"셀룰러","샐룰러","lte","Lte","LTE","Cellular","cellular"},G5045)),"lte","wifi")</f>
        <v>wifi</v>
      </c>
      <c r="F5045" t="s">
        <v>472</v>
      </c>
      <c r="G5045" t="s">
        <v>491</v>
      </c>
      <c r="H5045">
        <f t="shared" si="603"/>
        <v>2.0199999999999818</v>
      </c>
      <c r="I5045">
        <f t="shared" si="604"/>
        <v>1469000</v>
      </c>
      <c r="J5045">
        <v>2018.1</v>
      </c>
      <c r="K5045">
        <f t="shared" si="605"/>
        <v>256</v>
      </c>
      <c r="M5045">
        <f t="shared" si="606"/>
        <v>1269000</v>
      </c>
    </row>
    <row r="5046" spans="1:13" x14ac:dyDescent="0.45">
      <c r="A5046" t="s">
        <v>5324</v>
      </c>
      <c r="B5046">
        <v>900000</v>
      </c>
      <c r="C5046" t="s">
        <v>4</v>
      </c>
      <c r="D5046" t="str">
        <f t="shared" si="607"/>
        <v>2021.01</v>
      </c>
      <c r="E5046" t="str" cm="1">
        <f t="array" ref="E5046">IF(COUNT(FIND({"셀룰러","샐룰러","lte","Lte","LTE","Cellular","cellular"},G5046)),"lte","wifi")</f>
        <v>wifi</v>
      </c>
      <c r="F5046" t="s">
        <v>114</v>
      </c>
      <c r="G5046" t="s">
        <v>122</v>
      </c>
      <c r="H5046">
        <f t="shared" si="603"/>
        <v>2.9100000000000819</v>
      </c>
      <c r="I5046">
        <f t="shared" si="604"/>
        <v>1269000</v>
      </c>
      <c r="J5046">
        <v>2018.1</v>
      </c>
      <c r="K5046">
        <f t="shared" si="605"/>
        <v>64</v>
      </c>
      <c r="M5046">
        <f t="shared" si="606"/>
        <v>1269000</v>
      </c>
    </row>
    <row r="5047" spans="1:13" x14ac:dyDescent="0.45">
      <c r="A5047" t="s">
        <v>5324</v>
      </c>
      <c r="B5047">
        <v>1200000</v>
      </c>
      <c r="C5047" t="s">
        <v>43</v>
      </c>
      <c r="D5047" t="str">
        <f t="shared" si="607"/>
        <v>2020.12</v>
      </c>
      <c r="E5047" t="str" cm="1">
        <f t="array" ref="E5047">IF(COUNT(FIND({"셀룰러","샐룰러","lte","Lte","LTE","Cellular","cellular"},G5047)),"lte","wifi")</f>
        <v>lte</v>
      </c>
      <c r="F5047" t="s">
        <v>121</v>
      </c>
      <c r="G5047" t="s">
        <v>438</v>
      </c>
      <c r="H5047">
        <f t="shared" si="603"/>
        <v>2.0199999999999818</v>
      </c>
      <c r="I5047">
        <f t="shared" si="604"/>
        <v>1669000</v>
      </c>
      <c r="J5047">
        <v>2018.1</v>
      </c>
      <c r="K5047">
        <f t="shared" si="605"/>
        <v>256</v>
      </c>
      <c r="M5047">
        <f t="shared" si="606"/>
        <v>1469000</v>
      </c>
    </row>
    <row r="5048" spans="1:13" x14ac:dyDescent="0.45">
      <c r="A5048" t="s">
        <v>5324</v>
      </c>
      <c r="B5048">
        <v>700000</v>
      </c>
      <c r="C5048" t="s">
        <v>7</v>
      </c>
      <c r="D5048" t="str">
        <f t="shared" si="607"/>
        <v>2021.02</v>
      </c>
      <c r="E5048" t="str" cm="1">
        <f t="array" ref="E5048">IF(COUNT(FIND({"셀룰러","샐룰러","lte","Lte","LTE","Cellular","cellular"},G5048)),"lte","wifi")</f>
        <v>wifi</v>
      </c>
      <c r="F5048" t="s">
        <v>29</v>
      </c>
      <c r="G5048" t="s">
        <v>266</v>
      </c>
      <c r="H5048">
        <f t="shared" si="603"/>
        <v>2.9200000000000728</v>
      </c>
      <c r="I5048">
        <f t="shared" si="604"/>
        <v>1269000</v>
      </c>
      <c r="J5048">
        <v>2018.1</v>
      </c>
      <c r="K5048">
        <f t="shared" si="605"/>
        <v>64</v>
      </c>
      <c r="M5048">
        <f t="shared" si="606"/>
        <v>1269000</v>
      </c>
    </row>
    <row r="5049" spans="1:13" x14ac:dyDescent="0.45">
      <c r="A5049" t="s">
        <v>5324</v>
      </c>
      <c r="B5049">
        <v>850000</v>
      </c>
      <c r="C5049" t="s">
        <v>4</v>
      </c>
      <c r="D5049" t="str">
        <f t="shared" si="607"/>
        <v>2020.12</v>
      </c>
      <c r="E5049" t="str" cm="1">
        <f t="array" ref="E5049">IF(COUNT(FIND({"셀룰러","샐룰러","lte","Lte","LTE","Cellular","cellular"},G5049)),"lte","wifi")</f>
        <v>lte</v>
      </c>
      <c r="F5049" t="s">
        <v>160</v>
      </c>
      <c r="G5049" t="s">
        <v>485</v>
      </c>
      <c r="H5049">
        <f t="shared" si="603"/>
        <v>2.0199999999999818</v>
      </c>
      <c r="I5049">
        <f t="shared" si="604"/>
        <v>1469000</v>
      </c>
      <c r="J5049">
        <v>2018.1</v>
      </c>
      <c r="K5049">
        <f t="shared" si="605"/>
        <v>64</v>
      </c>
      <c r="M5049">
        <f t="shared" si="606"/>
        <v>1469000</v>
      </c>
    </row>
    <row r="5050" spans="1:13" x14ac:dyDescent="0.45">
      <c r="A5050" t="s">
        <v>5324</v>
      </c>
      <c r="B5050">
        <v>900000</v>
      </c>
      <c r="C5050" t="s">
        <v>7</v>
      </c>
      <c r="D5050" t="str">
        <f t="shared" si="607"/>
        <v>2020.11</v>
      </c>
      <c r="E5050" t="str" cm="1">
        <f t="array" ref="E5050">IF(COUNT(FIND({"셀룰러","샐룰러","lte","Lte","LTE","Cellular","cellular"},G5050)),"lte","wifi")</f>
        <v>wifi</v>
      </c>
      <c r="F5050" t="s">
        <v>199</v>
      </c>
      <c r="G5050" t="s">
        <v>4914</v>
      </c>
      <c r="H5050">
        <f t="shared" si="603"/>
        <v>2.0099999999999909</v>
      </c>
      <c r="I5050">
        <f t="shared" si="604"/>
        <v>1269000</v>
      </c>
      <c r="J5050">
        <v>2018.1</v>
      </c>
      <c r="K5050">
        <f t="shared" si="605"/>
        <v>64</v>
      </c>
      <c r="M5050">
        <f t="shared" si="606"/>
        <v>1269000</v>
      </c>
    </row>
    <row r="5051" spans="1:13" x14ac:dyDescent="0.45">
      <c r="A5051" t="s">
        <v>5324</v>
      </c>
      <c r="B5051">
        <v>380000</v>
      </c>
      <c r="C5051" t="s">
        <v>7</v>
      </c>
      <c r="D5051" t="str">
        <f t="shared" si="607"/>
        <v>2021.01</v>
      </c>
      <c r="E5051" t="str" cm="1">
        <f t="array" ref="E5051">IF(COUNT(FIND({"셀룰러","샐룰러","lte","Lte","LTE","Cellular","cellular"},G5051)),"lte","wifi")</f>
        <v>wifi</v>
      </c>
      <c r="F5051" t="s">
        <v>110</v>
      </c>
      <c r="G5051" t="s">
        <v>109</v>
      </c>
      <c r="H5051">
        <f t="shared" si="603"/>
        <v>2.9100000000000819</v>
      </c>
      <c r="I5051">
        <f t="shared" si="604"/>
        <v>1269000</v>
      </c>
      <c r="J5051">
        <v>2018.1</v>
      </c>
      <c r="K5051">
        <f t="shared" si="605"/>
        <v>64</v>
      </c>
      <c r="M5051">
        <f t="shared" si="606"/>
        <v>1269000</v>
      </c>
    </row>
    <row r="5052" spans="1:13" x14ac:dyDescent="0.45">
      <c r="A5052" t="s">
        <v>5324</v>
      </c>
      <c r="B5052">
        <v>1750000</v>
      </c>
      <c r="C5052" t="s">
        <v>7</v>
      </c>
      <c r="D5052" t="str">
        <f t="shared" si="607"/>
        <v>2021.01</v>
      </c>
      <c r="E5052" t="str" cm="1">
        <f t="array" ref="E5052">IF(COUNT(FIND({"셀룰러","샐룰러","lte","Lte","LTE","Cellular","cellular"},G5052)),"lte","wifi")</f>
        <v>lte</v>
      </c>
      <c r="F5052" t="s">
        <v>367</v>
      </c>
      <c r="G5052" t="s">
        <v>387</v>
      </c>
      <c r="H5052">
        <f t="shared" si="603"/>
        <v>2.9100000000000819</v>
      </c>
      <c r="I5052">
        <f t="shared" si="604"/>
        <v>1469000</v>
      </c>
      <c r="J5052">
        <v>2018.1</v>
      </c>
      <c r="K5052">
        <f t="shared" si="605"/>
        <v>64</v>
      </c>
      <c r="M5052">
        <f t="shared" si="606"/>
        <v>1469000</v>
      </c>
    </row>
    <row r="5053" spans="1:13" x14ac:dyDescent="0.45">
      <c r="A5053" t="s">
        <v>5324</v>
      </c>
      <c r="B5053">
        <v>745000</v>
      </c>
      <c r="C5053" t="s">
        <v>4</v>
      </c>
      <c r="D5053" t="str">
        <f t="shared" si="607"/>
        <v>2021.01</v>
      </c>
      <c r="E5053" t="str" cm="1">
        <f t="array" ref="E5053">IF(COUNT(FIND({"셀룰러","샐룰러","lte","Lte","LTE","Cellular","cellular"},G5053)),"lte","wifi")</f>
        <v>wifi</v>
      </c>
      <c r="F5053" t="s">
        <v>84</v>
      </c>
      <c r="G5053" t="s">
        <v>355</v>
      </c>
      <c r="H5053">
        <f t="shared" si="603"/>
        <v>2.9100000000000819</v>
      </c>
      <c r="I5053">
        <f t="shared" si="604"/>
        <v>1269000</v>
      </c>
      <c r="J5053">
        <v>2018.1</v>
      </c>
      <c r="K5053">
        <f t="shared" si="605"/>
        <v>64</v>
      </c>
      <c r="M5053">
        <f t="shared" si="606"/>
        <v>1269000</v>
      </c>
    </row>
    <row r="5054" spans="1:13" x14ac:dyDescent="0.45">
      <c r="A5054" t="s">
        <v>5324</v>
      </c>
      <c r="B5054">
        <v>770000</v>
      </c>
      <c r="C5054" t="s">
        <v>4</v>
      </c>
      <c r="D5054" t="str">
        <f t="shared" si="607"/>
        <v>2021.02</v>
      </c>
      <c r="E5054" t="str" cm="1">
        <f t="array" ref="E5054">IF(COUNT(FIND({"셀룰러","샐룰러","lte","Lte","LTE","Cellular","cellular"},G5054)),"lte","wifi")</f>
        <v>wifi</v>
      </c>
      <c r="F5054" t="s">
        <v>49</v>
      </c>
      <c r="G5054" t="s">
        <v>280</v>
      </c>
      <c r="H5054">
        <f t="shared" si="603"/>
        <v>2.9200000000000728</v>
      </c>
      <c r="I5054">
        <f t="shared" si="604"/>
        <v>1269000</v>
      </c>
      <c r="J5054">
        <v>2018.1</v>
      </c>
      <c r="K5054">
        <f t="shared" si="605"/>
        <v>64</v>
      </c>
      <c r="M5054">
        <f t="shared" si="606"/>
        <v>1269000</v>
      </c>
    </row>
    <row r="5055" spans="1:13" x14ac:dyDescent="0.45">
      <c r="A5055" t="s">
        <v>5324</v>
      </c>
      <c r="B5055">
        <v>800000</v>
      </c>
      <c r="C5055" t="s">
        <v>4</v>
      </c>
      <c r="D5055" t="str">
        <f t="shared" si="607"/>
        <v>2020.12</v>
      </c>
      <c r="E5055" t="str" cm="1">
        <f t="array" ref="E5055">IF(COUNT(FIND({"셀룰러","샐룰러","lte","Lte","LTE","Cellular","cellular"},G5055)),"lte","wifi")</f>
        <v>lte</v>
      </c>
      <c r="F5055" t="s">
        <v>165</v>
      </c>
      <c r="G5055" t="s">
        <v>166</v>
      </c>
      <c r="H5055">
        <f t="shared" si="603"/>
        <v>2.0199999999999818</v>
      </c>
      <c r="I5055">
        <f t="shared" si="604"/>
        <v>1669000</v>
      </c>
      <c r="J5055">
        <v>2018.1</v>
      </c>
      <c r="K5055">
        <f t="shared" si="605"/>
        <v>256</v>
      </c>
      <c r="M5055">
        <f t="shared" si="606"/>
        <v>1469000</v>
      </c>
    </row>
    <row r="5056" spans="1:13" x14ac:dyDescent="0.45">
      <c r="A5056" t="s">
        <v>5324</v>
      </c>
      <c r="B5056">
        <v>550000</v>
      </c>
      <c r="C5056" t="s">
        <v>7</v>
      </c>
      <c r="D5056" t="str">
        <f t="shared" si="607"/>
        <v>2020.12</v>
      </c>
      <c r="E5056" t="str" cm="1">
        <f t="array" ref="E5056">IF(COUNT(FIND({"셀룰러","샐룰러","lte","Lte","LTE","Cellular","cellular"},G5056)),"lte","wifi")</f>
        <v>wifi</v>
      </c>
      <c r="F5056" t="s">
        <v>134</v>
      </c>
      <c r="G5056" t="s">
        <v>135</v>
      </c>
      <c r="H5056">
        <f t="shared" si="603"/>
        <v>2.0199999999999818</v>
      </c>
      <c r="I5056">
        <f t="shared" si="604"/>
        <v>1469000</v>
      </c>
      <c r="J5056">
        <v>2018.1</v>
      </c>
      <c r="K5056">
        <f t="shared" si="605"/>
        <v>256</v>
      </c>
      <c r="M5056">
        <f t="shared" si="606"/>
        <v>1269000</v>
      </c>
    </row>
    <row r="5057" spans="1:13" x14ac:dyDescent="0.45">
      <c r="A5057" t="s">
        <v>5324</v>
      </c>
      <c r="B5057">
        <v>1090000</v>
      </c>
      <c r="C5057" t="s">
        <v>4</v>
      </c>
      <c r="D5057" s="2">
        <v>2020.12</v>
      </c>
      <c r="E5057" t="str" cm="1">
        <f t="array" ref="E5057">IF(COUNT(FIND({"셀룰러","샐룰러","lte","Lte","LTE","Cellular","cellular"},G5057)),"lte","wifi")</f>
        <v>lte</v>
      </c>
      <c r="F5057">
        <v>20201211</v>
      </c>
      <c r="G5057" t="s">
        <v>5372</v>
      </c>
      <c r="H5057">
        <f t="shared" si="603"/>
        <v>2.0199999999999818</v>
      </c>
      <c r="I5057">
        <f t="shared" si="604"/>
        <v>1669000</v>
      </c>
      <c r="J5057">
        <v>2018.1</v>
      </c>
      <c r="K5057">
        <f t="shared" si="605"/>
        <v>256</v>
      </c>
      <c r="M5057">
        <f t="shared" si="606"/>
        <v>1469000</v>
      </c>
    </row>
    <row r="5058" spans="1:13" x14ac:dyDescent="0.45">
      <c r="A5058" t="s">
        <v>5324</v>
      </c>
      <c r="B5058">
        <v>800000</v>
      </c>
      <c r="C5058" t="s">
        <v>4</v>
      </c>
      <c r="D5058" t="str">
        <f t="shared" ref="D5058:D5072" si="608">LEFT(F5058,7)</f>
        <v>2021.02</v>
      </c>
      <c r="E5058" t="str" cm="1">
        <f t="array" ref="E5058">IF(COUNT(FIND({"셀룰러","샐룰러","lte","Lte","LTE","Cellular","cellular"},G5058)),"lte","wifi")</f>
        <v>lte</v>
      </c>
      <c r="F5058" t="s">
        <v>71</v>
      </c>
      <c r="G5058" t="s">
        <v>322</v>
      </c>
      <c r="H5058">
        <f t="shared" si="603"/>
        <v>2.9200000000000728</v>
      </c>
      <c r="I5058">
        <f t="shared" si="604"/>
        <v>1469000</v>
      </c>
      <c r="J5058">
        <v>2018.1</v>
      </c>
      <c r="K5058">
        <f t="shared" si="605"/>
        <v>64</v>
      </c>
      <c r="M5058">
        <f t="shared" si="606"/>
        <v>1469000</v>
      </c>
    </row>
    <row r="5059" spans="1:13" x14ac:dyDescent="0.45">
      <c r="A5059" t="s">
        <v>5324</v>
      </c>
      <c r="B5059">
        <v>730000</v>
      </c>
      <c r="C5059" t="s">
        <v>4</v>
      </c>
      <c r="D5059" t="str">
        <f t="shared" si="608"/>
        <v>2020.11</v>
      </c>
      <c r="E5059" t="str" cm="1">
        <f t="array" ref="E5059">IF(COUNT(FIND({"셀룰러","샐룰러","lte","Lte","LTE","Cellular","cellular"},G5059)),"lte","wifi")</f>
        <v>wifi</v>
      </c>
      <c r="F5059" t="s">
        <v>181</v>
      </c>
      <c r="G5059" t="s">
        <v>527</v>
      </c>
      <c r="H5059">
        <f t="shared" si="603"/>
        <v>2.0099999999999909</v>
      </c>
      <c r="I5059">
        <f t="shared" si="604"/>
        <v>1269000</v>
      </c>
      <c r="J5059">
        <v>2018.1</v>
      </c>
      <c r="K5059">
        <f t="shared" si="605"/>
        <v>64</v>
      </c>
      <c r="M5059">
        <f t="shared" si="606"/>
        <v>1269000</v>
      </c>
    </row>
    <row r="5060" spans="1:13" x14ac:dyDescent="0.45">
      <c r="A5060" t="s">
        <v>5324</v>
      </c>
      <c r="B5060">
        <v>620000</v>
      </c>
      <c r="C5060" t="s">
        <v>4</v>
      </c>
      <c r="D5060" t="str">
        <f t="shared" si="608"/>
        <v>2020.12</v>
      </c>
      <c r="E5060" t="str" cm="1">
        <f t="array" ref="E5060">IF(COUNT(FIND({"셀룰러","샐룰러","lte","Lte","LTE","Cellular","cellular"},G5060)),"lte","wifi")</f>
        <v>wifi</v>
      </c>
      <c r="F5060" t="s">
        <v>165</v>
      </c>
      <c r="G5060" t="s">
        <v>164</v>
      </c>
      <c r="H5060">
        <f t="shared" si="603"/>
        <v>2.0199999999999818</v>
      </c>
      <c r="I5060">
        <f t="shared" si="604"/>
        <v>1269000</v>
      </c>
      <c r="J5060">
        <v>2018.1</v>
      </c>
      <c r="K5060">
        <f t="shared" si="605"/>
        <v>64</v>
      </c>
      <c r="M5060">
        <f t="shared" si="606"/>
        <v>1269000</v>
      </c>
    </row>
    <row r="5061" spans="1:13" x14ac:dyDescent="0.45">
      <c r="A5061" t="s">
        <v>5324</v>
      </c>
      <c r="B5061">
        <v>800000</v>
      </c>
      <c r="C5061" t="s">
        <v>7</v>
      </c>
      <c r="D5061" t="str">
        <f t="shared" si="608"/>
        <v>2021.03</v>
      </c>
      <c r="E5061" t="str" cm="1">
        <f t="array" ref="E5061">IF(COUNT(FIND({"셀룰러","샐룰러","lte","Lte","LTE","Cellular","cellular"},G5061)),"lte","wifi")</f>
        <v>wifi</v>
      </c>
      <c r="F5061" t="s">
        <v>15</v>
      </c>
      <c r="G5061" t="s">
        <v>16</v>
      </c>
      <c r="H5061">
        <f t="shared" si="603"/>
        <v>2.9300000000000637</v>
      </c>
      <c r="I5061">
        <f t="shared" si="604"/>
        <v>1269000</v>
      </c>
      <c r="J5061">
        <v>2018.1</v>
      </c>
      <c r="K5061">
        <f t="shared" si="605"/>
        <v>64</v>
      </c>
      <c r="M5061">
        <f t="shared" si="606"/>
        <v>1269000</v>
      </c>
    </row>
    <row r="5062" spans="1:13" x14ac:dyDescent="0.45">
      <c r="A5062" t="s">
        <v>5324</v>
      </c>
      <c r="B5062">
        <v>900000</v>
      </c>
      <c r="C5062" t="s">
        <v>4</v>
      </c>
      <c r="D5062" t="str">
        <f t="shared" si="608"/>
        <v>2020.10</v>
      </c>
      <c r="E5062" t="str" cm="1">
        <f t="array" ref="E5062">IF(COUNT(FIND({"셀룰러","샐룰러","lte","Lte","LTE","Cellular","cellular"},G5062)),"lte","wifi")</f>
        <v>wifi</v>
      </c>
      <c r="F5062" t="s">
        <v>268</v>
      </c>
      <c r="G5062" t="s">
        <v>267</v>
      </c>
      <c r="H5062">
        <f t="shared" si="603"/>
        <v>2</v>
      </c>
      <c r="I5062">
        <f t="shared" si="604"/>
        <v>1269000</v>
      </c>
      <c r="J5062">
        <v>2018.1</v>
      </c>
      <c r="K5062">
        <f t="shared" si="605"/>
        <v>64</v>
      </c>
      <c r="M5062">
        <f t="shared" si="606"/>
        <v>1269000</v>
      </c>
    </row>
    <row r="5063" spans="1:13" x14ac:dyDescent="0.45">
      <c r="A5063" t="s">
        <v>5324</v>
      </c>
      <c r="B5063">
        <v>900000</v>
      </c>
      <c r="C5063" t="s">
        <v>7</v>
      </c>
      <c r="D5063" t="str">
        <f t="shared" si="608"/>
        <v>2021.03</v>
      </c>
      <c r="E5063" t="str" cm="1">
        <f t="array" ref="E5063">IF(COUNT(FIND({"셀룰러","샐룰러","lte","Lte","LTE","Cellular","cellular"},G5063)),"lte","wifi")</f>
        <v>lte</v>
      </c>
      <c r="F5063" t="s">
        <v>197</v>
      </c>
      <c r="G5063" t="s">
        <v>211</v>
      </c>
      <c r="H5063">
        <f t="shared" ref="H5063:H5126" si="609">D5063-J5063</f>
        <v>2.9300000000000637</v>
      </c>
      <c r="I5063">
        <f t="shared" si="604"/>
        <v>1669000</v>
      </c>
      <c r="J5063">
        <v>2018.1</v>
      </c>
      <c r="K5063">
        <f t="shared" si="605"/>
        <v>256</v>
      </c>
      <c r="M5063">
        <f t="shared" si="606"/>
        <v>1469000</v>
      </c>
    </row>
    <row r="5064" spans="1:13" x14ac:dyDescent="0.45">
      <c r="A5064" t="s">
        <v>5324</v>
      </c>
      <c r="B5064">
        <v>950000</v>
      </c>
      <c r="C5064" t="s">
        <v>4</v>
      </c>
      <c r="D5064" t="str">
        <f t="shared" si="608"/>
        <v>2020.11</v>
      </c>
      <c r="E5064" t="str" cm="1">
        <f t="array" ref="E5064">IF(COUNT(FIND({"셀룰러","샐룰러","lte","Lte","LTE","Cellular","cellular"},G5064)),"lte","wifi")</f>
        <v>lte</v>
      </c>
      <c r="F5064" t="s">
        <v>236</v>
      </c>
      <c r="G5064" t="s">
        <v>235</v>
      </c>
      <c r="H5064">
        <f t="shared" si="609"/>
        <v>2.0099999999999909</v>
      </c>
      <c r="I5064">
        <f t="shared" si="604"/>
        <v>1669000</v>
      </c>
      <c r="J5064">
        <v>2018.1</v>
      </c>
      <c r="K5064">
        <f t="shared" si="605"/>
        <v>256</v>
      </c>
      <c r="M5064">
        <f t="shared" si="606"/>
        <v>1469000</v>
      </c>
    </row>
    <row r="5065" spans="1:13" x14ac:dyDescent="0.45">
      <c r="A5065" t="s">
        <v>5324</v>
      </c>
      <c r="B5065">
        <v>850000</v>
      </c>
      <c r="C5065" t="s">
        <v>4</v>
      </c>
      <c r="D5065" t="str">
        <f t="shared" si="608"/>
        <v>2020.12</v>
      </c>
      <c r="E5065" t="str" cm="1">
        <f t="array" ref="E5065">IF(COUNT(FIND({"셀룰러","샐룰러","lte","Lte","LTE","Cellular","cellular"},G5065)),"lte","wifi")</f>
        <v>wifi</v>
      </c>
      <c r="F5065" t="s">
        <v>128</v>
      </c>
      <c r="G5065" t="s">
        <v>136</v>
      </c>
      <c r="H5065">
        <f t="shared" si="609"/>
        <v>2.0199999999999818</v>
      </c>
      <c r="I5065">
        <f t="shared" si="604"/>
        <v>1269000</v>
      </c>
      <c r="J5065">
        <v>2018.1</v>
      </c>
      <c r="K5065">
        <f t="shared" si="605"/>
        <v>64</v>
      </c>
      <c r="M5065">
        <f t="shared" si="606"/>
        <v>1269000</v>
      </c>
    </row>
    <row r="5066" spans="1:13" x14ac:dyDescent="0.45">
      <c r="A5066" t="s">
        <v>5324</v>
      </c>
      <c r="B5066">
        <v>720000</v>
      </c>
      <c r="C5066" t="s">
        <v>7</v>
      </c>
      <c r="D5066" t="str">
        <f t="shared" si="608"/>
        <v>2020.11</v>
      </c>
      <c r="E5066" t="str" cm="1">
        <f t="array" ref="E5066">IF(COUNT(FIND({"셀룰러","샐룰러","lte","Lte","LTE","Cellular","cellular"},G5066)),"lte","wifi")</f>
        <v>wifi</v>
      </c>
      <c r="F5066" t="s">
        <v>168</v>
      </c>
      <c r="G5066" t="s">
        <v>4865</v>
      </c>
      <c r="H5066">
        <f t="shared" si="609"/>
        <v>2.0099999999999909</v>
      </c>
      <c r="I5066">
        <f t="shared" si="604"/>
        <v>1269000</v>
      </c>
      <c r="J5066">
        <v>2018.1</v>
      </c>
      <c r="K5066">
        <f t="shared" si="605"/>
        <v>64</v>
      </c>
      <c r="M5066">
        <f t="shared" si="606"/>
        <v>1269000</v>
      </c>
    </row>
    <row r="5067" spans="1:13" x14ac:dyDescent="0.45">
      <c r="A5067" t="s">
        <v>5324</v>
      </c>
      <c r="B5067">
        <v>350000</v>
      </c>
      <c r="C5067" t="s">
        <v>7</v>
      </c>
      <c r="D5067" t="str">
        <f t="shared" si="608"/>
        <v>2021.02</v>
      </c>
      <c r="E5067" t="str" cm="1">
        <f t="array" ref="E5067">IF(COUNT(FIND({"셀룰러","샐룰러","lte","Lte","LTE","Cellular","cellular"},G5067)),"lte","wifi")</f>
        <v>lte</v>
      </c>
      <c r="F5067" t="s">
        <v>30</v>
      </c>
      <c r="G5067" t="s">
        <v>45</v>
      </c>
      <c r="H5067">
        <f t="shared" si="609"/>
        <v>2.9200000000000728</v>
      </c>
      <c r="I5067">
        <f t="shared" si="604"/>
        <v>1669000</v>
      </c>
      <c r="J5067">
        <v>2018.1</v>
      </c>
      <c r="K5067">
        <f t="shared" si="605"/>
        <v>256</v>
      </c>
      <c r="M5067">
        <f t="shared" si="606"/>
        <v>1469000</v>
      </c>
    </row>
    <row r="5068" spans="1:13" x14ac:dyDescent="0.45">
      <c r="A5068" t="s">
        <v>5324</v>
      </c>
      <c r="B5068">
        <v>719000</v>
      </c>
      <c r="C5068" t="s">
        <v>7</v>
      </c>
      <c r="D5068" t="str">
        <f t="shared" si="608"/>
        <v>2020.12</v>
      </c>
      <c r="E5068" t="str" cm="1">
        <f t="array" ref="E5068">IF(COUNT(FIND({"셀룰러","샐룰러","lte","Lte","LTE","Cellular","cellular"},G5068)),"lte","wifi")</f>
        <v>wifi</v>
      </c>
      <c r="F5068" t="s">
        <v>455</v>
      </c>
      <c r="G5068" t="s">
        <v>454</v>
      </c>
      <c r="H5068">
        <f t="shared" si="609"/>
        <v>2.0199999999999818</v>
      </c>
      <c r="I5068">
        <f t="shared" si="604"/>
        <v>1269000</v>
      </c>
      <c r="J5068">
        <v>2018.1</v>
      </c>
      <c r="K5068">
        <f t="shared" si="605"/>
        <v>64</v>
      </c>
      <c r="M5068">
        <f t="shared" si="606"/>
        <v>1269000</v>
      </c>
    </row>
    <row r="5069" spans="1:13" x14ac:dyDescent="0.45">
      <c r="A5069" t="s">
        <v>5324</v>
      </c>
      <c r="B5069">
        <v>930000</v>
      </c>
      <c r="C5069" t="s">
        <v>7</v>
      </c>
      <c r="D5069" t="str">
        <f t="shared" si="608"/>
        <v>2021.01</v>
      </c>
      <c r="E5069" t="str" cm="1">
        <f t="array" ref="E5069">IF(COUNT(FIND({"셀룰러","샐룰러","lte","Lte","LTE","Cellular","cellular"},G5069)),"lte","wifi")</f>
        <v>wifi</v>
      </c>
      <c r="F5069" t="s">
        <v>117</v>
      </c>
      <c r="G5069" t="s">
        <v>447</v>
      </c>
      <c r="H5069">
        <f t="shared" si="609"/>
        <v>2.9100000000000819</v>
      </c>
      <c r="I5069">
        <f t="shared" si="604"/>
        <v>1469000</v>
      </c>
      <c r="J5069">
        <v>2018.1</v>
      </c>
      <c r="K5069">
        <f t="shared" si="605"/>
        <v>256</v>
      </c>
      <c r="M5069">
        <f t="shared" si="606"/>
        <v>1269000</v>
      </c>
    </row>
    <row r="5070" spans="1:13" x14ac:dyDescent="0.45">
      <c r="A5070" t="s">
        <v>5324</v>
      </c>
      <c r="B5070">
        <v>970000</v>
      </c>
      <c r="C5070" t="s">
        <v>4</v>
      </c>
      <c r="D5070" t="str">
        <f t="shared" si="608"/>
        <v>2020.12</v>
      </c>
      <c r="E5070" t="str" cm="1">
        <f t="array" ref="E5070">IF(COUNT(FIND({"셀룰러","샐룰러","lte","Lte","LTE","Cellular","cellular"},G5070)),"lte","wifi")</f>
        <v>wifi</v>
      </c>
      <c r="F5070" t="s">
        <v>159</v>
      </c>
      <c r="G5070" t="s">
        <v>517</v>
      </c>
      <c r="H5070">
        <f t="shared" si="609"/>
        <v>2.0199999999999818</v>
      </c>
      <c r="I5070">
        <f t="shared" si="604"/>
        <v>1269000</v>
      </c>
      <c r="J5070">
        <v>2018.1</v>
      </c>
      <c r="K5070">
        <f t="shared" si="605"/>
        <v>64</v>
      </c>
      <c r="M5070">
        <f t="shared" si="606"/>
        <v>1269000</v>
      </c>
    </row>
    <row r="5071" spans="1:13" x14ac:dyDescent="0.45">
      <c r="A5071" t="s">
        <v>5324</v>
      </c>
      <c r="B5071">
        <v>950000</v>
      </c>
      <c r="C5071" t="s">
        <v>4</v>
      </c>
      <c r="D5071" t="str">
        <f t="shared" si="608"/>
        <v>2020.11</v>
      </c>
      <c r="E5071" t="str" cm="1">
        <f t="array" ref="E5071">IF(COUNT(FIND({"셀룰러","샐룰러","lte","Lte","LTE","Cellular","cellular"},G5071)),"lte","wifi")</f>
        <v>wifi</v>
      </c>
      <c r="F5071" t="s">
        <v>195</v>
      </c>
      <c r="G5071" t="s">
        <v>4866</v>
      </c>
      <c r="H5071">
        <f t="shared" si="609"/>
        <v>2.0099999999999909</v>
      </c>
      <c r="I5071">
        <f t="shared" si="604"/>
        <v>1269000</v>
      </c>
      <c r="J5071">
        <v>2018.1</v>
      </c>
      <c r="K5071">
        <f t="shared" si="605"/>
        <v>64</v>
      </c>
      <c r="M5071">
        <f t="shared" si="606"/>
        <v>1269000</v>
      </c>
    </row>
    <row r="5072" spans="1:13" x14ac:dyDescent="0.45">
      <c r="A5072" t="s">
        <v>5324</v>
      </c>
      <c r="B5072">
        <v>900000</v>
      </c>
      <c r="C5072" t="s">
        <v>7</v>
      </c>
      <c r="D5072" t="str">
        <f t="shared" si="608"/>
        <v>2020.11</v>
      </c>
      <c r="E5072" t="str" cm="1">
        <f t="array" ref="E5072">IF(COUNT(FIND({"셀룰러","샐룰러","lte","Lte","LTE","Cellular","cellular"},G5072)),"lte","wifi")</f>
        <v>lte</v>
      </c>
      <c r="F5072" t="s">
        <v>213</v>
      </c>
      <c r="G5072" t="s">
        <v>4915</v>
      </c>
      <c r="H5072">
        <f t="shared" si="609"/>
        <v>2.0099999999999909</v>
      </c>
      <c r="I5072">
        <f t="shared" si="604"/>
        <v>1669000</v>
      </c>
      <c r="J5072">
        <v>2018.1</v>
      </c>
      <c r="K5072">
        <f t="shared" si="605"/>
        <v>256</v>
      </c>
      <c r="M5072">
        <f t="shared" si="606"/>
        <v>1469000</v>
      </c>
    </row>
    <row r="5073" spans="1:13" x14ac:dyDescent="0.45">
      <c r="A5073" t="s">
        <v>5324</v>
      </c>
      <c r="B5073">
        <v>1000000</v>
      </c>
      <c r="C5073" t="s">
        <v>4</v>
      </c>
      <c r="D5073" s="2">
        <v>2021.02</v>
      </c>
      <c r="E5073" t="str" cm="1">
        <f t="array" ref="E5073">IF(COUNT(FIND({"셀룰러","샐룰러","lte","Lte","LTE","Cellular","cellular"},G5073)),"lte","wifi")</f>
        <v>wifi</v>
      </c>
      <c r="F5073">
        <v>20210218</v>
      </c>
      <c r="G5073" t="s">
        <v>5388</v>
      </c>
      <c r="H5073">
        <f t="shared" si="609"/>
        <v>2.9200000000000728</v>
      </c>
      <c r="I5073">
        <f t="shared" si="604"/>
        <v>1469000</v>
      </c>
      <c r="J5073">
        <v>2018.1</v>
      </c>
      <c r="K5073">
        <f t="shared" si="605"/>
        <v>256</v>
      </c>
      <c r="M5073">
        <f t="shared" si="606"/>
        <v>1269000</v>
      </c>
    </row>
    <row r="5074" spans="1:13" x14ac:dyDescent="0.45">
      <c r="A5074" t="s">
        <v>5324</v>
      </c>
      <c r="B5074">
        <v>950000</v>
      </c>
      <c r="C5074" t="s">
        <v>4</v>
      </c>
      <c r="D5074" t="str">
        <f t="shared" ref="D5074:D5109" si="610">LEFT(F5074,7)</f>
        <v>2020.11</v>
      </c>
      <c r="E5074" t="str" cm="1">
        <f t="array" ref="E5074">IF(COUNT(FIND({"셀룰러","샐룰러","lte","Lte","LTE","Cellular","cellular"},G5074)),"lte","wifi")</f>
        <v>wifi</v>
      </c>
      <c r="F5074" t="s">
        <v>673</v>
      </c>
      <c r="G5074" t="s">
        <v>4939</v>
      </c>
      <c r="H5074">
        <f t="shared" si="609"/>
        <v>2.0099999999999909</v>
      </c>
      <c r="I5074">
        <f t="shared" si="604"/>
        <v>1269000</v>
      </c>
      <c r="J5074">
        <v>2018.1</v>
      </c>
      <c r="K5074">
        <f t="shared" si="605"/>
        <v>64</v>
      </c>
      <c r="M5074">
        <f t="shared" si="606"/>
        <v>1269000</v>
      </c>
    </row>
    <row r="5075" spans="1:13" x14ac:dyDescent="0.45">
      <c r="A5075" t="s">
        <v>5324</v>
      </c>
      <c r="B5075">
        <v>702100</v>
      </c>
      <c r="C5075" t="s">
        <v>4</v>
      </c>
      <c r="D5075" t="str">
        <f t="shared" si="610"/>
        <v>2021.03</v>
      </c>
      <c r="E5075" t="str" cm="1">
        <f t="array" ref="E5075">IF(COUNT(FIND({"셀룰러","샐룰러","lte","Lte","LTE","Cellular","cellular"},G5075)),"lte","wifi")</f>
        <v>wifi</v>
      </c>
      <c r="F5075" t="s">
        <v>8</v>
      </c>
      <c r="G5075" t="s">
        <v>205</v>
      </c>
      <c r="H5075">
        <f t="shared" si="609"/>
        <v>2.9300000000000637</v>
      </c>
      <c r="I5075">
        <f t="shared" si="604"/>
        <v>1269000</v>
      </c>
      <c r="J5075">
        <v>2018.1</v>
      </c>
      <c r="K5075">
        <f t="shared" si="605"/>
        <v>64</v>
      </c>
      <c r="M5075">
        <f t="shared" si="606"/>
        <v>1269000</v>
      </c>
    </row>
    <row r="5076" spans="1:13" x14ac:dyDescent="0.45">
      <c r="A5076" t="s">
        <v>5324</v>
      </c>
      <c r="B5076">
        <v>780000</v>
      </c>
      <c r="C5076" t="s">
        <v>4</v>
      </c>
      <c r="D5076" t="str">
        <f t="shared" si="610"/>
        <v>2020.11</v>
      </c>
      <c r="E5076" t="str" cm="1">
        <f t="array" ref="E5076">IF(COUNT(FIND({"셀룰러","샐룰러","lte","Lte","LTE","Cellular","cellular"},G5076)),"lte","wifi")</f>
        <v>lte</v>
      </c>
      <c r="F5076" t="s">
        <v>206</v>
      </c>
      <c r="G5076" t="s">
        <v>4913</v>
      </c>
      <c r="H5076">
        <f t="shared" si="609"/>
        <v>2.0099999999999909</v>
      </c>
      <c r="I5076">
        <f t="shared" si="604"/>
        <v>1669000</v>
      </c>
      <c r="J5076">
        <v>2018.1</v>
      </c>
      <c r="K5076">
        <f t="shared" si="605"/>
        <v>256</v>
      </c>
      <c r="M5076">
        <f t="shared" si="606"/>
        <v>1469000</v>
      </c>
    </row>
    <row r="5077" spans="1:13" x14ac:dyDescent="0.45">
      <c r="A5077" t="s">
        <v>5324</v>
      </c>
      <c r="B5077">
        <v>1000000</v>
      </c>
      <c r="C5077" t="s">
        <v>7</v>
      </c>
      <c r="D5077" t="str">
        <f t="shared" si="610"/>
        <v>2021.02</v>
      </c>
      <c r="E5077" t="str" cm="1">
        <f t="array" ref="E5077">IF(COUNT(FIND({"셀룰러","샐룰러","lte","Lte","LTE","Cellular","cellular"},G5077)),"lte","wifi")</f>
        <v>wifi</v>
      </c>
      <c r="F5077" t="s">
        <v>77</v>
      </c>
      <c r="G5077" t="s">
        <v>315</v>
      </c>
      <c r="H5077">
        <f t="shared" si="609"/>
        <v>2.9200000000000728</v>
      </c>
      <c r="I5077">
        <f t="shared" si="604"/>
        <v>1469000</v>
      </c>
      <c r="J5077">
        <v>2018.1</v>
      </c>
      <c r="K5077">
        <f t="shared" si="605"/>
        <v>256</v>
      </c>
      <c r="M5077">
        <f t="shared" si="606"/>
        <v>1269000</v>
      </c>
    </row>
    <row r="5078" spans="1:13" x14ac:dyDescent="0.45">
      <c r="A5078" t="s">
        <v>5324</v>
      </c>
      <c r="B5078">
        <v>580000</v>
      </c>
      <c r="C5078" t="s">
        <v>7</v>
      </c>
      <c r="D5078" t="str">
        <f t="shared" si="610"/>
        <v>2021.02</v>
      </c>
      <c r="E5078" t="str" cm="1">
        <f t="array" ref="E5078">IF(COUNT(FIND({"셀룰러","샐룰러","lte","Lte","LTE","Cellular","cellular"},G5078)),"lte","wifi")</f>
        <v>wifi</v>
      </c>
      <c r="F5078" t="s">
        <v>25</v>
      </c>
      <c r="G5078" t="s">
        <v>36</v>
      </c>
      <c r="H5078">
        <f t="shared" si="609"/>
        <v>2.9200000000000728</v>
      </c>
      <c r="I5078">
        <f t="shared" si="604"/>
        <v>1269000</v>
      </c>
      <c r="J5078">
        <v>2018.1</v>
      </c>
      <c r="K5078">
        <f t="shared" si="605"/>
        <v>64</v>
      </c>
      <c r="M5078">
        <f t="shared" si="606"/>
        <v>1269000</v>
      </c>
    </row>
    <row r="5079" spans="1:13" x14ac:dyDescent="0.45">
      <c r="A5079" t="s">
        <v>5324</v>
      </c>
      <c r="B5079">
        <v>850000</v>
      </c>
      <c r="C5079" t="s">
        <v>7</v>
      </c>
      <c r="D5079" t="str">
        <f t="shared" si="610"/>
        <v>2020.12</v>
      </c>
      <c r="E5079" t="str" cm="1">
        <f t="array" ref="E5079">IF(COUNT(FIND({"셀룰러","샐룰러","lte","Lte","LTE","Cellular","cellular"},G5079)),"lte","wifi")</f>
        <v>lte</v>
      </c>
      <c r="F5079" t="s">
        <v>152</v>
      </c>
      <c r="G5079" t="s">
        <v>151</v>
      </c>
      <c r="H5079">
        <f t="shared" si="609"/>
        <v>2.0199999999999818</v>
      </c>
      <c r="I5079">
        <f t="shared" si="604"/>
        <v>1669000</v>
      </c>
      <c r="J5079">
        <v>2018.1</v>
      </c>
      <c r="K5079">
        <f t="shared" si="605"/>
        <v>256</v>
      </c>
      <c r="M5079">
        <f t="shared" si="606"/>
        <v>1469000</v>
      </c>
    </row>
    <row r="5080" spans="1:13" x14ac:dyDescent="0.45">
      <c r="A5080" t="s">
        <v>5324</v>
      </c>
      <c r="B5080">
        <v>900000</v>
      </c>
      <c r="C5080" t="s">
        <v>7</v>
      </c>
      <c r="D5080" t="str">
        <f t="shared" si="610"/>
        <v>2020.11</v>
      </c>
      <c r="E5080" t="str" cm="1">
        <f t="array" ref="E5080">IF(COUNT(FIND({"셀룰러","샐룰러","lte","Lte","LTE","Cellular","cellular"},G5080)),"lte","wifi")</f>
        <v>wifi</v>
      </c>
      <c r="F5080" t="s">
        <v>186</v>
      </c>
      <c r="G5080" t="s">
        <v>200</v>
      </c>
      <c r="H5080">
        <f t="shared" si="609"/>
        <v>2.0099999999999909</v>
      </c>
      <c r="I5080">
        <f t="shared" si="604"/>
        <v>1269000</v>
      </c>
      <c r="J5080">
        <v>2018.1</v>
      </c>
      <c r="K5080">
        <f t="shared" si="605"/>
        <v>64</v>
      </c>
      <c r="M5080">
        <f t="shared" si="606"/>
        <v>1269000</v>
      </c>
    </row>
    <row r="5081" spans="1:13" x14ac:dyDescent="0.45">
      <c r="A5081" t="s">
        <v>5324</v>
      </c>
      <c r="B5081">
        <v>850000</v>
      </c>
      <c r="C5081" t="s">
        <v>7</v>
      </c>
      <c r="D5081" t="str">
        <f t="shared" si="610"/>
        <v>2021.01</v>
      </c>
      <c r="E5081" t="str" cm="1">
        <f t="array" ref="E5081">IF(COUNT(FIND({"셀룰러","샐룰러","lte","Lte","LTE","Cellular","cellular"},G5081)),"lte","wifi")</f>
        <v>wifi</v>
      </c>
      <c r="F5081" t="s">
        <v>313</v>
      </c>
      <c r="G5081" t="s">
        <v>352</v>
      </c>
      <c r="H5081">
        <f t="shared" si="609"/>
        <v>2.9100000000000819</v>
      </c>
      <c r="I5081">
        <f t="shared" si="604"/>
        <v>1469000</v>
      </c>
      <c r="J5081">
        <v>2018.1</v>
      </c>
      <c r="K5081">
        <f t="shared" si="605"/>
        <v>256</v>
      </c>
      <c r="M5081">
        <f t="shared" si="606"/>
        <v>1269000</v>
      </c>
    </row>
    <row r="5082" spans="1:13" x14ac:dyDescent="0.45">
      <c r="A5082" t="s">
        <v>5324</v>
      </c>
      <c r="B5082">
        <v>550000</v>
      </c>
      <c r="C5082" t="s">
        <v>7</v>
      </c>
      <c r="D5082" t="str">
        <f t="shared" si="610"/>
        <v>2021.03</v>
      </c>
      <c r="E5082" t="str" cm="1">
        <f t="array" ref="E5082">IF(COUNT(FIND({"셀룰러","샐룰러","lte","Lte","LTE","Cellular","cellular"},G5082)),"lte","wifi")</f>
        <v>wifi</v>
      </c>
      <c r="F5082" t="s">
        <v>20</v>
      </c>
      <c r="G5082" t="s">
        <v>21</v>
      </c>
      <c r="H5082">
        <f t="shared" si="609"/>
        <v>2.9300000000000637</v>
      </c>
      <c r="I5082">
        <f t="shared" ref="I5082:I5145" si="611">IF(K5082=256,M5082+200000,IF(K5082=512,M5082+470000,IF(K5082=1024,M5082+1010000,M5082)))</f>
        <v>1269000</v>
      </c>
      <c r="J5082">
        <v>2018.1</v>
      </c>
      <c r="K5082">
        <f t="shared" ref="K5082:K5145" si="612">IF(COUNT(FIND(512,G5082)),512,IF(COUNT(FIND(256,G5082)),256,IF(COUNT(FIND("1TB",G5082)),1024,64)))</f>
        <v>64</v>
      </c>
      <c r="M5082">
        <f t="shared" ref="M5082:M5145" si="613">IF(E5082="wifi",1269000,1469000)</f>
        <v>1269000</v>
      </c>
    </row>
    <row r="5083" spans="1:13" x14ac:dyDescent="0.45">
      <c r="A5083" t="s">
        <v>5324</v>
      </c>
      <c r="B5083">
        <v>650000</v>
      </c>
      <c r="C5083" t="s">
        <v>7</v>
      </c>
      <c r="D5083" t="str">
        <f t="shared" si="610"/>
        <v>2021.01</v>
      </c>
      <c r="E5083" t="str" cm="1">
        <f t="array" ref="E5083">IF(COUNT(FIND({"셀룰러","샐룰러","lte","Lte","LTE","Cellular","cellular"},G5083)),"lte","wifi")</f>
        <v>wifi</v>
      </c>
      <c r="F5083" t="s">
        <v>106</v>
      </c>
      <c r="G5083" t="s">
        <v>415</v>
      </c>
      <c r="H5083">
        <f t="shared" si="609"/>
        <v>2.9100000000000819</v>
      </c>
      <c r="I5083">
        <f t="shared" si="611"/>
        <v>1269000</v>
      </c>
      <c r="J5083">
        <v>2018.1</v>
      </c>
      <c r="K5083">
        <f t="shared" si="612"/>
        <v>64</v>
      </c>
      <c r="M5083">
        <f t="shared" si="613"/>
        <v>1269000</v>
      </c>
    </row>
    <row r="5084" spans="1:13" x14ac:dyDescent="0.45">
      <c r="A5084" t="s">
        <v>5324</v>
      </c>
      <c r="B5084">
        <v>730000</v>
      </c>
      <c r="C5084" t="s">
        <v>4</v>
      </c>
      <c r="D5084" t="str">
        <f t="shared" si="610"/>
        <v>2021.01</v>
      </c>
      <c r="E5084" t="str" cm="1">
        <f t="array" ref="E5084">IF(COUNT(FIND({"셀룰러","샐룰러","lte","Lte","LTE","Cellular","cellular"},G5084)),"lte","wifi")</f>
        <v>wifi</v>
      </c>
      <c r="F5084" t="s">
        <v>342</v>
      </c>
      <c r="G5084" t="s">
        <v>388</v>
      </c>
      <c r="H5084">
        <f t="shared" si="609"/>
        <v>2.9100000000000819</v>
      </c>
      <c r="I5084">
        <f t="shared" si="611"/>
        <v>1269000</v>
      </c>
      <c r="J5084">
        <v>2018.1</v>
      </c>
      <c r="K5084">
        <f t="shared" si="612"/>
        <v>64</v>
      </c>
      <c r="M5084">
        <f t="shared" si="613"/>
        <v>1269000</v>
      </c>
    </row>
    <row r="5085" spans="1:13" x14ac:dyDescent="0.45">
      <c r="A5085" t="s">
        <v>5324</v>
      </c>
      <c r="B5085">
        <v>850000</v>
      </c>
      <c r="C5085" t="s">
        <v>7</v>
      </c>
      <c r="D5085" t="str">
        <f t="shared" si="610"/>
        <v>2020.11</v>
      </c>
      <c r="E5085" t="str" cm="1">
        <f t="array" ref="E5085">IF(COUNT(FIND({"셀룰러","샐룰러","lte","Lte","LTE","Cellular","cellular"},G5085)),"lte","wifi")</f>
        <v>lte</v>
      </c>
      <c r="F5085" t="s">
        <v>236</v>
      </c>
      <c r="G5085" t="s">
        <v>4920</v>
      </c>
      <c r="H5085">
        <f t="shared" si="609"/>
        <v>2.0099999999999909</v>
      </c>
      <c r="I5085">
        <f t="shared" si="611"/>
        <v>1669000</v>
      </c>
      <c r="J5085">
        <v>2018.1</v>
      </c>
      <c r="K5085">
        <f t="shared" si="612"/>
        <v>256</v>
      </c>
      <c r="M5085">
        <f t="shared" si="613"/>
        <v>1469000</v>
      </c>
    </row>
    <row r="5086" spans="1:13" x14ac:dyDescent="0.45">
      <c r="A5086" t="s">
        <v>5324</v>
      </c>
      <c r="B5086">
        <v>920000</v>
      </c>
      <c r="C5086" t="s">
        <v>4</v>
      </c>
      <c r="D5086" t="str">
        <f t="shared" si="610"/>
        <v>2021.02</v>
      </c>
      <c r="E5086" t="str" cm="1">
        <f t="array" ref="E5086">IF(COUNT(FIND({"셀룰러","샐룰러","lte","Lte","LTE","Cellular","cellular"},G5086)),"lte","wifi")</f>
        <v>lte</v>
      </c>
      <c r="F5086" t="s">
        <v>69</v>
      </c>
      <c r="G5086" t="s">
        <v>314</v>
      </c>
      <c r="H5086">
        <f t="shared" si="609"/>
        <v>2.9200000000000728</v>
      </c>
      <c r="I5086">
        <f t="shared" si="611"/>
        <v>1469000</v>
      </c>
      <c r="J5086">
        <v>2018.1</v>
      </c>
      <c r="K5086">
        <f t="shared" si="612"/>
        <v>64</v>
      </c>
      <c r="M5086">
        <f t="shared" si="613"/>
        <v>1469000</v>
      </c>
    </row>
    <row r="5087" spans="1:13" x14ac:dyDescent="0.45">
      <c r="A5087" t="s">
        <v>5324</v>
      </c>
      <c r="B5087">
        <v>850000</v>
      </c>
      <c r="C5087" t="s">
        <v>7</v>
      </c>
      <c r="D5087" t="str">
        <f t="shared" si="610"/>
        <v>2020.12</v>
      </c>
      <c r="E5087" t="str" cm="1">
        <f t="array" ref="E5087">IF(COUNT(FIND({"셀룰러","샐룰러","lte","Lte","LTE","Cellular","cellular"},G5087)),"lte","wifi")</f>
        <v>lte</v>
      </c>
      <c r="F5087" t="s">
        <v>118</v>
      </c>
      <c r="G5087" t="s">
        <v>449</v>
      </c>
      <c r="H5087">
        <f t="shared" si="609"/>
        <v>2.0199999999999818</v>
      </c>
      <c r="I5087">
        <f t="shared" si="611"/>
        <v>1669000</v>
      </c>
      <c r="J5087">
        <v>2018.1</v>
      </c>
      <c r="K5087">
        <f t="shared" si="612"/>
        <v>256</v>
      </c>
      <c r="M5087">
        <f t="shared" si="613"/>
        <v>1469000</v>
      </c>
    </row>
    <row r="5088" spans="1:13" x14ac:dyDescent="0.45">
      <c r="A5088" t="s">
        <v>5324</v>
      </c>
      <c r="B5088">
        <v>700000</v>
      </c>
      <c r="C5088" t="s">
        <v>7</v>
      </c>
      <c r="D5088" t="str">
        <f t="shared" si="610"/>
        <v>2021.01</v>
      </c>
      <c r="E5088" t="str" cm="1">
        <f t="array" ref="E5088">IF(COUNT(FIND({"셀룰러","샐룰러","lte","Lte","LTE","Cellular","cellular"},G5088)),"lte","wifi")</f>
        <v>lte</v>
      </c>
      <c r="F5088" t="s">
        <v>81</v>
      </c>
      <c r="G5088" t="s">
        <v>297</v>
      </c>
      <c r="H5088">
        <f t="shared" si="609"/>
        <v>2.9100000000000819</v>
      </c>
      <c r="I5088">
        <f t="shared" si="611"/>
        <v>1669000</v>
      </c>
      <c r="J5088">
        <v>2018.1</v>
      </c>
      <c r="K5088">
        <f t="shared" si="612"/>
        <v>256</v>
      </c>
      <c r="M5088">
        <f t="shared" si="613"/>
        <v>1469000</v>
      </c>
    </row>
    <row r="5089" spans="1:13" x14ac:dyDescent="0.45">
      <c r="A5089" t="s">
        <v>5324</v>
      </c>
      <c r="B5089">
        <v>1000000</v>
      </c>
      <c r="C5089" t="s">
        <v>4</v>
      </c>
      <c r="D5089" t="str">
        <f t="shared" si="610"/>
        <v>2020.12</v>
      </c>
      <c r="E5089" t="str" cm="1">
        <f t="array" ref="E5089">IF(COUNT(FIND({"셀룰러","샐룰러","lte","Lte","LTE","Cellular","cellular"},G5089)),"lte","wifi")</f>
        <v>lte</v>
      </c>
      <c r="F5089" t="s">
        <v>159</v>
      </c>
      <c r="G5089" t="s">
        <v>4876</v>
      </c>
      <c r="H5089">
        <f t="shared" si="609"/>
        <v>2.0199999999999818</v>
      </c>
      <c r="I5089">
        <f t="shared" si="611"/>
        <v>1669000</v>
      </c>
      <c r="J5089">
        <v>2018.1</v>
      </c>
      <c r="K5089">
        <f t="shared" si="612"/>
        <v>256</v>
      </c>
      <c r="M5089">
        <f t="shared" si="613"/>
        <v>1469000</v>
      </c>
    </row>
    <row r="5090" spans="1:13" x14ac:dyDescent="0.45">
      <c r="A5090" t="s">
        <v>5324</v>
      </c>
      <c r="B5090">
        <v>850000</v>
      </c>
      <c r="C5090" t="s">
        <v>43</v>
      </c>
      <c r="D5090" t="str">
        <f t="shared" si="610"/>
        <v>2021.03</v>
      </c>
      <c r="E5090" t="str" cm="1">
        <f t="array" ref="E5090">IF(COUNT(FIND({"셀룰러","샐룰러","lte","Lte","LTE","Cellular","cellular"},G5090)),"lte","wifi")</f>
        <v>wifi</v>
      </c>
      <c r="F5090" t="s">
        <v>190</v>
      </c>
      <c r="G5090" t="s">
        <v>217</v>
      </c>
      <c r="H5090">
        <f t="shared" si="609"/>
        <v>2.9300000000000637</v>
      </c>
      <c r="I5090">
        <f t="shared" si="611"/>
        <v>1469000</v>
      </c>
      <c r="J5090">
        <v>2018.1</v>
      </c>
      <c r="K5090">
        <f t="shared" si="612"/>
        <v>256</v>
      </c>
      <c r="M5090">
        <f t="shared" si="613"/>
        <v>1269000</v>
      </c>
    </row>
    <row r="5091" spans="1:13" x14ac:dyDescent="0.45">
      <c r="A5091" t="s">
        <v>5324</v>
      </c>
      <c r="B5091">
        <v>650000</v>
      </c>
      <c r="C5091" t="s">
        <v>7</v>
      </c>
      <c r="D5091" t="str">
        <f t="shared" si="610"/>
        <v>2020.12</v>
      </c>
      <c r="E5091" t="str" cm="1">
        <f t="array" ref="E5091">IF(COUNT(FIND({"셀룰러","샐룰러","lte","Lte","LTE","Cellular","cellular"},G5091)),"lte","wifi")</f>
        <v>lte</v>
      </c>
      <c r="F5091" t="s">
        <v>156</v>
      </c>
      <c r="G5091" t="s">
        <v>509</v>
      </c>
      <c r="H5091">
        <f t="shared" si="609"/>
        <v>2.0199999999999818</v>
      </c>
      <c r="I5091">
        <f t="shared" si="611"/>
        <v>1669000</v>
      </c>
      <c r="J5091">
        <v>2018.1</v>
      </c>
      <c r="K5091">
        <f t="shared" si="612"/>
        <v>256</v>
      </c>
      <c r="M5091">
        <f t="shared" si="613"/>
        <v>1469000</v>
      </c>
    </row>
    <row r="5092" spans="1:13" x14ac:dyDescent="0.45">
      <c r="A5092" t="s">
        <v>5324</v>
      </c>
      <c r="B5092">
        <v>800000</v>
      </c>
      <c r="C5092" t="s">
        <v>4</v>
      </c>
      <c r="D5092" t="str">
        <f t="shared" si="610"/>
        <v>2021.02</v>
      </c>
      <c r="E5092" t="str" cm="1">
        <f t="array" ref="E5092">IF(COUNT(FIND({"셀룰러","샐룰러","lte","Lte","LTE","Cellular","cellular"},G5092)),"lte","wifi")</f>
        <v>wifi</v>
      </c>
      <c r="F5092" t="s">
        <v>49</v>
      </c>
      <c r="G5092" t="s">
        <v>288</v>
      </c>
      <c r="H5092">
        <f t="shared" si="609"/>
        <v>2.9200000000000728</v>
      </c>
      <c r="I5092">
        <f t="shared" si="611"/>
        <v>1269000</v>
      </c>
      <c r="J5092">
        <v>2018.1</v>
      </c>
      <c r="K5092">
        <f t="shared" si="612"/>
        <v>64</v>
      </c>
      <c r="M5092">
        <f t="shared" si="613"/>
        <v>1269000</v>
      </c>
    </row>
    <row r="5093" spans="1:13" x14ac:dyDescent="0.45">
      <c r="A5093" t="s">
        <v>5324</v>
      </c>
      <c r="B5093">
        <v>650000</v>
      </c>
      <c r="C5093" t="s">
        <v>4</v>
      </c>
      <c r="D5093" t="str">
        <f t="shared" si="610"/>
        <v>2021.01</v>
      </c>
      <c r="E5093" t="str" cm="1">
        <f t="array" ref="E5093">IF(COUNT(FIND({"셀룰러","샐룰러","lte","Lte","LTE","Cellular","cellular"},G5093)),"lte","wifi")</f>
        <v>wifi</v>
      </c>
      <c r="F5093" t="s">
        <v>110</v>
      </c>
      <c r="G5093" t="s">
        <v>406</v>
      </c>
      <c r="H5093">
        <f t="shared" si="609"/>
        <v>2.9100000000000819</v>
      </c>
      <c r="I5093">
        <f t="shared" si="611"/>
        <v>1269000</v>
      </c>
      <c r="J5093">
        <v>2018.1</v>
      </c>
      <c r="K5093">
        <f t="shared" si="612"/>
        <v>64</v>
      </c>
      <c r="M5093">
        <f t="shared" si="613"/>
        <v>1269000</v>
      </c>
    </row>
    <row r="5094" spans="1:13" x14ac:dyDescent="0.45">
      <c r="A5094" t="s">
        <v>5324</v>
      </c>
      <c r="B5094">
        <v>890000</v>
      </c>
      <c r="C5094" t="s">
        <v>4</v>
      </c>
      <c r="D5094" t="str">
        <f t="shared" si="610"/>
        <v>2020.11</v>
      </c>
      <c r="E5094" t="str" cm="1">
        <f t="array" ref="E5094">IF(COUNT(FIND({"셀룰러","샐룰러","lte","Lte","LTE","Cellular","cellular"},G5094)),"lte","wifi")</f>
        <v>wifi</v>
      </c>
      <c r="F5094" t="s">
        <v>183</v>
      </c>
      <c r="G5094" t="s">
        <v>187</v>
      </c>
      <c r="H5094">
        <f t="shared" si="609"/>
        <v>2.0099999999999909</v>
      </c>
      <c r="I5094">
        <f t="shared" si="611"/>
        <v>1469000</v>
      </c>
      <c r="J5094">
        <v>2018.1</v>
      </c>
      <c r="K5094">
        <f t="shared" si="612"/>
        <v>256</v>
      </c>
      <c r="M5094">
        <f t="shared" si="613"/>
        <v>1269000</v>
      </c>
    </row>
    <row r="5095" spans="1:13" x14ac:dyDescent="0.45">
      <c r="A5095" t="s">
        <v>5324</v>
      </c>
      <c r="B5095">
        <v>880000</v>
      </c>
      <c r="C5095" t="s">
        <v>4</v>
      </c>
      <c r="D5095" t="str">
        <f t="shared" si="610"/>
        <v>2020.12</v>
      </c>
      <c r="E5095" t="str" cm="1">
        <f t="array" ref="E5095">IF(COUNT(FIND({"셀룰러","샐룰러","lte","Lte","LTE","Cellular","cellular"},G5095)),"lte","wifi")</f>
        <v>lte</v>
      </c>
      <c r="F5095" t="s">
        <v>161</v>
      </c>
      <c r="G5095" t="s">
        <v>512</v>
      </c>
      <c r="H5095">
        <f t="shared" si="609"/>
        <v>2.0199999999999818</v>
      </c>
      <c r="I5095">
        <f t="shared" si="611"/>
        <v>1669000</v>
      </c>
      <c r="J5095">
        <v>2018.1</v>
      </c>
      <c r="K5095">
        <f t="shared" si="612"/>
        <v>256</v>
      </c>
      <c r="M5095">
        <f t="shared" si="613"/>
        <v>1469000</v>
      </c>
    </row>
    <row r="5096" spans="1:13" x14ac:dyDescent="0.45">
      <c r="A5096" t="s">
        <v>5324</v>
      </c>
      <c r="B5096">
        <v>750000</v>
      </c>
      <c r="C5096" t="s">
        <v>7</v>
      </c>
      <c r="D5096" t="str">
        <f t="shared" si="610"/>
        <v>2021.01</v>
      </c>
      <c r="E5096" t="str" cm="1">
        <f t="array" ref="E5096">IF(COUNT(FIND({"셀룰러","샐룰러","lte","Lte","LTE","Cellular","cellular"},G5096)),"lte","wifi")</f>
        <v>wifi</v>
      </c>
      <c r="F5096" t="s">
        <v>371</v>
      </c>
      <c r="G5096" t="s">
        <v>401</v>
      </c>
      <c r="H5096">
        <f t="shared" si="609"/>
        <v>2.9100000000000819</v>
      </c>
      <c r="I5096">
        <f t="shared" si="611"/>
        <v>1269000</v>
      </c>
      <c r="J5096">
        <v>2018.1</v>
      </c>
      <c r="K5096">
        <f t="shared" si="612"/>
        <v>64</v>
      </c>
      <c r="M5096">
        <f t="shared" si="613"/>
        <v>1269000</v>
      </c>
    </row>
    <row r="5097" spans="1:13" x14ac:dyDescent="0.45">
      <c r="A5097" t="s">
        <v>5324</v>
      </c>
      <c r="B5097">
        <v>790000</v>
      </c>
      <c r="C5097" t="s">
        <v>4</v>
      </c>
      <c r="D5097" t="str">
        <f t="shared" si="610"/>
        <v>2020.12</v>
      </c>
      <c r="E5097" t="str" cm="1">
        <f t="array" ref="E5097">IF(COUNT(FIND({"셀룰러","샐룰러","lte","Lte","LTE","Cellular","cellular"},G5097)),"lte","wifi")</f>
        <v>lte</v>
      </c>
      <c r="F5097" t="s">
        <v>138</v>
      </c>
      <c r="G5097" t="s">
        <v>446</v>
      </c>
      <c r="H5097">
        <f t="shared" si="609"/>
        <v>2.0199999999999818</v>
      </c>
      <c r="I5097">
        <f t="shared" si="611"/>
        <v>1669000</v>
      </c>
      <c r="J5097">
        <v>2018.1</v>
      </c>
      <c r="K5097">
        <f t="shared" si="612"/>
        <v>256</v>
      </c>
      <c r="M5097">
        <f t="shared" si="613"/>
        <v>1469000</v>
      </c>
    </row>
    <row r="5098" spans="1:13" x14ac:dyDescent="0.45">
      <c r="A5098" t="s">
        <v>5324</v>
      </c>
      <c r="B5098">
        <v>790000</v>
      </c>
      <c r="C5098" t="s">
        <v>4</v>
      </c>
      <c r="D5098" t="str">
        <f t="shared" si="610"/>
        <v>2021.03</v>
      </c>
      <c r="E5098" t="str" cm="1">
        <f t="array" ref="E5098">IF(COUNT(FIND({"셀룰러","샐룰러","lte","Lte","LTE","Cellular","cellular"},G5098)),"lte","wifi")</f>
        <v>lte</v>
      </c>
      <c r="F5098" t="s">
        <v>22</v>
      </c>
      <c r="G5098" t="s">
        <v>253</v>
      </c>
      <c r="H5098">
        <f t="shared" si="609"/>
        <v>2.9300000000000637</v>
      </c>
      <c r="I5098">
        <f t="shared" si="611"/>
        <v>1469000</v>
      </c>
      <c r="J5098">
        <v>2018.1</v>
      </c>
      <c r="K5098">
        <f t="shared" si="612"/>
        <v>64</v>
      </c>
      <c r="M5098">
        <f t="shared" si="613"/>
        <v>1469000</v>
      </c>
    </row>
    <row r="5099" spans="1:13" x14ac:dyDescent="0.45">
      <c r="A5099" t="s">
        <v>5324</v>
      </c>
      <c r="B5099">
        <v>700000</v>
      </c>
      <c r="C5099" t="s">
        <v>7</v>
      </c>
      <c r="D5099" t="str">
        <f t="shared" si="610"/>
        <v>2021.01</v>
      </c>
      <c r="E5099" t="str" cm="1">
        <f t="array" ref="E5099">IF(COUNT(FIND({"셀룰러","샐룰러","lte","Lte","LTE","Cellular","cellular"},G5099)),"lte","wifi")</f>
        <v>wifi</v>
      </c>
      <c r="F5099" t="s">
        <v>351</v>
      </c>
      <c r="G5099" t="s">
        <v>353</v>
      </c>
      <c r="H5099">
        <f t="shared" si="609"/>
        <v>2.9100000000000819</v>
      </c>
      <c r="I5099">
        <f t="shared" si="611"/>
        <v>1469000</v>
      </c>
      <c r="J5099">
        <v>2018.1</v>
      </c>
      <c r="K5099">
        <f t="shared" si="612"/>
        <v>256</v>
      </c>
      <c r="M5099">
        <f t="shared" si="613"/>
        <v>1269000</v>
      </c>
    </row>
    <row r="5100" spans="1:13" x14ac:dyDescent="0.45">
      <c r="A5100" t="s">
        <v>5324</v>
      </c>
      <c r="B5100">
        <v>910000</v>
      </c>
      <c r="C5100" t="s">
        <v>4</v>
      </c>
      <c r="D5100" t="str">
        <f t="shared" si="610"/>
        <v>2021.03</v>
      </c>
      <c r="E5100" t="str" cm="1">
        <f t="array" ref="E5100">IF(COUNT(FIND({"셀룰러","샐룰러","lte","Lte","LTE","Cellular","cellular"},G5100)),"lte","wifi")</f>
        <v>lte</v>
      </c>
      <c r="F5100" t="s">
        <v>13</v>
      </c>
      <c r="G5100" t="s">
        <v>12</v>
      </c>
      <c r="H5100">
        <f t="shared" si="609"/>
        <v>2.9300000000000637</v>
      </c>
      <c r="I5100">
        <f t="shared" si="611"/>
        <v>1669000</v>
      </c>
      <c r="J5100">
        <v>2018.1</v>
      </c>
      <c r="K5100">
        <f t="shared" si="612"/>
        <v>256</v>
      </c>
      <c r="M5100">
        <f t="shared" si="613"/>
        <v>1469000</v>
      </c>
    </row>
    <row r="5101" spans="1:13" x14ac:dyDescent="0.45">
      <c r="A5101" t="s">
        <v>5324</v>
      </c>
      <c r="B5101">
        <v>950000</v>
      </c>
      <c r="C5101" t="s">
        <v>7</v>
      </c>
      <c r="D5101" t="str">
        <f t="shared" si="610"/>
        <v>2021.01</v>
      </c>
      <c r="E5101" t="str" cm="1">
        <f t="array" ref="E5101">IF(COUNT(FIND({"셀룰러","샐룰러","lte","Lte","LTE","Cellular","cellular"},G5101)),"lte","wifi")</f>
        <v>lte</v>
      </c>
      <c r="F5101" t="s">
        <v>418</v>
      </c>
      <c r="G5101" t="s">
        <v>417</v>
      </c>
      <c r="H5101">
        <f t="shared" si="609"/>
        <v>2.9100000000000819</v>
      </c>
      <c r="I5101">
        <f t="shared" si="611"/>
        <v>1669000</v>
      </c>
      <c r="J5101">
        <v>2018.1</v>
      </c>
      <c r="K5101">
        <f t="shared" si="612"/>
        <v>256</v>
      </c>
      <c r="M5101">
        <f t="shared" si="613"/>
        <v>1469000</v>
      </c>
    </row>
    <row r="5102" spans="1:13" x14ac:dyDescent="0.45">
      <c r="A5102" t="s">
        <v>5324</v>
      </c>
      <c r="B5102">
        <v>1000000</v>
      </c>
      <c r="C5102" t="s">
        <v>7</v>
      </c>
      <c r="D5102" t="str">
        <f t="shared" si="610"/>
        <v>2021.02</v>
      </c>
      <c r="E5102" t="str" cm="1">
        <f t="array" ref="E5102">IF(COUNT(FIND({"셀룰러","샐룰러","lte","Lte","LTE","Cellular","cellular"},G5102)),"lte","wifi")</f>
        <v>lte</v>
      </c>
      <c r="F5102" t="s">
        <v>80</v>
      </c>
      <c r="G5102" t="s">
        <v>334</v>
      </c>
      <c r="H5102">
        <f t="shared" si="609"/>
        <v>2.9200000000000728</v>
      </c>
      <c r="I5102">
        <f t="shared" si="611"/>
        <v>1939000</v>
      </c>
      <c r="J5102">
        <v>2018.1</v>
      </c>
      <c r="K5102">
        <f t="shared" si="612"/>
        <v>512</v>
      </c>
      <c r="M5102">
        <f t="shared" si="613"/>
        <v>1469000</v>
      </c>
    </row>
    <row r="5103" spans="1:13" x14ac:dyDescent="0.45">
      <c r="A5103" t="s">
        <v>5324</v>
      </c>
      <c r="B5103">
        <v>900000</v>
      </c>
      <c r="C5103" t="s">
        <v>7</v>
      </c>
      <c r="D5103" t="str">
        <f t="shared" si="610"/>
        <v>2020.11</v>
      </c>
      <c r="E5103" t="str" cm="1">
        <f t="array" ref="E5103">IF(COUNT(FIND({"셀룰러","샐룰러","lte","Lte","LTE","Cellular","cellular"},G5103)),"lte","wifi")</f>
        <v>lte</v>
      </c>
      <c r="F5103" t="s">
        <v>189</v>
      </c>
      <c r="G5103" t="s">
        <v>520</v>
      </c>
      <c r="H5103">
        <f t="shared" si="609"/>
        <v>2.0099999999999909</v>
      </c>
      <c r="I5103">
        <f t="shared" si="611"/>
        <v>1669000</v>
      </c>
      <c r="J5103">
        <v>2018.1</v>
      </c>
      <c r="K5103">
        <f t="shared" si="612"/>
        <v>256</v>
      </c>
      <c r="M5103">
        <f t="shared" si="613"/>
        <v>1469000</v>
      </c>
    </row>
    <row r="5104" spans="1:13" x14ac:dyDescent="0.45">
      <c r="A5104" t="s">
        <v>5324</v>
      </c>
      <c r="B5104">
        <v>750000</v>
      </c>
      <c r="C5104" t="s">
        <v>4</v>
      </c>
      <c r="D5104" t="str">
        <f t="shared" si="610"/>
        <v>2020.11</v>
      </c>
      <c r="E5104" t="str" cm="1">
        <f t="array" ref="E5104">IF(COUNT(FIND({"셀룰러","샐룰러","lte","Lte","LTE","Cellular","cellular"},G5104)),"lte","wifi")</f>
        <v>lte</v>
      </c>
      <c r="F5104" t="s">
        <v>234</v>
      </c>
      <c r="G5104" t="s">
        <v>538</v>
      </c>
      <c r="H5104">
        <f t="shared" si="609"/>
        <v>2.0099999999999909</v>
      </c>
      <c r="I5104">
        <f t="shared" si="611"/>
        <v>1469000</v>
      </c>
      <c r="J5104">
        <v>2018.1</v>
      </c>
      <c r="K5104">
        <f t="shared" si="612"/>
        <v>64</v>
      </c>
      <c r="M5104">
        <f t="shared" si="613"/>
        <v>1469000</v>
      </c>
    </row>
    <row r="5105" spans="1:13" x14ac:dyDescent="0.45">
      <c r="A5105" t="s">
        <v>5324</v>
      </c>
      <c r="B5105">
        <v>800000</v>
      </c>
      <c r="C5105" t="s">
        <v>43</v>
      </c>
      <c r="D5105" t="str">
        <f t="shared" si="610"/>
        <v>2020.11</v>
      </c>
      <c r="E5105" t="str" cm="1">
        <f t="array" ref="E5105">IF(COUNT(FIND({"셀룰러","샐룰러","lte","Lte","LTE","Cellular","cellular"},G5105)),"lte","wifi")</f>
        <v>wifi</v>
      </c>
      <c r="F5105" t="s">
        <v>602</v>
      </c>
      <c r="G5105" t="s">
        <v>4923</v>
      </c>
      <c r="H5105">
        <f t="shared" si="609"/>
        <v>2.0099999999999909</v>
      </c>
      <c r="I5105">
        <f t="shared" si="611"/>
        <v>1269000</v>
      </c>
      <c r="J5105">
        <v>2018.1</v>
      </c>
      <c r="K5105">
        <f t="shared" si="612"/>
        <v>64</v>
      </c>
      <c r="M5105">
        <f t="shared" si="613"/>
        <v>1269000</v>
      </c>
    </row>
    <row r="5106" spans="1:13" x14ac:dyDescent="0.45">
      <c r="A5106" t="s">
        <v>5324</v>
      </c>
      <c r="B5106">
        <v>950000</v>
      </c>
      <c r="C5106" t="s">
        <v>4</v>
      </c>
      <c r="D5106" t="str">
        <f t="shared" si="610"/>
        <v>2021.01</v>
      </c>
      <c r="E5106" t="str" cm="1">
        <f t="array" ref="E5106">IF(COUNT(FIND({"셀룰러","샐룰러","lte","Lte","LTE","Cellular","cellular"},G5106)),"lte","wifi")</f>
        <v>wifi</v>
      </c>
      <c r="F5106" t="s">
        <v>342</v>
      </c>
      <c r="G5106" t="s">
        <v>392</v>
      </c>
      <c r="H5106">
        <f t="shared" si="609"/>
        <v>2.9100000000000819</v>
      </c>
      <c r="I5106">
        <f t="shared" si="611"/>
        <v>1469000</v>
      </c>
      <c r="J5106">
        <v>2018.1</v>
      </c>
      <c r="K5106">
        <f t="shared" si="612"/>
        <v>256</v>
      </c>
      <c r="M5106">
        <f t="shared" si="613"/>
        <v>1269000</v>
      </c>
    </row>
    <row r="5107" spans="1:13" x14ac:dyDescent="0.45">
      <c r="A5107" t="s">
        <v>5324</v>
      </c>
      <c r="B5107">
        <v>750000</v>
      </c>
      <c r="C5107" t="s">
        <v>4</v>
      </c>
      <c r="D5107" t="str">
        <f t="shared" si="610"/>
        <v>2020.11</v>
      </c>
      <c r="E5107" t="str" cm="1">
        <f t="array" ref="E5107">IF(COUNT(FIND({"셀룰러","샐룰러","lte","Lte","LTE","Cellular","cellular"},G5107)),"lte","wifi")</f>
        <v>wifi</v>
      </c>
      <c r="F5107" t="s">
        <v>234</v>
      </c>
      <c r="G5107" t="s">
        <v>4873</v>
      </c>
      <c r="H5107">
        <f t="shared" si="609"/>
        <v>2.0099999999999909</v>
      </c>
      <c r="I5107">
        <f t="shared" si="611"/>
        <v>1269000</v>
      </c>
      <c r="J5107">
        <v>2018.1</v>
      </c>
      <c r="K5107">
        <f t="shared" si="612"/>
        <v>64</v>
      </c>
      <c r="M5107">
        <f t="shared" si="613"/>
        <v>1269000</v>
      </c>
    </row>
    <row r="5108" spans="1:13" x14ac:dyDescent="0.45">
      <c r="A5108" t="s">
        <v>5324</v>
      </c>
      <c r="B5108">
        <v>820000</v>
      </c>
      <c r="C5108" t="s">
        <v>4</v>
      </c>
      <c r="D5108" t="str">
        <f t="shared" si="610"/>
        <v>2020.11</v>
      </c>
      <c r="E5108" t="str" cm="1">
        <f t="array" ref="E5108">IF(COUNT(FIND({"셀룰러","샐룰러","lte","Lte","LTE","Cellular","cellular"},G5108)),"lte","wifi")</f>
        <v>lte</v>
      </c>
      <c r="F5108" t="s">
        <v>185</v>
      </c>
      <c r="G5108" t="s">
        <v>4893</v>
      </c>
      <c r="H5108">
        <f t="shared" si="609"/>
        <v>2.0099999999999909</v>
      </c>
      <c r="I5108">
        <f t="shared" si="611"/>
        <v>1469000</v>
      </c>
      <c r="J5108">
        <v>2018.1</v>
      </c>
      <c r="K5108">
        <f t="shared" si="612"/>
        <v>64</v>
      </c>
      <c r="M5108">
        <f t="shared" si="613"/>
        <v>1469000</v>
      </c>
    </row>
    <row r="5109" spans="1:13" x14ac:dyDescent="0.45">
      <c r="A5109" t="s">
        <v>5324</v>
      </c>
      <c r="B5109">
        <v>750000</v>
      </c>
      <c r="C5109" t="s">
        <v>7</v>
      </c>
      <c r="D5109" t="str">
        <f t="shared" si="610"/>
        <v>2021.02</v>
      </c>
      <c r="E5109" t="str" cm="1">
        <f t="array" ref="E5109">IF(COUNT(FIND({"셀룰러","샐룰러","lte","Lte","LTE","Cellular","cellular"},G5109)),"lte","wifi")</f>
        <v>wifi</v>
      </c>
      <c r="F5109" t="s">
        <v>25</v>
      </c>
      <c r="G5109" t="s">
        <v>258</v>
      </c>
      <c r="H5109">
        <f t="shared" si="609"/>
        <v>2.9200000000000728</v>
      </c>
      <c r="I5109">
        <f t="shared" si="611"/>
        <v>1469000</v>
      </c>
      <c r="J5109">
        <v>2018.1</v>
      </c>
      <c r="K5109">
        <f t="shared" si="612"/>
        <v>256</v>
      </c>
      <c r="M5109">
        <f t="shared" si="613"/>
        <v>1269000</v>
      </c>
    </row>
    <row r="5110" spans="1:13" x14ac:dyDescent="0.45">
      <c r="A5110" t="s">
        <v>5324</v>
      </c>
      <c r="B5110">
        <v>850000</v>
      </c>
      <c r="C5110" t="s">
        <v>4</v>
      </c>
      <c r="D5110" s="2">
        <v>2020.12</v>
      </c>
      <c r="E5110" t="str" cm="1">
        <f t="array" ref="E5110">IF(COUNT(FIND({"셀룰러","샐룰러","lte","Lte","LTE","Cellular","cellular"},G5110)),"lte","wifi")</f>
        <v>lte</v>
      </c>
      <c r="F5110">
        <v>20201214</v>
      </c>
      <c r="G5110" t="s">
        <v>5331</v>
      </c>
      <c r="H5110">
        <f t="shared" si="609"/>
        <v>2.0199999999999818</v>
      </c>
      <c r="I5110">
        <f t="shared" si="611"/>
        <v>1669000</v>
      </c>
      <c r="J5110">
        <v>2018.1</v>
      </c>
      <c r="K5110">
        <f t="shared" si="612"/>
        <v>256</v>
      </c>
      <c r="M5110">
        <f t="shared" si="613"/>
        <v>1469000</v>
      </c>
    </row>
    <row r="5111" spans="1:13" x14ac:dyDescent="0.45">
      <c r="A5111" t="s">
        <v>5324</v>
      </c>
      <c r="B5111">
        <v>830000</v>
      </c>
      <c r="C5111" t="s">
        <v>4</v>
      </c>
      <c r="D5111" s="2">
        <v>2021.02</v>
      </c>
      <c r="E5111" t="str" cm="1">
        <f t="array" ref="E5111">IF(COUNT(FIND({"셀룰러","샐룰러","lte","Lte","LTE","Cellular","cellular"},G5111)),"lte","wifi")</f>
        <v>lte</v>
      </c>
      <c r="F5111">
        <v>20210225</v>
      </c>
      <c r="G5111" t="s">
        <v>5475</v>
      </c>
      <c r="H5111">
        <f t="shared" si="609"/>
        <v>2.9200000000000728</v>
      </c>
      <c r="I5111">
        <f t="shared" si="611"/>
        <v>1469000</v>
      </c>
      <c r="J5111">
        <v>2018.1</v>
      </c>
      <c r="K5111">
        <f t="shared" si="612"/>
        <v>64</v>
      </c>
      <c r="M5111">
        <f t="shared" si="613"/>
        <v>1469000</v>
      </c>
    </row>
    <row r="5112" spans="1:13" x14ac:dyDescent="0.45">
      <c r="A5112" t="s">
        <v>5324</v>
      </c>
      <c r="B5112">
        <v>750000</v>
      </c>
      <c r="C5112" t="s">
        <v>7</v>
      </c>
      <c r="D5112" t="str">
        <f t="shared" ref="D5112:D5118" si="614">LEFT(F5112,7)</f>
        <v>2020.11</v>
      </c>
      <c r="E5112" t="str" cm="1">
        <f t="array" ref="E5112">IF(COUNT(FIND({"셀룰러","샐룰러","lte","Lte","LTE","Cellular","cellular"},G5112)),"lte","wifi")</f>
        <v>lte</v>
      </c>
      <c r="F5112" t="s">
        <v>236</v>
      </c>
      <c r="G5112" t="s">
        <v>247</v>
      </c>
      <c r="H5112">
        <f t="shared" si="609"/>
        <v>2.0099999999999909</v>
      </c>
      <c r="I5112">
        <f t="shared" si="611"/>
        <v>1469000</v>
      </c>
      <c r="J5112">
        <v>2018.1</v>
      </c>
      <c r="K5112">
        <f t="shared" si="612"/>
        <v>64</v>
      </c>
      <c r="M5112">
        <f t="shared" si="613"/>
        <v>1469000</v>
      </c>
    </row>
    <row r="5113" spans="1:13" x14ac:dyDescent="0.45">
      <c r="A5113" t="s">
        <v>5324</v>
      </c>
      <c r="B5113">
        <v>870000</v>
      </c>
      <c r="C5113" t="s">
        <v>4</v>
      </c>
      <c r="D5113" t="str">
        <f t="shared" si="614"/>
        <v>2020.12</v>
      </c>
      <c r="E5113" t="str" cm="1">
        <f t="array" ref="E5113">IF(COUNT(FIND({"셀룰러","샐룰러","lte","Lte","LTE","Cellular","cellular"},G5113)),"lte","wifi")</f>
        <v>wifi</v>
      </c>
      <c r="F5113" t="s">
        <v>153</v>
      </c>
      <c r="G5113" t="s">
        <v>486</v>
      </c>
      <c r="H5113">
        <f t="shared" si="609"/>
        <v>2.0199999999999818</v>
      </c>
      <c r="I5113">
        <f t="shared" si="611"/>
        <v>1269000</v>
      </c>
      <c r="J5113">
        <v>2018.1</v>
      </c>
      <c r="K5113">
        <f t="shared" si="612"/>
        <v>64</v>
      </c>
      <c r="M5113">
        <f t="shared" si="613"/>
        <v>1269000</v>
      </c>
    </row>
    <row r="5114" spans="1:13" x14ac:dyDescent="0.45">
      <c r="A5114" t="s">
        <v>5324</v>
      </c>
      <c r="B5114">
        <v>950000</v>
      </c>
      <c r="C5114" t="s">
        <v>4</v>
      </c>
      <c r="D5114" t="str">
        <f t="shared" si="614"/>
        <v>2021.02</v>
      </c>
      <c r="E5114" t="str" cm="1">
        <f t="array" ref="E5114">IF(COUNT(FIND({"셀룰러","샐룰러","lte","Lte","LTE","Cellular","cellular"},G5114)),"lte","wifi")</f>
        <v>wifi</v>
      </c>
      <c r="F5114" t="s">
        <v>56</v>
      </c>
      <c r="G5114" t="s">
        <v>59</v>
      </c>
      <c r="H5114">
        <f t="shared" si="609"/>
        <v>2.9200000000000728</v>
      </c>
      <c r="I5114">
        <f t="shared" si="611"/>
        <v>1269000</v>
      </c>
      <c r="J5114">
        <v>2018.1</v>
      </c>
      <c r="K5114">
        <f t="shared" si="612"/>
        <v>64</v>
      </c>
      <c r="M5114">
        <f t="shared" si="613"/>
        <v>1269000</v>
      </c>
    </row>
    <row r="5115" spans="1:13" x14ac:dyDescent="0.45">
      <c r="A5115" t="s">
        <v>5324</v>
      </c>
      <c r="B5115">
        <v>900000</v>
      </c>
      <c r="C5115" t="s">
        <v>4</v>
      </c>
      <c r="D5115" t="str">
        <f t="shared" si="614"/>
        <v>2020.11</v>
      </c>
      <c r="E5115" t="str" cm="1">
        <f t="array" ref="E5115">IF(COUNT(FIND({"셀룰러","샐룰러","lte","Lte","LTE","Cellular","cellular"},G5115)),"lte","wifi")</f>
        <v>lte</v>
      </c>
      <c r="F5115" t="s">
        <v>199</v>
      </c>
      <c r="G5115" t="s">
        <v>229</v>
      </c>
      <c r="H5115">
        <f t="shared" si="609"/>
        <v>2.0099999999999909</v>
      </c>
      <c r="I5115">
        <f t="shared" si="611"/>
        <v>1669000</v>
      </c>
      <c r="J5115">
        <v>2018.1</v>
      </c>
      <c r="K5115">
        <f t="shared" si="612"/>
        <v>256</v>
      </c>
      <c r="M5115">
        <f t="shared" si="613"/>
        <v>1469000</v>
      </c>
    </row>
    <row r="5116" spans="1:13" x14ac:dyDescent="0.45">
      <c r="A5116" t="s">
        <v>5324</v>
      </c>
      <c r="B5116">
        <v>750000</v>
      </c>
      <c r="C5116" t="s">
        <v>7</v>
      </c>
      <c r="D5116" t="str">
        <f t="shared" si="614"/>
        <v>2020.11</v>
      </c>
      <c r="E5116" t="str" cm="1">
        <f t="array" ref="E5116">IF(COUNT(FIND({"셀룰러","샐룰러","lte","Lte","LTE","Cellular","cellular"},G5116)),"lte","wifi")</f>
        <v>wifi</v>
      </c>
      <c r="F5116" t="s">
        <v>199</v>
      </c>
      <c r="G5116" t="s">
        <v>226</v>
      </c>
      <c r="H5116">
        <f t="shared" si="609"/>
        <v>2.0099999999999909</v>
      </c>
      <c r="I5116">
        <f t="shared" si="611"/>
        <v>1469000</v>
      </c>
      <c r="J5116">
        <v>2018.1</v>
      </c>
      <c r="K5116">
        <f t="shared" si="612"/>
        <v>256</v>
      </c>
      <c r="M5116">
        <f t="shared" si="613"/>
        <v>1269000</v>
      </c>
    </row>
    <row r="5117" spans="1:13" x14ac:dyDescent="0.45">
      <c r="A5117" t="s">
        <v>5324</v>
      </c>
      <c r="B5117">
        <v>770000</v>
      </c>
      <c r="C5117" t="s">
        <v>7</v>
      </c>
      <c r="D5117" t="str">
        <f t="shared" si="614"/>
        <v>2021.03</v>
      </c>
      <c r="E5117" t="str" cm="1">
        <f t="array" ref="E5117">IF(COUNT(FIND({"셀룰러","샐룰러","lte","Lte","LTE","Cellular","cellular"},G5117)),"lte","wifi")</f>
        <v>wifi</v>
      </c>
      <c r="F5117" t="s">
        <v>20</v>
      </c>
      <c r="G5117" t="s">
        <v>23</v>
      </c>
      <c r="H5117">
        <f t="shared" si="609"/>
        <v>2.9300000000000637</v>
      </c>
      <c r="I5117">
        <f t="shared" si="611"/>
        <v>1269000</v>
      </c>
      <c r="J5117">
        <v>2018.1</v>
      </c>
      <c r="K5117">
        <f t="shared" si="612"/>
        <v>64</v>
      </c>
      <c r="M5117">
        <f t="shared" si="613"/>
        <v>1269000</v>
      </c>
    </row>
    <row r="5118" spans="1:13" x14ac:dyDescent="0.45">
      <c r="A5118" t="s">
        <v>5324</v>
      </c>
      <c r="B5118">
        <v>1050000</v>
      </c>
      <c r="C5118" t="s">
        <v>4</v>
      </c>
      <c r="D5118" t="str">
        <f t="shared" si="614"/>
        <v>2021.02</v>
      </c>
      <c r="E5118" t="str" cm="1">
        <f t="array" ref="E5118">IF(COUNT(FIND({"셀룰러","샐룰러","lte","Lte","LTE","Cellular","cellular"},G5118)),"lte","wifi")</f>
        <v>lte</v>
      </c>
      <c r="F5118" t="s">
        <v>40</v>
      </c>
      <c r="G5118" t="s">
        <v>261</v>
      </c>
      <c r="H5118">
        <f t="shared" si="609"/>
        <v>2.9200000000000728</v>
      </c>
      <c r="I5118">
        <f t="shared" si="611"/>
        <v>1469000</v>
      </c>
      <c r="J5118">
        <v>2018.1</v>
      </c>
      <c r="K5118">
        <f t="shared" si="612"/>
        <v>64</v>
      </c>
      <c r="M5118">
        <f t="shared" si="613"/>
        <v>1469000</v>
      </c>
    </row>
    <row r="5119" spans="1:13" x14ac:dyDescent="0.45">
      <c r="A5119" t="s">
        <v>5324</v>
      </c>
      <c r="B5119">
        <v>810000</v>
      </c>
      <c r="C5119" t="s">
        <v>4</v>
      </c>
      <c r="D5119" s="2">
        <v>2020.11</v>
      </c>
      <c r="E5119" t="str" cm="1">
        <f t="array" ref="E5119">IF(COUNT(FIND({"셀룰러","샐룰러","lte","Lte","LTE","Cellular","cellular"},G5119)),"lte","wifi")</f>
        <v>wifi</v>
      </c>
      <c r="F5119">
        <v>20201126</v>
      </c>
      <c r="G5119" t="s">
        <v>5726</v>
      </c>
      <c r="H5119">
        <f t="shared" si="609"/>
        <v>2.0099999999999909</v>
      </c>
      <c r="I5119">
        <f t="shared" si="611"/>
        <v>1469000</v>
      </c>
      <c r="J5119">
        <v>2018.1</v>
      </c>
      <c r="K5119">
        <f t="shared" si="612"/>
        <v>256</v>
      </c>
      <c r="M5119">
        <f t="shared" si="613"/>
        <v>1269000</v>
      </c>
    </row>
    <row r="5120" spans="1:13" x14ac:dyDescent="0.45">
      <c r="A5120" t="s">
        <v>5324</v>
      </c>
      <c r="B5120">
        <v>1000000</v>
      </c>
      <c r="C5120" t="s">
        <v>7</v>
      </c>
      <c r="D5120" s="2">
        <v>2020.11</v>
      </c>
      <c r="E5120" t="str" cm="1">
        <f t="array" ref="E5120">IF(COUNT(FIND({"셀룰러","샐룰러","lte","Lte","LTE","Cellular","cellular"},G5120)),"lte","wifi")</f>
        <v>lte</v>
      </c>
      <c r="F5120">
        <v>20201102</v>
      </c>
      <c r="G5120" t="s">
        <v>5637</v>
      </c>
      <c r="H5120">
        <f t="shared" si="609"/>
        <v>2.0099999999999909</v>
      </c>
      <c r="I5120">
        <f t="shared" si="611"/>
        <v>1669000</v>
      </c>
      <c r="J5120">
        <v>2018.1</v>
      </c>
      <c r="K5120">
        <f t="shared" si="612"/>
        <v>256</v>
      </c>
      <c r="M5120">
        <f t="shared" si="613"/>
        <v>1469000</v>
      </c>
    </row>
    <row r="5121" spans="1:13" x14ac:dyDescent="0.45">
      <c r="A5121" t="s">
        <v>5324</v>
      </c>
      <c r="B5121">
        <v>950000</v>
      </c>
      <c r="C5121" t="s">
        <v>4</v>
      </c>
      <c r="D5121" t="str">
        <f t="shared" ref="D5121:D5139" si="615">LEFT(F5121,7)</f>
        <v>2021.02</v>
      </c>
      <c r="E5121" t="str" cm="1">
        <f t="array" ref="E5121">IF(COUNT(FIND({"셀룰러","샐룰러","lte","Lte","LTE","Cellular","cellular"},G5121)),"lte","wifi")</f>
        <v>lte</v>
      </c>
      <c r="F5121" t="s">
        <v>25</v>
      </c>
      <c r="G5121" t="s">
        <v>27</v>
      </c>
      <c r="H5121">
        <f t="shared" si="609"/>
        <v>2.9200000000000728</v>
      </c>
      <c r="I5121">
        <f t="shared" si="611"/>
        <v>1669000</v>
      </c>
      <c r="J5121">
        <v>2018.1</v>
      </c>
      <c r="K5121">
        <f t="shared" si="612"/>
        <v>256</v>
      </c>
      <c r="M5121">
        <f t="shared" si="613"/>
        <v>1469000</v>
      </c>
    </row>
    <row r="5122" spans="1:13" x14ac:dyDescent="0.45">
      <c r="A5122" t="s">
        <v>5324</v>
      </c>
      <c r="B5122">
        <v>775000</v>
      </c>
      <c r="C5122" t="s">
        <v>4</v>
      </c>
      <c r="D5122" t="str">
        <f t="shared" si="615"/>
        <v>2021.03</v>
      </c>
      <c r="E5122" t="str" cm="1">
        <f t="array" ref="E5122">IF(COUNT(FIND({"셀룰러","샐룰러","lte","Lte","LTE","Cellular","cellular"},G5122)),"lte","wifi")</f>
        <v>wifi</v>
      </c>
      <c r="F5122" t="s">
        <v>10</v>
      </c>
      <c r="G5122" t="s">
        <v>11</v>
      </c>
      <c r="H5122">
        <f t="shared" si="609"/>
        <v>2.9300000000000637</v>
      </c>
      <c r="I5122">
        <f t="shared" si="611"/>
        <v>1469000</v>
      </c>
      <c r="J5122">
        <v>2018.1</v>
      </c>
      <c r="K5122">
        <f t="shared" si="612"/>
        <v>256</v>
      </c>
      <c r="M5122">
        <f t="shared" si="613"/>
        <v>1269000</v>
      </c>
    </row>
    <row r="5123" spans="1:13" x14ac:dyDescent="0.45">
      <c r="A5123" t="s">
        <v>5324</v>
      </c>
      <c r="B5123">
        <v>820000</v>
      </c>
      <c r="C5123" t="s">
        <v>4</v>
      </c>
      <c r="D5123" t="str">
        <f t="shared" si="615"/>
        <v>2020.12</v>
      </c>
      <c r="E5123" t="str" cm="1">
        <f t="array" ref="E5123">IF(COUNT(FIND({"셀룰러","샐룰러","lte","Lte","LTE","Cellular","cellular"},G5123)),"lte","wifi")</f>
        <v>wifi</v>
      </c>
      <c r="F5123" t="s">
        <v>146</v>
      </c>
      <c r="G5123" t="s">
        <v>458</v>
      </c>
      <c r="H5123">
        <f t="shared" si="609"/>
        <v>2.0199999999999818</v>
      </c>
      <c r="I5123">
        <f t="shared" si="611"/>
        <v>1269000</v>
      </c>
      <c r="J5123">
        <v>2018.1</v>
      </c>
      <c r="K5123">
        <f t="shared" si="612"/>
        <v>64</v>
      </c>
      <c r="M5123">
        <f t="shared" si="613"/>
        <v>1269000</v>
      </c>
    </row>
    <row r="5124" spans="1:13" x14ac:dyDescent="0.45">
      <c r="A5124" t="s">
        <v>5324</v>
      </c>
      <c r="B5124">
        <v>670000</v>
      </c>
      <c r="C5124" t="s">
        <v>4</v>
      </c>
      <c r="D5124" t="str">
        <f t="shared" si="615"/>
        <v>2021.01</v>
      </c>
      <c r="E5124" t="str" cm="1">
        <f t="array" ref="E5124">IF(COUNT(FIND({"셀룰러","샐룰러","lte","Lte","LTE","Cellular","cellular"},G5124)),"lte","wifi")</f>
        <v>wifi</v>
      </c>
      <c r="F5124" t="s">
        <v>95</v>
      </c>
      <c r="G5124" t="s">
        <v>119</v>
      </c>
      <c r="H5124">
        <f t="shared" si="609"/>
        <v>2.9100000000000819</v>
      </c>
      <c r="I5124">
        <f t="shared" si="611"/>
        <v>1269000</v>
      </c>
      <c r="J5124">
        <v>2018.1</v>
      </c>
      <c r="K5124">
        <f t="shared" si="612"/>
        <v>64</v>
      </c>
      <c r="M5124">
        <f t="shared" si="613"/>
        <v>1269000</v>
      </c>
    </row>
    <row r="5125" spans="1:13" x14ac:dyDescent="0.45">
      <c r="A5125" t="s">
        <v>5324</v>
      </c>
      <c r="B5125">
        <v>900000</v>
      </c>
      <c r="C5125" t="s">
        <v>4</v>
      </c>
      <c r="D5125" t="str">
        <f t="shared" si="615"/>
        <v>2021.02</v>
      </c>
      <c r="E5125" t="str" cm="1">
        <f t="array" ref="E5125">IF(COUNT(FIND({"셀룰러","샐룰러","lte","Lte","LTE","Cellular","cellular"},G5125)),"lte","wifi")</f>
        <v>lte</v>
      </c>
      <c r="F5125" t="s">
        <v>74</v>
      </c>
      <c r="G5125" t="s">
        <v>4937</v>
      </c>
      <c r="H5125">
        <f t="shared" si="609"/>
        <v>2.9200000000000728</v>
      </c>
      <c r="I5125">
        <f t="shared" si="611"/>
        <v>1469000</v>
      </c>
      <c r="J5125">
        <v>2018.1</v>
      </c>
      <c r="K5125">
        <f t="shared" si="612"/>
        <v>64</v>
      </c>
      <c r="M5125">
        <f t="shared" si="613"/>
        <v>1469000</v>
      </c>
    </row>
    <row r="5126" spans="1:13" x14ac:dyDescent="0.45">
      <c r="A5126" t="s">
        <v>5324</v>
      </c>
      <c r="B5126">
        <v>1000000</v>
      </c>
      <c r="C5126" t="s">
        <v>7</v>
      </c>
      <c r="D5126" t="str">
        <f t="shared" si="615"/>
        <v>2020.11</v>
      </c>
      <c r="E5126" t="str" cm="1">
        <f t="array" ref="E5126">IF(COUNT(FIND({"셀룰러","샐룰러","lte","Lte","LTE","Cellular","cellular"},G5126)),"lte","wifi")</f>
        <v>wifi</v>
      </c>
      <c r="F5126" t="s">
        <v>220</v>
      </c>
      <c r="G5126" t="s">
        <v>4910</v>
      </c>
      <c r="H5126">
        <f t="shared" si="609"/>
        <v>2.0099999999999909</v>
      </c>
      <c r="I5126">
        <f t="shared" si="611"/>
        <v>2279000</v>
      </c>
      <c r="J5126">
        <v>2018.1</v>
      </c>
      <c r="K5126">
        <f t="shared" si="612"/>
        <v>1024</v>
      </c>
      <c r="M5126">
        <f t="shared" si="613"/>
        <v>1269000</v>
      </c>
    </row>
    <row r="5127" spans="1:13" x14ac:dyDescent="0.45">
      <c r="A5127" t="s">
        <v>5324</v>
      </c>
      <c r="B5127">
        <v>470000</v>
      </c>
      <c r="C5127" t="s">
        <v>7</v>
      </c>
      <c r="D5127" t="str">
        <f t="shared" si="615"/>
        <v>2021.01</v>
      </c>
      <c r="E5127" t="str" cm="1">
        <f t="array" ref="E5127">IF(COUNT(FIND({"셀룰러","샐룰러","lte","Lte","LTE","Cellular","cellular"},G5127)),"lte","wifi")</f>
        <v>wifi</v>
      </c>
      <c r="F5127" t="s">
        <v>418</v>
      </c>
      <c r="G5127" t="s">
        <v>420</v>
      </c>
      <c r="H5127">
        <f t="shared" ref="H5127:H5190" si="616">D5127-J5127</f>
        <v>2.9100000000000819</v>
      </c>
      <c r="I5127">
        <f t="shared" si="611"/>
        <v>1269000</v>
      </c>
      <c r="J5127">
        <v>2018.1</v>
      </c>
      <c r="K5127">
        <f t="shared" si="612"/>
        <v>64</v>
      </c>
      <c r="M5127">
        <f t="shared" si="613"/>
        <v>1269000</v>
      </c>
    </row>
    <row r="5128" spans="1:13" x14ac:dyDescent="0.45">
      <c r="A5128" t="s">
        <v>5324</v>
      </c>
      <c r="B5128">
        <v>1400000</v>
      </c>
      <c r="C5128" t="s">
        <v>4</v>
      </c>
      <c r="D5128" t="str">
        <f t="shared" si="615"/>
        <v>2021.02</v>
      </c>
      <c r="E5128" t="str" cm="1">
        <f t="array" ref="E5128">IF(COUNT(FIND({"셀룰러","샐룰러","lte","Lte","LTE","Cellular","cellular"},G5128)),"lte","wifi")</f>
        <v>lte</v>
      </c>
      <c r="F5128" t="s">
        <v>66</v>
      </c>
      <c r="G5128" t="s">
        <v>72</v>
      </c>
      <c r="H5128">
        <f t="shared" si="616"/>
        <v>2.9200000000000728</v>
      </c>
      <c r="I5128">
        <f t="shared" si="611"/>
        <v>1469000</v>
      </c>
      <c r="J5128">
        <v>2018.1</v>
      </c>
      <c r="K5128">
        <f t="shared" si="612"/>
        <v>64</v>
      </c>
      <c r="M5128">
        <f t="shared" si="613"/>
        <v>1469000</v>
      </c>
    </row>
    <row r="5129" spans="1:13" x14ac:dyDescent="0.45">
      <c r="A5129" t="s">
        <v>5324</v>
      </c>
      <c r="B5129">
        <v>750000</v>
      </c>
      <c r="C5129" t="s">
        <v>4</v>
      </c>
      <c r="D5129" t="str">
        <f t="shared" si="615"/>
        <v>2021.02</v>
      </c>
      <c r="E5129" t="str" cm="1">
        <f t="array" ref="E5129">IF(COUNT(FIND({"셀룰러","샐룰러","lte","Lte","LTE","Cellular","cellular"},G5129)),"lte","wifi")</f>
        <v>lte</v>
      </c>
      <c r="F5129" t="s">
        <v>73</v>
      </c>
      <c r="G5129" t="s">
        <v>333</v>
      </c>
      <c r="H5129">
        <f t="shared" si="616"/>
        <v>2.9200000000000728</v>
      </c>
      <c r="I5129">
        <f t="shared" si="611"/>
        <v>1469000</v>
      </c>
      <c r="J5129">
        <v>2018.1</v>
      </c>
      <c r="K5129">
        <f t="shared" si="612"/>
        <v>64</v>
      </c>
      <c r="M5129">
        <f t="shared" si="613"/>
        <v>1469000</v>
      </c>
    </row>
    <row r="5130" spans="1:13" x14ac:dyDescent="0.45">
      <c r="A5130" t="s">
        <v>5324</v>
      </c>
      <c r="B5130">
        <v>770000</v>
      </c>
      <c r="C5130" t="s">
        <v>4</v>
      </c>
      <c r="D5130" t="str">
        <f t="shared" si="615"/>
        <v>2021.01</v>
      </c>
      <c r="E5130" t="str" cm="1">
        <f t="array" ref="E5130">IF(COUNT(FIND({"셀룰러","샐룰러","lte","Lte","LTE","Cellular","cellular"},G5130)),"lte","wifi")</f>
        <v>wifi</v>
      </c>
      <c r="F5130" t="s">
        <v>108</v>
      </c>
      <c r="G5130" t="s">
        <v>432</v>
      </c>
      <c r="H5130">
        <f t="shared" si="616"/>
        <v>2.9100000000000819</v>
      </c>
      <c r="I5130">
        <f t="shared" si="611"/>
        <v>1269000</v>
      </c>
      <c r="J5130">
        <v>2018.1</v>
      </c>
      <c r="K5130">
        <f t="shared" si="612"/>
        <v>64</v>
      </c>
      <c r="M5130">
        <f t="shared" si="613"/>
        <v>1269000</v>
      </c>
    </row>
    <row r="5131" spans="1:13" x14ac:dyDescent="0.45">
      <c r="A5131" t="s">
        <v>5324</v>
      </c>
      <c r="B5131">
        <v>670000</v>
      </c>
      <c r="C5131" t="s">
        <v>7</v>
      </c>
      <c r="D5131" t="str">
        <f t="shared" si="615"/>
        <v>2020.12</v>
      </c>
      <c r="E5131" t="str" cm="1">
        <f t="array" ref="E5131">IF(COUNT(FIND({"셀룰러","샐룰러","lte","Lte","LTE","Cellular","cellular"},G5131)),"lte","wifi")</f>
        <v>wifi</v>
      </c>
      <c r="F5131" t="s">
        <v>152</v>
      </c>
      <c r="G5131" t="s">
        <v>467</v>
      </c>
      <c r="H5131">
        <f t="shared" si="616"/>
        <v>2.0199999999999818</v>
      </c>
      <c r="I5131">
        <f t="shared" si="611"/>
        <v>1269000</v>
      </c>
      <c r="J5131">
        <v>2018.1</v>
      </c>
      <c r="K5131">
        <f t="shared" si="612"/>
        <v>64</v>
      </c>
      <c r="M5131">
        <f t="shared" si="613"/>
        <v>1269000</v>
      </c>
    </row>
    <row r="5132" spans="1:13" x14ac:dyDescent="0.45">
      <c r="A5132" t="s">
        <v>5324</v>
      </c>
      <c r="B5132">
        <v>750000</v>
      </c>
      <c r="C5132" t="s">
        <v>4</v>
      </c>
      <c r="D5132" t="str">
        <f t="shared" si="615"/>
        <v>2021.01</v>
      </c>
      <c r="E5132" t="str" cm="1">
        <f t="array" ref="E5132">IF(COUNT(FIND({"셀룰러","샐룰러","lte","Lte","LTE","Cellular","cellular"},G5132)),"lte","wifi")</f>
        <v>lte</v>
      </c>
      <c r="F5132" t="s">
        <v>103</v>
      </c>
      <c r="G5132" t="s">
        <v>380</v>
      </c>
      <c r="H5132">
        <f t="shared" si="616"/>
        <v>2.9100000000000819</v>
      </c>
      <c r="I5132">
        <f t="shared" si="611"/>
        <v>1469000</v>
      </c>
      <c r="J5132">
        <v>2018.1</v>
      </c>
      <c r="K5132">
        <f t="shared" si="612"/>
        <v>64</v>
      </c>
      <c r="M5132">
        <f t="shared" si="613"/>
        <v>1469000</v>
      </c>
    </row>
    <row r="5133" spans="1:13" x14ac:dyDescent="0.45">
      <c r="A5133" t="s">
        <v>5324</v>
      </c>
      <c r="B5133">
        <v>830000</v>
      </c>
      <c r="C5133" t="s">
        <v>4</v>
      </c>
      <c r="D5133" t="str">
        <f t="shared" si="615"/>
        <v>2021.01</v>
      </c>
      <c r="E5133" t="str" cm="1">
        <f t="array" ref="E5133">IF(COUNT(FIND({"셀룰러","샐룰러","lte","Lte","LTE","Cellular","cellular"},G5133)),"lte","wifi")</f>
        <v>lte</v>
      </c>
      <c r="F5133" t="s">
        <v>103</v>
      </c>
      <c r="G5133" t="s">
        <v>430</v>
      </c>
      <c r="H5133">
        <f t="shared" si="616"/>
        <v>2.9100000000000819</v>
      </c>
      <c r="I5133">
        <f t="shared" si="611"/>
        <v>1469000</v>
      </c>
      <c r="J5133">
        <v>2018.1</v>
      </c>
      <c r="K5133">
        <f t="shared" si="612"/>
        <v>64</v>
      </c>
      <c r="M5133">
        <f t="shared" si="613"/>
        <v>1469000</v>
      </c>
    </row>
    <row r="5134" spans="1:13" x14ac:dyDescent="0.45">
      <c r="A5134" t="s">
        <v>5324</v>
      </c>
      <c r="B5134">
        <v>1100000</v>
      </c>
      <c r="C5134" t="s">
        <v>7</v>
      </c>
      <c r="D5134" t="str">
        <f t="shared" si="615"/>
        <v>2021.01</v>
      </c>
      <c r="E5134" t="str" cm="1">
        <f t="array" ref="E5134">IF(COUNT(FIND({"셀룰러","샐룰러","lte","Lte","LTE","Cellular","cellular"},G5134)),"lte","wifi")</f>
        <v>lte</v>
      </c>
      <c r="F5134" t="s">
        <v>351</v>
      </c>
      <c r="G5134" t="s">
        <v>374</v>
      </c>
      <c r="H5134">
        <f t="shared" si="616"/>
        <v>2.9100000000000819</v>
      </c>
      <c r="I5134">
        <f t="shared" si="611"/>
        <v>1669000</v>
      </c>
      <c r="J5134">
        <v>2018.1</v>
      </c>
      <c r="K5134">
        <f t="shared" si="612"/>
        <v>256</v>
      </c>
      <c r="M5134">
        <f t="shared" si="613"/>
        <v>1469000</v>
      </c>
    </row>
    <row r="5135" spans="1:13" x14ac:dyDescent="0.45">
      <c r="A5135" t="s">
        <v>5324</v>
      </c>
      <c r="B5135">
        <v>750000</v>
      </c>
      <c r="C5135" t="s">
        <v>4</v>
      </c>
      <c r="D5135" t="str">
        <f t="shared" si="615"/>
        <v>2021.01</v>
      </c>
      <c r="E5135" t="str" cm="1">
        <f t="array" ref="E5135">IF(COUNT(FIND({"셀룰러","샐룰러","lte","Lte","LTE","Cellular","cellular"},G5135)),"lte","wifi")</f>
        <v>wifi</v>
      </c>
      <c r="F5135" t="s">
        <v>107</v>
      </c>
      <c r="G5135" t="s">
        <v>382</v>
      </c>
      <c r="H5135">
        <f t="shared" si="616"/>
        <v>2.9100000000000819</v>
      </c>
      <c r="I5135">
        <f t="shared" si="611"/>
        <v>1269000</v>
      </c>
      <c r="J5135">
        <v>2018.1</v>
      </c>
      <c r="K5135">
        <f t="shared" si="612"/>
        <v>64</v>
      </c>
      <c r="M5135">
        <f t="shared" si="613"/>
        <v>1269000</v>
      </c>
    </row>
    <row r="5136" spans="1:13" x14ac:dyDescent="0.45">
      <c r="A5136" t="s">
        <v>5324</v>
      </c>
      <c r="B5136">
        <v>1000000</v>
      </c>
      <c r="C5136" t="s">
        <v>4</v>
      </c>
      <c r="D5136" t="str">
        <f t="shared" si="615"/>
        <v>2020.12</v>
      </c>
      <c r="E5136" t="str" cm="1">
        <f t="array" ref="E5136">IF(COUNT(FIND({"셀룰러","샐룰러","lte","Lte","LTE","Cellular","cellular"},G5136)),"lte","wifi")</f>
        <v>lte</v>
      </c>
      <c r="F5136" t="s">
        <v>159</v>
      </c>
      <c r="G5136" t="s">
        <v>532</v>
      </c>
      <c r="H5136">
        <f t="shared" si="616"/>
        <v>2.0199999999999818</v>
      </c>
      <c r="I5136">
        <f t="shared" si="611"/>
        <v>1469000</v>
      </c>
      <c r="J5136">
        <v>2018.1</v>
      </c>
      <c r="K5136">
        <f t="shared" si="612"/>
        <v>64</v>
      </c>
      <c r="M5136">
        <f t="shared" si="613"/>
        <v>1469000</v>
      </c>
    </row>
    <row r="5137" spans="1:13" x14ac:dyDescent="0.45">
      <c r="A5137" t="s">
        <v>5324</v>
      </c>
      <c r="B5137">
        <v>540000</v>
      </c>
      <c r="C5137" t="s">
        <v>4</v>
      </c>
      <c r="D5137" t="str">
        <f t="shared" si="615"/>
        <v>2021.02</v>
      </c>
      <c r="E5137" t="str" cm="1">
        <f t="array" ref="E5137">IF(COUNT(FIND({"셀룰러","샐룰러","lte","Lte","LTE","Cellular","cellular"},G5137)),"lte","wifi")</f>
        <v>wifi</v>
      </c>
      <c r="F5137" t="s">
        <v>74</v>
      </c>
      <c r="G5137" t="s">
        <v>344</v>
      </c>
      <c r="H5137">
        <f t="shared" si="616"/>
        <v>2.9200000000000728</v>
      </c>
      <c r="I5137">
        <f t="shared" si="611"/>
        <v>1269000</v>
      </c>
      <c r="J5137">
        <v>2018.1</v>
      </c>
      <c r="K5137">
        <f t="shared" si="612"/>
        <v>64</v>
      </c>
      <c r="M5137">
        <f t="shared" si="613"/>
        <v>1269000</v>
      </c>
    </row>
    <row r="5138" spans="1:13" x14ac:dyDescent="0.45">
      <c r="A5138" t="s">
        <v>5324</v>
      </c>
      <c r="B5138">
        <v>650000</v>
      </c>
      <c r="C5138" t="s">
        <v>7</v>
      </c>
      <c r="D5138" t="str">
        <f t="shared" si="615"/>
        <v>2021.02</v>
      </c>
      <c r="E5138" t="str" cm="1">
        <f t="array" ref="E5138">IF(COUNT(FIND({"셀룰러","샐룰러","lte","Lte","LTE","Cellular","cellular"},G5138)),"lte","wifi")</f>
        <v>wifi</v>
      </c>
      <c r="F5138" t="s">
        <v>64</v>
      </c>
      <c r="G5138" t="s">
        <v>284</v>
      </c>
      <c r="H5138">
        <f t="shared" si="616"/>
        <v>2.9200000000000728</v>
      </c>
      <c r="I5138">
        <f t="shared" si="611"/>
        <v>1269000</v>
      </c>
      <c r="J5138">
        <v>2018.1</v>
      </c>
      <c r="K5138">
        <f t="shared" si="612"/>
        <v>64</v>
      </c>
      <c r="M5138">
        <f t="shared" si="613"/>
        <v>1269000</v>
      </c>
    </row>
    <row r="5139" spans="1:13" x14ac:dyDescent="0.45">
      <c r="A5139" t="s">
        <v>5324</v>
      </c>
      <c r="B5139">
        <v>500000</v>
      </c>
      <c r="C5139" t="s">
        <v>7</v>
      </c>
      <c r="D5139" t="str">
        <f t="shared" si="615"/>
        <v>2020.11</v>
      </c>
      <c r="E5139" t="str" cm="1">
        <f t="array" ref="E5139">IF(COUNT(FIND({"셀룰러","샐룰러","lte","Lte","LTE","Cellular","cellular"},G5139)),"lte","wifi")</f>
        <v>wifi</v>
      </c>
      <c r="F5139" t="s">
        <v>67</v>
      </c>
      <c r="G5139" t="s">
        <v>4901</v>
      </c>
      <c r="H5139">
        <f t="shared" si="616"/>
        <v>2.0099999999999909</v>
      </c>
      <c r="I5139">
        <f t="shared" si="611"/>
        <v>1469000</v>
      </c>
      <c r="J5139">
        <v>2018.1</v>
      </c>
      <c r="K5139">
        <f t="shared" si="612"/>
        <v>256</v>
      </c>
      <c r="M5139">
        <f t="shared" si="613"/>
        <v>1269000</v>
      </c>
    </row>
    <row r="5140" spans="1:13" x14ac:dyDescent="0.45">
      <c r="A5140" t="s">
        <v>5324</v>
      </c>
      <c r="B5140">
        <v>1300000</v>
      </c>
      <c r="C5140" t="s">
        <v>4</v>
      </c>
      <c r="D5140" s="2">
        <v>2021.01</v>
      </c>
      <c r="E5140" t="str" cm="1">
        <f t="array" ref="E5140">IF(COUNT(FIND({"셀룰러","샐룰러","lte","Lte","LTE","Cellular","cellular"},G5140)),"lte","wifi")</f>
        <v>wifi</v>
      </c>
      <c r="F5140">
        <v>20210128</v>
      </c>
      <c r="G5140" t="s">
        <v>5550</v>
      </c>
      <c r="H5140">
        <f t="shared" si="616"/>
        <v>2.9100000000000819</v>
      </c>
      <c r="I5140">
        <f t="shared" si="611"/>
        <v>1469000</v>
      </c>
      <c r="J5140">
        <v>2018.1</v>
      </c>
      <c r="K5140">
        <f t="shared" si="612"/>
        <v>256</v>
      </c>
      <c r="M5140">
        <f t="shared" si="613"/>
        <v>1269000</v>
      </c>
    </row>
    <row r="5141" spans="1:13" x14ac:dyDescent="0.45">
      <c r="A5141" t="s">
        <v>5324</v>
      </c>
      <c r="B5141">
        <v>980000</v>
      </c>
      <c r="C5141" t="s">
        <v>4</v>
      </c>
      <c r="D5141" t="str">
        <f t="shared" ref="D5141:D5150" si="617">LEFT(F5141,7)</f>
        <v>2020.11</v>
      </c>
      <c r="E5141" t="str" cm="1">
        <f t="array" ref="E5141">IF(COUNT(FIND({"셀룰러","샐룰러","lte","Lte","LTE","Cellular","cellular"},G5141)),"lte","wifi")</f>
        <v>lte</v>
      </c>
      <c r="F5141" t="s">
        <v>536</v>
      </c>
      <c r="G5141" t="s">
        <v>4878</v>
      </c>
      <c r="H5141">
        <f t="shared" si="616"/>
        <v>2.0099999999999909</v>
      </c>
      <c r="I5141">
        <f t="shared" si="611"/>
        <v>1669000</v>
      </c>
      <c r="J5141">
        <v>2018.1</v>
      </c>
      <c r="K5141">
        <f t="shared" si="612"/>
        <v>256</v>
      </c>
      <c r="M5141">
        <f t="shared" si="613"/>
        <v>1469000</v>
      </c>
    </row>
    <row r="5142" spans="1:13" x14ac:dyDescent="0.45">
      <c r="A5142" t="s">
        <v>5324</v>
      </c>
      <c r="B5142">
        <v>1200000</v>
      </c>
      <c r="C5142" t="s">
        <v>4</v>
      </c>
      <c r="D5142" t="str">
        <f t="shared" si="617"/>
        <v>2021.01</v>
      </c>
      <c r="E5142" t="str" cm="1">
        <f t="array" ref="E5142">IF(COUNT(FIND({"셀룰러","샐룰러","lte","Lte","LTE","Cellular","cellular"},G5142)),"lte","wifi")</f>
        <v>wifi</v>
      </c>
      <c r="F5142" t="s">
        <v>96</v>
      </c>
      <c r="G5142" t="s">
        <v>373</v>
      </c>
      <c r="H5142">
        <f t="shared" si="616"/>
        <v>2.9100000000000819</v>
      </c>
      <c r="I5142">
        <f t="shared" si="611"/>
        <v>1469000</v>
      </c>
      <c r="J5142">
        <v>2018.1</v>
      </c>
      <c r="K5142">
        <f t="shared" si="612"/>
        <v>256</v>
      </c>
      <c r="M5142">
        <f t="shared" si="613"/>
        <v>1269000</v>
      </c>
    </row>
    <row r="5143" spans="1:13" x14ac:dyDescent="0.45">
      <c r="A5143" t="s">
        <v>5324</v>
      </c>
      <c r="B5143">
        <v>540000</v>
      </c>
      <c r="C5143" t="s">
        <v>7</v>
      </c>
      <c r="D5143" t="str">
        <f t="shared" si="617"/>
        <v>2021.03</v>
      </c>
      <c r="E5143" t="str" cm="1">
        <f t="array" ref="E5143">IF(COUNT(FIND({"셀룰러","샐룰러","lte","Lte","LTE","Cellular","cellular"},G5143)),"lte","wifi")</f>
        <v>wifi</v>
      </c>
      <c r="F5143" t="s">
        <v>8</v>
      </c>
      <c r="G5143" t="s">
        <v>33</v>
      </c>
      <c r="H5143">
        <f t="shared" si="616"/>
        <v>2.9300000000000637</v>
      </c>
      <c r="I5143">
        <f t="shared" si="611"/>
        <v>1269000</v>
      </c>
      <c r="J5143">
        <v>2018.1</v>
      </c>
      <c r="K5143">
        <f t="shared" si="612"/>
        <v>64</v>
      </c>
      <c r="M5143">
        <f t="shared" si="613"/>
        <v>1269000</v>
      </c>
    </row>
    <row r="5144" spans="1:13" x14ac:dyDescent="0.45">
      <c r="A5144" t="s">
        <v>5324</v>
      </c>
      <c r="B5144">
        <v>1050000</v>
      </c>
      <c r="C5144" t="s">
        <v>4</v>
      </c>
      <c r="D5144" t="str">
        <f t="shared" si="617"/>
        <v>2020.12</v>
      </c>
      <c r="E5144" t="str" cm="1">
        <f t="array" ref="E5144">IF(COUNT(FIND({"셀룰러","샐룰러","lte","Lte","LTE","Cellular","cellular"},G5144)),"lte","wifi")</f>
        <v>wifi</v>
      </c>
      <c r="F5144" t="s">
        <v>142</v>
      </c>
      <c r="G5144" t="s">
        <v>448</v>
      </c>
      <c r="H5144">
        <f t="shared" si="616"/>
        <v>2.0199999999999818</v>
      </c>
      <c r="I5144">
        <f t="shared" si="611"/>
        <v>1469000</v>
      </c>
      <c r="J5144">
        <v>2018.1</v>
      </c>
      <c r="K5144">
        <f t="shared" si="612"/>
        <v>256</v>
      </c>
      <c r="M5144">
        <f t="shared" si="613"/>
        <v>1269000</v>
      </c>
    </row>
    <row r="5145" spans="1:13" x14ac:dyDescent="0.45">
      <c r="A5145" t="s">
        <v>5324</v>
      </c>
      <c r="B5145">
        <v>700000</v>
      </c>
      <c r="C5145" t="s">
        <v>7</v>
      </c>
      <c r="D5145" t="str">
        <f t="shared" si="617"/>
        <v>2020.12</v>
      </c>
      <c r="E5145" t="str" cm="1">
        <f t="array" ref="E5145">IF(COUNT(FIND({"셀룰러","샐룰러","lte","Lte","LTE","Cellular","cellular"},G5145)),"lte","wifi")</f>
        <v>wifi</v>
      </c>
      <c r="F5145" t="s">
        <v>152</v>
      </c>
      <c r="G5145" t="s">
        <v>457</v>
      </c>
      <c r="H5145">
        <f t="shared" si="616"/>
        <v>2.0199999999999818</v>
      </c>
      <c r="I5145">
        <f t="shared" si="611"/>
        <v>1269000</v>
      </c>
      <c r="J5145">
        <v>2018.1</v>
      </c>
      <c r="K5145">
        <f t="shared" si="612"/>
        <v>64</v>
      </c>
      <c r="M5145">
        <f t="shared" si="613"/>
        <v>1269000</v>
      </c>
    </row>
    <row r="5146" spans="1:13" x14ac:dyDescent="0.45">
      <c r="A5146" t="s">
        <v>5324</v>
      </c>
      <c r="B5146">
        <v>900000</v>
      </c>
      <c r="C5146" t="s">
        <v>4</v>
      </c>
      <c r="D5146" t="str">
        <f t="shared" si="617"/>
        <v>2020.11</v>
      </c>
      <c r="E5146" t="str" cm="1">
        <f t="array" ref="E5146">IF(COUNT(FIND({"셀룰러","샐룰러","lte","Lte","LTE","Cellular","cellular"},G5146)),"lte","wifi")</f>
        <v>lte</v>
      </c>
      <c r="F5146" t="s">
        <v>192</v>
      </c>
      <c r="G5146" t="s">
        <v>4879</v>
      </c>
      <c r="H5146">
        <f t="shared" si="616"/>
        <v>2.0099999999999909</v>
      </c>
      <c r="I5146">
        <f t="shared" ref="I5146:I5209" si="618">IF(K5146=256,M5146+200000,IF(K5146=512,M5146+470000,IF(K5146=1024,M5146+1010000,M5146)))</f>
        <v>1669000</v>
      </c>
      <c r="J5146">
        <v>2018.1</v>
      </c>
      <c r="K5146">
        <f t="shared" ref="K5146:K5209" si="619">IF(COUNT(FIND(512,G5146)),512,IF(COUNT(FIND(256,G5146)),256,IF(COUNT(FIND("1TB",G5146)),1024,64)))</f>
        <v>256</v>
      </c>
      <c r="M5146">
        <f t="shared" ref="M5146:M5209" si="620">IF(E5146="wifi",1269000,1469000)</f>
        <v>1469000</v>
      </c>
    </row>
    <row r="5147" spans="1:13" x14ac:dyDescent="0.45">
      <c r="A5147" t="s">
        <v>5324</v>
      </c>
      <c r="B5147">
        <v>650000</v>
      </c>
      <c r="C5147" t="s">
        <v>4</v>
      </c>
      <c r="D5147" t="str">
        <f t="shared" si="617"/>
        <v>2021.01</v>
      </c>
      <c r="E5147" t="str" cm="1">
        <f t="array" ref="E5147">IF(COUNT(FIND({"셀룰러","샐룰러","lte","Lte","LTE","Cellular","cellular"},G5147)),"lte","wifi")</f>
        <v>wifi</v>
      </c>
      <c r="F5147" t="s">
        <v>97</v>
      </c>
      <c r="G5147" t="s">
        <v>389</v>
      </c>
      <c r="H5147">
        <f t="shared" si="616"/>
        <v>2.9100000000000819</v>
      </c>
      <c r="I5147">
        <f t="shared" si="618"/>
        <v>1269000</v>
      </c>
      <c r="J5147">
        <v>2018.1</v>
      </c>
      <c r="K5147">
        <f t="shared" si="619"/>
        <v>64</v>
      </c>
      <c r="M5147">
        <f t="shared" si="620"/>
        <v>1269000</v>
      </c>
    </row>
    <row r="5148" spans="1:13" x14ac:dyDescent="0.45">
      <c r="A5148" t="s">
        <v>5324</v>
      </c>
      <c r="B5148">
        <v>650000</v>
      </c>
      <c r="C5148" t="s">
        <v>4</v>
      </c>
      <c r="D5148" t="str">
        <f t="shared" si="617"/>
        <v>2020.12</v>
      </c>
      <c r="E5148" t="str" cm="1">
        <f t="array" ref="E5148">IF(COUNT(FIND({"셀룰러","샐룰러","lte","Lte","LTE","Cellular","cellular"},G5148)),"lte","wifi")</f>
        <v>wifi</v>
      </c>
      <c r="F5148" t="s">
        <v>153</v>
      </c>
      <c r="G5148" t="s">
        <v>487</v>
      </c>
      <c r="H5148">
        <f t="shared" si="616"/>
        <v>2.0199999999999818</v>
      </c>
      <c r="I5148">
        <f t="shared" si="618"/>
        <v>1269000</v>
      </c>
      <c r="J5148">
        <v>2018.1</v>
      </c>
      <c r="K5148">
        <f t="shared" si="619"/>
        <v>64</v>
      </c>
      <c r="M5148">
        <f t="shared" si="620"/>
        <v>1269000</v>
      </c>
    </row>
    <row r="5149" spans="1:13" x14ac:dyDescent="0.45">
      <c r="A5149" t="s">
        <v>5324</v>
      </c>
      <c r="B5149">
        <v>850000</v>
      </c>
      <c r="C5149" t="s">
        <v>4</v>
      </c>
      <c r="D5149" t="str">
        <f t="shared" si="617"/>
        <v>2021.03</v>
      </c>
      <c r="E5149" t="str" cm="1">
        <f t="array" ref="E5149">IF(COUNT(FIND({"셀룰러","샐룰러","lte","Lte","LTE","Cellular","cellular"},G5149)),"lte","wifi")</f>
        <v>wifi</v>
      </c>
      <c r="F5149" t="s">
        <v>5</v>
      </c>
      <c r="G5149" t="s">
        <v>218</v>
      </c>
      <c r="H5149">
        <f t="shared" si="616"/>
        <v>2.9300000000000637</v>
      </c>
      <c r="I5149">
        <f t="shared" si="618"/>
        <v>1269000</v>
      </c>
      <c r="J5149">
        <v>2018.1</v>
      </c>
      <c r="K5149">
        <f t="shared" si="619"/>
        <v>64</v>
      </c>
      <c r="M5149">
        <f t="shared" si="620"/>
        <v>1269000</v>
      </c>
    </row>
    <row r="5150" spans="1:13" x14ac:dyDescent="0.45">
      <c r="A5150" t="s">
        <v>5324</v>
      </c>
      <c r="B5150">
        <v>840000</v>
      </c>
      <c r="C5150" t="s">
        <v>7</v>
      </c>
      <c r="D5150" t="str">
        <f t="shared" si="617"/>
        <v>2020.11</v>
      </c>
      <c r="E5150" t="str" cm="1">
        <f t="array" ref="E5150">IF(COUNT(FIND({"셀룰러","샐룰러","lte","Lte","LTE","Cellular","cellular"},G5150)),"lte","wifi")</f>
        <v>wifi</v>
      </c>
      <c r="F5150" t="s">
        <v>285</v>
      </c>
      <c r="G5150" t="s">
        <v>4936</v>
      </c>
      <c r="H5150">
        <f t="shared" si="616"/>
        <v>2.0099999999999909</v>
      </c>
      <c r="I5150">
        <f t="shared" si="618"/>
        <v>1269000</v>
      </c>
      <c r="J5150">
        <v>2018.1</v>
      </c>
      <c r="K5150">
        <f t="shared" si="619"/>
        <v>64</v>
      </c>
      <c r="M5150">
        <f t="shared" si="620"/>
        <v>1269000</v>
      </c>
    </row>
    <row r="5151" spans="1:13" x14ac:dyDescent="0.45">
      <c r="A5151" t="s">
        <v>5324</v>
      </c>
      <c r="B5151">
        <v>850000</v>
      </c>
      <c r="C5151" t="s">
        <v>4</v>
      </c>
      <c r="D5151" s="2">
        <v>2020.11</v>
      </c>
      <c r="E5151" t="str" cm="1">
        <f t="array" ref="E5151">IF(COUNT(FIND({"셀룰러","샐룰러","lte","Lte","LTE","Cellular","cellular"},G5151)),"lte","wifi")</f>
        <v>lte</v>
      </c>
      <c r="F5151">
        <v>20201124</v>
      </c>
      <c r="G5151" t="s">
        <v>5596</v>
      </c>
      <c r="H5151">
        <f t="shared" si="616"/>
        <v>2.0099999999999909</v>
      </c>
      <c r="I5151">
        <f t="shared" si="618"/>
        <v>1939000</v>
      </c>
      <c r="J5151">
        <v>2018.1</v>
      </c>
      <c r="K5151">
        <f t="shared" si="619"/>
        <v>512</v>
      </c>
      <c r="M5151">
        <f t="shared" si="620"/>
        <v>1469000</v>
      </c>
    </row>
    <row r="5152" spans="1:13" x14ac:dyDescent="0.45">
      <c r="A5152" t="s">
        <v>5324</v>
      </c>
      <c r="B5152">
        <v>650000</v>
      </c>
      <c r="C5152" t="s">
        <v>4</v>
      </c>
      <c r="D5152" t="str">
        <f t="shared" ref="D5152:D5158" si="621">LEFT(F5152,7)</f>
        <v>2021.03</v>
      </c>
      <c r="E5152" t="str" cm="1">
        <f t="array" ref="E5152">IF(COUNT(FIND({"셀룰러","샐룰러","lte","Lte","LTE","Cellular","cellular"},G5152)),"lte","wifi")</f>
        <v>wifi</v>
      </c>
      <c r="F5152" t="s">
        <v>8</v>
      </c>
      <c r="G5152" t="s">
        <v>243</v>
      </c>
      <c r="H5152">
        <f t="shared" si="616"/>
        <v>2.9300000000000637</v>
      </c>
      <c r="I5152">
        <f t="shared" si="618"/>
        <v>1269000</v>
      </c>
      <c r="J5152">
        <v>2018.1</v>
      </c>
      <c r="K5152">
        <f t="shared" si="619"/>
        <v>64</v>
      </c>
      <c r="M5152">
        <f t="shared" si="620"/>
        <v>1269000</v>
      </c>
    </row>
    <row r="5153" spans="1:13" x14ac:dyDescent="0.45">
      <c r="A5153" t="s">
        <v>5324</v>
      </c>
      <c r="B5153">
        <v>700000</v>
      </c>
      <c r="C5153" t="s">
        <v>4</v>
      </c>
      <c r="D5153" t="str">
        <f t="shared" si="621"/>
        <v>2021.02</v>
      </c>
      <c r="E5153" t="str" cm="1">
        <f t="array" ref="E5153">IF(COUNT(FIND({"셀룰러","샐룰러","lte","Lte","LTE","Cellular","cellular"},G5153)),"lte","wifi")</f>
        <v>wifi</v>
      </c>
      <c r="F5153" t="s">
        <v>77</v>
      </c>
      <c r="G5153" t="s">
        <v>332</v>
      </c>
      <c r="H5153">
        <f t="shared" si="616"/>
        <v>2.9200000000000728</v>
      </c>
      <c r="I5153">
        <f t="shared" si="618"/>
        <v>1469000</v>
      </c>
      <c r="J5153">
        <v>2018.1</v>
      </c>
      <c r="K5153">
        <f t="shared" si="619"/>
        <v>256</v>
      </c>
      <c r="M5153">
        <f t="shared" si="620"/>
        <v>1269000</v>
      </c>
    </row>
    <row r="5154" spans="1:13" x14ac:dyDescent="0.45">
      <c r="A5154" t="s">
        <v>5324</v>
      </c>
      <c r="B5154">
        <v>870000</v>
      </c>
      <c r="C5154" t="s">
        <v>4</v>
      </c>
      <c r="D5154" t="str">
        <f t="shared" si="621"/>
        <v>2020.12</v>
      </c>
      <c r="E5154" t="str" cm="1">
        <f t="array" ref="E5154">IF(COUNT(FIND({"셀룰러","샐룰러","lte","Lte","LTE","Cellular","cellular"},G5154)),"lte","wifi")</f>
        <v>wifi</v>
      </c>
      <c r="F5154" t="s">
        <v>161</v>
      </c>
      <c r="G5154" t="s">
        <v>510</v>
      </c>
      <c r="H5154">
        <f t="shared" si="616"/>
        <v>2.0199999999999818</v>
      </c>
      <c r="I5154">
        <f t="shared" si="618"/>
        <v>1469000</v>
      </c>
      <c r="J5154">
        <v>2018.1</v>
      </c>
      <c r="K5154">
        <f t="shared" si="619"/>
        <v>256</v>
      </c>
      <c r="M5154">
        <f t="shared" si="620"/>
        <v>1269000</v>
      </c>
    </row>
    <row r="5155" spans="1:13" x14ac:dyDescent="0.45">
      <c r="A5155" t="s">
        <v>5324</v>
      </c>
      <c r="B5155">
        <v>900000</v>
      </c>
      <c r="C5155" t="s">
        <v>4</v>
      </c>
      <c r="D5155" t="str">
        <f t="shared" si="621"/>
        <v>2021.01</v>
      </c>
      <c r="E5155" t="str" cm="1">
        <f t="array" ref="E5155">IF(COUNT(FIND({"셀룰러","샐룰러","lte","Lte","LTE","Cellular","cellular"},G5155)),"lte","wifi")</f>
        <v>lte</v>
      </c>
      <c r="F5155" t="s">
        <v>351</v>
      </c>
      <c r="G5155" t="s">
        <v>350</v>
      </c>
      <c r="H5155">
        <f t="shared" si="616"/>
        <v>2.9100000000000819</v>
      </c>
      <c r="I5155">
        <f t="shared" si="618"/>
        <v>1669000</v>
      </c>
      <c r="J5155">
        <v>2018.1</v>
      </c>
      <c r="K5155">
        <f t="shared" si="619"/>
        <v>256</v>
      </c>
      <c r="M5155">
        <f t="shared" si="620"/>
        <v>1469000</v>
      </c>
    </row>
    <row r="5156" spans="1:13" x14ac:dyDescent="0.45">
      <c r="A5156" t="s">
        <v>5324</v>
      </c>
      <c r="B5156">
        <v>900000</v>
      </c>
      <c r="C5156" t="s">
        <v>7</v>
      </c>
      <c r="D5156" t="str">
        <f t="shared" si="621"/>
        <v>2021.02</v>
      </c>
      <c r="E5156" t="str" cm="1">
        <f t="array" ref="E5156">IF(COUNT(FIND({"셀룰러","샐룰러","lte","Lte","LTE","Cellular","cellular"},G5156)),"lte","wifi")</f>
        <v>wifi</v>
      </c>
      <c r="F5156" t="s">
        <v>48</v>
      </c>
      <c r="G5156" t="s">
        <v>308</v>
      </c>
      <c r="H5156">
        <f t="shared" si="616"/>
        <v>2.9200000000000728</v>
      </c>
      <c r="I5156">
        <f t="shared" si="618"/>
        <v>1739000</v>
      </c>
      <c r="J5156">
        <v>2018.1</v>
      </c>
      <c r="K5156">
        <f t="shared" si="619"/>
        <v>512</v>
      </c>
      <c r="M5156">
        <f t="shared" si="620"/>
        <v>1269000</v>
      </c>
    </row>
    <row r="5157" spans="1:13" x14ac:dyDescent="0.45">
      <c r="A5157" t="s">
        <v>5324</v>
      </c>
      <c r="B5157">
        <v>750000</v>
      </c>
      <c r="C5157" t="s">
        <v>4</v>
      </c>
      <c r="D5157" t="str">
        <f t="shared" si="621"/>
        <v>2020.12</v>
      </c>
      <c r="E5157" t="str" cm="1">
        <f t="array" ref="E5157">IF(COUNT(FIND({"셀룰러","샐룰러","lte","Lte","LTE","Cellular","cellular"},G5157)),"lte","wifi")</f>
        <v>wifi</v>
      </c>
      <c r="F5157" t="s">
        <v>128</v>
      </c>
      <c r="G5157" t="s">
        <v>428</v>
      </c>
      <c r="H5157">
        <f t="shared" si="616"/>
        <v>2.0199999999999818</v>
      </c>
      <c r="I5157">
        <f t="shared" si="618"/>
        <v>1269000</v>
      </c>
      <c r="J5157">
        <v>2018.1</v>
      </c>
      <c r="K5157">
        <f t="shared" si="619"/>
        <v>64</v>
      </c>
      <c r="M5157">
        <f t="shared" si="620"/>
        <v>1269000</v>
      </c>
    </row>
    <row r="5158" spans="1:13" x14ac:dyDescent="0.45">
      <c r="A5158" t="s">
        <v>5324</v>
      </c>
      <c r="B5158">
        <v>850000</v>
      </c>
      <c r="C5158" t="s">
        <v>7</v>
      </c>
      <c r="D5158" t="str">
        <f t="shared" si="621"/>
        <v>2020.12</v>
      </c>
      <c r="E5158" t="str" cm="1">
        <f t="array" ref="E5158">IF(COUNT(FIND({"셀룰러","샐룰러","lte","Lte","LTE","Cellular","cellular"},G5158)),"lte","wifi")</f>
        <v>lte</v>
      </c>
      <c r="F5158" t="s">
        <v>175</v>
      </c>
      <c r="G5158" t="s">
        <v>177</v>
      </c>
      <c r="H5158">
        <f t="shared" si="616"/>
        <v>2.0199999999999818</v>
      </c>
      <c r="I5158">
        <f t="shared" si="618"/>
        <v>1469000</v>
      </c>
      <c r="J5158">
        <v>2018.1</v>
      </c>
      <c r="K5158">
        <f t="shared" si="619"/>
        <v>64</v>
      </c>
      <c r="M5158">
        <f t="shared" si="620"/>
        <v>1469000</v>
      </c>
    </row>
    <row r="5159" spans="1:13" x14ac:dyDescent="0.45">
      <c r="A5159" t="s">
        <v>5324</v>
      </c>
      <c r="B5159">
        <v>890000</v>
      </c>
      <c r="C5159" t="s">
        <v>4</v>
      </c>
      <c r="D5159" s="2">
        <v>2021.02</v>
      </c>
      <c r="E5159" t="str" cm="1">
        <f t="array" ref="E5159">IF(COUNT(FIND({"셀룰러","샐룰러","lte","Lte","LTE","Cellular","cellular"},G5159)),"lte","wifi")</f>
        <v>lte</v>
      </c>
      <c r="F5159">
        <v>20210205</v>
      </c>
      <c r="G5159" t="s">
        <v>5466</v>
      </c>
      <c r="H5159">
        <f t="shared" si="616"/>
        <v>2.9200000000000728</v>
      </c>
      <c r="I5159">
        <f t="shared" si="618"/>
        <v>1469000</v>
      </c>
      <c r="J5159">
        <v>2018.1</v>
      </c>
      <c r="K5159">
        <f t="shared" si="619"/>
        <v>64</v>
      </c>
      <c r="M5159">
        <f t="shared" si="620"/>
        <v>1469000</v>
      </c>
    </row>
    <row r="5160" spans="1:13" x14ac:dyDescent="0.45">
      <c r="A5160" t="s">
        <v>5324</v>
      </c>
      <c r="B5160">
        <v>950000</v>
      </c>
      <c r="C5160" t="s">
        <v>43</v>
      </c>
      <c r="D5160" t="str">
        <f t="shared" ref="D5160:D5165" si="622">LEFT(F5160,7)</f>
        <v>2020.11</v>
      </c>
      <c r="E5160" t="str" cm="1">
        <f t="array" ref="E5160">IF(COUNT(FIND({"셀룰러","샐룰러","lte","Lte","LTE","Cellular","cellular"},G5160)),"lte","wifi")</f>
        <v>lte</v>
      </c>
      <c r="F5160" t="s">
        <v>193</v>
      </c>
      <c r="G5160" t="s">
        <v>4917</v>
      </c>
      <c r="H5160">
        <f t="shared" si="616"/>
        <v>2.0099999999999909</v>
      </c>
      <c r="I5160">
        <f t="shared" si="618"/>
        <v>1469000</v>
      </c>
      <c r="J5160">
        <v>2018.1</v>
      </c>
      <c r="K5160">
        <f t="shared" si="619"/>
        <v>64</v>
      </c>
      <c r="M5160">
        <f t="shared" si="620"/>
        <v>1469000</v>
      </c>
    </row>
    <row r="5161" spans="1:13" x14ac:dyDescent="0.45">
      <c r="A5161" t="s">
        <v>5324</v>
      </c>
      <c r="B5161">
        <v>680000</v>
      </c>
      <c r="C5161" t="s">
        <v>7</v>
      </c>
      <c r="D5161" t="str">
        <f t="shared" si="622"/>
        <v>2020.12</v>
      </c>
      <c r="E5161" t="str" cm="1">
        <f t="array" ref="E5161">IF(COUNT(FIND({"셀룰러","샐룰러","lte","Lte","LTE","Cellular","cellular"},G5161)),"lte","wifi")</f>
        <v>wifi</v>
      </c>
      <c r="F5161" t="s">
        <v>118</v>
      </c>
      <c r="G5161" t="s">
        <v>433</v>
      </c>
      <c r="H5161">
        <f t="shared" si="616"/>
        <v>2.0199999999999818</v>
      </c>
      <c r="I5161">
        <f t="shared" si="618"/>
        <v>1269000</v>
      </c>
      <c r="J5161">
        <v>2018.1</v>
      </c>
      <c r="K5161">
        <f t="shared" si="619"/>
        <v>64</v>
      </c>
      <c r="M5161">
        <f t="shared" si="620"/>
        <v>1269000</v>
      </c>
    </row>
    <row r="5162" spans="1:13" x14ac:dyDescent="0.45">
      <c r="A5162" t="s">
        <v>5324</v>
      </c>
      <c r="B5162">
        <v>680000</v>
      </c>
      <c r="C5162" t="s">
        <v>4</v>
      </c>
      <c r="D5162" t="str">
        <f t="shared" si="622"/>
        <v>2020.11</v>
      </c>
      <c r="E5162" t="str" cm="1">
        <f t="array" ref="E5162">IF(COUNT(FIND({"셀룰러","샐룰러","lte","Lte","LTE","Cellular","cellular"},G5162)),"lte","wifi")</f>
        <v>wifi</v>
      </c>
      <c r="F5162" t="s">
        <v>599</v>
      </c>
      <c r="G5162" t="s">
        <v>4867</v>
      </c>
      <c r="H5162">
        <f t="shared" si="616"/>
        <v>2.0099999999999909</v>
      </c>
      <c r="I5162">
        <f t="shared" si="618"/>
        <v>1269000</v>
      </c>
      <c r="J5162">
        <v>2018.1</v>
      </c>
      <c r="K5162">
        <f t="shared" si="619"/>
        <v>64</v>
      </c>
      <c r="M5162">
        <f t="shared" si="620"/>
        <v>1269000</v>
      </c>
    </row>
    <row r="5163" spans="1:13" x14ac:dyDescent="0.45">
      <c r="A5163" t="s">
        <v>5324</v>
      </c>
      <c r="B5163">
        <v>969000</v>
      </c>
      <c r="C5163" t="s">
        <v>4</v>
      </c>
      <c r="D5163" t="str">
        <f t="shared" si="622"/>
        <v>2021.01</v>
      </c>
      <c r="E5163" t="str" cm="1">
        <f t="array" ref="E5163">IF(COUNT(FIND({"셀룰러","샐룰러","lte","Lte","LTE","Cellular","cellular"},G5163)),"lte","wifi")</f>
        <v>lte</v>
      </c>
      <c r="F5163" t="s">
        <v>103</v>
      </c>
      <c r="G5163" t="s">
        <v>400</v>
      </c>
      <c r="H5163">
        <f t="shared" si="616"/>
        <v>2.9100000000000819</v>
      </c>
      <c r="I5163">
        <f t="shared" si="618"/>
        <v>1669000</v>
      </c>
      <c r="J5163">
        <v>2018.1</v>
      </c>
      <c r="K5163">
        <f t="shared" si="619"/>
        <v>256</v>
      </c>
      <c r="M5163">
        <f t="shared" si="620"/>
        <v>1469000</v>
      </c>
    </row>
    <row r="5164" spans="1:13" x14ac:dyDescent="0.45">
      <c r="A5164" t="s">
        <v>5324</v>
      </c>
      <c r="B5164">
        <v>980000</v>
      </c>
      <c r="C5164" t="s">
        <v>4</v>
      </c>
      <c r="D5164" t="str">
        <f t="shared" si="622"/>
        <v>2021.02</v>
      </c>
      <c r="E5164" t="str" cm="1">
        <f t="array" ref="E5164">IF(COUNT(FIND({"셀룰러","샐룰러","lte","Lte","LTE","Cellular","cellular"},G5164)),"lte","wifi")</f>
        <v>lte</v>
      </c>
      <c r="F5164" t="s">
        <v>47</v>
      </c>
      <c r="G5164" t="s">
        <v>287</v>
      </c>
      <c r="H5164">
        <f t="shared" si="616"/>
        <v>2.9200000000000728</v>
      </c>
      <c r="I5164">
        <f t="shared" si="618"/>
        <v>1669000</v>
      </c>
      <c r="J5164">
        <v>2018.1</v>
      </c>
      <c r="K5164">
        <f t="shared" si="619"/>
        <v>256</v>
      </c>
      <c r="M5164">
        <f t="shared" si="620"/>
        <v>1469000</v>
      </c>
    </row>
    <row r="5165" spans="1:13" x14ac:dyDescent="0.45">
      <c r="A5165" t="s">
        <v>5324</v>
      </c>
      <c r="B5165">
        <v>1050000</v>
      </c>
      <c r="C5165" t="s">
        <v>4</v>
      </c>
      <c r="D5165" t="str">
        <f t="shared" si="622"/>
        <v>2020.12</v>
      </c>
      <c r="E5165" t="str" cm="1">
        <f t="array" ref="E5165">IF(COUNT(FIND({"셀룰러","샐룰러","lte","Lte","LTE","Cellular","cellular"},G5165)),"lte","wifi")</f>
        <v>lte</v>
      </c>
      <c r="F5165" t="s">
        <v>460</v>
      </c>
      <c r="G5165" t="s">
        <v>482</v>
      </c>
      <c r="H5165">
        <f t="shared" si="616"/>
        <v>2.0199999999999818</v>
      </c>
      <c r="I5165">
        <f t="shared" si="618"/>
        <v>1669000</v>
      </c>
      <c r="J5165">
        <v>2018.1</v>
      </c>
      <c r="K5165">
        <f t="shared" si="619"/>
        <v>256</v>
      </c>
      <c r="M5165">
        <f t="shared" si="620"/>
        <v>1469000</v>
      </c>
    </row>
    <row r="5166" spans="1:13" x14ac:dyDescent="0.45">
      <c r="A5166" t="s">
        <v>5324</v>
      </c>
      <c r="B5166">
        <v>690000</v>
      </c>
      <c r="C5166" t="s">
        <v>4</v>
      </c>
      <c r="D5166" s="2">
        <v>2020.12</v>
      </c>
      <c r="E5166" t="str" cm="1">
        <f t="array" ref="E5166">IF(COUNT(FIND({"셀룰러","샐룰러","lte","Lte","LTE","Cellular","cellular"},G5166)),"lte","wifi")</f>
        <v>lte</v>
      </c>
      <c r="F5166">
        <v>20201214</v>
      </c>
      <c r="G5166" t="s">
        <v>5534</v>
      </c>
      <c r="H5166">
        <f t="shared" si="616"/>
        <v>2.0199999999999818</v>
      </c>
      <c r="I5166">
        <f t="shared" si="618"/>
        <v>1469000</v>
      </c>
      <c r="J5166">
        <v>2018.1</v>
      </c>
      <c r="K5166">
        <f t="shared" si="619"/>
        <v>64</v>
      </c>
      <c r="M5166">
        <f t="shared" si="620"/>
        <v>1469000</v>
      </c>
    </row>
    <row r="5167" spans="1:13" x14ac:dyDescent="0.45">
      <c r="A5167" t="s">
        <v>5324</v>
      </c>
      <c r="B5167">
        <v>730000</v>
      </c>
      <c r="C5167" t="s">
        <v>7</v>
      </c>
      <c r="D5167" t="str">
        <f t="shared" ref="D5167:D5175" si="623">LEFT(F5167,7)</f>
        <v>2021.01</v>
      </c>
      <c r="E5167" t="str" cm="1">
        <f t="array" ref="E5167">IF(COUNT(FIND({"셀룰러","샐룰러","lte","Lte","LTE","Cellular","cellular"},G5167)),"lte","wifi")</f>
        <v>lte</v>
      </c>
      <c r="F5167" t="s">
        <v>92</v>
      </c>
      <c r="G5167" t="s">
        <v>378</v>
      </c>
      <c r="H5167">
        <f t="shared" si="616"/>
        <v>2.9100000000000819</v>
      </c>
      <c r="I5167">
        <f t="shared" si="618"/>
        <v>1669000</v>
      </c>
      <c r="J5167">
        <v>2018.1</v>
      </c>
      <c r="K5167">
        <f t="shared" si="619"/>
        <v>256</v>
      </c>
      <c r="M5167">
        <f t="shared" si="620"/>
        <v>1469000</v>
      </c>
    </row>
    <row r="5168" spans="1:13" x14ac:dyDescent="0.45">
      <c r="A5168" t="s">
        <v>5324</v>
      </c>
      <c r="B5168">
        <v>1050000</v>
      </c>
      <c r="C5168" t="s">
        <v>4</v>
      </c>
      <c r="D5168" t="str">
        <f t="shared" si="623"/>
        <v>2020.11</v>
      </c>
      <c r="E5168" t="str" cm="1">
        <f t="array" ref="E5168">IF(COUNT(FIND({"셀룰러","샐룰러","lte","Lte","LTE","Cellular","cellular"},G5168)),"lte","wifi")</f>
        <v>wifi</v>
      </c>
      <c r="F5168" t="s">
        <v>186</v>
      </c>
      <c r="G5168" t="s">
        <v>4884</v>
      </c>
      <c r="H5168">
        <f t="shared" si="616"/>
        <v>2.0099999999999909</v>
      </c>
      <c r="I5168">
        <f t="shared" si="618"/>
        <v>1469000</v>
      </c>
      <c r="J5168">
        <v>2018.1</v>
      </c>
      <c r="K5168">
        <f t="shared" si="619"/>
        <v>256</v>
      </c>
      <c r="M5168">
        <f t="shared" si="620"/>
        <v>1269000</v>
      </c>
    </row>
    <row r="5169" spans="1:13" x14ac:dyDescent="0.45">
      <c r="A5169" t="s">
        <v>5324</v>
      </c>
      <c r="B5169">
        <v>900000</v>
      </c>
      <c r="C5169" t="s">
        <v>7</v>
      </c>
      <c r="D5169" t="str">
        <f t="shared" si="623"/>
        <v>2021.02</v>
      </c>
      <c r="E5169" t="str" cm="1">
        <f t="array" ref="E5169">IF(COUNT(FIND({"셀룰러","샐룰러","lte","Lte","LTE","Cellular","cellular"},G5169)),"lte","wifi")</f>
        <v>wifi</v>
      </c>
      <c r="F5169" t="s">
        <v>49</v>
      </c>
      <c r="G5169" t="s">
        <v>293</v>
      </c>
      <c r="H5169">
        <f t="shared" si="616"/>
        <v>2.9200000000000728</v>
      </c>
      <c r="I5169">
        <f t="shared" si="618"/>
        <v>1469000</v>
      </c>
      <c r="J5169">
        <v>2018.1</v>
      </c>
      <c r="K5169">
        <f t="shared" si="619"/>
        <v>256</v>
      </c>
      <c r="M5169">
        <f t="shared" si="620"/>
        <v>1269000</v>
      </c>
    </row>
    <row r="5170" spans="1:13" x14ac:dyDescent="0.45">
      <c r="A5170" t="s">
        <v>5324</v>
      </c>
      <c r="B5170">
        <v>800000</v>
      </c>
      <c r="C5170" t="s">
        <v>7</v>
      </c>
      <c r="D5170" t="str">
        <f t="shared" si="623"/>
        <v>2020.12</v>
      </c>
      <c r="E5170" t="str" cm="1">
        <f t="array" ref="E5170">IF(COUNT(FIND({"셀룰러","샐룰러","lte","Lte","LTE","Cellular","cellular"},G5170)),"lte","wifi")</f>
        <v>wifi</v>
      </c>
      <c r="F5170" t="s">
        <v>161</v>
      </c>
      <c r="G5170" t="s">
        <v>528</v>
      </c>
      <c r="H5170">
        <f t="shared" si="616"/>
        <v>2.0199999999999818</v>
      </c>
      <c r="I5170">
        <f t="shared" si="618"/>
        <v>1269000</v>
      </c>
      <c r="J5170">
        <v>2018.1</v>
      </c>
      <c r="K5170">
        <f t="shared" si="619"/>
        <v>64</v>
      </c>
      <c r="M5170">
        <f t="shared" si="620"/>
        <v>1269000</v>
      </c>
    </row>
    <row r="5171" spans="1:13" x14ac:dyDescent="0.45">
      <c r="A5171" t="s">
        <v>5324</v>
      </c>
      <c r="B5171">
        <v>880275</v>
      </c>
      <c r="C5171" t="s">
        <v>7</v>
      </c>
      <c r="D5171" t="str">
        <f t="shared" si="623"/>
        <v>2021.02</v>
      </c>
      <c r="E5171" t="str" cm="1">
        <f t="array" ref="E5171">IF(COUNT(FIND({"셀룰러","샐룰러","lte","Lte","LTE","Cellular","cellular"},G5171)),"lte","wifi")</f>
        <v>wifi</v>
      </c>
      <c r="F5171" t="s">
        <v>47</v>
      </c>
      <c r="G5171" t="s">
        <v>46</v>
      </c>
      <c r="H5171">
        <f t="shared" si="616"/>
        <v>2.9200000000000728</v>
      </c>
      <c r="I5171">
        <f t="shared" si="618"/>
        <v>1269000</v>
      </c>
      <c r="J5171">
        <v>2018.1</v>
      </c>
      <c r="K5171">
        <f t="shared" si="619"/>
        <v>64</v>
      </c>
      <c r="M5171">
        <f t="shared" si="620"/>
        <v>1269000</v>
      </c>
    </row>
    <row r="5172" spans="1:13" x14ac:dyDescent="0.45">
      <c r="A5172" t="s">
        <v>5324</v>
      </c>
      <c r="B5172">
        <v>990000</v>
      </c>
      <c r="C5172" t="s">
        <v>7</v>
      </c>
      <c r="D5172" t="str">
        <f t="shared" si="623"/>
        <v>2021.02</v>
      </c>
      <c r="E5172" t="str" cm="1">
        <f t="array" ref="E5172">IF(COUNT(FIND({"셀룰러","샐룰러","lte","Lte","LTE","Cellular","cellular"},G5172)),"lte","wifi")</f>
        <v>wifi</v>
      </c>
      <c r="F5172" t="s">
        <v>74</v>
      </c>
      <c r="G5172" t="s">
        <v>79</v>
      </c>
      <c r="H5172">
        <f t="shared" si="616"/>
        <v>2.9200000000000728</v>
      </c>
      <c r="I5172">
        <f t="shared" si="618"/>
        <v>1469000</v>
      </c>
      <c r="J5172">
        <v>2018.1</v>
      </c>
      <c r="K5172">
        <f t="shared" si="619"/>
        <v>256</v>
      </c>
      <c r="M5172">
        <f t="shared" si="620"/>
        <v>1269000</v>
      </c>
    </row>
    <row r="5173" spans="1:13" x14ac:dyDescent="0.45">
      <c r="A5173" t="s">
        <v>5324</v>
      </c>
      <c r="B5173">
        <v>820000</v>
      </c>
      <c r="C5173" t="s">
        <v>4</v>
      </c>
      <c r="D5173" t="str">
        <f t="shared" si="623"/>
        <v>2020.11</v>
      </c>
      <c r="E5173" t="str" cm="1">
        <f t="array" ref="E5173">IF(COUNT(FIND({"셀룰러","샐룰러","lte","Lte","LTE","Cellular","cellular"},G5173)),"lte","wifi")</f>
        <v>wifi</v>
      </c>
      <c r="F5173" t="s">
        <v>185</v>
      </c>
      <c r="G5173" t="s">
        <v>4874</v>
      </c>
      <c r="H5173">
        <f t="shared" si="616"/>
        <v>2.0099999999999909</v>
      </c>
      <c r="I5173">
        <f t="shared" si="618"/>
        <v>1469000</v>
      </c>
      <c r="J5173">
        <v>2018.1</v>
      </c>
      <c r="K5173">
        <f t="shared" si="619"/>
        <v>256</v>
      </c>
      <c r="M5173">
        <f t="shared" si="620"/>
        <v>1269000</v>
      </c>
    </row>
    <row r="5174" spans="1:13" x14ac:dyDescent="0.45">
      <c r="A5174" t="s">
        <v>5324</v>
      </c>
      <c r="B5174">
        <v>750000</v>
      </c>
      <c r="C5174" t="s">
        <v>4</v>
      </c>
      <c r="D5174" t="str">
        <f t="shared" si="623"/>
        <v>2021.01</v>
      </c>
      <c r="E5174" t="str" cm="1">
        <f t="array" ref="E5174">IF(COUNT(FIND({"셀룰러","샐룰러","lte","Lte","LTE","Cellular","cellular"},G5174)),"lte","wifi")</f>
        <v>lte</v>
      </c>
      <c r="F5174" t="s">
        <v>106</v>
      </c>
      <c r="G5174" t="s">
        <v>395</v>
      </c>
      <c r="H5174">
        <f t="shared" si="616"/>
        <v>2.9100000000000819</v>
      </c>
      <c r="I5174">
        <f t="shared" si="618"/>
        <v>1469000</v>
      </c>
      <c r="J5174">
        <v>2018.1</v>
      </c>
      <c r="K5174">
        <f t="shared" si="619"/>
        <v>64</v>
      </c>
      <c r="M5174">
        <f t="shared" si="620"/>
        <v>1469000</v>
      </c>
    </row>
    <row r="5175" spans="1:13" x14ac:dyDescent="0.45">
      <c r="A5175" t="s">
        <v>5324</v>
      </c>
      <c r="B5175">
        <v>750000</v>
      </c>
      <c r="C5175" t="s">
        <v>4</v>
      </c>
      <c r="D5175" t="str">
        <f t="shared" si="623"/>
        <v>2021.02</v>
      </c>
      <c r="E5175" t="str" cm="1">
        <f t="array" ref="E5175">IF(COUNT(FIND({"셀룰러","샐룰러","lte","Lte","LTE","Cellular","cellular"},G5175)),"lte","wifi")</f>
        <v>wifi</v>
      </c>
      <c r="F5175" t="s">
        <v>41</v>
      </c>
      <c r="G5175" t="s">
        <v>50</v>
      </c>
      <c r="H5175">
        <f t="shared" si="616"/>
        <v>2.9200000000000728</v>
      </c>
      <c r="I5175">
        <f t="shared" si="618"/>
        <v>1269000</v>
      </c>
      <c r="J5175">
        <v>2018.1</v>
      </c>
      <c r="K5175">
        <f t="shared" si="619"/>
        <v>64</v>
      </c>
      <c r="M5175">
        <f t="shared" si="620"/>
        <v>1269000</v>
      </c>
    </row>
    <row r="5176" spans="1:13" x14ac:dyDescent="0.45">
      <c r="A5176" t="s">
        <v>5324</v>
      </c>
      <c r="B5176">
        <v>800000</v>
      </c>
      <c r="C5176" t="s">
        <v>4</v>
      </c>
      <c r="D5176" s="2">
        <v>2020.12</v>
      </c>
      <c r="E5176" t="str" cm="1">
        <f t="array" ref="E5176">IF(COUNT(FIND({"셀룰러","샐룰러","lte","Lte","LTE","Cellular","cellular"},G5176)),"lte","wifi")</f>
        <v>wifi</v>
      </c>
      <c r="F5176">
        <v>20201222</v>
      </c>
      <c r="G5176" t="s">
        <v>5458</v>
      </c>
      <c r="H5176">
        <f t="shared" si="616"/>
        <v>2.0199999999999818</v>
      </c>
      <c r="I5176">
        <f t="shared" si="618"/>
        <v>1469000</v>
      </c>
      <c r="J5176">
        <v>2018.1</v>
      </c>
      <c r="K5176">
        <f t="shared" si="619"/>
        <v>256</v>
      </c>
      <c r="M5176">
        <f t="shared" si="620"/>
        <v>1269000</v>
      </c>
    </row>
    <row r="5177" spans="1:13" x14ac:dyDescent="0.45">
      <c r="A5177" t="s">
        <v>5324</v>
      </c>
      <c r="B5177">
        <v>780000</v>
      </c>
      <c r="C5177" t="s">
        <v>7</v>
      </c>
      <c r="D5177" t="str">
        <f t="shared" ref="D5177:D5188" si="624">LEFT(F5177,7)</f>
        <v>2020.12</v>
      </c>
      <c r="E5177" t="str" cm="1">
        <f t="array" ref="E5177">IF(COUNT(FIND({"셀룰러","샐룰러","lte","Lte","LTE","Cellular","cellular"},G5177)),"lte","wifi")</f>
        <v>lte</v>
      </c>
      <c r="F5177" t="s">
        <v>472</v>
      </c>
      <c r="G5177" t="s">
        <v>474</v>
      </c>
      <c r="H5177">
        <f t="shared" si="616"/>
        <v>2.0199999999999818</v>
      </c>
      <c r="I5177">
        <f t="shared" si="618"/>
        <v>1469000</v>
      </c>
      <c r="J5177">
        <v>2018.1</v>
      </c>
      <c r="K5177">
        <f t="shared" si="619"/>
        <v>64</v>
      </c>
      <c r="M5177">
        <f t="shared" si="620"/>
        <v>1469000</v>
      </c>
    </row>
    <row r="5178" spans="1:13" x14ac:dyDescent="0.45">
      <c r="A5178" t="s">
        <v>5324</v>
      </c>
      <c r="B5178">
        <v>880000</v>
      </c>
      <c r="C5178" t="s">
        <v>4</v>
      </c>
      <c r="D5178" t="str">
        <f t="shared" si="624"/>
        <v>2020.11</v>
      </c>
      <c r="E5178" t="str" cm="1">
        <f t="array" ref="E5178">IF(COUNT(FIND({"셀룰러","샐룰러","lte","Lte","LTE","Cellular","cellular"},G5178)),"lte","wifi")</f>
        <v>wifi</v>
      </c>
      <c r="F5178" t="s">
        <v>602</v>
      </c>
      <c r="G5178" t="s">
        <v>4891</v>
      </c>
      <c r="H5178">
        <f t="shared" si="616"/>
        <v>2.0099999999999909</v>
      </c>
      <c r="I5178">
        <f t="shared" si="618"/>
        <v>1469000</v>
      </c>
      <c r="J5178">
        <v>2018.1</v>
      </c>
      <c r="K5178">
        <f t="shared" si="619"/>
        <v>256</v>
      </c>
      <c r="M5178">
        <f t="shared" si="620"/>
        <v>1269000</v>
      </c>
    </row>
    <row r="5179" spans="1:13" x14ac:dyDescent="0.45">
      <c r="A5179" t="s">
        <v>5324</v>
      </c>
      <c r="B5179">
        <v>880000</v>
      </c>
      <c r="C5179" t="s">
        <v>4</v>
      </c>
      <c r="D5179" t="str">
        <f t="shared" si="624"/>
        <v>2021.02</v>
      </c>
      <c r="E5179" t="str" cm="1">
        <f t="array" ref="E5179">IF(COUNT(FIND({"셀룰러","샐룰러","lte","Lte","LTE","Cellular","cellular"},G5179)),"lte","wifi")</f>
        <v>wifi</v>
      </c>
      <c r="F5179" t="s">
        <v>29</v>
      </c>
      <c r="G5179" t="s">
        <v>31</v>
      </c>
      <c r="H5179">
        <f t="shared" si="616"/>
        <v>2.9200000000000728</v>
      </c>
      <c r="I5179">
        <f t="shared" si="618"/>
        <v>1269000</v>
      </c>
      <c r="J5179">
        <v>2018.1</v>
      </c>
      <c r="K5179">
        <f t="shared" si="619"/>
        <v>64</v>
      </c>
      <c r="M5179">
        <f t="shared" si="620"/>
        <v>1269000</v>
      </c>
    </row>
    <row r="5180" spans="1:13" x14ac:dyDescent="0.45">
      <c r="A5180" t="s">
        <v>5324</v>
      </c>
      <c r="B5180">
        <v>850000</v>
      </c>
      <c r="C5180" t="s">
        <v>4</v>
      </c>
      <c r="D5180" t="str">
        <f t="shared" si="624"/>
        <v>2021.03</v>
      </c>
      <c r="E5180" t="str" cm="1">
        <f t="array" ref="E5180">IF(COUNT(FIND({"셀룰러","샐룰러","lte","Lte","LTE","Cellular","cellular"},G5180)),"lte","wifi")</f>
        <v>wifi</v>
      </c>
      <c r="F5180" t="s">
        <v>20</v>
      </c>
      <c r="G5180" t="s">
        <v>26</v>
      </c>
      <c r="H5180">
        <f t="shared" si="616"/>
        <v>2.9300000000000637</v>
      </c>
      <c r="I5180">
        <f t="shared" si="618"/>
        <v>1269000</v>
      </c>
      <c r="J5180">
        <v>2018.1</v>
      </c>
      <c r="K5180">
        <f t="shared" si="619"/>
        <v>64</v>
      </c>
      <c r="M5180">
        <f t="shared" si="620"/>
        <v>1269000</v>
      </c>
    </row>
    <row r="5181" spans="1:13" x14ac:dyDescent="0.45">
      <c r="A5181" t="s">
        <v>5324</v>
      </c>
      <c r="B5181">
        <v>1100000</v>
      </c>
      <c r="C5181" t="s">
        <v>4</v>
      </c>
      <c r="D5181" t="str">
        <f t="shared" si="624"/>
        <v>2020.12</v>
      </c>
      <c r="E5181" t="str" cm="1">
        <f t="array" ref="E5181">IF(COUNT(FIND({"셀룰러","샐룰러","lte","Lte","LTE","Cellular","cellular"},G5181)),"lte","wifi")</f>
        <v>lte</v>
      </c>
      <c r="F5181" t="s">
        <v>118</v>
      </c>
      <c r="G5181" t="s">
        <v>451</v>
      </c>
      <c r="H5181">
        <f t="shared" si="616"/>
        <v>2.0199999999999818</v>
      </c>
      <c r="I5181">
        <f t="shared" si="618"/>
        <v>1669000</v>
      </c>
      <c r="J5181">
        <v>2018.1</v>
      </c>
      <c r="K5181">
        <f t="shared" si="619"/>
        <v>256</v>
      </c>
      <c r="M5181">
        <f t="shared" si="620"/>
        <v>1469000</v>
      </c>
    </row>
    <row r="5182" spans="1:13" x14ac:dyDescent="0.45">
      <c r="A5182" t="s">
        <v>5324</v>
      </c>
      <c r="B5182">
        <v>900000</v>
      </c>
      <c r="C5182" t="s">
        <v>4</v>
      </c>
      <c r="D5182" t="str">
        <f t="shared" si="624"/>
        <v>2020.11</v>
      </c>
      <c r="E5182" t="str" cm="1">
        <f t="array" ref="E5182">IF(COUNT(FIND({"셀룰러","샐룰러","lte","Lte","LTE","Cellular","cellular"},G5182)),"lte","wifi")</f>
        <v>wifi</v>
      </c>
      <c r="F5182" t="s">
        <v>234</v>
      </c>
      <c r="G5182" t="s">
        <v>233</v>
      </c>
      <c r="H5182">
        <f t="shared" si="616"/>
        <v>2.0099999999999909</v>
      </c>
      <c r="I5182">
        <f t="shared" si="618"/>
        <v>1269000</v>
      </c>
      <c r="J5182">
        <v>2018.1</v>
      </c>
      <c r="K5182">
        <f t="shared" si="619"/>
        <v>64</v>
      </c>
      <c r="M5182">
        <f t="shared" si="620"/>
        <v>1269000</v>
      </c>
    </row>
    <row r="5183" spans="1:13" x14ac:dyDescent="0.45">
      <c r="A5183" t="s">
        <v>5324</v>
      </c>
      <c r="B5183">
        <v>750000</v>
      </c>
      <c r="C5183" t="s">
        <v>7</v>
      </c>
      <c r="D5183" t="str">
        <f t="shared" si="624"/>
        <v>2020.11</v>
      </c>
      <c r="E5183" t="str" cm="1">
        <f t="array" ref="E5183">IF(COUNT(FIND({"셀룰러","샐룰러","lte","Lte","LTE","Cellular","cellular"},G5183)),"lte","wifi")</f>
        <v>wifi</v>
      </c>
      <c r="F5183" t="s">
        <v>183</v>
      </c>
      <c r="G5183" t="s">
        <v>4902</v>
      </c>
      <c r="H5183">
        <f t="shared" si="616"/>
        <v>2.0099999999999909</v>
      </c>
      <c r="I5183">
        <f t="shared" si="618"/>
        <v>1269000</v>
      </c>
      <c r="J5183">
        <v>2018.1</v>
      </c>
      <c r="K5183">
        <f t="shared" si="619"/>
        <v>64</v>
      </c>
      <c r="M5183">
        <f t="shared" si="620"/>
        <v>1269000</v>
      </c>
    </row>
    <row r="5184" spans="1:13" x14ac:dyDescent="0.45">
      <c r="A5184" t="s">
        <v>5324</v>
      </c>
      <c r="B5184">
        <v>700000</v>
      </c>
      <c r="C5184" t="s">
        <v>43</v>
      </c>
      <c r="D5184" t="str">
        <f t="shared" si="624"/>
        <v>2021.02</v>
      </c>
      <c r="E5184" t="str" cm="1">
        <f t="array" ref="E5184">IF(COUNT(FIND({"셀룰러","샐룰러","lte","Lte","LTE","Cellular","cellular"},G5184)),"lte","wifi")</f>
        <v>wifi</v>
      </c>
      <c r="F5184" t="s">
        <v>44</v>
      </c>
      <c r="G5184" t="s">
        <v>42</v>
      </c>
      <c r="H5184">
        <f t="shared" si="616"/>
        <v>2.9200000000000728</v>
      </c>
      <c r="I5184">
        <f t="shared" si="618"/>
        <v>1269000</v>
      </c>
      <c r="J5184">
        <v>2018.1</v>
      </c>
      <c r="K5184">
        <f t="shared" si="619"/>
        <v>64</v>
      </c>
      <c r="M5184">
        <f t="shared" si="620"/>
        <v>1269000</v>
      </c>
    </row>
    <row r="5185" spans="1:13" x14ac:dyDescent="0.45">
      <c r="A5185" t="s">
        <v>5324</v>
      </c>
      <c r="B5185">
        <v>600000</v>
      </c>
      <c r="C5185" t="s">
        <v>7</v>
      </c>
      <c r="D5185" t="str">
        <f t="shared" si="624"/>
        <v>2020.12</v>
      </c>
      <c r="E5185" t="str" cm="1">
        <f t="array" ref="E5185">IF(COUNT(FIND({"셀룰러","샐룰러","lte","Lte","LTE","Cellular","cellular"},G5185)),"lte","wifi")</f>
        <v>wifi</v>
      </c>
      <c r="F5185" t="s">
        <v>146</v>
      </c>
      <c r="G5185" t="s">
        <v>456</v>
      </c>
      <c r="H5185">
        <f t="shared" si="616"/>
        <v>2.0199999999999818</v>
      </c>
      <c r="I5185">
        <f t="shared" si="618"/>
        <v>1269000</v>
      </c>
      <c r="J5185">
        <v>2018.1</v>
      </c>
      <c r="K5185">
        <f t="shared" si="619"/>
        <v>64</v>
      </c>
      <c r="M5185">
        <f t="shared" si="620"/>
        <v>1269000</v>
      </c>
    </row>
    <row r="5186" spans="1:13" x14ac:dyDescent="0.45">
      <c r="A5186" t="s">
        <v>5324</v>
      </c>
      <c r="B5186">
        <v>840000</v>
      </c>
      <c r="C5186" t="s">
        <v>7</v>
      </c>
      <c r="D5186" t="str">
        <f t="shared" si="624"/>
        <v>2020.11</v>
      </c>
      <c r="E5186" t="str" cm="1">
        <f t="array" ref="E5186">IF(COUNT(FIND({"셀룰러","샐룰러","lte","Lte","LTE","Cellular","cellular"},G5186)),"lte","wifi")</f>
        <v>lte</v>
      </c>
      <c r="F5186" t="s">
        <v>185</v>
      </c>
      <c r="G5186" t="s">
        <v>4897</v>
      </c>
      <c r="H5186">
        <f t="shared" si="616"/>
        <v>2.0099999999999909</v>
      </c>
      <c r="I5186">
        <f t="shared" si="618"/>
        <v>1669000</v>
      </c>
      <c r="J5186">
        <v>2018.1</v>
      </c>
      <c r="K5186">
        <f t="shared" si="619"/>
        <v>256</v>
      </c>
      <c r="M5186">
        <f t="shared" si="620"/>
        <v>1469000</v>
      </c>
    </row>
    <row r="5187" spans="1:13" x14ac:dyDescent="0.45">
      <c r="A5187" t="s">
        <v>5324</v>
      </c>
      <c r="B5187">
        <v>320000</v>
      </c>
      <c r="C5187" t="s">
        <v>7</v>
      </c>
      <c r="D5187" t="str">
        <f t="shared" si="624"/>
        <v>2021.02</v>
      </c>
      <c r="E5187" t="str" cm="1">
        <f t="array" ref="E5187">IF(COUNT(FIND({"셀룰러","샐룰러","lte","Lte","LTE","Cellular","cellular"},G5187)),"lte","wifi")</f>
        <v>lte</v>
      </c>
      <c r="F5187" t="s">
        <v>302</v>
      </c>
      <c r="G5187" t="s">
        <v>4638</v>
      </c>
      <c r="H5187">
        <f t="shared" si="616"/>
        <v>2.9200000000000728</v>
      </c>
      <c r="I5187">
        <f t="shared" si="618"/>
        <v>1469000</v>
      </c>
      <c r="J5187">
        <v>2018.1</v>
      </c>
      <c r="K5187">
        <f t="shared" si="619"/>
        <v>64</v>
      </c>
      <c r="M5187">
        <f t="shared" si="620"/>
        <v>1469000</v>
      </c>
    </row>
    <row r="5188" spans="1:13" x14ac:dyDescent="0.45">
      <c r="A5188" t="s">
        <v>5324</v>
      </c>
      <c r="B5188">
        <v>1100000</v>
      </c>
      <c r="C5188" t="s">
        <v>4</v>
      </c>
      <c r="D5188" t="str">
        <f t="shared" si="624"/>
        <v>2021.01</v>
      </c>
      <c r="E5188" t="str" cm="1">
        <f t="array" ref="E5188">IF(COUNT(FIND({"셀룰러","샐룰러","lte","Lte","LTE","Cellular","cellular"},G5188)),"lte","wifi")</f>
        <v>wifi</v>
      </c>
      <c r="F5188" t="s">
        <v>342</v>
      </c>
      <c r="G5188" t="s">
        <v>341</v>
      </c>
      <c r="H5188">
        <f t="shared" si="616"/>
        <v>2.9100000000000819</v>
      </c>
      <c r="I5188">
        <f t="shared" si="618"/>
        <v>1269000</v>
      </c>
      <c r="J5188">
        <v>2018.1</v>
      </c>
      <c r="K5188">
        <f t="shared" si="619"/>
        <v>64</v>
      </c>
      <c r="M5188">
        <f t="shared" si="620"/>
        <v>1269000</v>
      </c>
    </row>
    <row r="5189" spans="1:13" x14ac:dyDescent="0.45">
      <c r="A5189" t="s">
        <v>5324</v>
      </c>
      <c r="B5189">
        <v>750000</v>
      </c>
      <c r="C5189" t="s">
        <v>4</v>
      </c>
      <c r="D5189" s="2">
        <v>2021.01</v>
      </c>
      <c r="E5189" t="str" cm="1">
        <f t="array" ref="E5189">IF(COUNT(FIND({"셀룰러","샐룰러","lte","Lte","LTE","Cellular","cellular"},G5189)),"lte","wifi")</f>
        <v>wifi</v>
      </c>
      <c r="F5189">
        <v>20210131</v>
      </c>
      <c r="G5189" t="s">
        <v>5395</v>
      </c>
      <c r="H5189">
        <f t="shared" si="616"/>
        <v>2.9100000000000819</v>
      </c>
      <c r="I5189">
        <f t="shared" si="618"/>
        <v>1269000</v>
      </c>
      <c r="J5189">
        <v>2018.1</v>
      </c>
      <c r="K5189">
        <f t="shared" si="619"/>
        <v>64</v>
      </c>
      <c r="M5189">
        <f t="shared" si="620"/>
        <v>1269000</v>
      </c>
    </row>
    <row r="5190" spans="1:13" x14ac:dyDescent="0.45">
      <c r="A5190" t="s">
        <v>5324</v>
      </c>
      <c r="B5190">
        <v>680000</v>
      </c>
      <c r="C5190" t="s">
        <v>4</v>
      </c>
      <c r="D5190" t="str">
        <f>LEFT(F5190,7)</f>
        <v>2020.11</v>
      </c>
      <c r="E5190" t="str" cm="1">
        <f t="array" ref="E5190">IF(COUNT(FIND({"셀룰러","샐룰러","lte","Lte","LTE","Cellular","cellular"},G5190)),"lte","wifi")</f>
        <v>lte</v>
      </c>
      <c r="F5190" t="s">
        <v>195</v>
      </c>
      <c r="G5190" t="s">
        <v>4907</v>
      </c>
      <c r="H5190">
        <f t="shared" si="616"/>
        <v>2.0099999999999909</v>
      </c>
      <c r="I5190">
        <f t="shared" si="618"/>
        <v>1469000</v>
      </c>
      <c r="J5190">
        <v>2018.1</v>
      </c>
      <c r="K5190">
        <f t="shared" si="619"/>
        <v>64</v>
      </c>
      <c r="M5190">
        <f t="shared" si="620"/>
        <v>1469000</v>
      </c>
    </row>
    <row r="5191" spans="1:13" x14ac:dyDescent="0.45">
      <c r="A5191" t="s">
        <v>5324</v>
      </c>
      <c r="B5191">
        <v>360000</v>
      </c>
      <c r="C5191" t="s">
        <v>7</v>
      </c>
      <c r="D5191" s="2">
        <v>2021.01</v>
      </c>
      <c r="E5191" t="str" cm="1">
        <f t="array" ref="E5191">IF(COUNT(FIND({"셀룰러","샐룰러","lte","Lte","LTE","Cellular","cellular"},G5191)),"lte","wifi")</f>
        <v>wifi</v>
      </c>
      <c r="F5191">
        <v>20210110</v>
      </c>
      <c r="G5191" t="s">
        <v>5598</v>
      </c>
      <c r="H5191">
        <f t="shared" ref="H5191:H5254" si="625">D5191-J5191</f>
        <v>2.9100000000000819</v>
      </c>
      <c r="I5191">
        <f t="shared" si="618"/>
        <v>1269000</v>
      </c>
      <c r="J5191">
        <v>2018.1</v>
      </c>
      <c r="K5191">
        <f t="shared" si="619"/>
        <v>64</v>
      </c>
      <c r="M5191">
        <f t="shared" si="620"/>
        <v>1269000</v>
      </c>
    </row>
    <row r="5192" spans="1:13" x14ac:dyDescent="0.45">
      <c r="A5192" t="s">
        <v>5324</v>
      </c>
      <c r="B5192">
        <v>760000</v>
      </c>
      <c r="C5192" t="s">
        <v>4</v>
      </c>
      <c r="D5192" t="str">
        <f t="shared" ref="D5192:D5199" si="626">LEFT(F5192,7)</f>
        <v>2021.01</v>
      </c>
      <c r="E5192" t="str" cm="1">
        <f t="array" ref="E5192">IF(COUNT(FIND({"셀룰러","샐룰러","lte","Lte","LTE","Cellular","cellular"},G5192)),"lte","wifi")</f>
        <v>lte</v>
      </c>
      <c r="F5192" t="s">
        <v>97</v>
      </c>
      <c r="G5192" t="s">
        <v>393</v>
      </c>
      <c r="H5192">
        <f t="shared" si="625"/>
        <v>2.9100000000000819</v>
      </c>
      <c r="I5192">
        <f t="shared" si="618"/>
        <v>1469000</v>
      </c>
      <c r="J5192">
        <v>2018.1</v>
      </c>
      <c r="K5192">
        <f t="shared" si="619"/>
        <v>64</v>
      </c>
      <c r="M5192">
        <f t="shared" si="620"/>
        <v>1469000</v>
      </c>
    </row>
    <row r="5193" spans="1:13" x14ac:dyDescent="0.45">
      <c r="A5193" t="s">
        <v>5324</v>
      </c>
      <c r="B5193">
        <v>674500</v>
      </c>
      <c r="C5193" t="s">
        <v>4</v>
      </c>
      <c r="D5193" t="str">
        <f t="shared" si="626"/>
        <v>2021.01</v>
      </c>
      <c r="E5193" t="str" cm="1">
        <f t="array" ref="E5193">IF(COUNT(FIND({"셀룰러","샐룰러","lte","Lte","LTE","Cellular","cellular"},G5193)),"lte","wifi")</f>
        <v>wifi</v>
      </c>
      <c r="F5193" t="s">
        <v>83</v>
      </c>
      <c r="G5193" t="s">
        <v>88</v>
      </c>
      <c r="H5193">
        <f t="shared" si="625"/>
        <v>2.9100000000000819</v>
      </c>
      <c r="I5193">
        <f t="shared" si="618"/>
        <v>1269000</v>
      </c>
      <c r="J5193">
        <v>2018.1</v>
      </c>
      <c r="K5193">
        <f t="shared" si="619"/>
        <v>64</v>
      </c>
      <c r="M5193">
        <f t="shared" si="620"/>
        <v>1269000</v>
      </c>
    </row>
    <row r="5194" spans="1:13" x14ac:dyDescent="0.45">
      <c r="A5194" t="s">
        <v>5324</v>
      </c>
      <c r="B5194">
        <v>330000</v>
      </c>
      <c r="C5194" t="s">
        <v>7</v>
      </c>
      <c r="D5194" t="str">
        <f t="shared" si="626"/>
        <v>2021.03</v>
      </c>
      <c r="E5194" t="str" cm="1">
        <f t="array" ref="E5194">IF(COUNT(FIND({"셀룰러","샐룰러","lte","Lte","LTE","Cellular","cellular"},G5194)),"lte","wifi")</f>
        <v>wifi</v>
      </c>
      <c r="F5194" t="s">
        <v>20</v>
      </c>
      <c r="G5194" t="s">
        <v>230</v>
      </c>
      <c r="H5194">
        <f t="shared" si="625"/>
        <v>2.9300000000000637</v>
      </c>
      <c r="I5194">
        <f t="shared" si="618"/>
        <v>1269000</v>
      </c>
      <c r="J5194">
        <v>2018.1</v>
      </c>
      <c r="K5194">
        <f t="shared" si="619"/>
        <v>64</v>
      </c>
      <c r="M5194">
        <f t="shared" si="620"/>
        <v>1269000</v>
      </c>
    </row>
    <row r="5195" spans="1:13" x14ac:dyDescent="0.45">
      <c r="A5195" t="s">
        <v>5324</v>
      </c>
      <c r="B5195">
        <v>1100000</v>
      </c>
      <c r="C5195" t="s">
        <v>7</v>
      </c>
      <c r="D5195" t="str">
        <f t="shared" si="626"/>
        <v>2020.11</v>
      </c>
      <c r="E5195" t="str" cm="1">
        <f t="array" ref="E5195">IF(COUNT(FIND({"셀룰러","샐룰러","lte","Lte","LTE","Cellular","cellular"},G5195)),"lte","wifi")</f>
        <v>lte</v>
      </c>
      <c r="F5195" t="s">
        <v>168</v>
      </c>
      <c r="G5195" t="s">
        <v>4886</v>
      </c>
      <c r="H5195">
        <f t="shared" si="625"/>
        <v>2.0099999999999909</v>
      </c>
      <c r="I5195">
        <f t="shared" si="618"/>
        <v>1669000</v>
      </c>
      <c r="J5195">
        <v>2018.1</v>
      </c>
      <c r="K5195">
        <f t="shared" si="619"/>
        <v>256</v>
      </c>
      <c r="M5195">
        <f t="shared" si="620"/>
        <v>1469000</v>
      </c>
    </row>
    <row r="5196" spans="1:13" x14ac:dyDescent="0.45">
      <c r="A5196" t="s">
        <v>5324</v>
      </c>
      <c r="B5196">
        <v>1280000</v>
      </c>
      <c r="C5196" t="s">
        <v>4</v>
      </c>
      <c r="D5196" t="str">
        <f t="shared" si="626"/>
        <v>2020.12</v>
      </c>
      <c r="E5196" t="str" cm="1">
        <f t="array" ref="E5196">IF(COUNT(FIND({"셀룰러","샐룰러","lte","Lte","LTE","Cellular","cellular"},G5196)),"lte","wifi")</f>
        <v>lte</v>
      </c>
      <c r="F5196" t="s">
        <v>150</v>
      </c>
      <c r="G5196" t="s">
        <v>478</v>
      </c>
      <c r="H5196">
        <f t="shared" si="625"/>
        <v>2.0199999999999818</v>
      </c>
      <c r="I5196">
        <f t="shared" si="618"/>
        <v>1469000</v>
      </c>
      <c r="J5196">
        <v>2018.1</v>
      </c>
      <c r="K5196">
        <f t="shared" si="619"/>
        <v>64</v>
      </c>
      <c r="M5196">
        <f t="shared" si="620"/>
        <v>1469000</v>
      </c>
    </row>
    <row r="5197" spans="1:13" x14ac:dyDescent="0.45">
      <c r="A5197" t="s">
        <v>5324</v>
      </c>
      <c r="B5197">
        <v>800000</v>
      </c>
      <c r="C5197" t="s">
        <v>4</v>
      </c>
      <c r="D5197" t="str">
        <f t="shared" si="626"/>
        <v>2021.01</v>
      </c>
      <c r="E5197" t="str" cm="1">
        <f t="array" ref="E5197">IF(COUNT(FIND({"셀룰러","샐룰러","lte","Lte","LTE","Cellular","cellular"},G5197)),"lte","wifi")</f>
        <v>wifi</v>
      </c>
      <c r="F5197" t="s">
        <v>371</v>
      </c>
      <c r="G5197" t="s">
        <v>404</v>
      </c>
      <c r="H5197">
        <f t="shared" si="625"/>
        <v>2.9100000000000819</v>
      </c>
      <c r="I5197">
        <f t="shared" si="618"/>
        <v>1469000</v>
      </c>
      <c r="J5197">
        <v>2018.1</v>
      </c>
      <c r="K5197">
        <f t="shared" si="619"/>
        <v>256</v>
      </c>
      <c r="M5197">
        <f t="shared" si="620"/>
        <v>1269000</v>
      </c>
    </row>
    <row r="5198" spans="1:13" x14ac:dyDescent="0.45">
      <c r="A5198" t="s">
        <v>5324</v>
      </c>
      <c r="B5198">
        <v>1000000</v>
      </c>
      <c r="C5198" t="s">
        <v>4</v>
      </c>
      <c r="D5198" t="str">
        <f t="shared" si="626"/>
        <v>2020.12</v>
      </c>
      <c r="E5198" t="str" cm="1">
        <f t="array" ref="E5198">IF(COUNT(FIND({"셀룰러","샐룰러","lte","Lte","LTE","Cellular","cellular"},G5198)),"lte","wifi")</f>
        <v>lte</v>
      </c>
      <c r="F5198" t="s">
        <v>148</v>
      </c>
      <c r="G5198" t="s">
        <v>495</v>
      </c>
      <c r="H5198">
        <f t="shared" si="625"/>
        <v>2.0199999999999818</v>
      </c>
      <c r="I5198">
        <f t="shared" si="618"/>
        <v>1669000</v>
      </c>
      <c r="J5198">
        <v>2018.1</v>
      </c>
      <c r="K5198">
        <f t="shared" si="619"/>
        <v>256</v>
      </c>
      <c r="M5198">
        <f t="shared" si="620"/>
        <v>1469000</v>
      </c>
    </row>
    <row r="5199" spans="1:13" x14ac:dyDescent="0.45">
      <c r="A5199" t="s">
        <v>5324</v>
      </c>
      <c r="B5199">
        <v>700000</v>
      </c>
      <c r="C5199" t="s">
        <v>4</v>
      </c>
      <c r="D5199" t="str">
        <f t="shared" si="626"/>
        <v>2020.11</v>
      </c>
      <c r="E5199" t="str" cm="1">
        <f t="array" ref="E5199">IF(COUNT(FIND({"셀룰러","샐룰러","lte","Lte","LTE","Cellular","cellular"},G5199)),"lte","wifi")</f>
        <v>wifi</v>
      </c>
      <c r="F5199" t="s">
        <v>206</v>
      </c>
      <c r="G5199" t="s">
        <v>4887</v>
      </c>
      <c r="H5199">
        <f t="shared" si="625"/>
        <v>2.0099999999999909</v>
      </c>
      <c r="I5199">
        <f t="shared" si="618"/>
        <v>1269000</v>
      </c>
      <c r="J5199">
        <v>2018.1</v>
      </c>
      <c r="K5199">
        <f t="shared" si="619"/>
        <v>64</v>
      </c>
      <c r="M5199">
        <f t="shared" si="620"/>
        <v>1269000</v>
      </c>
    </row>
    <row r="5200" spans="1:13" x14ac:dyDescent="0.45">
      <c r="A5200" t="s">
        <v>5324</v>
      </c>
      <c r="B5200">
        <v>670000</v>
      </c>
      <c r="C5200" t="s">
        <v>7</v>
      </c>
      <c r="D5200" s="2">
        <v>2021.01</v>
      </c>
      <c r="E5200" t="str" cm="1">
        <f t="array" ref="E5200">IF(COUNT(FIND({"셀룰러","샐룰러","lte","Lte","LTE","Cellular","cellular"},G5200)),"lte","wifi")</f>
        <v>wifi</v>
      </c>
      <c r="F5200">
        <v>20210114</v>
      </c>
      <c r="G5200" t="s">
        <v>5666</v>
      </c>
      <c r="H5200">
        <f t="shared" si="625"/>
        <v>2.9100000000000819</v>
      </c>
      <c r="I5200">
        <f t="shared" si="618"/>
        <v>1269000</v>
      </c>
      <c r="J5200">
        <v>2018.1</v>
      </c>
      <c r="K5200">
        <f t="shared" si="619"/>
        <v>64</v>
      </c>
      <c r="M5200">
        <f t="shared" si="620"/>
        <v>1269000</v>
      </c>
    </row>
    <row r="5201" spans="1:13" x14ac:dyDescent="0.45">
      <c r="A5201" t="s">
        <v>5324</v>
      </c>
      <c r="B5201">
        <v>1600000</v>
      </c>
      <c r="C5201" t="s">
        <v>7</v>
      </c>
      <c r="D5201" t="str">
        <f t="shared" ref="D5201:D5206" si="627">LEFT(F5201,7)</f>
        <v>2020.12</v>
      </c>
      <c r="E5201" t="str" cm="1">
        <f t="array" ref="E5201">IF(COUNT(FIND({"셀룰러","샐룰러","lte","Lte","LTE","Cellular","cellular"},G5201)),"lte","wifi")</f>
        <v>lte</v>
      </c>
      <c r="F5201" t="s">
        <v>134</v>
      </c>
      <c r="G5201" t="s">
        <v>133</v>
      </c>
      <c r="H5201">
        <f t="shared" si="625"/>
        <v>2.0199999999999818</v>
      </c>
      <c r="I5201">
        <f t="shared" si="618"/>
        <v>2479000</v>
      </c>
      <c r="J5201">
        <v>2018.1</v>
      </c>
      <c r="K5201">
        <f t="shared" si="619"/>
        <v>1024</v>
      </c>
      <c r="M5201">
        <f t="shared" si="620"/>
        <v>1469000</v>
      </c>
    </row>
    <row r="5202" spans="1:13" x14ac:dyDescent="0.45">
      <c r="A5202" t="s">
        <v>5324</v>
      </c>
      <c r="B5202">
        <v>1150000</v>
      </c>
      <c r="C5202" t="s">
        <v>4</v>
      </c>
      <c r="D5202" t="str">
        <f t="shared" si="627"/>
        <v>2021.03</v>
      </c>
      <c r="E5202" t="str" cm="1">
        <f t="array" ref="E5202">IF(COUNT(FIND({"셀룰러","샐룰러","lte","Lte","LTE","Cellular","cellular"},G5202)),"lte","wifi")</f>
        <v>wifi</v>
      </c>
      <c r="F5202" t="s">
        <v>15</v>
      </c>
      <c r="G5202" t="s">
        <v>244</v>
      </c>
      <c r="H5202">
        <f t="shared" si="625"/>
        <v>2.9300000000000637</v>
      </c>
      <c r="I5202">
        <f t="shared" si="618"/>
        <v>1469000</v>
      </c>
      <c r="J5202">
        <v>2018.1</v>
      </c>
      <c r="K5202">
        <f t="shared" si="619"/>
        <v>256</v>
      </c>
      <c r="M5202">
        <f t="shared" si="620"/>
        <v>1269000</v>
      </c>
    </row>
    <row r="5203" spans="1:13" x14ac:dyDescent="0.45">
      <c r="A5203" t="s">
        <v>5324</v>
      </c>
      <c r="B5203">
        <v>1050000</v>
      </c>
      <c r="C5203" t="s">
        <v>43</v>
      </c>
      <c r="D5203" t="str">
        <f t="shared" si="627"/>
        <v>2020.11</v>
      </c>
      <c r="E5203" t="str" cm="1">
        <f t="array" ref="E5203">IF(COUNT(FIND({"셀룰러","샐룰러","lte","Lte","LTE","Cellular","cellular"},G5203)),"lte","wifi")</f>
        <v>lte</v>
      </c>
      <c r="F5203" t="s">
        <v>186</v>
      </c>
      <c r="G5203" t="s">
        <v>4875</v>
      </c>
      <c r="H5203">
        <f t="shared" si="625"/>
        <v>2.0099999999999909</v>
      </c>
      <c r="I5203">
        <f t="shared" si="618"/>
        <v>1669000</v>
      </c>
      <c r="J5203">
        <v>2018.1</v>
      </c>
      <c r="K5203">
        <f t="shared" si="619"/>
        <v>256</v>
      </c>
      <c r="M5203">
        <f t="shared" si="620"/>
        <v>1469000</v>
      </c>
    </row>
    <row r="5204" spans="1:13" x14ac:dyDescent="0.45">
      <c r="A5204" t="s">
        <v>5324</v>
      </c>
      <c r="B5204">
        <v>700000</v>
      </c>
      <c r="C5204" t="s">
        <v>4</v>
      </c>
      <c r="D5204" t="str">
        <f t="shared" si="627"/>
        <v>2021.01</v>
      </c>
      <c r="E5204" t="str" cm="1">
        <f t="array" ref="E5204">IF(COUNT(FIND({"셀룰러","샐룰러","lte","Lte","LTE","Cellular","cellular"},G5204)),"lte","wifi")</f>
        <v>wifi</v>
      </c>
      <c r="F5204" t="s">
        <v>106</v>
      </c>
      <c r="G5204" t="s">
        <v>414</v>
      </c>
      <c r="H5204">
        <f t="shared" si="625"/>
        <v>2.9100000000000819</v>
      </c>
      <c r="I5204">
        <f t="shared" si="618"/>
        <v>1269000</v>
      </c>
      <c r="J5204">
        <v>2018.1</v>
      </c>
      <c r="K5204">
        <f t="shared" si="619"/>
        <v>64</v>
      </c>
      <c r="M5204">
        <f t="shared" si="620"/>
        <v>1269000</v>
      </c>
    </row>
    <row r="5205" spans="1:13" x14ac:dyDescent="0.45">
      <c r="A5205" t="s">
        <v>5324</v>
      </c>
      <c r="B5205">
        <v>750000</v>
      </c>
      <c r="C5205" t="s">
        <v>7</v>
      </c>
      <c r="D5205" t="str">
        <f t="shared" si="627"/>
        <v>2021.01</v>
      </c>
      <c r="E5205" t="str" cm="1">
        <f t="array" ref="E5205">IF(COUNT(FIND({"셀룰러","샐룰러","lte","Lte","LTE","Cellular","cellular"},G5205)),"lte","wifi")</f>
        <v>wifi</v>
      </c>
      <c r="F5205" t="s">
        <v>106</v>
      </c>
      <c r="G5205" t="s">
        <v>416</v>
      </c>
      <c r="H5205">
        <f t="shared" si="625"/>
        <v>2.9100000000000819</v>
      </c>
      <c r="I5205">
        <f t="shared" si="618"/>
        <v>1269000</v>
      </c>
      <c r="J5205">
        <v>2018.1</v>
      </c>
      <c r="K5205">
        <f t="shared" si="619"/>
        <v>64</v>
      </c>
      <c r="M5205">
        <f t="shared" si="620"/>
        <v>1269000</v>
      </c>
    </row>
    <row r="5206" spans="1:13" x14ac:dyDescent="0.45">
      <c r="A5206" t="s">
        <v>5324</v>
      </c>
      <c r="B5206">
        <v>1000000</v>
      </c>
      <c r="C5206" t="s">
        <v>7</v>
      </c>
      <c r="D5206" t="str">
        <f t="shared" si="627"/>
        <v>2020.12</v>
      </c>
      <c r="E5206" t="str" cm="1">
        <f t="array" ref="E5206">IF(COUNT(FIND({"셀룰러","샐룰러","lte","Lte","LTE","Cellular","cellular"},G5206)),"lte","wifi")</f>
        <v>lte</v>
      </c>
      <c r="F5206" t="s">
        <v>169</v>
      </c>
      <c r="G5206" t="s">
        <v>170</v>
      </c>
      <c r="H5206">
        <f t="shared" si="625"/>
        <v>2.0199999999999818</v>
      </c>
      <c r="I5206">
        <f t="shared" si="618"/>
        <v>1669000</v>
      </c>
      <c r="J5206">
        <v>2018.1</v>
      </c>
      <c r="K5206">
        <f t="shared" si="619"/>
        <v>256</v>
      </c>
      <c r="M5206">
        <f t="shared" si="620"/>
        <v>1469000</v>
      </c>
    </row>
    <row r="5207" spans="1:13" x14ac:dyDescent="0.45">
      <c r="A5207" t="s">
        <v>5324</v>
      </c>
      <c r="B5207">
        <v>830000</v>
      </c>
      <c r="C5207" t="s">
        <v>4</v>
      </c>
      <c r="D5207" s="2">
        <v>2020.12</v>
      </c>
      <c r="E5207" t="str" cm="1">
        <f t="array" ref="E5207">IF(COUNT(FIND({"셀룰러","샐룰러","lte","Lte","LTE","Cellular","cellular"},G5207)),"lte","wifi")</f>
        <v>wifi</v>
      </c>
      <c r="F5207">
        <v>20201213</v>
      </c>
      <c r="G5207" t="s">
        <v>5488</v>
      </c>
      <c r="H5207">
        <f t="shared" si="625"/>
        <v>2.0199999999999818</v>
      </c>
      <c r="I5207">
        <f t="shared" si="618"/>
        <v>1469000</v>
      </c>
      <c r="J5207">
        <v>2018.1</v>
      </c>
      <c r="K5207">
        <f t="shared" si="619"/>
        <v>256</v>
      </c>
      <c r="M5207">
        <f t="shared" si="620"/>
        <v>1269000</v>
      </c>
    </row>
    <row r="5208" spans="1:13" x14ac:dyDescent="0.45">
      <c r="A5208" t="s">
        <v>5324</v>
      </c>
      <c r="B5208">
        <v>950000</v>
      </c>
      <c r="C5208" t="s">
        <v>4</v>
      </c>
      <c r="D5208" t="str">
        <f t="shared" ref="D5208:D5234" si="628">LEFT(F5208,7)</f>
        <v>2021.01</v>
      </c>
      <c r="E5208" t="str" cm="1">
        <f t="array" ref="E5208">IF(COUNT(FIND({"셀룰러","샐룰러","lte","Lte","LTE","Cellular","cellular"},G5208)),"lte","wifi")</f>
        <v>lte</v>
      </c>
      <c r="F5208" t="s">
        <v>367</v>
      </c>
      <c r="G5208" t="s">
        <v>427</v>
      </c>
      <c r="H5208">
        <f t="shared" si="625"/>
        <v>2.9100000000000819</v>
      </c>
      <c r="I5208">
        <f t="shared" si="618"/>
        <v>1669000</v>
      </c>
      <c r="J5208">
        <v>2018.1</v>
      </c>
      <c r="K5208">
        <f t="shared" si="619"/>
        <v>256</v>
      </c>
      <c r="M5208">
        <f t="shared" si="620"/>
        <v>1469000</v>
      </c>
    </row>
    <row r="5209" spans="1:13" x14ac:dyDescent="0.45">
      <c r="A5209" t="s">
        <v>5324</v>
      </c>
      <c r="B5209">
        <v>720000</v>
      </c>
      <c r="C5209" t="s">
        <v>4</v>
      </c>
      <c r="D5209" t="str">
        <f t="shared" si="628"/>
        <v>2021.02</v>
      </c>
      <c r="E5209" t="str" cm="1">
        <f t="array" ref="E5209">IF(COUNT(FIND({"셀룰러","샐룰러","lte","Lte","LTE","Cellular","cellular"},G5209)),"lte","wifi")</f>
        <v>wifi</v>
      </c>
      <c r="F5209" t="s">
        <v>40</v>
      </c>
      <c r="G5209" t="s">
        <v>277</v>
      </c>
      <c r="H5209">
        <f t="shared" si="625"/>
        <v>2.9200000000000728</v>
      </c>
      <c r="I5209">
        <f t="shared" si="618"/>
        <v>1469000</v>
      </c>
      <c r="J5209">
        <v>2018.1</v>
      </c>
      <c r="K5209">
        <f t="shared" si="619"/>
        <v>256</v>
      </c>
      <c r="M5209">
        <f t="shared" si="620"/>
        <v>1269000</v>
      </c>
    </row>
    <row r="5210" spans="1:13" x14ac:dyDescent="0.45">
      <c r="A5210" t="s">
        <v>5324</v>
      </c>
      <c r="B5210">
        <v>780000</v>
      </c>
      <c r="C5210" t="s">
        <v>7</v>
      </c>
      <c r="D5210" t="str">
        <f t="shared" si="628"/>
        <v>2020.11</v>
      </c>
      <c r="E5210" t="str" cm="1">
        <f t="array" ref="E5210">IF(COUNT(FIND({"셀룰러","샐룰러","lte","Lte","LTE","Cellular","cellular"},G5210)),"lte","wifi")</f>
        <v>wifi</v>
      </c>
      <c r="F5210" t="s">
        <v>236</v>
      </c>
      <c r="G5210" t="s">
        <v>4921</v>
      </c>
      <c r="H5210">
        <f t="shared" si="625"/>
        <v>2.0099999999999909</v>
      </c>
      <c r="I5210">
        <f t="shared" ref="I5210:I5273" si="629">IF(K5210=256,M5210+200000,IF(K5210=512,M5210+470000,IF(K5210=1024,M5210+1010000,M5210)))</f>
        <v>1269000</v>
      </c>
      <c r="J5210">
        <v>2018.1</v>
      </c>
      <c r="K5210">
        <f t="shared" ref="K5210:K5273" si="630">IF(COUNT(FIND(512,G5210)),512,IF(COUNT(FIND(256,G5210)),256,IF(COUNT(FIND("1TB",G5210)),1024,64)))</f>
        <v>64</v>
      </c>
      <c r="M5210">
        <f t="shared" ref="M5210:M5273" si="631">IF(E5210="wifi",1269000,1469000)</f>
        <v>1269000</v>
      </c>
    </row>
    <row r="5211" spans="1:13" x14ac:dyDescent="0.45">
      <c r="A5211" t="s">
        <v>5324</v>
      </c>
      <c r="B5211">
        <v>1000000</v>
      </c>
      <c r="C5211" t="s">
        <v>4</v>
      </c>
      <c r="D5211" t="str">
        <f t="shared" si="628"/>
        <v>2020.11</v>
      </c>
      <c r="E5211" t="str" cm="1">
        <f t="array" ref="E5211">IF(COUNT(FIND({"셀룰러","샐룰러","lte","Lte","LTE","Cellular","cellular"},G5211)),"lte","wifi")</f>
        <v>wifi</v>
      </c>
      <c r="F5211" t="s">
        <v>213</v>
      </c>
      <c r="G5211" t="s">
        <v>4933</v>
      </c>
      <c r="H5211">
        <f t="shared" si="625"/>
        <v>2.0099999999999909</v>
      </c>
      <c r="I5211">
        <f t="shared" si="629"/>
        <v>1269000</v>
      </c>
      <c r="J5211">
        <v>2018.1</v>
      </c>
      <c r="K5211">
        <f t="shared" si="630"/>
        <v>64</v>
      </c>
      <c r="M5211">
        <f t="shared" si="631"/>
        <v>1269000</v>
      </c>
    </row>
    <row r="5212" spans="1:13" x14ac:dyDescent="0.45">
      <c r="A5212" t="s">
        <v>5324</v>
      </c>
      <c r="B5212">
        <v>900000</v>
      </c>
      <c r="C5212" t="s">
        <v>7</v>
      </c>
      <c r="D5212" t="str">
        <f t="shared" si="628"/>
        <v>2020.11</v>
      </c>
      <c r="E5212" t="str" cm="1">
        <f t="array" ref="E5212">IF(COUNT(FIND({"셀룰러","샐룰러","lte","Lte","LTE","Cellular","cellular"},G5212)),"lte","wifi")</f>
        <v>wifi</v>
      </c>
      <c r="F5212" t="s">
        <v>32</v>
      </c>
      <c r="G5212" t="s">
        <v>4898</v>
      </c>
      <c r="H5212">
        <f t="shared" si="625"/>
        <v>2.0099999999999909</v>
      </c>
      <c r="I5212">
        <f t="shared" si="629"/>
        <v>1469000</v>
      </c>
      <c r="J5212">
        <v>2018.1</v>
      </c>
      <c r="K5212">
        <f t="shared" si="630"/>
        <v>256</v>
      </c>
      <c r="M5212">
        <f t="shared" si="631"/>
        <v>1269000</v>
      </c>
    </row>
    <row r="5213" spans="1:13" x14ac:dyDescent="0.45">
      <c r="A5213" t="s">
        <v>5324</v>
      </c>
      <c r="B5213">
        <v>1100000</v>
      </c>
      <c r="C5213" t="s">
        <v>4</v>
      </c>
      <c r="D5213" t="str">
        <f t="shared" si="628"/>
        <v>2020.11</v>
      </c>
      <c r="E5213" t="str" cm="1">
        <f t="array" ref="E5213">IF(COUNT(FIND({"셀룰러","샐룰러","lte","Lte","LTE","Cellular","cellular"},G5213)),"lte","wifi")</f>
        <v>wifi</v>
      </c>
      <c r="F5213" t="s">
        <v>234</v>
      </c>
      <c r="G5213" t="s">
        <v>4890</v>
      </c>
      <c r="H5213">
        <f t="shared" si="625"/>
        <v>2.0099999999999909</v>
      </c>
      <c r="I5213">
        <f t="shared" si="629"/>
        <v>1469000</v>
      </c>
      <c r="J5213">
        <v>2018.1</v>
      </c>
      <c r="K5213">
        <f t="shared" si="630"/>
        <v>256</v>
      </c>
      <c r="M5213">
        <f t="shared" si="631"/>
        <v>1269000</v>
      </c>
    </row>
    <row r="5214" spans="1:13" x14ac:dyDescent="0.45">
      <c r="A5214" t="s">
        <v>5324</v>
      </c>
      <c r="B5214">
        <v>800000</v>
      </c>
      <c r="C5214" t="s">
        <v>4</v>
      </c>
      <c r="D5214" t="str">
        <f t="shared" si="628"/>
        <v>2021.01</v>
      </c>
      <c r="E5214" t="str" cm="1">
        <f t="array" ref="E5214">IF(COUNT(FIND({"셀룰러","샐룰러","lte","Lte","LTE","Cellular","cellular"},G5214)),"lte","wifi")</f>
        <v>wifi</v>
      </c>
      <c r="F5214" t="s">
        <v>83</v>
      </c>
      <c r="G5214" t="s">
        <v>82</v>
      </c>
      <c r="H5214">
        <f t="shared" si="625"/>
        <v>2.9100000000000819</v>
      </c>
      <c r="I5214">
        <f t="shared" si="629"/>
        <v>1469000</v>
      </c>
      <c r="J5214">
        <v>2018.1</v>
      </c>
      <c r="K5214">
        <f t="shared" si="630"/>
        <v>256</v>
      </c>
      <c r="M5214">
        <f t="shared" si="631"/>
        <v>1269000</v>
      </c>
    </row>
    <row r="5215" spans="1:13" x14ac:dyDescent="0.45">
      <c r="A5215" t="s">
        <v>5324</v>
      </c>
      <c r="B5215">
        <v>702100</v>
      </c>
      <c r="C5215" t="s">
        <v>4</v>
      </c>
      <c r="D5215" t="str">
        <f t="shared" si="628"/>
        <v>2021.02</v>
      </c>
      <c r="E5215" t="str" cm="1">
        <f t="array" ref="E5215">IF(COUNT(FIND({"셀룰러","샐룰러","lte","Lte","LTE","Cellular","cellular"},G5215)),"lte","wifi")</f>
        <v>wifi</v>
      </c>
      <c r="F5215" t="s">
        <v>77</v>
      </c>
      <c r="G5215" t="s">
        <v>76</v>
      </c>
      <c r="H5215">
        <f t="shared" si="625"/>
        <v>2.9200000000000728</v>
      </c>
      <c r="I5215">
        <f t="shared" si="629"/>
        <v>1269000</v>
      </c>
      <c r="J5215">
        <v>2018.1</v>
      </c>
      <c r="K5215">
        <f t="shared" si="630"/>
        <v>64</v>
      </c>
      <c r="M5215">
        <f t="shared" si="631"/>
        <v>1269000</v>
      </c>
    </row>
    <row r="5216" spans="1:13" x14ac:dyDescent="0.45">
      <c r="A5216" t="s">
        <v>5324</v>
      </c>
      <c r="B5216">
        <v>700000</v>
      </c>
      <c r="C5216" t="s">
        <v>4</v>
      </c>
      <c r="D5216" t="str">
        <f t="shared" si="628"/>
        <v>2020.11</v>
      </c>
      <c r="E5216" t="str" cm="1">
        <f t="array" ref="E5216">IF(COUNT(FIND({"셀룰러","샐룰러","lte","Lte","LTE","Cellular","cellular"},G5216)),"lte","wifi")</f>
        <v>wifi</v>
      </c>
      <c r="F5216" t="s">
        <v>32</v>
      </c>
      <c r="G5216" t="s">
        <v>4899</v>
      </c>
      <c r="H5216">
        <f t="shared" si="625"/>
        <v>2.0099999999999909</v>
      </c>
      <c r="I5216">
        <f t="shared" si="629"/>
        <v>1269000</v>
      </c>
      <c r="J5216">
        <v>2018.1</v>
      </c>
      <c r="K5216">
        <f t="shared" si="630"/>
        <v>64</v>
      </c>
      <c r="M5216">
        <f t="shared" si="631"/>
        <v>1269000</v>
      </c>
    </row>
    <row r="5217" spans="1:13" x14ac:dyDescent="0.45">
      <c r="A5217" t="s">
        <v>5324</v>
      </c>
      <c r="B5217">
        <v>1200000</v>
      </c>
      <c r="C5217" t="s">
        <v>4</v>
      </c>
      <c r="D5217" t="str">
        <f t="shared" si="628"/>
        <v>2021.02</v>
      </c>
      <c r="E5217" t="str" cm="1">
        <f t="array" ref="E5217">IF(COUNT(FIND({"셀룰러","샐룰러","lte","Lte","LTE","Cellular","cellular"},G5217)),"lte","wifi")</f>
        <v>wifi</v>
      </c>
      <c r="F5217" t="s">
        <v>71</v>
      </c>
      <c r="G5217" t="s">
        <v>324</v>
      </c>
      <c r="H5217">
        <f t="shared" si="625"/>
        <v>2.9200000000000728</v>
      </c>
      <c r="I5217">
        <f t="shared" si="629"/>
        <v>1469000</v>
      </c>
      <c r="J5217">
        <v>2018.1</v>
      </c>
      <c r="K5217">
        <f t="shared" si="630"/>
        <v>256</v>
      </c>
      <c r="M5217">
        <f t="shared" si="631"/>
        <v>1269000</v>
      </c>
    </row>
    <row r="5218" spans="1:13" x14ac:dyDescent="0.45">
      <c r="A5218" t="s">
        <v>5324</v>
      </c>
      <c r="B5218">
        <v>850000</v>
      </c>
      <c r="C5218" t="s">
        <v>7</v>
      </c>
      <c r="D5218" t="str">
        <f t="shared" si="628"/>
        <v>2021.02</v>
      </c>
      <c r="E5218" t="str" cm="1">
        <f t="array" ref="E5218">IF(COUNT(FIND({"셀룰러","샐룰러","lte","Lte","LTE","Cellular","cellular"},G5218)),"lte","wifi")</f>
        <v>lte</v>
      </c>
      <c r="F5218" t="s">
        <v>25</v>
      </c>
      <c r="G5218" t="s">
        <v>38</v>
      </c>
      <c r="H5218">
        <f t="shared" si="625"/>
        <v>2.9200000000000728</v>
      </c>
      <c r="I5218">
        <f t="shared" si="629"/>
        <v>1669000</v>
      </c>
      <c r="J5218">
        <v>2018.1</v>
      </c>
      <c r="K5218">
        <f t="shared" si="630"/>
        <v>256</v>
      </c>
      <c r="M5218">
        <f t="shared" si="631"/>
        <v>1469000</v>
      </c>
    </row>
    <row r="5219" spans="1:13" x14ac:dyDescent="0.45">
      <c r="A5219" t="s">
        <v>5324</v>
      </c>
      <c r="B5219">
        <v>730000</v>
      </c>
      <c r="C5219" t="s">
        <v>4</v>
      </c>
      <c r="D5219" t="str">
        <f t="shared" si="628"/>
        <v>2021.01</v>
      </c>
      <c r="E5219" t="str" cm="1">
        <f t="array" ref="E5219">IF(COUNT(FIND({"셀룰러","샐룰러","lte","Lte","LTE","Cellular","cellular"},G5219)),"lte","wifi")</f>
        <v>wifi</v>
      </c>
      <c r="F5219" t="s">
        <v>342</v>
      </c>
      <c r="G5219" t="s">
        <v>390</v>
      </c>
      <c r="H5219">
        <f t="shared" si="625"/>
        <v>2.9100000000000819</v>
      </c>
      <c r="I5219">
        <f t="shared" si="629"/>
        <v>1269000</v>
      </c>
      <c r="J5219">
        <v>2018.1</v>
      </c>
      <c r="K5219">
        <f t="shared" si="630"/>
        <v>64</v>
      </c>
      <c r="M5219">
        <f t="shared" si="631"/>
        <v>1269000</v>
      </c>
    </row>
    <row r="5220" spans="1:13" x14ac:dyDescent="0.45">
      <c r="A5220" t="s">
        <v>5324</v>
      </c>
      <c r="B5220">
        <v>900000</v>
      </c>
      <c r="C5220" t="s">
        <v>43</v>
      </c>
      <c r="D5220" t="str">
        <f t="shared" si="628"/>
        <v>2020.12</v>
      </c>
      <c r="E5220" t="str" cm="1">
        <f t="array" ref="E5220">IF(COUNT(FIND({"셀룰러","샐룰러","lte","Lte","LTE","Cellular","cellular"},G5220)),"lte","wifi")</f>
        <v>wifi</v>
      </c>
      <c r="F5220" t="s">
        <v>138</v>
      </c>
      <c r="G5220" t="s">
        <v>140</v>
      </c>
      <c r="H5220">
        <f t="shared" si="625"/>
        <v>2.0199999999999818</v>
      </c>
      <c r="I5220">
        <f t="shared" si="629"/>
        <v>1269000</v>
      </c>
      <c r="J5220">
        <v>2018.1</v>
      </c>
      <c r="K5220">
        <f t="shared" si="630"/>
        <v>64</v>
      </c>
      <c r="M5220">
        <f t="shared" si="631"/>
        <v>1269000</v>
      </c>
    </row>
    <row r="5221" spans="1:13" x14ac:dyDescent="0.45">
      <c r="A5221" t="s">
        <v>5324</v>
      </c>
      <c r="B5221">
        <v>890000</v>
      </c>
      <c r="C5221" t="s">
        <v>4</v>
      </c>
      <c r="D5221" t="str">
        <f t="shared" si="628"/>
        <v>2021.02</v>
      </c>
      <c r="E5221" t="str" cm="1">
        <f t="array" ref="E5221">IF(COUNT(FIND({"셀룰러","샐룰러","lte","Lte","LTE","Cellular","cellular"},G5221)),"lte","wifi")</f>
        <v>lte</v>
      </c>
      <c r="F5221" t="s">
        <v>299</v>
      </c>
      <c r="G5221" t="s">
        <v>303</v>
      </c>
      <c r="H5221">
        <f t="shared" si="625"/>
        <v>2.9200000000000728</v>
      </c>
      <c r="I5221">
        <f t="shared" si="629"/>
        <v>1939000</v>
      </c>
      <c r="J5221">
        <v>2018.1</v>
      </c>
      <c r="K5221">
        <f t="shared" si="630"/>
        <v>512</v>
      </c>
      <c r="M5221">
        <f t="shared" si="631"/>
        <v>1469000</v>
      </c>
    </row>
    <row r="5222" spans="1:13" x14ac:dyDescent="0.45">
      <c r="A5222" t="s">
        <v>5324</v>
      </c>
      <c r="B5222">
        <v>990000</v>
      </c>
      <c r="C5222" t="s">
        <v>7</v>
      </c>
      <c r="D5222" t="str">
        <f t="shared" si="628"/>
        <v>2021.02</v>
      </c>
      <c r="E5222" t="str" cm="1">
        <f t="array" ref="E5222">IF(COUNT(FIND({"셀룰러","샐룰러","lte","Lte","LTE","Cellular","cellular"},G5222)),"lte","wifi")</f>
        <v>wifi</v>
      </c>
      <c r="F5222" t="s">
        <v>74</v>
      </c>
      <c r="G5222" t="s">
        <v>78</v>
      </c>
      <c r="H5222">
        <f t="shared" si="625"/>
        <v>2.9200000000000728</v>
      </c>
      <c r="I5222">
        <f t="shared" si="629"/>
        <v>1469000</v>
      </c>
      <c r="J5222">
        <v>2018.1</v>
      </c>
      <c r="K5222">
        <f t="shared" si="630"/>
        <v>256</v>
      </c>
      <c r="M5222">
        <f t="shared" si="631"/>
        <v>1269000</v>
      </c>
    </row>
    <row r="5223" spans="1:13" x14ac:dyDescent="0.45">
      <c r="A5223" t="s">
        <v>5324</v>
      </c>
      <c r="B5223">
        <v>760000</v>
      </c>
      <c r="C5223" t="s">
        <v>4</v>
      </c>
      <c r="D5223" t="str">
        <f t="shared" si="628"/>
        <v>2021.02</v>
      </c>
      <c r="E5223" t="str" cm="1">
        <f t="array" ref="E5223">IF(COUNT(FIND({"셀룰러","샐룰러","lte","Lte","LTE","Cellular","cellular"},G5223)),"lte","wifi")</f>
        <v>wifi</v>
      </c>
      <c r="F5223" t="s">
        <v>52</v>
      </c>
      <c r="G5223" t="s">
        <v>274</v>
      </c>
      <c r="H5223">
        <f t="shared" si="625"/>
        <v>2.9200000000000728</v>
      </c>
      <c r="I5223">
        <f t="shared" si="629"/>
        <v>1469000</v>
      </c>
      <c r="J5223">
        <v>2018.1</v>
      </c>
      <c r="K5223">
        <f t="shared" si="630"/>
        <v>256</v>
      </c>
      <c r="M5223">
        <f t="shared" si="631"/>
        <v>1269000</v>
      </c>
    </row>
    <row r="5224" spans="1:13" x14ac:dyDescent="0.45">
      <c r="A5224" t="s">
        <v>5324</v>
      </c>
      <c r="B5224">
        <v>800000</v>
      </c>
      <c r="C5224" t="s">
        <v>7</v>
      </c>
      <c r="D5224" t="str">
        <f t="shared" si="628"/>
        <v>2021.01</v>
      </c>
      <c r="E5224" t="str" cm="1">
        <f t="array" ref="E5224">IF(COUNT(FIND({"셀룰러","샐룰러","lte","Lte","LTE","Cellular","cellular"},G5224)),"lte","wifi")</f>
        <v>lte</v>
      </c>
      <c r="F5224" t="s">
        <v>84</v>
      </c>
      <c r="G5224" t="s">
        <v>85</v>
      </c>
      <c r="H5224">
        <f t="shared" si="625"/>
        <v>2.9100000000000819</v>
      </c>
      <c r="I5224">
        <f t="shared" si="629"/>
        <v>1469000</v>
      </c>
      <c r="J5224">
        <v>2018.1</v>
      </c>
      <c r="K5224">
        <f t="shared" si="630"/>
        <v>64</v>
      </c>
      <c r="M5224">
        <f t="shared" si="631"/>
        <v>1469000</v>
      </c>
    </row>
    <row r="5225" spans="1:13" x14ac:dyDescent="0.45">
      <c r="A5225" t="s">
        <v>5324</v>
      </c>
      <c r="B5225">
        <v>780000</v>
      </c>
      <c r="C5225" t="s">
        <v>4</v>
      </c>
      <c r="D5225" t="str">
        <f t="shared" si="628"/>
        <v>2020.12</v>
      </c>
      <c r="E5225" t="str" cm="1">
        <f t="array" ref="E5225">IF(COUNT(FIND({"셀룰러","샐룰러","lte","Lte","LTE","Cellular","cellular"},G5225)),"lte","wifi")</f>
        <v>wifi</v>
      </c>
      <c r="F5225" t="s">
        <v>148</v>
      </c>
      <c r="G5225" t="s">
        <v>477</v>
      </c>
      <c r="H5225">
        <f t="shared" si="625"/>
        <v>2.0199999999999818</v>
      </c>
      <c r="I5225">
        <f t="shared" si="629"/>
        <v>1269000</v>
      </c>
      <c r="J5225">
        <v>2018.1</v>
      </c>
      <c r="K5225">
        <f t="shared" si="630"/>
        <v>64</v>
      </c>
      <c r="M5225">
        <f t="shared" si="631"/>
        <v>1269000</v>
      </c>
    </row>
    <row r="5226" spans="1:13" x14ac:dyDescent="0.45">
      <c r="A5226" t="s">
        <v>5324</v>
      </c>
      <c r="B5226">
        <v>1270000</v>
      </c>
      <c r="C5226" t="s">
        <v>4</v>
      </c>
      <c r="D5226" t="str">
        <f t="shared" si="628"/>
        <v>2021.01</v>
      </c>
      <c r="E5226" t="str" cm="1">
        <f t="array" ref="E5226">IF(COUNT(FIND({"셀룰러","샐룰러","lte","Lte","LTE","Cellular","cellular"},G5226)),"lte","wifi")</f>
        <v>lte</v>
      </c>
      <c r="F5226" t="s">
        <v>351</v>
      </c>
      <c r="G5226" t="s">
        <v>362</v>
      </c>
      <c r="H5226">
        <f t="shared" si="625"/>
        <v>2.9100000000000819</v>
      </c>
      <c r="I5226">
        <f t="shared" si="629"/>
        <v>1669000</v>
      </c>
      <c r="J5226">
        <v>2018.1</v>
      </c>
      <c r="K5226">
        <f t="shared" si="630"/>
        <v>256</v>
      </c>
      <c r="M5226">
        <f t="shared" si="631"/>
        <v>1469000</v>
      </c>
    </row>
    <row r="5227" spans="1:13" x14ac:dyDescent="0.45">
      <c r="A5227" t="s">
        <v>5324</v>
      </c>
      <c r="B5227">
        <v>780000</v>
      </c>
      <c r="C5227" t="s">
        <v>4</v>
      </c>
      <c r="D5227" t="str">
        <f t="shared" si="628"/>
        <v>2020.10</v>
      </c>
      <c r="E5227" t="str" cm="1">
        <f t="array" ref="E5227">IF(COUNT(FIND({"셀룰러","샐룰러","lte","Lte","LTE","Cellular","cellular"},G5227)),"lte","wifi")</f>
        <v>lte</v>
      </c>
      <c r="F5227" t="s">
        <v>608</v>
      </c>
      <c r="G5227" t="s">
        <v>4929</v>
      </c>
      <c r="H5227">
        <f t="shared" si="625"/>
        <v>2</v>
      </c>
      <c r="I5227">
        <f t="shared" si="629"/>
        <v>1469000</v>
      </c>
      <c r="J5227">
        <v>2018.1</v>
      </c>
      <c r="K5227">
        <f t="shared" si="630"/>
        <v>64</v>
      </c>
      <c r="M5227">
        <f t="shared" si="631"/>
        <v>1469000</v>
      </c>
    </row>
    <row r="5228" spans="1:13" x14ac:dyDescent="0.45">
      <c r="A5228" t="s">
        <v>5324</v>
      </c>
      <c r="B5228">
        <v>1100000</v>
      </c>
      <c r="C5228" t="s">
        <v>7</v>
      </c>
      <c r="D5228" t="str">
        <f t="shared" si="628"/>
        <v>2020.12</v>
      </c>
      <c r="E5228" t="str" cm="1">
        <f t="array" ref="E5228">IF(COUNT(FIND({"셀룰러","샐룰러","lte","Lte","LTE","Cellular","cellular"},G5228)),"lte","wifi")</f>
        <v>lte</v>
      </c>
      <c r="F5228" t="s">
        <v>130</v>
      </c>
      <c r="G5228" t="s">
        <v>435</v>
      </c>
      <c r="H5228">
        <f t="shared" si="625"/>
        <v>2.0199999999999818</v>
      </c>
      <c r="I5228">
        <f t="shared" si="629"/>
        <v>1469000</v>
      </c>
      <c r="J5228">
        <v>2018.1</v>
      </c>
      <c r="K5228">
        <f t="shared" si="630"/>
        <v>64</v>
      </c>
      <c r="M5228">
        <f t="shared" si="631"/>
        <v>1469000</v>
      </c>
    </row>
    <row r="5229" spans="1:13" x14ac:dyDescent="0.45">
      <c r="A5229" t="s">
        <v>5324</v>
      </c>
      <c r="B5229">
        <v>1000000</v>
      </c>
      <c r="C5229" t="s">
        <v>4</v>
      </c>
      <c r="D5229" t="str">
        <f t="shared" si="628"/>
        <v>2020.11</v>
      </c>
      <c r="E5229" t="str" cm="1">
        <f t="array" ref="E5229">IF(COUNT(FIND({"셀룰러","샐룰러","lte","Lte","LTE","Cellular","cellular"},G5229)),"lte","wifi")</f>
        <v>wifi</v>
      </c>
      <c r="F5229" t="s">
        <v>602</v>
      </c>
      <c r="G5229" t="s">
        <v>4922</v>
      </c>
      <c r="H5229">
        <f t="shared" si="625"/>
        <v>2.0099999999999909</v>
      </c>
      <c r="I5229">
        <f t="shared" si="629"/>
        <v>1469000</v>
      </c>
      <c r="J5229">
        <v>2018.1</v>
      </c>
      <c r="K5229">
        <f t="shared" si="630"/>
        <v>256</v>
      </c>
      <c r="M5229">
        <f t="shared" si="631"/>
        <v>1269000</v>
      </c>
    </row>
    <row r="5230" spans="1:13" x14ac:dyDescent="0.45">
      <c r="A5230" t="s">
        <v>5324</v>
      </c>
      <c r="B5230">
        <v>800000</v>
      </c>
      <c r="C5230" t="s">
        <v>4</v>
      </c>
      <c r="D5230" t="str">
        <f t="shared" si="628"/>
        <v>2021.01</v>
      </c>
      <c r="E5230" t="str" cm="1">
        <f t="array" ref="E5230">IF(COUNT(FIND({"셀룰러","샐룰러","lte","Lte","LTE","Cellular","cellular"},G5230)),"lte","wifi")</f>
        <v>wifi</v>
      </c>
      <c r="F5230" t="s">
        <v>347</v>
      </c>
      <c r="G5230" t="s">
        <v>372</v>
      </c>
      <c r="H5230">
        <f t="shared" si="625"/>
        <v>2.9100000000000819</v>
      </c>
      <c r="I5230">
        <f t="shared" si="629"/>
        <v>1269000</v>
      </c>
      <c r="J5230">
        <v>2018.1</v>
      </c>
      <c r="K5230">
        <f t="shared" si="630"/>
        <v>64</v>
      </c>
      <c r="M5230">
        <f t="shared" si="631"/>
        <v>1269000</v>
      </c>
    </row>
    <row r="5231" spans="1:13" x14ac:dyDescent="0.45">
      <c r="A5231" t="s">
        <v>5324</v>
      </c>
      <c r="B5231">
        <v>880000</v>
      </c>
      <c r="C5231" t="s">
        <v>7</v>
      </c>
      <c r="D5231" t="str">
        <f t="shared" si="628"/>
        <v>2021.01</v>
      </c>
      <c r="E5231" t="str" cm="1">
        <f t="array" ref="E5231">IF(COUNT(FIND({"셀룰러","샐룰러","lte","Lte","LTE","Cellular","cellular"},G5231)),"lte","wifi")</f>
        <v>wifi</v>
      </c>
      <c r="F5231" t="s">
        <v>116</v>
      </c>
      <c r="G5231" t="s">
        <v>125</v>
      </c>
      <c r="H5231">
        <f t="shared" si="625"/>
        <v>2.9100000000000819</v>
      </c>
      <c r="I5231">
        <f t="shared" si="629"/>
        <v>1469000</v>
      </c>
      <c r="J5231">
        <v>2018.1</v>
      </c>
      <c r="K5231">
        <f t="shared" si="630"/>
        <v>256</v>
      </c>
      <c r="M5231">
        <f t="shared" si="631"/>
        <v>1269000</v>
      </c>
    </row>
    <row r="5232" spans="1:13" x14ac:dyDescent="0.45">
      <c r="A5232" t="s">
        <v>5324</v>
      </c>
      <c r="B5232">
        <v>1000000</v>
      </c>
      <c r="C5232" t="s">
        <v>7</v>
      </c>
      <c r="D5232" t="str">
        <f t="shared" si="628"/>
        <v>2021.01</v>
      </c>
      <c r="E5232" t="str" cm="1">
        <f t="array" ref="E5232">IF(COUNT(FIND({"셀룰러","샐룰러","lte","Lte","LTE","Cellular","cellular"},G5232)),"lte","wifi")</f>
        <v>wifi</v>
      </c>
      <c r="F5232" t="s">
        <v>106</v>
      </c>
      <c r="G5232" t="s">
        <v>397</v>
      </c>
      <c r="H5232">
        <f t="shared" si="625"/>
        <v>2.9100000000000819</v>
      </c>
      <c r="I5232">
        <f t="shared" si="629"/>
        <v>1269000</v>
      </c>
      <c r="J5232">
        <v>2018.1</v>
      </c>
      <c r="K5232">
        <f t="shared" si="630"/>
        <v>64</v>
      </c>
      <c r="M5232">
        <f t="shared" si="631"/>
        <v>1269000</v>
      </c>
    </row>
    <row r="5233" spans="1:13" x14ac:dyDescent="0.45">
      <c r="A5233" t="s">
        <v>5324</v>
      </c>
      <c r="B5233">
        <v>730000</v>
      </c>
      <c r="C5233" t="s">
        <v>4</v>
      </c>
      <c r="D5233" t="str">
        <f t="shared" si="628"/>
        <v>2021.02</v>
      </c>
      <c r="E5233" t="str" cm="1">
        <f t="array" ref="E5233">IF(COUNT(FIND({"셀룰러","샐룰러","lte","Lte","LTE","Cellular","cellular"},G5233)),"lte","wifi")</f>
        <v>wifi</v>
      </c>
      <c r="F5233" t="s">
        <v>73</v>
      </c>
      <c r="G5233" t="s">
        <v>311</v>
      </c>
      <c r="H5233">
        <f t="shared" si="625"/>
        <v>2.9200000000000728</v>
      </c>
      <c r="I5233">
        <f t="shared" si="629"/>
        <v>1269000</v>
      </c>
      <c r="J5233">
        <v>2018.1</v>
      </c>
      <c r="K5233">
        <f t="shared" si="630"/>
        <v>64</v>
      </c>
      <c r="M5233">
        <f t="shared" si="631"/>
        <v>1269000</v>
      </c>
    </row>
    <row r="5234" spans="1:13" x14ac:dyDescent="0.45">
      <c r="A5234" t="s">
        <v>5324</v>
      </c>
      <c r="B5234">
        <v>1300000</v>
      </c>
      <c r="C5234" t="s">
        <v>4</v>
      </c>
      <c r="D5234" t="str">
        <f t="shared" si="628"/>
        <v>2021.01</v>
      </c>
      <c r="E5234" t="str" cm="1">
        <f t="array" ref="E5234">IF(COUNT(FIND({"셀룰러","샐룰러","lte","Lte","LTE","Cellular","cellular"},G5234)),"lte","wifi")</f>
        <v>wifi</v>
      </c>
      <c r="F5234" t="s">
        <v>418</v>
      </c>
      <c r="G5234" t="s">
        <v>431</v>
      </c>
      <c r="H5234">
        <f t="shared" si="625"/>
        <v>2.9100000000000819</v>
      </c>
      <c r="I5234">
        <f t="shared" si="629"/>
        <v>1469000</v>
      </c>
      <c r="J5234">
        <v>2018.1</v>
      </c>
      <c r="K5234">
        <f t="shared" si="630"/>
        <v>256</v>
      </c>
      <c r="M5234">
        <f t="shared" si="631"/>
        <v>1269000</v>
      </c>
    </row>
    <row r="5235" spans="1:13" x14ac:dyDescent="0.45">
      <c r="A5235" t="s">
        <v>5324</v>
      </c>
      <c r="B5235">
        <v>750000</v>
      </c>
      <c r="C5235" t="s">
        <v>4</v>
      </c>
      <c r="D5235" s="2">
        <v>2021.02</v>
      </c>
      <c r="E5235" t="str" cm="1">
        <f t="array" ref="E5235">IF(COUNT(FIND({"셀룰러","샐룰러","lte","Lte","LTE","Cellular","cellular"},G5235)),"lte","wifi")</f>
        <v>wifi</v>
      </c>
      <c r="F5235">
        <v>20210203</v>
      </c>
      <c r="G5235" t="s">
        <v>5697</v>
      </c>
      <c r="H5235">
        <f t="shared" si="625"/>
        <v>2.9200000000000728</v>
      </c>
      <c r="I5235">
        <f t="shared" si="629"/>
        <v>1469000</v>
      </c>
      <c r="J5235">
        <v>2018.1</v>
      </c>
      <c r="K5235">
        <f t="shared" si="630"/>
        <v>256</v>
      </c>
      <c r="M5235">
        <f t="shared" si="631"/>
        <v>1269000</v>
      </c>
    </row>
    <row r="5236" spans="1:13" x14ac:dyDescent="0.45">
      <c r="A5236" t="s">
        <v>5324</v>
      </c>
      <c r="B5236">
        <v>850000</v>
      </c>
      <c r="C5236" t="s">
        <v>4</v>
      </c>
      <c r="D5236" t="str">
        <f t="shared" ref="D5236:D5277" si="632">LEFT(F5236,7)</f>
        <v>2021.02</v>
      </c>
      <c r="E5236" t="str" cm="1">
        <f t="array" ref="E5236">IF(COUNT(FIND({"셀룰러","샐룰러","lte","Lte","LTE","Cellular","cellular"},G5236)),"lte","wifi")</f>
        <v>wifi</v>
      </c>
      <c r="F5236" t="s">
        <v>49</v>
      </c>
      <c r="G5236" t="s">
        <v>57</v>
      </c>
      <c r="H5236">
        <f t="shared" si="625"/>
        <v>2.9200000000000728</v>
      </c>
      <c r="I5236">
        <f t="shared" si="629"/>
        <v>1269000</v>
      </c>
      <c r="J5236">
        <v>2018.1</v>
      </c>
      <c r="K5236">
        <f t="shared" si="630"/>
        <v>64</v>
      </c>
      <c r="M5236">
        <f t="shared" si="631"/>
        <v>1269000</v>
      </c>
    </row>
    <row r="5237" spans="1:13" x14ac:dyDescent="0.45">
      <c r="A5237" t="s">
        <v>5324</v>
      </c>
      <c r="B5237">
        <v>1150000</v>
      </c>
      <c r="C5237" t="s">
        <v>4</v>
      </c>
      <c r="D5237" t="str">
        <f t="shared" si="632"/>
        <v>2021.02</v>
      </c>
      <c r="E5237" t="str" cm="1">
        <f t="array" ref="E5237">IF(COUNT(FIND({"셀룰러","샐룰러","lte","Lte","LTE","Cellular","cellular"},G5237)),"lte","wifi")</f>
        <v>lte</v>
      </c>
      <c r="F5237" t="s">
        <v>69</v>
      </c>
      <c r="G5237" t="s">
        <v>298</v>
      </c>
      <c r="H5237">
        <f t="shared" si="625"/>
        <v>2.9200000000000728</v>
      </c>
      <c r="I5237">
        <f t="shared" si="629"/>
        <v>1669000</v>
      </c>
      <c r="J5237">
        <v>2018.1</v>
      </c>
      <c r="K5237">
        <f t="shared" si="630"/>
        <v>256</v>
      </c>
      <c r="M5237">
        <f t="shared" si="631"/>
        <v>1469000</v>
      </c>
    </row>
    <row r="5238" spans="1:13" x14ac:dyDescent="0.45">
      <c r="A5238" t="s">
        <v>5324</v>
      </c>
      <c r="B5238">
        <v>850000</v>
      </c>
      <c r="C5238" t="s">
        <v>4</v>
      </c>
      <c r="D5238" t="str">
        <f t="shared" si="632"/>
        <v>2020.09</v>
      </c>
      <c r="E5238" t="str" cm="1">
        <f t="array" ref="E5238">IF(COUNT(FIND({"셀룰러","샐룰러","lte","Lte","LTE","Cellular","cellular"},G5238)),"lte","wifi")</f>
        <v>wifi</v>
      </c>
      <c r="F5238" t="s">
        <v>369</v>
      </c>
      <c r="G5238" t="s">
        <v>368</v>
      </c>
      <c r="H5238">
        <f t="shared" si="625"/>
        <v>1.9900000000000091</v>
      </c>
      <c r="I5238">
        <f t="shared" si="629"/>
        <v>1469000</v>
      </c>
      <c r="J5238">
        <v>2018.1</v>
      </c>
      <c r="K5238">
        <f t="shared" si="630"/>
        <v>256</v>
      </c>
      <c r="M5238">
        <f t="shared" si="631"/>
        <v>1269000</v>
      </c>
    </row>
    <row r="5239" spans="1:13" x14ac:dyDescent="0.45">
      <c r="A5239" t="s">
        <v>5324</v>
      </c>
      <c r="B5239">
        <v>715000</v>
      </c>
      <c r="C5239" t="s">
        <v>7</v>
      </c>
      <c r="D5239" t="str">
        <f t="shared" si="632"/>
        <v>2021.01</v>
      </c>
      <c r="E5239" t="str" cm="1">
        <f t="array" ref="E5239">IF(COUNT(FIND({"셀룰러","샐룰러","lte","Lte","LTE","Cellular","cellular"},G5239)),"lte","wifi")</f>
        <v>lte</v>
      </c>
      <c r="F5239" t="s">
        <v>81</v>
      </c>
      <c r="G5239" t="s">
        <v>354</v>
      </c>
      <c r="H5239">
        <f t="shared" si="625"/>
        <v>2.9100000000000819</v>
      </c>
      <c r="I5239">
        <f t="shared" si="629"/>
        <v>1669000</v>
      </c>
      <c r="J5239">
        <v>2018.1</v>
      </c>
      <c r="K5239">
        <f t="shared" si="630"/>
        <v>256</v>
      </c>
      <c r="M5239">
        <f t="shared" si="631"/>
        <v>1469000</v>
      </c>
    </row>
    <row r="5240" spans="1:13" x14ac:dyDescent="0.45">
      <c r="A5240" t="s">
        <v>5324</v>
      </c>
      <c r="B5240">
        <v>700000</v>
      </c>
      <c r="C5240" t="s">
        <v>4</v>
      </c>
      <c r="D5240" t="str">
        <f t="shared" si="632"/>
        <v>2021.02</v>
      </c>
      <c r="E5240" t="str" cm="1">
        <f t="array" ref="E5240">IF(COUNT(FIND({"셀룰러","샐룰러","lte","Lte","LTE","Cellular","cellular"},G5240)),"lte","wifi")</f>
        <v>wifi</v>
      </c>
      <c r="F5240" t="s">
        <v>52</v>
      </c>
      <c r="G5240" t="s">
        <v>281</v>
      </c>
      <c r="H5240">
        <f t="shared" si="625"/>
        <v>2.9200000000000728</v>
      </c>
      <c r="I5240">
        <f t="shared" si="629"/>
        <v>1269000</v>
      </c>
      <c r="J5240">
        <v>2018.1</v>
      </c>
      <c r="K5240">
        <f t="shared" si="630"/>
        <v>64</v>
      </c>
      <c r="M5240">
        <f t="shared" si="631"/>
        <v>1269000</v>
      </c>
    </row>
    <row r="5241" spans="1:13" x14ac:dyDescent="0.45">
      <c r="A5241" t="s">
        <v>5324</v>
      </c>
      <c r="B5241">
        <v>800000</v>
      </c>
      <c r="C5241" t="s">
        <v>7</v>
      </c>
      <c r="D5241" t="str">
        <f t="shared" si="632"/>
        <v>2020.11</v>
      </c>
      <c r="E5241" t="str" cm="1">
        <f t="array" ref="E5241">IF(COUNT(FIND({"셀룰러","샐룰러","lte","Lte","LTE","Cellular","cellular"},G5241)),"lte","wifi")</f>
        <v>lte</v>
      </c>
      <c r="F5241" t="s">
        <v>220</v>
      </c>
      <c r="G5241" t="s">
        <v>219</v>
      </c>
      <c r="H5241">
        <f t="shared" si="625"/>
        <v>2.0099999999999909</v>
      </c>
      <c r="I5241">
        <f t="shared" si="629"/>
        <v>1469000</v>
      </c>
      <c r="J5241">
        <v>2018.1</v>
      </c>
      <c r="K5241">
        <f t="shared" si="630"/>
        <v>64</v>
      </c>
      <c r="M5241">
        <f t="shared" si="631"/>
        <v>1469000</v>
      </c>
    </row>
    <row r="5242" spans="1:13" x14ac:dyDescent="0.45">
      <c r="A5242" t="s">
        <v>5324</v>
      </c>
      <c r="B5242">
        <v>700000</v>
      </c>
      <c r="C5242" t="s">
        <v>7</v>
      </c>
      <c r="D5242" t="str">
        <f t="shared" si="632"/>
        <v>2020.12</v>
      </c>
      <c r="E5242" t="str" cm="1">
        <f t="array" ref="E5242">IF(COUNT(FIND({"셀룰러","샐룰러","lte","Lte","LTE","Cellular","cellular"},G5242)),"lte","wifi")</f>
        <v>wifi</v>
      </c>
      <c r="F5242" t="s">
        <v>146</v>
      </c>
      <c r="G5242" t="s">
        <v>476</v>
      </c>
      <c r="H5242">
        <f t="shared" si="625"/>
        <v>2.0199999999999818</v>
      </c>
      <c r="I5242">
        <f t="shared" si="629"/>
        <v>1269000</v>
      </c>
      <c r="J5242">
        <v>2018.1</v>
      </c>
      <c r="K5242">
        <f t="shared" si="630"/>
        <v>64</v>
      </c>
      <c r="M5242">
        <f t="shared" si="631"/>
        <v>1269000</v>
      </c>
    </row>
    <row r="5243" spans="1:13" x14ac:dyDescent="0.45">
      <c r="A5243" t="s">
        <v>5324</v>
      </c>
      <c r="B5243">
        <v>850000</v>
      </c>
      <c r="C5243" t="s">
        <v>7</v>
      </c>
      <c r="D5243" t="str">
        <f t="shared" si="632"/>
        <v>2021.02</v>
      </c>
      <c r="E5243" t="str" cm="1">
        <f t="array" ref="E5243">IF(COUNT(FIND({"셀룰러","샐룰러","lte","Lte","LTE","Cellular","cellular"},G5243)),"lte","wifi")</f>
        <v>lte</v>
      </c>
      <c r="F5243" t="s">
        <v>74</v>
      </c>
      <c r="G5243" t="s">
        <v>356</v>
      </c>
      <c r="H5243">
        <f t="shared" si="625"/>
        <v>2.9200000000000728</v>
      </c>
      <c r="I5243">
        <f t="shared" si="629"/>
        <v>1669000</v>
      </c>
      <c r="J5243">
        <v>2018.1</v>
      </c>
      <c r="K5243">
        <f t="shared" si="630"/>
        <v>256</v>
      </c>
      <c r="M5243">
        <f t="shared" si="631"/>
        <v>1469000</v>
      </c>
    </row>
    <row r="5244" spans="1:13" x14ac:dyDescent="0.45">
      <c r="A5244" t="s">
        <v>5324</v>
      </c>
      <c r="B5244">
        <v>750000</v>
      </c>
      <c r="C5244" t="s">
        <v>4</v>
      </c>
      <c r="D5244" t="str">
        <f t="shared" si="632"/>
        <v>2021.02</v>
      </c>
      <c r="E5244" t="str" cm="1">
        <f t="array" ref="E5244">IF(COUNT(FIND({"셀룰러","샐룰러","lte","Lte","LTE","Cellular","cellular"},G5244)),"lte","wifi")</f>
        <v>wifi</v>
      </c>
      <c r="F5244" t="s">
        <v>54</v>
      </c>
      <c r="G5244" t="s">
        <v>53</v>
      </c>
      <c r="H5244">
        <f t="shared" si="625"/>
        <v>2.9200000000000728</v>
      </c>
      <c r="I5244">
        <f t="shared" si="629"/>
        <v>1269000</v>
      </c>
      <c r="J5244">
        <v>2018.1</v>
      </c>
      <c r="K5244">
        <f t="shared" si="630"/>
        <v>64</v>
      </c>
      <c r="M5244">
        <f t="shared" si="631"/>
        <v>1269000</v>
      </c>
    </row>
    <row r="5245" spans="1:13" x14ac:dyDescent="0.45">
      <c r="A5245" t="s">
        <v>5324</v>
      </c>
      <c r="B5245">
        <v>790000</v>
      </c>
      <c r="C5245" t="s">
        <v>7</v>
      </c>
      <c r="D5245" t="str">
        <f t="shared" si="632"/>
        <v>2020.12</v>
      </c>
      <c r="E5245" t="str" cm="1">
        <f t="array" ref="E5245">IF(COUNT(FIND({"셀룰러","샐룰러","lte","Lte","LTE","Cellular","cellular"},G5245)),"lte","wifi")</f>
        <v>wifi</v>
      </c>
      <c r="F5245" t="s">
        <v>175</v>
      </c>
      <c r="G5245" t="s">
        <v>522</v>
      </c>
      <c r="H5245">
        <f t="shared" si="625"/>
        <v>2.0199999999999818</v>
      </c>
      <c r="I5245">
        <f t="shared" si="629"/>
        <v>1469000</v>
      </c>
      <c r="J5245">
        <v>2018.1</v>
      </c>
      <c r="K5245">
        <f t="shared" si="630"/>
        <v>256</v>
      </c>
      <c r="M5245">
        <f t="shared" si="631"/>
        <v>1269000</v>
      </c>
    </row>
    <row r="5246" spans="1:13" x14ac:dyDescent="0.45">
      <c r="A5246" t="s">
        <v>5324</v>
      </c>
      <c r="B5246">
        <v>470000</v>
      </c>
      <c r="C5246" t="s">
        <v>7</v>
      </c>
      <c r="D5246" t="str">
        <f t="shared" si="632"/>
        <v>2020.11</v>
      </c>
      <c r="E5246" t="str" cm="1">
        <f t="array" ref="E5246">IF(COUNT(FIND({"셀룰러","샐룰러","lte","Lte","LTE","Cellular","cellular"},G5246)),"lte","wifi")</f>
        <v>wifi</v>
      </c>
      <c r="F5246" t="s">
        <v>195</v>
      </c>
      <c r="G5246" t="s">
        <v>4863</v>
      </c>
      <c r="H5246">
        <f t="shared" si="625"/>
        <v>2.0099999999999909</v>
      </c>
      <c r="I5246">
        <f t="shared" si="629"/>
        <v>1269000</v>
      </c>
      <c r="J5246">
        <v>2018.1</v>
      </c>
      <c r="K5246">
        <f t="shared" si="630"/>
        <v>64</v>
      </c>
      <c r="M5246">
        <f t="shared" si="631"/>
        <v>1269000</v>
      </c>
    </row>
    <row r="5247" spans="1:13" x14ac:dyDescent="0.45">
      <c r="A5247" t="s">
        <v>5324</v>
      </c>
      <c r="B5247">
        <v>840000</v>
      </c>
      <c r="C5247" t="s">
        <v>4</v>
      </c>
      <c r="D5247" t="str">
        <f t="shared" si="632"/>
        <v>2020.12</v>
      </c>
      <c r="E5247" t="str" cm="1">
        <f t="array" ref="E5247">IF(COUNT(FIND({"셀룰러","샐룰러","lte","Lte","LTE","Cellular","cellular"},G5247)),"lte","wifi")</f>
        <v>lte</v>
      </c>
      <c r="F5247" t="s">
        <v>455</v>
      </c>
      <c r="G5247" t="s">
        <v>470</v>
      </c>
      <c r="H5247">
        <f t="shared" si="625"/>
        <v>2.0199999999999818</v>
      </c>
      <c r="I5247">
        <f t="shared" si="629"/>
        <v>1669000</v>
      </c>
      <c r="J5247">
        <v>2018.1</v>
      </c>
      <c r="K5247">
        <f t="shared" si="630"/>
        <v>256</v>
      </c>
      <c r="M5247">
        <f t="shared" si="631"/>
        <v>1469000</v>
      </c>
    </row>
    <row r="5248" spans="1:13" x14ac:dyDescent="0.45">
      <c r="A5248" t="s">
        <v>5324</v>
      </c>
      <c r="B5248">
        <v>870000</v>
      </c>
      <c r="C5248" t="s">
        <v>43</v>
      </c>
      <c r="D5248" t="str">
        <f t="shared" si="632"/>
        <v>2021.02</v>
      </c>
      <c r="E5248" t="str" cm="1">
        <f t="array" ref="E5248">IF(COUNT(FIND({"셀룰러","샐룰러","lte","Lte","LTE","Cellular","cellular"},G5248)),"lte","wifi")</f>
        <v>wifi</v>
      </c>
      <c r="F5248" t="s">
        <v>74</v>
      </c>
      <c r="G5248" t="s">
        <v>326</v>
      </c>
      <c r="H5248">
        <f t="shared" si="625"/>
        <v>2.9200000000000728</v>
      </c>
      <c r="I5248">
        <f t="shared" si="629"/>
        <v>1469000</v>
      </c>
      <c r="J5248">
        <v>2018.1</v>
      </c>
      <c r="K5248">
        <f t="shared" si="630"/>
        <v>256</v>
      </c>
      <c r="M5248">
        <f t="shared" si="631"/>
        <v>1269000</v>
      </c>
    </row>
    <row r="5249" spans="1:13" x14ac:dyDescent="0.45">
      <c r="A5249" t="s">
        <v>5324</v>
      </c>
      <c r="B5249">
        <v>1100000</v>
      </c>
      <c r="C5249" t="s">
        <v>4</v>
      </c>
      <c r="D5249" t="str">
        <f t="shared" si="632"/>
        <v>2020.12</v>
      </c>
      <c r="E5249" t="str" cm="1">
        <f t="array" ref="E5249">IF(COUNT(FIND({"셀룰러","샐룰러","lte","Lte","LTE","Cellular","cellular"},G5249)),"lte","wifi")</f>
        <v>lte</v>
      </c>
      <c r="F5249" t="s">
        <v>152</v>
      </c>
      <c r="G5249" t="s">
        <v>484</v>
      </c>
      <c r="H5249">
        <f t="shared" si="625"/>
        <v>2.0199999999999818</v>
      </c>
      <c r="I5249">
        <f t="shared" si="629"/>
        <v>1469000</v>
      </c>
      <c r="J5249">
        <v>2018.1</v>
      </c>
      <c r="K5249">
        <f t="shared" si="630"/>
        <v>64</v>
      </c>
      <c r="M5249">
        <f t="shared" si="631"/>
        <v>1469000</v>
      </c>
    </row>
    <row r="5250" spans="1:13" x14ac:dyDescent="0.45">
      <c r="A5250" t="s">
        <v>5324</v>
      </c>
      <c r="B5250">
        <v>750000</v>
      </c>
      <c r="C5250" t="s">
        <v>4</v>
      </c>
      <c r="D5250" t="str">
        <f t="shared" si="632"/>
        <v>2021.02</v>
      </c>
      <c r="E5250" t="str" cm="1">
        <f t="array" ref="E5250">IF(COUNT(FIND({"셀룰러","샐룰러","lte","Lte","LTE","Cellular","cellular"},G5250)),"lte","wifi")</f>
        <v>wifi</v>
      </c>
      <c r="F5250" t="s">
        <v>41</v>
      </c>
      <c r="G5250" t="s">
        <v>282</v>
      </c>
      <c r="H5250">
        <f t="shared" si="625"/>
        <v>2.9200000000000728</v>
      </c>
      <c r="I5250">
        <f t="shared" si="629"/>
        <v>1269000</v>
      </c>
      <c r="J5250">
        <v>2018.1</v>
      </c>
      <c r="K5250">
        <f t="shared" si="630"/>
        <v>64</v>
      </c>
      <c r="M5250">
        <f t="shared" si="631"/>
        <v>1269000</v>
      </c>
    </row>
    <row r="5251" spans="1:13" x14ac:dyDescent="0.45">
      <c r="A5251" t="s">
        <v>5324</v>
      </c>
      <c r="B5251">
        <v>950000</v>
      </c>
      <c r="C5251" t="s">
        <v>4</v>
      </c>
      <c r="D5251" t="str">
        <f t="shared" si="632"/>
        <v>2021.02</v>
      </c>
      <c r="E5251" t="str" cm="1">
        <f t="array" ref="E5251">IF(COUNT(FIND({"셀룰러","샐룰러","lte","Lte","LTE","Cellular","cellular"},G5251)),"lte","wifi")</f>
        <v>wifi</v>
      </c>
      <c r="F5251" t="s">
        <v>208</v>
      </c>
      <c r="G5251" t="s">
        <v>249</v>
      </c>
      <c r="H5251">
        <f t="shared" si="625"/>
        <v>2.9200000000000728</v>
      </c>
      <c r="I5251">
        <f t="shared" si="629"/>
        <v>1469000</v>
      </c>
      <c r="J5251">
        <v>2018.1</v>
      </c>
      <c r="K5251">
        <f t="shared" si="630"/>
        <v>256</v>
      </c>
      <c r="M5251">
        <f t="shared" si="631"/>
        <v>1269000</v>
      </c>
    </row>
    <row r="5252" spans="1:13" x14ac:dyDescent="0.45">
      <c r="A5252" t="s">
        <v>5324</v>
      </c>
      <c r="B5252">
        <v>550000</v>
      </c>
      <c r="C5252" t="s">
        <v>7</v>
      </c>
      <c r="D5252" t="str">
        <f t="shared" si="632"/>
        <v>2021.01</v>
      </c>
      <c r="E5252" t="str" cm="1">
        <f t="array" ref="E5252">IF(COUNT(FIND({"셀룰러","샐룰러","lte","Lte","LTE","Cellular","cellular"},G5252)),"lte","wifi")</f>
        <v>wifi</v>
      </c>
      <c r="F5252" t="s">
        <v>96</v>
      </c>
      <c r="G5252" t="s">
        <v>112</v>
      </c>
      <c r="H5252">
        <f t="shared" si="625"/>
        <v>2.9100000000000819</v>
      </c>
      <c r="I5252">
        <f t="shared" si="629"/>
        <v>1269000</v>
      </c>
      <c r="J5252">
        <v>2018.1</v>
      </c>
      <c r="K5252">
        <f t="shared" si="630"/>
        <v>64</v>
      </c>
      <c r="M5252">
        <f t="shared" si="631"/>
        <v>1269000</v>
      </c>
    </row>
    <row r="5253" spans="1:13" x14ac:dyDescent="0.45">
      <c r="A5253" t="s">
        <v>5324</v>
      </c>
      <c r="B5253">
        <v>660000</v>
      </c>
      <c r="C5253" t="s">
        <v>4</v>
      </c>
      <c r="D5253" t="str">
        <f t="shared" si="632"/>
        <v>2020.12</v>
      </c>
      <c r="E5253" t="str" cm="1">
        <f t="array" ref="E5253">IF(COUNT(FIND({"셀룰러","샐룰러","lte","Lte","LTE","Cellular","cellular"},G5253)),"lte","wifi")</f>
        <v>wifi</v>
      </c>
      <c r="F5253" t="s">
        <v>155</v>
      </c>
      <c r="G5253" t="s">
        <v>154</v>
      </c>
      <c r="H5253">
        <f t="shared" si="625"/>
        <v>2.0199999999999818</v>
      </c>
      <c r="I5253">
        <f t="shared" si="629"/>
        <v>1269000</v>
      </c>
      <c r="J5253">
        <v>2018.1</v>
      </c>
      <c r="K5253">
        <f t="shared" si="630"/>
        <v>64</v>
      </c>
      <c r="M5253">
        <f t="shared" si="631"/>
        <v>1269000</v>
      </c>
    </row>
    <row r="5254" spans="1:13" x14ac:dyDescent="0.45">
      <c r="A5254" t="s">
        <v>5324</v>
      </c>
      <c r="B5254">
        <v>870000</v>
      </c>
      <c r="C5254" t="s">
        <v>43</v>
      </c>
      <c r="D5254" t="str">
        <f t="shared" si="632"/>
        <v>2021.02</v>
      </c>
      <c r="E5254" t="str" cm="1">
        <f t="array" ref="E5254">IF(COUNT(FIND({"셀룰러","샐룰러","lte","Lte","LTE","Cellular","cellular"},G5254)),"lte","wifi")</f>
        <v>wifi</v>
      </c>
      <c r="F5254" t="s">
        <v>105</v>
      </c>
      <c r="G5254" t="s">
        <v>338</v>
      </c>
      <c r="H5254">
        <f t="shared" si="625"/>
        <v>2.9200000000000728</v>
      </c>
      <c r="I5254">
        <f t="shared" si="629"/>
        <v>1269000</v>
      </c>
      <c r="J5254">
        <v>2018.1</v>
      </c>
      <c r="K5254">
        <f t="shared" si="630"/>
        <v>64</v>
      </c>
      <c r="M5254">
        <f t="shared" si="631"/>
        <v>1269000</v>
      </c>
    </row>
    <row r="5255" spans="1:13" x14ac:dyDescent="0.45">
      <c r="A5255" t="s">
        <v>5324</v>
      </c>
      <c r="B5255">
        <v>1300000</v>
      </c>
      <c r="C5255" t="s">
        <v>4</v>
      </c>
      <c r="D5255" t="str">
        <f t="shared" si="632"/>
        <v>2020.12</v>
      </c>
      <c r="E5255" t="str" cm="1">
        <f t="array" ref="E5255">IF(COUNT(FIND({"셀룰러","샐룰러","lte","Lte","LTE","Cellular","cellular"},G5255)),"lte","wifi")</f>
        <v>lte</v>
      </c>
      <c r="F5255" t="s">
        <v>175</v>
      </c>
      <c r="G5255" t="s">
        <v>525</v>
      </c>
      <c r="H5255">
        <f t="shared" ref="H5255:H5318" si="633">D5255-J5255</f>
        <v>2.0199999999999818</v>
      </c>
      <c r="I5255">
        <f t="shared" si="629"/>
        <v>2479000</v>
      </c>
      <c r="J5255">
        <v>2018.1</v>
      </c>
      <c r="K5255">
        <f t="shared" si="630"/>
        <v>1024</v>
      </c>
      <c r="M5255">
        <f t="shared" si="631"/>
        <v>1469000</v>
      </c>
    </row>
    <row r="5256" spans="1:13" x14ac:dyDescent="0.45">
      <c r="A5256" t="s">
        <v>5324</v>
      </c>
      <c r="B5256">
        <v>680000</v>
      </c>
      <c r="C5256" t="s">
        <v>4</v>
      </c>
      <c r="D5256" t="str">
        <f t="shared" si="632"/>
        <v>2021.02</v>
      </c>
      <c r="E5256" t="str" cm="1">
        <f t="array" ref="E5256">IF(COUNT(FIND({"셀룰러","샐룰러","lte","Lte","LTE","Cellular","cellular"},G5256)),"lte","wifi")</f>
        <v>wifi</v>
      </c>
      <c r="F5256" t="s">
        <v>30</v>
      </c>
      <c r="G5256" t="s">
        <v>269</v>
      </c>
      <c r="H5256">
        <f t="shared" si="633"/>
        <v>2.9200000000000728</v>
      </c>
      <c r="I5256">
        <f t="shared" si="629"/>
        <v>1269000</v>
      </c>
      <c r="J5256">
        <v>2018.1</v>
      </c>
      <c r="K5256">
        <f t="shared" si="630"/>
        <v>64</v>
      </c>
      <c r="M5256">
        <f t="shared" si="631"/>
        <v>1269000</v>
      </c>
    </row>
    <row r="5257" spans="1:13" x14ac:dyDescent="0.45">
      <c r="A5257" t="s">
        <v>5324</v>
      </c>
      <c r="B5257">
        <v>1050000</v>
      </c>
      <c r="C5257" t="s">
        <v>4</v>
      </c>
      <c r="D5257" t="str">
        <f t="shared" si="632"/>
        <v>2020.12</v>
      </c>
      <c r="E5257" t="str" cm="1">
        <f t="array" ref="E5257">IF(COUNT(FIND({"셀룰러","샐룰러","lte","Lte","LTE","Cellular","cellular"},G5257)),"lte","wifi")</f>
        <v>wifi</v>
      </c>
      <c r="F5257" t="s">
        <v>499</v>
      </c>
      <c r="G5257" t="s">
        <v>533</v>
      </c>
      <c r="H5257">
        <f t="shared" si="633"/>
        <v>2.0199999999999818</v>
      </c>
      <c r="I5257">
        <f t="shared" si="629"/>
        <v>1469000</v>
      </c>
      <c r="J5257">
        <v>2018.1</v>
      </c>
      <c r="K5257">
        <f t="shared" si="630"/>
        <v>256</v>
      </c>
      <c r="M5257">
        <f t="shared" si="631"/>
        <v>1269000</v>
      </c>
    </row>
    <row r="5258" spans="1:13" x14ac:dyDescent="0.45">
      <c r="A5258" t="s">
        <v>5324</v>
      </c>
      <c r="B5258">
        <v>750000</v>
      </c>
      <c r="C5258" t="s">
        <v>7</v>
      </c>
      <c r="D5258" t="str">
        <f t="shared" si="632"/>
        <v>2020.12</v>
      </c>
      <c r="E5258" t="str" cm="1">
        <f t="array" ref="E5258">IF(COUNT(FIND({"셀룰러","샐룰러","lte","Lte","LTE","Cellular","cellular"},G5258)),"lte","wifi")</f>
        <v>wifi</v>
      </c>
      <c r="F5258" t="s">
        <v>121</v>
      </c>
      <c r="G5258" t="s">
        <v>439</v>
      </c>
      <c r="H5258">
        <f t="shared" si="633"/>
        <v>2.0199999999999818</v>
      </c>
      <c r="I5258">
        <f t="shared" si="629"/>
        <v>1269000</v>
      </c>
      <c r="J5258">
        <v>2018.1</v>
      </c>
      <c r="K5258">
        <f t="shared" si="630"/>
        <v>64</v>
      </c>
      <c r="M5258">
        <f t="shared" si="631"/>
        <v>1269000</v>
      </c>
    </row>
    <row r="5259" spans="1:13" x14ac:dyDescent="0.45">
      <c r="A5259" t="s">
        <v>5324</v>
      </c>
      <c r="B5259">
        <v>380000</v>
      </c>
      <c r="C5259" t="s">
        <v>7</v>
      </c>
      <c r="D5259" t="str">
        <f t="shared" si="632"/>
        <v>2020.11</v>
      </c>
      <c r="E5259" t="str" cm="1">
        <f t="array" ref="E5259">IF(COUNT(FIND({"셀룰러","샐룰러","lte","Lte","LTE","Cellular","cellular"},G5259)),"lte","wifi")</f>
        <v>wifi</v>
      </c>
      <c r="F5259" t="s">
        <v>168</v>
      </c>
      <c r="G5259" t="s">
        <v>4864</v>
      </c>
      <c r="H5259">
        <f t="shared" si="633"/>
        <v>2.0099999999999909</v>
      </c>
      <c r="I5259">
        <f t="shared" si="629"/>
        <v>1269000</v>
      </c>
      <c r="J5259">
        <v>2018.1</v>
      </c>
      <c r="K5259">
        <f t="shared" si="630"/>
        <v>64</v>
      </c>
      <c r="M5259">
        <f t="shared" si="631"/>
        <v>1269000</v>
      </c>
    </row>
    <row r="5260" spans="1:13" x14ac:dyDescent="0.45">
      <c r="A5260" t="s">
        <v>5324</v>
      </c>
      <c r="B5260">
        <v>950000</v>
      </c>
      <c r="C5260" t="s">
        <v>4</v>
      </c>
      <c r="D5260" t="str">
        <f t="shared" si="632"/>
        <v>2020.12</v>
      </c>
      <c r="E5260" t="str" cm="1">
        <f t="array" ref="E5260">IF(COUNT(FIND({"셀룰러","샐룰러","lte","Lte","LTE","Cellular","cellular"},G5260)),"lte","wifi")</f>
        <v>lte</v>
      </c>
      <c r="F5260" t="s">
        <v>499</v>
      </c>
      <c r="G5260" t="s">
        <v>500</v>
      </c>
      <c r="H5260">
        <f t="shared" si="633"/>
        <v>2.0199999999999818</v>
      </c>
      <c r="I5260">
        <f t="shared" si="629"/>
        <v>1669000</v>
      </c>
      <c r="J5260">
        <v>2018.1</v>
      </c>
      <c r="K5260">
        <f t="shared" si="630"/>
        <v>256</v>
      </c>
      <c r="M5260">
        <f t="shared" si="631"/>
        <v>1469000</v>
      </c>
    </row>
    <row r="5261" spans="1:13" x14ac:dyDescent="0.45">
      <c r="A5261" t="s">
        <v>5324</v>
      </c>
      <c r="B5261">
        <v>920000</v>
      </c>
      <c r="C5261" t="s">
        <v>4</v>
      </c>
      <c r="D5261" t="str">
        <f t="shared" si="632"/>
        <v>2020.11</v>
      </c>
      <c r="E5261" t="str" cm="1">
        <f t="array" ref="E5261">IF(COUNT(FIND({"셀룰러","샐룰러","lte","Lte","LTE","Cellular","cellular"},G5261)),"lte","wifi")</f>
        <v>lte</v>
      </c>
      <c r="F5261" t="s">
        <v>192</v>
      </c>
      <c r="G5261" t="s">
        <v>4880</v>
      </c>
      <c r="H5261">
        <f t="shared" si="633"/>
        <v>2.0099999999999909</v>
      </c>
      <c r="I5261">
        <f t="shared" si="629"/>
        <v>1669000</v>
      </c>
      <c r="J5261">
        <v>2018.1</v>
      </c>
      <c r="K5261">
        <f t="shared" si="630"/>
        <v>256</v>
      </c>
      <c r="M5261">
        <f t="shared" si="631"/>
        <v>1469000</v>
      </c>
    </row>
    <row r="5262" spans="1:13" x14ac:dyDescent="0.45">
      <c r="A5262" t="s">
        <v>5324</v>
      </c>
      <c r="B5262">
        <v>1000000</v>
      </c>
      <c r="C5262" t="s">
        <v>4</v>
      </c>
      <c r="D5262" t="str">
        <f t="shared" si="632"/>
        <v>2020.12</v>
      </c>
      <c r="E5262" t="str" cm="1">
        <f t="array" ref="E5262">IF(COUNT(FIND({"셀룰러","샐룰러","lte","Lte","LTE","Cellular","cellular"},G5262)),"lte","wifi")</f>
        <v>lte</v>
      </c>
      <c r="F5262" t="s">
        <v>173</v>
      </c>
      <c r="G5262" t="s">
        <v>523</v>
      </c>
      <c r="H5262">
        <f t="shared" si="633"/>
        <v>2.0199999999999818</v>
      </c>
      <c r="I5262">
        <f t="shared" si="629"/>
        <v>1669000</v>
      </c>
      <c r="J5262">
        <v>2018.1</v>
      </c>
      <c r="K5262">
        <f t="shared" si="630"/>
        <v>256</v>
      </c>
      <c r="M5262">
        <f t="shared" si="631"/>
        <v>1469000</v>
      </c>
    </row>
    <row r="5263" spans="1:13" x14ac:dyDescent="0.45">
      <c r="A5263" t="s">
        <v>5324</v>
      </c>
      <c r="B5263">
        <v>720000</v>
      </c>
      <c r="C5263" t="s">
        <v>4</v>
      </c>
      <c r="D5263" t="str">
        <f t="shared" si="632"/>
        <v>2020.12</v>
      </c>
      <c r="E5263" t="str" cm="1">
        <f t="array" ref="E5263">IF(COUNT(FIND({"셀룰러","샐룰러","lte","Lte","LTE","Cellular","cellular"},G5263)),"lte","wifi")</f>
        <v>wifi</v>
      </c>
      <c r="F5263" t="s">
        <v>163</v>
      </c>
      <c r="G5263" t="s">
        <v>529</v>
      </c>
      <c r="H5263">
        <f t="shared" si="633"/>
        <v>2.0199999999999818</v>
      </c>
      <c r="I5263">
        <f t="shared" si="629"/>
        <v>1269000</v>
      </c>
      <c r="J5263">
        <v>2018.1</v>
      </c>
      <c r="K5263">
        <f t="shared" si="630"/>
        <v>64</v>
      </c>
      <c r="M5263">
        <f t="shared" si="631"/>
        <v>1269000</v>
      </c>
    </row>
    <row r="5264" spans="1:13" x14ac:dyDescent="0.45">
      <c r="A5264" t="s">
        <v>5324</v>
      </c>
      <c r="B5264">
        <v>200000</v>
      </c>
      <c r="C5264" t="s">
        <v>7</v>
      </c>
      <c r="D5264" t="str">
        <f t="shared" si="632"/>
        <v>2020.11</v>
      </c>
      <c r="E5264" t="str" cm="1">
        <f t="array" ref="E5264">IF(COUNT(FIND({"셀룰러","샐룰러","lte","Lte","LTE","Cellular","cellular"},G5264)),"lte","wifi")</f>
        <v>wifi</v>
      </c>
      <c r="F5264" t="s">
        <v>189</v>
      </c>
      <c r="G5264" t="s">
        <v>188</v>
      </c>
      <c r="H5264">
        <f t="shared" si="633"/>
        <v>2.0099999999999909</v>
      </c>
      <c r="I5264">
        <f t="shared" si="629"/>
        <v>1269000</v>
      </c>
      <c r="J5264">
        <v>2018.1</v>
      </c>
      <c r="K5264">
        <f t="shared" si="630"/>
        <v>64</v>
      </c>
      <c r="M5264">
        <f t="shared" si="631"/>
        <v>1269000</v>
      </c>
    </row>
    <row r="5265" spans="1:13" x14ac:dyDescent="0.45">
      <c r="A5265" t="s">
        <v>5324</v>
      </c>
      <c r="B5265">
        <v>700000</v>
      </c>
      <c r="C5265" t="s">
        <v>4</v>
      </c>
      <c r="D5265" t="str">
        <f t="shared" si="632"/>
        <v>2020.12</v>
      </c>
      <c r="E5265" t="str" cm="1">
        <f t="array" ref="E5265">IF(COUNT(FIND({"셀룰러","샐룰러","lte","Lte","LTE","Cellular","cellular"},G5265)),"lte","wifi")</f>
        <v>wifi</v>
      </c>
      <c r="F5265" t="s">
        <v>150</v>
      </c>
      <c r="G5265" t="s">
        <v>461</v>
      </c>
      <c r="H5265">
        <f t="shared" si="633"/>
        <v>2.0199999999999818</v>
      </c>
      <c r="I5265">
        <f t="shared" si="629"/>
        <v>1469000</v>
      </c>
      <c r="J5265">
        <v>2018.1</v>
      </c>
      <c r="K5265">
        <f t="shared" si="630"/>
        <v>256</v>
      </c>
      <c r="M5265">
        <f t="shared" si="631"/>
        <v>1269000</v>
      </c>
    </row>
    <row r="5266" spans="1:13" x14ac:dyDescent="0.45">
      <c r="A5266" t="s">
        <v>5324</v>
      </c>
      <c r="B5266">
        <v>700000</v>
      </c>
      <c r="C5266" t="s">
        <v>4</v>
      </c>
      <c r="D5266" t="str">
        <f t="shared" si="632"/>
        <v>2020.11</v>
      </c>
      <c r="E5266" t="str" cm="1">
        <f t="array" ref="E5266">IF(COUNT(FIND({"셀룰러","샐룰러","lte","Lte","LTE","Cellular","cellular"},G5266)),"lte","wifi")</f>
        <v>wifi</v>
      </c>
      <c r="F5266" t="s">
        <v>195</v>
      </c>
      <c r="G5266" t="s">
        <v>4871</v>
      </c>
      <c r="H5266">
        <f t="shared" si="633"/>
        <v>2.0099999999999909</v>
      </c>
      <c r="I5266">
        <f t="shared" si="629"/>
        <v>1269000</v>
      </c>
      <c r="J5266">
        <v>2018.1</v>
      </c>
      <c r="K5266">
        <f t="shared" si="630"/>
        <v>64</v>
      </c>
      <c r="M5266">
        <f t="shared" si="631"/>
        <v>1269000</v>
      </c>
    </row>
    <row r="5267" spans="1:13" x14ac:dyDescent="0.45">
      <c r="A5267" t="s">
        <v>5324</v>
      </c>
      <c r="B5267">
        <v>740000</v>
      </c>
      <c r="C5267" t="s">
        <v>7</v>
      </c>
      <c r="D5267" t="str">
        <f t="shared" si="632"/>
        <v>2021.03</v>
      </c>
      <c r="E5267" t="str" cm="1">
        <f t="array" ref="E5267">IF(COUNT(FIND({"셀룰러","샐룰러","lte","Lte","LTE","Cellular","cellular"},G5267)),"lte","wifi")</f>
        <v>wifi</v>
      </c>
      <c r="F5267" t="s">
        <v>15</v>
      </c>
      <c r="G5267" t="s">
        <v>14</v>
      </c>
      <c r="H5267">
        <f t="shared" si="633"/>
        <v>2.9300000000000637</v>
      </c>
      <c r="I5267">
        <f t="shared" si="629"/>
        <v>1269000</v>
      </c>
      <c r="J5267">
        <v>2018.1</v>
      </c>
      <c r="K5267">
        <f t="shared" si="630"/>
        <v>64</v>
      </c>
      <c r="M5267">
        <f t="shared" si="631"/>
        <v>1269000</v>
      </c>
    </row>
    <row r="5268" spans="1:13" x14ac:dyDescent="0.45">
      <c r="A5268" t="s">
        <v>5324</v>
      </c>
      <c r="B5268">
        <v>1275000</v>
      </c>
      <c r="C5268" t="s">
        <v>4</v>
      </c>
      <c r="D5268" t="str">
        <f t="shared" si="632"/>
        <v>2021.02</v>
      </c>
      <c r="E5268" t="str" cm="1">
        <f t="array" ref="E5268">IF(COUNT(FIND({"셀룰러","샐룰러","lte","Lte","LTE","Cellular","cellular"},G5268)),"lte","wifi")</f>
        <v>lte</v>
      </c>
      <c r="F5268" t="s">
        <v>61</v>
      </c>
      <c r="G5268" t="s">
        <v>60</v>
      </c>
      <c r="H5268">
        <f t="shared" si="633"/>
        <v>2.9200000000000728</v>
      </c>
      <c r="I5268">
        <f t="shared" si="629"/>
        <v>1469000</v>
      </c>
      <c r="J5268">
        <v>2018.1</v>
      </c>
      <c r="K5268">
        <f t="shared" si="630"/>
        <v>64</v>
      </c>
      <c r="M5268">
        <f t="shared" si="631"/>
        <v>1469000</v>
      </c>
    </row>
    <row r="5269" spans="1:13" x14ac:dyDescent="0.45">
      <c r="A5269" t="s">
        <v>5324</v>
      </c>
      <c r="B5269">
        <v>1100000</v>
      </c>
      <c r="C5269" t="s">
        <v>43</v>
      </c>
      <c r="D5269" t="str">
        <f t="shared" si="632"/>
        <v>2021.02</v>
      </c>
      <c r="E5269" t="str" cm="1">
        <f t="array" ref="E5269">IF(COUNT(FIND({"셀룰러","샐룰러","lte","Lte","LTE","Cellular","cellular"},G5269)),"lte","wifi")</f>
        <v>wifi</v>
      </c>
      <c r="F5269" t="s">
        <v>29</v>
      </c>
      <c r="G5269" t="s">
        <v>255</v>
      </c>
      <c r="H5269">
        <f t="shared" si="633"/>
        <v>2.9200000000000728</v>
      </c>
      <c r="I5269">
        <f t="shared" si="629"/>
        <v>1469000</v>
      </c>
      <c r="J5269">
        <v>2018.1</v>
      </c>
      <c r="K5269">
        <f t="shared" si="630"/>
        <v>256</v>
      </c>
      <c r="M5269">
        <f t="shared" si="631"/>
        <v>1269000</v>
      </c>
    </row>
    <row r="5270" spans="1:13" x14ac:dyDescent="0.45">
      <c r="A5270" t="s">
        <v>5324</v>
      </c>
      <c r="B5270">
        <v>690000</v>
      </c>
      <c r="C5270" t="s">
        <v>4</v>
      </c>
      <c r="D5270" t="str">
        <f t="shared" si="632"/>
        <v>2021.02</v>
      </c>
      <c r="E5270" t="str" cm="1">
        <f t="array" ref="E5270">IF(COUNT(FIND({"셀룰러","샐룰러","lte","Lte","LTE","Cellular","cellular"},G5270)),"lte","wifi")</f>
        <v>wifi</v>
      </c>
      <c r="F5270" t="s">
        <v>58</v>
      </c>
      <c r="G5270" t="s">
        <v>306</v>
      </c>
      <c r="H5270">
        <f t="shared" si="633"/>
        <v>2.9200000000000728</v>
      </c>
      <c r="I5270">
        <f t="shared" si="629"/>
        <v>1269000</v>
      </c>
      <c r="J5270">
        <v>2018.1</v>
      </c>
      <c r="K5270">
        <f t="shared" si="630"/>
        <v>64</v>
      </c>
      <c r="M5270">
        <f t="shared" si="631"/>
        <v>1269000</v>
      </c>
    </row>
    <row r="5271" spans="1:13" x14ac:dyDescent="0.45">
      <c r="A5271" t="s">
        <v>5324</v>
      </c>
      <c r="B5271">
        <v>600000</v>
      </c>
      <c r="C5271" t="s">
        <v>7</v>
      </c>
      <c r="D5271" t="str">
        <f t="shared" si="632"/>
        <v>2021.02</v>
      </c>
      <c r="E5271" t="str" cm="1">
        <f t="array" ref="E5271">IF(COUNT(FIND({"셀룰러","샐룰러","lte","Lte","LTE","Cellular","cellular"},G5271)),"lte","wifi")</f>
        <v>wifi</v>
      </c>
      <c r="F5271" t="s">
        <v>29</v>
      </c>
      <c r="G5271" t="s">
        <v>256</v>
      </c>
      <c r="H5271">
        <f t="shared" si="633"/>
        <v>2.9200000000000728</v>
      </c>
      <c r="I5271">
        <f t="shared" si="629"/>
        <v>1469000</v>
      </c>
      <c r="J5271">
        <v>2018.1</v>
      </c>
      <c r="K5271">
        <f t="shared" si="630"/>
        <v>256</v>
      </c>
      <c r="M5271">
        <f t="shared" si="631"/>
        <v>1269000</v>
      </c>
    </row>
    <row r="5272" spans="1:13" x14ac:dyDescent="0.45">
      <c r="A5272" t="s">
        <v>5324</v>
      </c>
      <c r="B5272">
        <v>700000</v>
      </c>
      <c r="C5272" t="s">
        <v>7</v>
      </c>
      <c r="D5272" t="str">
        <f t="shared" si="632"/>
        <v>2021.01</v>
      </c>
      <c r="E5272" t="str" cm="1">
        <f t="array" ref="E5272">IF(COUNT(FIND({"셀룰러","샐룰러","lte","Lte","LTE","Cellular","cellular"},G5272)),"lte","wifi")</f>
        <v>wifi</v>
      </c>
      <c r="F5272" t="s">
        <v>103</v>
      </c>
      <c r="G5272" t="s">
        <v>411</v>
      </c>
      <c r="H5272">
        <f t="shared" si="633"/>
        <v>2.9100000000000819</v>
      </c>
      <c r="I5272">
        <f t="shared" si="629"/>
        <v>1469000</v>
      </c>
      <c r="J5272">
        <v>2018.1</v>
      </c>
      <c r="K5272">
        <f t="shared" si="630"/>
        <v>256</v>
      </c>
      <c r="M5272">
        <f t="shared" si="631"/>
        <v>1269000</v>
      </c>
    </row>
    <row r="5273" spans="1:13" x14ac:dyDescent="0.45">
      <c r="A5273" t="s">
        <v>5324</v>
      </c>
      <c r="B5273">
        <v>530000</v>
      </c>
      <c r="C5273" t="s">
        <v>7</v>
      </c>
      <c r="D5273" t="str">
        <f t="shared" si="632"/>
        <v>2020.11</v>
      </c>
      <c r="E5273" t="str" cm="1">
        <f t="array" ref="E5273">IF(COUNT(FIND({"셀룰러","샐룰러","lte","Lte","LTE","Cellular","cellular"},G5273)),"lte","wifi")</f>
        <v>wifi</v>
      </c>
      <c r="F5273" t="s">
        <v>216</v>
      </c>
      <c r="G5273" t="s">
        <v>4916</v>
      </c>
      <c r="H5273">
        <f t="shared" si="633"/>
        <v>2.0099999999999909</v>
      </c>
      <c r="I5273">
        <f t="shared" si="629"/>
        <v>1269000</v>
      </c>
      <c r="J5273">
        <v>2018.1</v>
      </c>
      <c r="K5273">
        <f t="shared" si="630"/>
        <v>64</v>
      </c>
      <c r="M5273">
        <f t="shared" si="631"/>
        <v>1269000</v>
      </c>
    </row>
    <row r="5274" spans="1:13" x14ac:dyDescent="0.45">
      <c r="A5274" t="s">
        <v>5324</v>
      </c>
      <c r="B5274">
        <v>740000</v>
      </c>
      <c r="C5274" t="s">
        <v>4</v>
      </c>
      <c r="D5274" t="str">
        <f t="shared" si="632"/>
        <v>2020.12</v>
      </c>
      <c r="E5274" t="str" cm="1">
        <f t="array" ref="E5274">IF(COUNT(FIND({"셀룰러","샐룰러","lte","Lte","LTE","Cellular","cellular"},G5274)),"lte","wifi")</f>
        <v>wifi</v>
      </c>
      <c r="F5274" t="s">
        <v>153</v>
      </c>
      <c r="G5274" t="s">
        <v>507</v>
      </c>
      <c r="H5274">
        <f t="shared" si="633"/>
        <v>2.0199999999999818</v>
      </c>
      <c r="I5274">
        <f t="shared" ref="I5274:I5337" si="634">IF(K5274=256,M5274+200000,IF(K5274=512,M5274+470000,IF(K5274=1024,M5274+1010000,M5274)))</f>
        <v>1269000</v>
      </c>
      <c r="J5274">
        <v>2018.1</v>
      </c>
      <c r="K5274">
        <f t="shared" ref="K5274:K5337" si="635">IF(COUNT(FIND(512,G5274)),512,IF(COUNT(FIND(256,G5274)),256,IF(COUNT(FIND("1TB",G5274)),1024,64)))</f>
        <v>64</v>
      </c>
      <c r="M5274">
        <f t="shared" ref="M5274:M5337" si="636">IF(E5274="wifi",1269000,1469000)</f>
        <v>1269000</v>
      </c>
    </row>
    <row r="5275" spans="1:13" x14ac:dyDescent="0.45">
      <c r="A5275" t="s">
        <v>5324</v>
      </c>
      <c r="B5275">
        <v>950000</v>
      </c>
      <c r="C5275" t="s">
        <v>4</v>
      </c>
      <c r="D5275" t="str">
        <f t="shared" si="632"/>
        <v>2021.01</v>
      </c>
      <c r="E5275" t="str" cm="1">
        <f t="array" ref="E5275">IF(COUNT(FIND({"셀룰러","샐룰러","lte","Lte","LTE","Cellular","cellular"},G5275)),"lte","wifi")</f>
        <v>wifi</v>
      </c>
      <c r="F5275" t="s">
        <v>347</v>
      </c>
      <c r="G5275" t="s">
        <v>359</v>
      </c>
      <c r="H5275">
        <f t="shared" si="633"/>
        <v>2.9100000000000819</v>
      </c>
      <c r="I5275">
        <f t="shared" si="634"/>
        <v>1469000</v>
      </c>
      <c r="J5275">
        <v>2018.1</v>
      </c>
      <c r="K5275">
        <f t="shared" si="635"/>
        <v>256</v>
      </c>
      <c r="M5275">
        <f t="shared" si="636"/>
        <v>1269000</v>
      </c>
    </row>
    <row r="5276" spans="1:13" x14ac:dyDescent="0.45">
      <c r="A5276" t="s">
        <v>5324</v>
      </c>
      <c r="B5276">
        <v>763000</v>
      </c>
      <c r="C5276" t="s">
        <v>4</v>
      </c>
      <c r="D5276" t="str">
        <f t="shared" si="632"/>
        <v>2020.11</v>
      </c>
      <c r="E5276" t="str" cm="1">
        <f t="array" ref="E5276">IF(COUNT(FIND({"셀룰러","샐룰러","lte","Lte","LTE","Cellular","cellular"},G5276)),"lte","wifi")</f>
        <v>lte</v>
      </c>
      <c r="F5276" t="s">
        <v>236</v>
      </c>
      <c r="G5276" t="s">
        <v>246</v>
      </c>
      <c r="H5276">
        <f t="shared" si="633"/>
        <v>2.0099999999999909</v>
      </c>
      <c r="I5276">
        <f t="shared" si="634"/>
        <v>1469000</v>
      </c>
      <c r="J5276">
        <v>2018.1</v>
      </c>
      <c r="K5276">
        <f t="shared" si="635"/>
        <v>64</v>
      </c>
      <c r="M5276">
        <f t="shared" si="636"/>
        <v>1469000</v>
      </c>
    </row>
    <row r="5277" spans="1:13" x14ac:dyDescent="0.45">
      <c r="A5277" t="s">
        <v>5324</v>
      </c>
      <c r="B5277">
        <v>890000</v>
      </c>
      <c r="C5277" t="s">
        <v>4</v>
      </c>
      <c r="D5277" t="str">
        <f t="shared" si="632"/>
        <v>2020.09</v>
      </c>
      <c r="E5277" t="str" cm="1">
        <f t="array" ref="E5277">IF(COUNT(FIND({"셀룰러","샐룰러","lte","Lte","LTE","Cellular","cellular"},G5277)),"lte","wifi")</f>
        <v>wifi</v>
      </c>
      <c r="F5277" t="s">
        <v>320</v>
      </c>
      <c r="G5277" t="s">
        <v>319</v>
      </c>
      <c r="H5277">
        <f t="shared" si="633"/>
        <v>1.9900000000000091</v>
      </c>
      <c r="I5277">
        <f t="shared" si="634"/>
        <v>1469000</v>
      </c>
      <c r="J5277">
        <v>2018.1</v>
      </c>
      <c r="K5277">
        <f t="shared" si="635"/>
        <v>256</v>
      </c>
      <c r="M5277">
        <f t="shared" si="636"/>
        <v>1269000</v>
      </c>
    </row>
    <row r="5278" spans="1:13" x14ac:dyDescent="0.45">
      <c r="A5278" t="s">
        <v>5324</v>
      </c>
      <c r="B5278">
        <v>830000</v>
      </c>
      <c r="C5278" t="s">
        <v>4</v>
      </c>
      <c r="D5278" s="2">
        <v>2020.11</v>
      </c>
      <c r="E5278" t="str" cm="1">
        <f t="array" ref="E5278">IF(COUNT(FIND({"셀룰러","샐룰러","lte","Lte","LTE","Cellular","cellular"},G5278)),"lte","wifi")</f>
        <v>wifi</v>
      </c>
      <c r="F5278">
        <v>20201107</v>
      </c>
      <c r="G5278" t="s">
        <v>5730</v>
      </c>
      <c r="H5278">
        <f t="shared" si="633"/>
        <v>2.0099999999999909</v>
      </c>
      <c r="I5278">
        <f t="shared" si="634"/>
        <v>1269000</v>
      </c>
      <c r="J5278">
        <v>2018.1</v>
      </c>
      <c r="K5278">
        <f t="shared" si="635"/>
        <v>64</v>
      </c>
      <c r="M5278">
        <f t="shared" si="636"/>
        <v>1269000</v>
      </c>
    </row>
    <row r="5279" spans="1:13" x14ac:dyDescent="0.45">
      <c r="A5279" t="s">
        <v>5324</v>
      </c>
      <c r="B5279">
        <v>750000</v>
      </c>
      <c r="C5279" t="s">
        <v>4</v>
      </c>
      <c r="D5279" s="2">
        <v>2021.03</v>
      </c>
      <c r="E5279" t="str" cm="1">
        <f t="array" ref="E5279">IF(COUNT(FIND({"셀룰러","샐룰러","lte","Lte","LTE","Cellular","cellular"},G5279)),"lte","wifi")</f>
        <v>wifi</v>
      </c>
      <c r="F5279">
        <v>20210303</v>
      </c>
      <c r="G5279" t="s">
        <v>5507</v>
      </c>
      <c r="H5279">
        <f t="shared" si="633"/>
        <v>2.9300000000000637</v>
      </c>
      <c r="I5279">
        <f t="shared" si="634"/>
        <v>1269000</v>
      </c>
      <c r="J5279">
        <v>2018.1</v>
      </c>
      <c r="K5279">
        <f t="shared" si="635"/>
        <v>64</v>
      </c>
      <c r="M5279">
        <f t="shared" si="636"/>
        <v>1269000</v>
      </c>
    </row>
    <row r="5280" spans="1:13" x14ac:dyDescent="0.45">
      <c r="A5280" t="s">
        <v>5324</v>
      </c>
      <c r="B5280">
        <v>850000</v>
      </c>
      <c r="C5280" t="s">
        <v>7</v>
      </c>
      <c r="D5280" t="str">
        <f>LEFT(F5280,7)</f>
        <v>2021.02</v>
      </c>
      <c r="E5280" t="str" cm="1">
        <f t="array" ref="E5280">IF(COUNT(FIND({"셀룰러","샐룰러","lte","Lte","LTE","Cellular","cellular"},G5280)),"lte","wifi")</f>
        <v>wifi</v>
      </c>
      <c r="F5280" t="s">
        <v>64</v>
      </c>
      <c r="G5280" t="s">
        <v>283</v>
      </c>
      <c r="H5280">
        <f t="shared" si="633"/>
        <v>2.9200000000000728</v>
      </c>
      <c r="I5280">
        <f t="shared" si="634"/>
        <v>1269000</v>
      </c>
      <c r="J5280">
        <v>2018.1</v>
      </c>
      <c r="K5280">
        <f t="shared" si="635"/>
        <v>64</v>
      </c>
      <c r="M5280">
        <f t="shared" si="636"/>
        <v>1269000</v>
      </c>
    </row>
    <row r="5281" spans="1:13" x14ac:dyDescent="0.45">
      <c r="A5281" t="s">
        <v>5324</v>
      </c>
      <c r="B5281">
        <v>990000</v>
      </c>
      <c r="C5281" t="s">
        <v>4</v>
      </c>
      <c r="D5281" s="2">
        <v>2021.02</v>
      </c>
      <c r="E5281" t="str" cm="1">
        <f t="array" ref="E5281">IF(COUNT(FIND({"셀룰러","샐룰러","lte","Lte","LTE","Cellular","cellular"},G5281)),"lte","wifi")</f>
        <v>wifi</v>
      </c>
      <c r="F5281">
        <v>20210223</v>
      </c>
      <c r="G5281" t="s">
        <v>5729</v>
      </c>
      <c r="H5281">
        <f t="shared" si="633"/>
        <v>2.9200000000000728</v>
      </c>
      <c r="I5281">
        <f t="shared" si="634"/>
        <v>1469000</v>
      </c>
      <c r="J5281">
        <v>2018.1</v>
      </c>
      <c r="K5281">
        <f t="shared" si="635"/>
        <v>256</v>
      </c>
      <c r="M5281">
        <f t="shared" si="636"/>
        <v>1269000</v>
      </c>
    </row>
    <row r="5282" spans="1:13" x14ac:dyDescent="0.45">
      <c r="A5282" t="s">
        <v>5324</v>
      </c>
      <c r="B5282">
        <v>790000</v>
      </c>
      <c r="C5282" t="s">
        <v>7</v>
      </c>
      <c r="D5282" t="str">
        <f t="shared" ref="D5282:D5290" si="637">LEFT(F5282,7)</f>
        <v>2020.12</v>
      </c>
      <c r="E5282" t="str" cm="1">
        <f t="array" ref="E5282">IF(COUNT(FIND({"셀룰러","샐룰러","lte","Lte","LTE","Cellular","cellular"},G5282)),"lte","wifi")</f>
        <v>wifi</v>
      </c>
      <c r="F5282" t="s">
        <v>173</v>
      </c>
      <c r="G5282" t="s">
        <v>522</v>
      </c>
      <c r="H5282">
        <f t="shared" si="633"/>
        <v>2.0199999999999818</v>
      </c>
      <c r="I5282">
        <f t="shared" si="634"/>
        <v>1469000</v>
      </c>
      <c r="J5282">
        <v>2018.1</v>
      </c>
      <c r="K5282">
        <f t="shared" si="635"/>
        <v>256</v>
      </c>
      <c r="M5282">
        <f t="shared" si="636"/>
        <v>1269000</v>
      </c>
    </row>
    <row r="5283" spans="1:13" x14ac:dyDescent="0.45">
      <c r="A5283" t="s">
        <v>5324</v>
      </c>
      <c r="B5283">
        <v>850000</v>
      </c>
      <c r="C5283" t="s">
        <v>4</v>
      </c>
      <c r="D5283" t="str">
        <f t="shared" si="637"/>
        <v>2021.01</v>
      </c>
      <c r="E5283" t="str" cm="1">
        <f t="array" ref="E5283">IF(COUNT(FIND({"셀룰러","샐룰러","lte","Lte","LTE","Cellular","cellular"},G5283)),"lte","wifi")</f>
        <v>lte</v>
      </c>
      <c r="F5283" t="s">
        <v>94</v>
      </c>
      <c r="G5283" t="s">
        <v>361</v>
      </c>
      <c r="H5283">
        <f t="shared" si="633"/>
        <v>2.9100000000000819</v>
      </c>
      <c r="I5283">
        <f t="shared" si="634"/>
        <v>1939000</v>
      </c>
      <c r="J5283">
        <v>2018.1</v>
      </c>
      <c r="K5283">
        <f t="shared" si="635"/>
        <v>512</v>
      </c>
      <c r="M5283">
        <f t="shared" si="636"/>
        <v>1469000</v>
      </c>
    </row>
    <row r="5284" spans="1:13" x14ac:dyDescent="0.45">
      <c r="A5284" t="s">
        <v>5324</v>
      </c>
      <c r="B5284">
        <v>900000</v>
      </c>
      <c r="C5284" t="s">
        <v>4</v>
      </c>
      <c r="D5284" t="str">
        <f t="shared" si="637"/>
        <v>2021.01</v>
      </c>
      <c r="E5284" t="str" cm="1">
        <f t="array" ref="E5284">IF(COUNT(FIND({"셀룰러","샐룰러","lte","Lte","LTE","Cellular","cellular"},G5284)),"lte","wifi")</f>
        <v>wifi</v>
      </c>
      <c r="F5284" t="s">
        <v>116</v>
      </c>
      <c r="G5284" t="s">
        <v>429</v>
      </c>
      <c r="H5284">
        <f t="shared" si="633"/>
        <v>2.9100000000000819</v>
      </c>
      <c r="I5284">
        <f t="shared" si="634"/>
        <v>1469000</v>
      </c>
      <c r="J5284">
        <v>2018.1</v>
      </c>
      <c r="K5284">
        <f t="shared" si="635"/>
        <v>256</v>
      </c>
      <c r="M5284">
        <f t="shared" si="636"/>
        <v>1269000</v>
      </c>
    </row>
    <row r="5285" spans="1:13" x14ac:dyDescent="0.45">
      <c r="A5285" t="s">
        <v>5324</v>
      </c>
      <c r="B5285">
        <v>750000</v>
      </c>
      <c r="C5285" t="s">
        <v>7</v>
      </c>
      <c r="D5285" t="str">
        <f t="shared" si="637"/>
        <v>2020.11</v>
      </c>
      <c r="E5285" t="str" cm="1">
        <f t="array" ref="E5285">IF(COUNT(FIND({"셀룰러","샐룰러","lte","Lte","LTE","Cellular","cellular"},G5285)),"lte","wifi")</f>
        <v>lte</v>
      </c>
      <c r="F5285" t="s">
        <v>236</v>
      </c>
      <c r="G5285" t="s">
        <v>4919</v>
      </c>
      <c r="H5285">
        <f t="shared" si="633"/>
        <v>2.0099999999999909</v>
      </c>
      <c r="I5285">
        <f t="shared" si="634"/>
        <v>1469000</v>
      </c>
      <c r="J5285">
        <v>2018.1</v>
      </c>
      <c r="K5285">
        <f t="shared" si="635"/>
        <v>64</v>
      </c>
      <c r="M5285">
        <f t="shared" si="636"/>
        <v>1469000</v>
      </c>
    </row>
    <row r="5286" spans="1:13" x14ac:dyDescent="0.45">
      <c r="A5286" t="s">
        <v>5324</v>
      </c>
      <c r="B5286">
        <v>700000</v>
      </c>
      <c r="C5286" t="s">
        <v>7</v>
      </c>
      <c r="D5286" t="str">
        <f t="shared" si="637"/>
        <v>2020.12</v>
      </c>
      <c r="E5286" t="str" cm="1">
        <f t="array" ref="E5286">IF(COUNT(FIND({"셀룰러","샐룰러","lte","Lte","LTE","Cellular","cellular"},G5286)),"lte","wifi")</f>
        <v>wifi</v>
      </c>
      <c r="F5286" t="s">
        <v>159</v>
      </c>
      <c r="G5286" t="s">
        <v>4862</v>
      </c>
      <c r="H5286">
        <f t="shared" si="633"/>
        <v>2.0199999999999818</v>
      </c>
      <c r="I5286">
        <f t="shared" si="634"/>
        <v>1269000</v>
      </c>
      <c r="J5286">
        <v>2018.1</v>
      </c>
      <c r="K5286">
        <f t="shared" si="635"/>
        <v>64</v>
      </c>
      <c r="M5286">
        <f t="shared" si="636"/>
        <v>1269000</v>
      </c>
    </row>
    <row r="5287" spans="1:13" x14ac:dyDescent="0.45">
      <c r="A5287" t="s">
        <v>5324</v>
      </c>
      <c r="B5287">
        <v>750000</v>
      </c>
      <c r="C5287" t="s">
        <v>4</v>
      </c>
      <c r="D5287" t="str">
        <f t="shared" si="637"/>
        <v>2020.12</v>
      </c>
      <c r="E5287" t="str" cm="1">
        <f t="array" ref="E5287">IF(COUNT(FIND({"셀룰러","샐룰러","lte","Lte","LTE","Cellular","cellular"},G5287)),"lte","wifi")</f>
        <v>wifi</v>
      </c>
      <c r="F5287" t="s">
        <v>150</v>
      </c>
      <c r="G5287" t="s">
        <v>450</v>
      </c>
      <c r="H5287">
        <f t="shared" si="633"/>
        <v>2.0199999999999818</v>
      </c>
      <c r="I5287">
        <f t="shared" si="634"/>
        <v>1269000</v>
      </c>
      <c r="J5287">
        <v>2018.1</v>
      </c>
      <c r="K5287">
        <f t="shared" si="635"/>
        <v>64</v>
      </c>
      <c r="M5287">
        <f t="shared" si="636"/>
        <v>1269000</v>
      </c>
    </row>
    <row r="5288" spans="1:13" x14ac:dyDescent="0.45">
      <c r="A5288" t="s">
        <v>5324</v>
      </c>
      <c r="B5288">
        <v>610000</v>
      </c>
      <c r="C5288" t="s">
        <v>4</v>
      </c>
      <c r="D5288" t="str">
        <f t="shared" si="637"/>
        <v>2021.02</v>
      </c>
      <c r="E5288" t="str" cm="1">
        <f t="array" ref="E5288">IF(COUNT(FIND({"셀룰러","샐룰러","lte","Lte","LTE","Cellular","cellular"},G5288)),"lte","wifi")</f>
        <v>wifi</v>
      </c>
      <c r="F5288" t="s">
        <v>208</v>
      </c>
      <c r="G5288" t="s">
        <v>250</v>
      </c>
      <c r="H5288">
        <f t="shared" si="633"/>
        <v>2.9200000000000728</v>
      </c>
      <c r="I5288">
        <f t="shared" si="634"/>
        <v>1269000</v>
      </c>
      <c r="J5288">
        <v>2018.1</v>
      </c>
      <c r="K5288">
        <f t="shared" si="635"/>
        <v>64</v>
      </c>
      <c r="M5288">
        <f t="shared" si="636"/>
        <v>1269000</v>
      </c>
    </row>
    <row r="5289" spans="1:13" x14ac:dyDescent="0.45">
      <c r="A5289" t="s">
        <v>5324</v>
      </c>
      <c r="B5289">
        <v>900000</v>
      </c>
      <c r="C5289" t="s">
        <v>4</v>
      </c>
      <c r="D5289" t="str">
        <f t="shared" si="637"/>
        <v>2020.11</v>
      </c>
      <c r="E5289" t="str" cm="1">
        <f t="array" ref="E5289">IF(COUNT(FIND({"셀룰러","샐룰러","lte","Lte","LTE","Cellular","cellular"},G5289)),"lte","wifi")</f>
        <v>wifi</v>
      </c>
      <c r="F5289" t="s">
        <v>67</v>
      </c>
      <c r="G5289" t="s">
        <v>4932</v>
      </c>
      <c r="H5289">
        <f t="shared" si="633"/>
        <v>2.0099999999999909</v>
      </c>
      <c r="I5289">
        <f t="shared" si="634"/>
        <v>1469000</v>
      </c>
      <c r="J5289">
        <v>2018.1</v>
      </c>
      <c r="K5289">
        <f t="shared" si="635"/>
        <v>256</v>
      </c>
      <c r="M5289">
        <f t="shared" si="636"/>
        <v>1269000</v>
      </c>
    </row>
    <row r="5290" spans="1:13" x14ac:dyDescent="0.45">
      <c r="A5290" t="s">
        <v>5324</v>
      </c>
      <c r="B5290">
        <v>800000</v>
      </c>
      <c r="C5290" t="s">
        <v>4</v>
      </c>
      <c r="D5290" t="str">
        <f t="shared" si="637"/>
        <v>2020.11</v>
      </c>
      <c r="E5290" t="str" cm="1">
        <f t="array" ref="E5290">IF(COUNT(FIND({"셀룰러","샐룰러","lte","Lte","LTE","Cellular","cellular"},G5290)),"lte","wifi")</f>
        <v>wifi</v>
      </c>
      <c r="F5290" t="s">
        <v>238</v>
      </c>
      <c r="G5290" t="s">
        <v>4924</v>
      </c>
      <c r="H5290">
        <f t="shared" si="633"/>
        <v>2.0099999999999909</v>
      </c>
      <c r="I5290">
        <f t="shared" si="634"/>
        <v>1269000</v>
      </c>
      <c r="J5290">
        <v>2018.1</v>
      </c>
      <c r="K5290">
        <f t="shared" si="635"/>
        <v>64</v>
      </c>
      <c r="M5290">
        <f t="shared" si="636"/>
        <v>1269000</v>
      </c>
    </row>
    <row r="5291" spans="1:13" x14ac:dyDescent="0.45">
      <c r="A5291" t="s">
        <v>5324</v>
      </c>
      <c r="B5291">
        <v>770000</v>
      </c>
      <c r="C5291" t="s">
        <v>4</v>
      </c>
      <c r="D5291" s="2">
        <v>2020.11</v>
      </c>
      <c r="E5291" t="str" cm="1">
        <f t="array" ref="E5291">IF(COUNT(FIND({"셀룰러","샐룰러","lte","Lte","LTE","Cellular","cellular"},G5291)),"lte","wifi")</f>
        <v>wifi</v>
      </c>
      <c r="F5291">
        <v>20201109</v>
      </c>
      <c r="G5291" t="s">
        <v>5591</v>
      </c>
      <c r="H5291">
        <f t="shared" si="633"/>
        <v>2.0099999999999909</v>
      </c>
      <c r="I5291">
        <f t="shared" si="634"/>
        <v>1269000</v>
      </c>
      <c r="J5291">
        <v>2018.1</v>
      </c>
      <c r="K5291">
        <f t="shared" si="635"/>
        <v>64</v>
      </c>
      <c r="M5291">
        <f t="shared" si="636"/>
        <v>1269000</v>
      </c>
    </row>
    <row r="5292" spans="1:13" x14ac:dyDescent="0.45">
      <c r="A5292" t="s">
        <v>5324</v>
      </c>
      <c r="B5292">
        <v>700000</v>
      </c>
      <c r="C5292" t="s">
        <v>4</v>
      </c>
      <c r="D5292" t="str">
        <f>LEFT(F5292,7)</f>
        <v>2021.02</v>
      </c>
      <c r="E5292" t="str" cm="1">
        <f t="array" ref="E5292">IF(COUNT(FIND({"셀룰러","샐룰러","lte","Lte","LTE","Cellular","cellular"},G5292)),"lte","wifi")</f>
        <v>lte</v>
      </c>
      <c r="F5292" t="s">
        <v>25</v>
      </c>
      <c r="G5292" t="s">
        <v>242</v>
      </c>
      <c r="H5292">
        <f t="shared" si="633"/>
        <v>2.9200000000000728</v>
      </c>
      <c r="I5292">
        <f t="shared" si="634"/>
        <v>1669000</v>
      </c>
      <c r="J5292">
        <v>2018.1</v>
      </c>
      <c r="K5292">
        <f t="shared" si="635"/>
        <v>256</v>
      </c>
      <c r="M5292">
        <f t="shared" si="636"/>
        <v>1469000</v>
      </c>
    </row>
    <row r="5293" spans="1:13" x14ac:dyDescent="0.45">
      <c r="A5293" t="s">
        <v>5324</v>
      </c>
      <c r="B5293">
        <v>1200000</v>
      </c>
      <c r="C5293" t="s">
        <v>4</v>
      </c>
      <c r="D5293" t="str">
        <f>LEFT(F5293,7)</f>
        <v>2020.11</v>
      </c>
      <c r="E5293" t="str" cm="1">
        <f t="array" ref="E5293">IF(COUNT(FIND({"셀룰러","샐룰러","lte","Lte","LTE","Cellular","cellular"},G5293)),"lte","wifi")</f>
        <v>wifi</v>
      </c>
      <c r="F5293" t="s">
        <v>181</v>
      </c>
      <c r="G5293" t="s">
        <v>526</v>
      </c>
      <c r="H5293">
        <f t="shared" si="633"/>
        <v>2.0099999999999909</v>
      </c>
      <c r="I5293">
        <f t="shared" si="634"/>
        <v>1269000</v>
      </c>
      <c r="J5293">
        <v>2018.1</v>
      </c>
      <c r="K5293">
        <f t="shared" si="635"/>
        <v>64</v>
      </c>
      <c r="M5293">
        <f t="shared" si="636"/>
        <v>1269000</v>
      </c>
    </row>
    <row r="5294" spans="1:13" x14ac:dyDescent="0.45">
      <c r="A5294" t="s">
        <v>5324</v>
      </c>
      <c r="B5294">
        <v>850000</v>
      </c>
      <c r="C5294" t="s">
        <v>4</v>
      </c>
      <c r="D5294" t="str">
        <f>LEFT(F5294,7)</f>
        <v>2021.01</v>
      </c>
      <c r="E5294" t="str" cm="1">
        <f t="array" ref="E5294">IF(COUNT(FIND({"셀룰러","샐룰러","lte","Lte","LTE","Cellular","cellular"},G5294)),"lte","wifi")</f>
        <v>lte</v>
      </c>
      <c r="F5294" t="s">
        <v>367</v>
      </c>
      <c r="G5294" t="s">
        <v>408</v>
      </c>
      <c r="H5294">
        <f t="shared" si="633"/>
        <v>2.9100000000000819</v>
      </c>
      <c r="I5294">
        <f t="shared" si="634"/>
        <v>1469000</v>
      </c>
      <c r="J5294">
        <v>2018.1</v>
      </c>
      <c r="K5294">
        <f t="shared" si="635"/>
        <v>64</v>
      </c>
      <c r="M5294">
        <f t="shared" si="636"/>
        <v>1469000</v>
      </c>
    </row>
    <row r="5295" spans="1:13" x14ac:dyDescent="0.45">
      <c r="A5295" t="s">
        <v>5324</v>
      </c>
      <c r="B5295">
        <v>1050000</v>
      </c>
      <c r="C5295" t="s">
        <v>4</v>
      </c>
      <c r="D5295" t="str">
        <f>LEFT(F5295,7)</f>
        <v>2021.02</v>
      </c>
      <c r="E5295" t="str" cm="1">
        <f t="array" ref="E5295">IF(COUNT(FIND({"셀룰러","샐룰러","lte","Lte","LTE","Cellular","cellular"},G5295)),"lte","wifi")</f>
        <v>lte</v>
      </c>
      <c r="F5295" t="s">
        <v>56</v>
      </c>
      <c r="G5295" t="s">
        <v>289</v>
      </c>
      <c r="H5295">
        <f t="shared" si="633"/>
        <v>2.9200000000000728</v>
      </c>
      <c r="I5295">
        <f t="shared" si="634"/>
        <v>1669000</v>
      </c>
      <c r="J5295">
        <v>2018.1</v>
      </c>
      <c r="K5295">
        <f t="shared" si="635"/>
        <v>256</v>
      </c>
      <c r="M5295">
        <f t="shared" si="636"/>
        <v>1469000</v>
      </c>
    </row>
    <row r="5296" spans="1:13" x14ac:dyDescent="0.45">
      <c r="A5296" t="s">
        <v>5324</v>
      </c>
      <c r="B5296">
        <v>1050000</v>
      </c>
      <c r="C5296" t="s">
        <v>4</v>
      </c>
      <c r="D5296" s="2">
        <v>2020.12</v>
      </c>
      <c r="E5296" t="str" cm="1">
        <f t="array" ref="E5296">IF(COUNT(FIND({"셀룰러","샐룰러","lte","Lte","LTE","Cellular","cellular"},G5296)),"lte","wifi")</f>
        <v>wifi</v>
      </c>
      <c r="F5296">
        <v>20201207</v>
      </c>
      <c r="G5296" t="s">
        <v>489</v>
      </c>
      <c r="H5296">
        <f t="shared" si="633"/>
        <v>2.0199999999999818</v>
      </c>
      <c r="I5296">
        <f t="shared" si="634"/>
        <v>1269000</v>
      </c>
      <c r="J5296">
        <v>2018.1</v>
      </c>
      <c r="K5296">
        <f t="shared" si="635"/>
        <v>64</v>
      </c>
      <c r="M5296">
        <f t="shared" si="636"/>
        <v>1269000</v>
      </c>
    </row>
    <row r="5297" spans="1:13" x14ac:dyDescent="0.45">
      <c r="A5297" t="s">
        <v>5324</v>
      </c>
      <c r="B5297">
        <v>680000</v>
      </c>
      <c r="C5297" t="s">
        <v>4</v>
      </c>
      <c r="D5297" t="str">
        <f t="shared" ref="D5297:D5306" si="638">LEFT(F5297,7)</f>
        <v>2021.01</v>
      </c>
      <c r="E5297" t="str" cm="1">
        <f t="array" ref="E5297">IF(COUNT(FIND({"셀룰러","샐룰러","lte","Lte","LTE","Cellular","cellular"},G5297)),"lte","wifi")</f>
        <v>wifi</v>
      </c>
      <c r="F5297" t="s">
        <v>96</v>
      </c>
      <c r="G5297" t="s">
        <v>386</v>
      </c>
      <c r="H5297">
        <f t="shared" si="633"/>
        <v>2.9100000000000819</v>
      </c>
      <c r="I5297">
        <f t="shared" si="634"/>
        <v>1269000</v>
      </c>
      <c r="J5297">
        <v>2018.1</v>
      </c>
      <c r="K5297">
        <f t="shared" si="635"/>
        <v>64</v>
      </c>
      <c r="M5297">
        <f t="shared" si="636"/>
        <v>1269000</v>
      </c>
    </row>
    <row r="5298" spans="1:13" x14ac:dyDescent="0.45">
      <c r="A5298" t="s">
        <v>5324</v>
      </c>
      <c r="B5298">
        <v>900000</v>
      </c>
      <c r="C5298" t="s">
        <v>4</v>
      </c>
      <c r="D5298" t="str">
        <f t="shared" si="638"/>
        <v>2021.01</v>
      </c>
      <c r="E5298" t="str" cm="1">
        <f t="array" ref="E5298">IF(COUNT(FIND({"셀룰러","샐룰러","lte","Lte","LTE","Cellular","cellular"},G5298)),"lte","wifi")</f>
        <v>wifi</v>
      </c>
      <c r="F5298" t="s">
        <v>83</v>
      </c>
      <c r="G5298" t="s">
        <v>90</v>
      </c>
      <c r="H5298">
        <f t="shared" si="633"/>
        <v>2.9100000000000819</v>
      </c>
      <c r="I5298">
        <f t="shared" si="634"/>
        <v>1269000</v>
      </c>
      <c r="J5298">
        <v>2018.1</v>
      </c>
      <c r="K5298">
        <f t="shared" si="635"/>
        <v>64</v>
      </c>
      <c r="M5298">
        <f t="shared" si="636"/>
        <v>1269000</v>
      </c>
    </row>
    <row r="5299" spans="1:13" x14ac:dyDescent="0.45">
      <c r="A5299" t="s">
        <v>5324</v>
      </c>
      <c r="B5299">
        <v>740000</v>
      </c>
      <c r="C5299" t="s">
        <v>4</v>
      </c>
      <c r="D5299" t="str">
        <f t="shared" si="638"/>
        <v>2020.12</v>
      </c>
      <c r="E5299" t="str" cm="1">
        <f t="array" ref="E5299">IF(COUNT(FIND({"셀룰러","샐룰러","lte","Lte","LTE","Cellular","cellular"},G5299)),"lte","wifi")</f>
        <v>wifi</v>
      </c>
      <c r="F5299" t="s">
        <v>160</v>
      </c>
      <c r="G5299" t="s">
        <v>504</v>
      </c>
      <c r="H5299">
        <f t="shared" si="633"/>
        <v>2.0199999999999818</v>
      </c>
      <c r="I5299">
        <f t="shared" si="634"/>
        <v>1269000</v>
      </c>
      <c r="J5299">
        <v>2018.1</v>
      </c>
      <c r="K5299">
        <f t="shared" si="635"/>
        <v>64</v>
      </c>
      <c r="M5299">
        <f t="shared" si="636"/>
        <v>1269000</v>
      </c>
    </row>
    <row r="5300" spans="1:13" x14ac:dyDescent="0.45">
      <c r="A5300" t="s">
        <v>5324</v>
      </c>
      <c r="B5300">
        <v>720000</v>
      </c>
      <c r="C5300" t="s">
        <v>4</v>
      </c>
      <c r="D5300" t="str">
        <f t="shared" si="638"/>
        <v>2021.02</v>
      </c>
      <c r="E5300" t="str" cm="1">
        <f t="array" ref="E5300">IF(COUNT(FIND({"셀룰러","샐룰러","lte","Lte","LTE","Cellular","cellular"},G5300)),"lte","wifi")</f>
        <v>wifi</v>
      </c>
      <c r="F5300" t="s">
        <v>69</v>
      </c>
      <c r="G5300" t="s">
        <v>75</v>
      </c>
      <c r="H5300">
        <f t="shared" si="633"/>
        <v>2.9200000000000728</v>
      </c>
      <c r="I5300">
        <f t="shared" si="634"/>
        <v>1269000</v>
      </c>
      <c r="J5300">
        <v>2018.1</v>
      </c>
      <c r="K5300">
        <f t="shared" si="635"/>
        <v>64</v>
      </c>
      <c r="M5300">
        <f t="shared" si="636"/>
        <v>1269000</v>
      </c>
    </row>
    <row r="5301" spans="1:13" x14ac:dyDescent="0.45">
      <c r="A5301" t="s">
        <v>5324</v>
      </c>
      <c r="B5301">
        <v>1200000</v>
      </c>
      <c r="C5301" t="s">
        <v>7</v>
      </c>
      <c r="D5301" t="str">
        <f t="shared" si="638"/>
        <v>2020.12</v>
      </c>
      <c r="E5301" t="str" cm="1">
        <f t="array" ref="E5301">IF(COUNT(FIND({"셀룰러","샐룰러","lte","Lte","LTE","Cellular","cellular"},G5301)),"lte","wifi")</f>
        <v>wifi</v>
      </c>
      <c r="F5301" t="s">
        <v>128</v>
      </c>
      <c r="G5301" t="s">
        <v>441</v>
      </c>
      <c r="H5301">
        <f t="shared" si="633"/>
        <v>2.0199999999999818</v>
      </c>
      <c r="I5301">
        <f t="shared" si="634"/>
        <v>1469000</v>
      </c>
      <c r="J5301">
        <v>2018.1</v>
      </c>
      <c r="K5301">
        <f t="shared" si="635"/>
        <v>256</v>
      </c>
      <c r="M5301">
        <f t="shared" si="636"/>
        <v>1269000</v>
      </c>
    </row>
    <row r="5302" spans="1:13" x14ac:dyDescent="0.45">
      <c r="A5302" t="s">
        <v>5324</v>
      </c>
      <c r="B5302">
        <v>782350</v>
      </c>
      <c r="C5302" t="s">
        <v>4</v>
      </c>
      <c r="D5302" t="str">
        <f t="shared" si="638"/>
        <v>2020.12</v>
      </c>
      <c r="E5302" t="str" cm="1">
        <f t="array" ref="E5302">IF(COUNT(FIND({"셀룰러","샐룰러","lte","Lte","LTE","Cellular","cellular"},G5302)),"lte","wifi")</f>
        <v>lte</v>
      </c>
      <c r="F5302" t="s">
        <v>142</v>
      </c>
      <c r="G5302" t="s">
        <v>141</v>
      </c>
      <c r="H5302">
        <f t="shared" si="633"/>
        <v>2.0199999999999818</v>
      </c>
      <c r="I5302">
        <f t="shared" si="634"/>
        <v>1469000</v>
      </c>
      <c r="J5302">
        <v>2018.1</v>
      </c>
      <c r="K5302">
        <f t="shared" si="635"/>
        <v>64</v>
      </c>
      <c r="M5302">
        <f t="shared" si="636"/>
        <v>1469000</v>
      </c>
    </row>
    <row r="5303" spans="1:13" x14ac:dyDescent="0.45">
      <c r="A5303" t="s">
        <v>5324</v>
      </c>
      <c r="B5303">
        <v>830000</v>
      </c>
      <c r="C5303" t="s">
        <v>7</v>
      </c>
      <c r="D5303" t="str">
        <f t="shared" si="638"/>
        <v>2021.02</v>
      </c>
      <c r="E5303" t="str" cm="1">
        <f t="array" ref="E5303">IF(COUNT(FIND({"셀룰러","샐룰러","lte","Lte","LTE","Cellular","cellular"},G5303)),"lte","wifi")</f>
        <v>lte</v>
      </c>
      <c r="F5303" t="s">
        <v>74</v>
      </c>
      <c r="G5303" t="s">
        <v>329</v>
      </c>
      <c r="H5303">
        <f t="shared" si="633"/>
        <v>2.9200000000000728</v>
      </c>
      <c r="I5303">
        <f t="shared" si="634"/>
        <v>1669000</v>
      </c>
      <c r="J5303">
        <v>2018.1</v>
      </c>
      <c r="K5303">
        <f t="shared" si="635"/>
        <v>256</v>
      </c>
      <c r="M5303">
        <f t="shared" si="636"/>
        <v>1469000</v>
      </c>
    </row>
    <row r="5304" spans="1:13" x14ac:dyDescent="0.45">
      <c r="A5304" t="s">
        <v>5324</v>
      </c>
      <c r="B5304">
        <v>650000</v>
      </c>
      <c r="C5304" t="s">
        <v>7</v>
      </c>
      <c r="D5304" t="str">
        <f t="shared" si="638"/>
        <v>2021.03</v>
      </c>
      <c r="E5304" t="str" cm="1">
        <f t="array" ref="E5304">IF(COUNT(FIND({"셀룰러","샐룰러","lte","Lte","LTE","Cellular","cellular"},G5304)),"lte","wifi")</f>
        <v>wifi</v>
      </c>
      <c r="F5304" t="s">
        <v>190</v>
      </c>
      <c r="G5304" t="s">
        <v>237</v>
      </c>
      <c r="H5304">
        <f t="shared" si="633"/>
        <v>2.9300000000000637</v>
      </c>
      <c r="I5304">
        <f t="shared" si="634"/>
        <v>1269000</v>
      </c>
      <c r="J5304">
        <v>2018.1</v>
      </c>
      <c r="K5304">
        <f t="shared" si="635"/>
        <v>64</v>
      </c>
      <c r="M5304">
        <f t="shared" si="636"/>
        <v>1269000</v>
      </c>
    </row>
    <row r="5305" spans="1:13" x14ac:dyDescent="0.45">
      <c r="A5305" t="s">
        <v>5324</v>
      </c>
      <c r="B5305">
        <v>950000</v>
      </c>
      <c r="C5305" t="s">
        <v>4</v>
      </c>
      <c r="D5305" t="str">
        <f t="shared" si="638"/>
        <v>2020.11</v>
      </c>
      <c r="E5305" t="str" cm="1">
        <f t="array" ref="E5305">IF(COUNT(FIND({"셀룰러","샐룰러","lte","Lte","LTE","Cellular","cellular"},G5305)),"lte","wifi")</f>
        <v>wifi</v>
      </c>
      <c r="F5305" t="s">
        <v>67</v>
      </c>
      <c r="G5305" t="s">
        <v>225</v>
      </c>
      <c r="H5305">
        <f t="shared" si="633"/>
        <v>2.0099999999999909</v>
      </c>
      <c r="I5305">
        <f t="shared" si="634"/>
        <v>1469000</v>
      </c>
      <c r="J5305">
        <v>2018.1</v>
      </c>
      <c r="K5305">
        <f t="shared" si="635"/>
        <v>256</v>
      </c>
      <c r="M5305">
        <f t="shared" si="636"/>
        <v>1269000</v>
      </c>
    </row>
    <row r="5306" spans="1:13" x14ac:dyDescent="0.45">
      <c r="A5306" t="s">
        <v>5324</v>
      </c>
      <c r="B5306">
        <v>390000</v>
      </c>
      <c r="C5306" t="s">
        <v>4</v>
      </c>
      <c r="D5306" t="str">
        <f t="shared" si="638"/>
        <v>2021.01</v>
      </c>
      <c r="E5306" t="str" cm="1">
        <f t="array" ref="E5306">IF(COUNT(FIND({"셀룰러","샐룰러","lte","Lte","LTE","Cellular","cellular"},G5306)),"lte","wifi")</f>
        <v>lte</v>
      </c>
      <c r="F5306" t="s">
        <v>339</v>
      </c>
      <c r="G5306" t="s">
        <v>349</v>
      </c>
      <c r="H5306">
        <f t="shared" si="633"/>
        <v>2.9100000000000819</v>
      </c>
      <c r="I5306">
        <f t="shared" si="634"/>
        <v>1469000</v>
      </c>
      <c r="J5306">
        <v>2018.1</v>
      </c>
      <c r="K5306">
        <f t="shared" si="635"/>
        <v>64</v>
      </c>
      <c r="M5306">
        <f t="shared" si="636"/>
        <v>1469000</v>
      </c>
    </row>
    <row r="5307" spans="1:13" x14ac:dyDescent="0.45">
      <c r="A5307" t="s">
        <v>5324</v>
      </c>
      <c r="B5307">
        <v>830000</v>
      </c>
      <c r="C5307" t="s">
        <v>7</v>
      </c>
      <c r="D5307" s="2">
        <v>2020.12</v>
      </c>
      <c r="E5307" t="str" cm="1">
        <f t="array" ref="E5307">IF(COUNT(FIND({"셀룰러","샐룰러","lte","Lte","LTE","Cellular","cellular"},G5307)),"lte","wifi")</f>
        <v>wifi</v>
      </c>
      <c r="F5307">
        <v>20201224</v>
      </c>
      <c r="G5307" t="s">
        <v>5349</v>
      </c>
      <c r="H5307">
        <f t="shared" si="633"/>
        <v>2.0199999999999818</v>
      </c>
      <c r="I5307">
        <f t="shared" si="634"/>
        <v>1469000</v>
      </c>
      <c r="J5307">
        <v>2018.1</v>
      </c>
      <c r="K5307">
        <f t="shared" si="635"/>
        <v>256</v>
      </c>
      <c r="M5307">
        <f t="shared" si="636"/>
        <v>1269000</v>
      </c>
    </row>
    <row r="5308" spans="1:13" x14ac:dyDescent="0.45">
      <c r="A5308" t="s">
        <v>5324</v>
      </c>
      <c r="B5308">
        <v>1050000</v>
      </c>
      <c r="C5308" t="s">
        <v>4</v>
      </c>
      <c r="D5308" t="str">
        <f t="shared" ref="D5308:D5340" si="639">LEFT(F5308,7)</f>
        <v>2021.02</v>
      </c>
      <c r="E5308" t="str" cm="1">
        <f t="array" ref="E5308">IF(COUNT(FIND({"셀룰러","샐룰러","lte","Lte","LTE","Cellular","cellular"},G5308)),"lte","wifi")</f>
        <v>lte</v>
      </c>
      <c r="F5308" t="s">
        <v>47</v>
      </c>
      <c r="G5308" t="s">
        <v>286</v>
      </c>
      <c r="H5308">
        <f t="shared" si="633"/>
        <v>2.9200000000000728</v>
      </c>
      <c r="I5308">
        <f t="shared" si="634"/>
        <v>1669000</v>
      </c>
      <c r="J5308">
        <v>2018.1</v>
      </c>
      <c r="K5308">
        <f t="shared" si="635"/>
        <v>256</v>
      </c>
      <c r="M5308">
        <f t="shared" si="636"/>
        <v>1469000</v>
      </c>
    </row>
    <row r="5309" spans="1:13" x14ac:dyDescent="0.45">
      <c r="A5309" t="s">
        <v>5324</v>
      </c>
      <c r="B5309">
        <v>780000</v>
      </c>
      <c r="C5309" t="s">
        <v>4</v>
      </c>
      <c r="D5309" t="str">
        <f t="shared" si="639"/>
        <v>2021.01</v>
      </c>
      <c r="E5309" t="str" cm="1">
        <f t="array" ref="E5309">IF(COUNT(FIND({"셀룰러","샐룰러","lte","Lte","LTE","Cellular","cellular"},G5309)),"lte","wifi")</f>
        <v>wifi</v>
      </c>
      <c r="F5309" t="s">
        <v>96</v>
      </c>
      <c r="G5309" t="s">
        <v>410</v>
      </c>
      <c r="H5309">
        <f t="shared" si="633"/>
        <v>2.9100000000000819</v>
      </c>
      <c r="I5309">
        <f t="shared" si="634"/>
        <v>1269000</v>
      </c>
      <c r="J5309">
        <v>2018.1</v>
      </c>
      <c r="K5309">
        <f t="shared" si="635"/>
        <v>64</v>
      </c>
      <c r="M5309">
        <f t="shared" si="636"/>
        <v>1269000</v>
      </c>
    </row>
    <row r="5310" spans="1:13" x14ac:dyDescent="0.45">
      <c r="A5310" t="s">
        <v>5324</v>
      </c>
      <c r="B5310">
        <v>720000</v>
      </c>
      <c r="C5310" t="s">
        <v>4</v>
      </c>
      <c r="D5310" t="str">
        <f t="shared" si="639"/>
        <v>2021.01</v>
      </c>
      <c r="E5310" t="str" cm="1">
        <f t="array" ref="E5310">IF(COUNT(FIND({"셀룰러","샐룰러","lte","Lte","LTE","Cellular","cellular"},G5310)),"lte","wifi")</f>
        <v>wifi</v>
      </c>
      <c r="F5310" t="s">
        <v>106</v>
      </c>
      <c r="G5310" t="s">
        <v>396</v>
      </c>
      <c r="H5310">
        <f t="shared" si="633"/>
        <v>2.9100000000000819</v>
      </c>
      <c r="I5310">
        <f t="shared" si="634"/>
        <v>1269000</v>
      </c>
      <c r="J5310">
        <v>2018.1</v>
      </c>
      <c r="K5310">
        <f t="shared" si="635"/>
        <v>64</v>
      </c>
      <c r="M5310">
        <f t="shared" si="636"/>
        <v>1269000</v>
      </c>
    </row>
    <row r="5311" spans="1:13" x14ac:dyDescent="0.45">
      <c r="A5311" t="s">
        <v>5324</v>
      </c>
      <c r="B5311">
        <v>650000</v>
      </c>
      <c r="C5311" t="s">
        <v>7</v>
      </c>
      <c r="D5311" t="str">
        <f t="shared" si="639"/>
        <v>2021.02</v>
      </c>
      <c r="E5311" t="str" cm="1">
        <f t="array" ref="E5311">IF(COUNT(FIND({"셀룰러","샐룰러","lte","Lte","LTE","Cellular","cellular"},G5311)),"lte","wifi")</f>
        <v>wifi</v>
      </c>
      <c r="F5311" t="s">
        <v>64</v>
      </c>
      <c r="G5311" t="s">
        <v>295</v>
      </c>
      <c r="H5311">
        <f t="shared" si="633"/>
        <v>2.9200000000000728</v>
      </c>
      <c r="I5311">
        <f t="shared" si="634"/>
        <v>1269000</v>
      </c>
      <c r="J5311">
        <v>2018.1</v>
      </c>
      <c r="K5311">
        <f t="shared" si="635"/>
        <v>64</v>
      </c>
      <c r="M5311">
        <f t="shared" si="636"/>
        <v>1269000</v>
      </c>
    </row>
    <row r="5312" spans="1:13" x14ac:dyDescent="0.45">
      <c r="A5312" t="s">
        <v>5324</v>
      </c>
      <c r="B5312">
        <v>1200000</v>
      </c>
      <c r="C5312" t="s">
        <v>7</v>
      </c>
      <c r="D5312" t="str">
        <f t="shared" si="639"/>
        <v>2021.01</v>
      </c>
      <c r="E5312" t="str" cm="1">
        <f t="array" ref="E5312">IF(COUNT(FIND({"셀룰러","샐룰러","lte","Lte","LTE","Cellular","cellular"},G5312)),"lte","wifi")</f>
        <v>lte</v>
      </c>
      <c r="F5312" t="s">
        <v>92</v>
      </c>
      <c r="G5312" t="s">
        <v>91</v>
      </c>
      <c r="H5312">
        <f t="shared" si="633"/>
        <v>2.9100000000000819</v>
      </c>
      <c r="I5312">
        <f t="shared" si="634"/>
        <v>1669000</v>
      </c>
      <c r="J5312">
        <v>2018.1</v>
      </c>
      <c r="K5312">
        <f t="shared" si="635"/>
        <v>256</v>
      </c>
      <c r="M5312">
        <f t="shared" si="636"/>
        <v>1469000</v>
      </c>
    </row>
    <row r="5313" spans="1:13" x14ac:dyDescent="0.45">
      <c r="A5313" t="s">
        <v>5324</v>
      </c>
      <c r="B5313">
        <v>500000</v>
      </c>
      <c r="C5313" t="s">
        <v>7</v>
      </c>
      <c r="D5313" t="str">
        <f t="shared" si="639"/>
        <v>2021.02</v>
      </c>
      <c r="E5313" t="str" cm="1">
        <f t="array" ref="E5313">IF(COUNT(FIND({"셀룰러","샐룰러","lte","Lte","LTE","Cellular","cellular"},G5313)),"lte","wifi")</f>
        <v>wifi</v>
      </c>
      <c r="F5313" t="s">
        <v>302</v>
      </c>
      <c r="G5313" t="s">
        <v>305</v>
      </c>
      <c r="H5313">
        <f t="shared" si="633"/>
        <v>2.9200000000000728</v>
      </c>
      <c r="I5313">
        <f t="shared" si="634"/>
        <v>1469000</v>
      </c>
      <c r="J5313">
        <v>2018.1</v>
      </c>
      <c r="K5313">
        <f t="shared" si="635"/>
        <v>256</v>
      </c>
      <c r="M5313">
        <f t="shared" si="636"/>
        <v>1269000</v>
      </c>
    </row>
    <row r="5314" spans="1:13" x14ac:dyDescent="0.45">
      <c r="A5314" t="s">
        <v>5324</v>
      </c>
      <c r="B5314">
        <v>780000</v>
      </c>
      <c r="C5314" t="s">
        <v>4</v>
      </c>
      <c r="D5314" t="str">
        <f t="shared" si="639"/>
        <v>2020.11</v>
      </c>
      <c r="E5314" t="str" cm="1">
        <f t="array" ref="E5314">IF(COUNT(FIND({"셀룰러","샐룰러","lte","Lte","LTE","Cellular","cellular"},G5314)),"lte","wifi")</f>
        <v>lte</v>
      </c>
      <c r="F5314" t="s">
        <v>536</v>
      </c>
      <c r="G5314" t="s">
        <v>4905</v>
      </c>
      <c r="H5314">
        <f t="shared" si="633"/>
        <v>2.0099999999999909</v>
      </c>
      <c r="I5314">
        <f t="shared" si="634"/>
        <v>1469000</v>
      </c>
      <c r="J5314">
        <v>2018.1</v>
      </c>
      <c r="K5314">
        <f t="shared" si="635"/>
        <v>64</v>
      </c>
      <c r="M5314">
        <f t="shared" si="636"/>
        <v>1469000</v>
      </c>
    </row>
    <row r="5315" spans="1:13" x14ac:dyDescent="0.45">
      <c r="A5315" t="s">
        <v>5324</v>
      </c>
      <c r="B5315">
        <v>1100000</v>
      </c>
      <c r="C5315" t="s">
        <v>4</v>
      </c>
      <c r="D5315" t="str">
        <f t="shared" si="639"/>
        <v>2020.11</v>
      </c>
      <c r="E5315" t="str" cm="1">
        <f t="array" ref="E5315">IF(COUNT(FIND({"셀룰러","샐룰러","lte","Lte","LTE","Cellular","cellular"},G5315)),"lte","wifi")</f>
        <v>lte</v>
      </c>
      <c r="F5315" t="s">
        <v>185</v>
      </c>
      <c r="G5315" t="s">
        <v>184</v>
      </c>
      <c r="H5315">
        <f t="shared" si="633"/>
        <v>2.0099999999999909</v>
      </c>
      <c r="I5315">
        <f t="shared" si="634"/>
        <v>1669000</v>
      </c>
      <c r="J5315">
        <v>2018.1</v>
      </c>
      <c r="K5315">
        <f t="shared" si="635"/>
        <v>256</v>
      </c>
      <c r="M5315">
        <f t="shared" si="636"/>
        <v>1469000</v>
      </c>
    </row>
    <row r="5316" spans="1:13" x14ac:dyDescent="0.45">
      <c r="A5316" t="s">
        <v>5324</v>
      </c>
      <c r="B5316">
        <v>900000</v>
      </c>
      <c r="C5316" t="s">
        <v>7</v>
      </c>
      <c r="D5316" t="str">
        <f t="shared" si="639"/>
        <v>2021.01</v>
      </c>
      <c r="E5316" t="str" cm="1">
        <f t="array" ref="E5316">IF(COUNT(FIND({"셀룰러","샐룰러","lte","Lte","LTE","Cellular","cellular"},G5316)),"lte","wifi")</f>
        <v>wifi</v>
      </c>
      <c r="F5316" t="s">
        <v>97</v>
      </c>
      <c r="G5316" t="s">
        <v>413</v>
      </c>
      <c r="H5316">
        <f t="shared" si="633"/>
        <v>2.9100000000000819</v>
      </c>
      <c r="I5316">
        <f t="shared" si="634"/>
        <v>1269000</v>
      </c>
      <c r="J5316">
        <v>2018.1</v>
      </c>
      <c r="K5316">
        <f t="shared" si="635"/>
        <v>64</v>
      </c>
      <c r="M5316">
        <f t="shared" si="636"/>
        <v>1269000</v>
      </c>
    </row>
    <row r="5317" spans="1:13" x14ac:dyDescent="0.45">
      <c r="A5317" t="s">
        <v>5324</v>
      </c>
      <c r="B5317">
        <v>800000</v>
      </c>
      <c r="C5317" t="s">
        <v>7</v>
      </c>
      <c r="D5317" t="str">
        <f t="shared" si="639"/>
        <v>2021.01</v>
      </c>
      <c r="E5317" t="str" cm="1">
        <f t="array" ref="E5317">IF(COUNT(FIND({"셀룰러","샐룰러","lte","Lte","LTE","Cellular","cellular"},G5317)),"lte","wifi")</f>
        <v>lte</v>
      </c>
      <c r="F5317" t="s">
        <v>107</v>
      </c>
      <c r="G5317" t="s">
        <v>370</v>
      </c>
      <c r="H5317">
        <f t="shared" si="633"/>
        <v>2.9100000000000819</v>
      </c>
      <c r="I5317">
        <f t="shared" si="634"/>
        <v>1669000</v>
      </c>
      <c r="J5317">
        <v>2018.1</v>
      </c>
      <c r="K5317">
        <f t="shared" si="635"/>
        <v>256</v>
      </c>
      <c r="M5317">
        <f t="shared" si="636"/>
        <v>1469000</v>
      </c>
    </row>
    <row r="5318" spans="1:13" x14ac:dyDescent="0.45">
      <c r="A5318" t="s">
        <v>5324</v>
      </c>
      <c r="B5318">
        <v>850000</v>
      </c>
      <c r="C5318" t="s">
        <v>4</v>
      </c>
      <c r="D5318" t="str">
        <f t="shared" si="639"/>
        <v>2021.02</v>
      </c>
      <c r="E5318" t="str" cm="1">
        <f t="array" ref="E5318">IF(COUNT(FIND({"셀룰러","샐룰러","lte","Lte","LTE","Cellular","cellular"},G5318)),"lte","wifi")</f>
        <v>wifi</v>
      </c>
      <c r="F5318" t="s">
        <v>56</v>
      </c>
      <c r="G5318" t="s">
        <v>300</v>
      </c>
      <c r="H5318">
        <f t="shared" si="633"/>
        <v>2.9200000000000728</v>
      </c>
      <c r="I5318">
        <f t="shared" si="634"/>
        <v>1269000</v>
      </c>
      <c r="J5318">
        <v>2018.1</v>
      </c>
      <c r="K5318">
        <f t="shared" si="635"/>
        <v>64</v>
      </c>
      <c r="M5318">
        <f t="shared" si="636"/>
        <v>1269000</v>
      </c>
    </row>
    <row r="5319" spans="1:13" x14ac:dyDescent="0.45">
      <c r="A5319" t="s">
        <v>5324</v>
      </c>
      <c r="B5319">
        <v>700000</v>
      </c>
      <c r="C5319" t="s">
        <v>4</v>
      </c>
      <c r="D5319" t="str">
        <f t="shared" si="639"/>
        <v>2020.11</v>
      </c>
      <c r="E5319" t="str" cm="1">
        <f t="array" ref="E5319">IF(COUNT(FIND({"셀룰러","샐룰러","lte","Lte","LTE","Cellular","cellular"},G5319)),"lte","wifi")</f>
        <v>wifi</v>
      </c>
      <c r="F5319" t="s">
        <v>181</v>
      </c>
      <c r="G5319" t="s">
        <v>4870</v>
      </c>
      <c r="H5319">
        <f t="shared" ref="H5319:H5382" si="640">D5319-J5319</f>
        <v>2.0099999999999909</v>
      </c>
      <c r="I5319">
        <f t="shared" si="634"/>
        <v>1269000</v>
      </c>
      <c r="J5319">
        <v>2018.1</v>
      </c>
      <c r="K5319">
        <f t="shared" si="635"/>
        <v>64</v>
      </c>
      <c r="M5319">
        <f t="shared" si="636"/>
        <v>1269000</v>
      </c>
    </row>
    <row r="5320" spans="1:13" x14ac:dyDescent="0.45">
      <c r="A5320" t="s">
        <v>5324</v>
      </c>
      <c r="B5320">
        <v>900000</v>
      </c>
      <c r="C5320" t="s">
        <v>4</v>
      </c>
      <c r="D5320" t="str">
        <f t="shared" si="639"/>
        <v>2021.02</v>
      </c>
      <c r="E5320" t="str" cm="1">
        <f t="array" ref="E5320">IF(COUNT(FIND({"셀룰러","샐룰러","lte","Lte","LTE","Cellular","cellular"},G5320)),"lte","wifi")</f>
        <v>wifi</v>
      </c>
      <c r="F5320" t="s">
        <v>302</v>
      </c>
      <c r="G5320" t="s">
        <v>4931</v>
      </c>
      <c r="H5320">
        <f t="shared" si="640"/>
        <v>2.9200000000000728</v>
      </c>
      <c r="I5320">
        <f t="shared" si="634"/>
        <v>1469000</v>
      </c>
      <c r="J5320">
        <v>2018.1</v>
      </c>
      <c r="K5320">
        <f t="shared" si="635"/>
        <v>256</v>
      </c>
      <c r="M5320">
        <f t="shared" si="636"/>
        <v>1269000</v>
      </c>
    </row>
    <row r="5321" spans="1:13" x14ac:dyDescent="0.45">
      <c r="A5321" t="s">
        <v>5324</v>
      </c>
      <c r="B5321">
        <v>800000</v>
      </c>
      <c r="C5321" t="s">
        <v>4</v>
      </c>
      <c r="D5321" t="str">
        <f t="shared" si="639"/>
        <v>2020.11</v>
      </c>
      <c r="E5321" t="str" cm="1">
        <f t="array" ref="E5321">IF(COUNT(FIND({"셀룰러","샐룰러","lte","Lte","LTE","Cellular","cellular"},G5321)),"lte","wifi")</f>
        <v>wifi</v>
      </c>
      <c r="F5321" t="s">
        <v>597</v>
      </c>
      <c r="G5321" t="s">
        <v>4938</v>
      </c>
      <c r="H5321">
        <f t="shared" si="640"/>
        <v>2.0099999999999909</v>
      </c>
      <c r="I5321">
        <f t="shared" si="634"/>
        <v>1269000</v>
      </c>
      <c r="J5321">
        <v>2018.1</v>
      </c>
      <c r="K5321">
        <f t="shared" si="635"/>
        <v>64</v>
      </c>
      <c r="M5321">
        <f t="shared" si="636"/>
        <v>1269000</v>
      </c>
    </row>
    <row r="5322" spans="1:13" x14ac:dyDescent="0.45">
      <c r="A5322" t="s">
        <v>5324</v>
      </c>
      <c r="B5322">
        <v>900000</v>
      </c>
      <c r="C5322" t="s">
        <v>4</v>
      </c>
      <c r="D5322" t="str">
        <f t="shared" si="639"/>
        <v>2020.12</v>
      </c>
      <c r="E5322" t="str" cm="1">
        <f t="array" ref="E5322">IF(COUNT(FIND({"셀룰러","샐룰러","lte","Lte","LTE","Cellular","cellular"},G5322)),"lte","wifi")</f>
        <v>lte</v>
      </c>
      <c r="F5322" t="s">
        <v>121</v>
      </c>
      <c r="G5322" t="s">
        <v>437</v>
      </c>
      <c r="H5322">
        <f t="shared" si="640"/>
        <v>2.0199999999999818</v>
      </c>
      <c r="I5322">
        <f t="shared" si="634"/>
        <v>1669000</v>
      </c>
      <c r="J5322">
        <v>2018.1</v>
      </c>
      <c r="K5322">
        <f t="shared" si="635"/>
        <v>256</v>
      </c>
      <c r="M5322">
        <f t="shared" si="636"/>
        <v>1469000</v>
      </c>
    </row>
    <row r="5323" spans="1:13" x14ac:dyDescent="0.45">
      <c r="A5323" t="s">
        <v>5324</v>
      </c>
      <c r="B5323">
        <v>1000000</v>
      </c>
      <c r="C5323" t="s">
        <v>7</v>
      </c>
      <c r="D5323" t="str">
        <f t="shared" si="639"/>
        <v>2020.10</v>
      </c>
      <c r="E5323" t="str" cm="1">
        <f t="array" ref="E5323">IF(COUNT(FIND({"셀룰러","샐룰러","lte","Lte","LTE","Cellular","cellular"},G5323)),"lte","wifi")</f>
        <v>lte</v>
      </c>
      <c r="F5323" t="s">
        <v>608</v>
      </c>
      <c r="G5323" t="s">
        <v>4928</v>
      </c>
      <c r="H5323">
        <f t="shared" si="640"/>
        <v>2</v>
      </c>
      <c r="I5323">
        <f t="shared" si="634"/>
        <v>1669000</v>
      </c>
      <c r="J5323">
        <v>2018.1</v>
      </c>
      <c r="K5323">
        <f t="shared" si="635"/>
        <v>256</v>
      </c>
      <c r="M5323">
        <f t="shared" si="636"/>
        <v>1469000</v>
      </c>
    </row>
    <row r="5324" spans="1:13" x14ac:dyDescent="0.45">
      <c r="A5324" t="s">
        <v>5324</v>
      </c>
      <c r="B5324">
        <v>900000</v>
      </c>
      <c r="C5324" t="s">
        <v>4</v>
      </c>
      <c r="D5324" t="str">
        <f t="shared" si="639"/>
        <v>2021.01</v>
      </c>
      <c r="E5324" t="str" cm="1">
        <f t="array" ref="E5324">IF(COUNT(FIND({"셀룰러","샐룰러","lte","Lte","LTE","Cellular","cellular"},G5324)),"lte","wifi")</f>
        <v>lte</v>
      </c>
      <c r="F5324" t="s">
        <v>89</v>
      </c>
      <c r="G5324" t="s">
        <v>98</v>
      </c>
      <c r="H5324">
        <f t="shared" si="640"/>
        <v>2.9100000000000819</v>
      </c>
      <c r="I5324">
        <f t="shared" si="634"/>
        <v>1939000</v>
      </c>
      <c r="J5324">
        <v>2018.1</v>
      </c>
      <c r="K5324">
        <f t="shared" si="635"/>
        <v>512</v>
      </c>
      <c r="M5324">
        <f t="shared" si="636"/>
        <v>1469000</v>
      </c>
    </row>
    <row r="5325" spans="1:13" x14ac:dyDescent="0.45">
      <c r="A5325" t="s">
        <v>5324</v>
      </c>
      <c r="B5325">
        <v>770000</v>
      </c>
      <c r="C5325" t="s">
        <v>4</v>
      </c>
      <c r="D5325" t="str">
        <f t="shared" si="639"/>
        <v>2020.11</v>
      </c>
      <c r="E5325" t="str" cm="1">
        <f t="array" ref="E5325">IF(COUNT(FIND({"셀룰러","샐룰러","lte","Lte","LTE","Cellular","cellular"},G5325)),"lte","wifi")</f>
        <v>lte</v>
      </c>
      <c r="F5325" t="s">
        <v>285</v>
      </c>
      <c r="G5325" t="s">
        <v>4906</v>
      </c>
      <c r="H5325">
        <f t="shared" si="640"/>
        <v>2.0099999999999909</v>
      </c>
      <c r="I5325">
        <f t="shared" si="634"/>
        <v>1469000</v>
      </c>
      <c r="J5325">
        <v>2018.1</v>
      </c>
      <c r="K5325">
        <f t="shared" si="635"/>
        <v>64</v>
      </c>
      <c r="M5325">
        <f t="shared" si="636"/>
        <v>1469000</v>
      </c>
    </row>
    <row r="5326" spans="1:13" x14ac:dyDescent="0.45">
      <c r="A5326" t="s">
        <v>5324</v>
      </c>
      <c r="B5326">
        <v>830000</v>
      </c>
      <c r="C5326" t="s">
        <v>4</v>
      </c>
      <c r="D5326" t="str">
        <f t="shared" si="639"/>
        <v>2021.02</v>
      </c>
      <c r="E5326" t="str" cm="1">
        <f t="array" ref="E5326">IF(COUNT(FIND({"셀룰러","샐룰러","lte","Lte","LTE","Cellular","cellular"},G5326)),"lte","wifi")</f>
        <v>lte</v>
      </c>
      <c r="F5326" t="s">
        <v>64</v>
      </c>
      <c r="G5326" t="s">
        <v>276</v>
      </c>
      <c r="H5326">
        <f t="shared" si="640"/>
        <v>2.9200000000000728</v>
      </c>
      <c r="I5326">
        <f t="shared" si="634"/>
        <v>1669000</v>
      </c>
      <c r="J5326">
        <v>2018.1</v>
      </c>
      <c r="K5326">
        <f t="shared" si="635"/>
        <v>256</v>
      </c>
      <c r="M5326">
        <f t="shared" si="636"/>
        <v>1469000</v>
      </c>
    </row>
    <row r="5327" spans="1:13" x14ac:dyDescent="0.45">
      <c r="A5327" t="s">
        <v>5324</v>
      </c>
      <c r="B5327">
        <v>950000</v>
      </c>
      <c r="C5327" t="s">
        <v>7</v>
      </c>
      <c r="D5327" t="str">
        <f t="shared" si="639"/>
        <v>2020.11</v>
      </c>
      <c r="E5327" t="str" cm="1">
        <f t="array" ref="E5327">IF(COUNT(FIND({"셀룰러","샐룰러","lte","Lte","LTE","Cellular","cellular"},G5327)),"lte","wifi")</f>
        <v>lte</v>
      </c>
      <c r="F5327" t="s">
        <v>216</v>
      </c>
      <c r="G5327" t="s">
        <v>4912</v>
      </c>
      <c r="H5327">
        <f t="shared" si="640"/>
        <v>2.0099999999999909</v>
      </c>
      <c r="I5327">
        <f t="shared" si="634"/>
        <v>1469000</v>
      </c>
      <c r="J5327">
        <v>2018.1</v>
      </c>
      <c r="K5327">
        <f t="shared" si="635"/>
        <v>64</v>
      </c>
      <c r="M5327">
        <f t="shared" si="636"/>
        <v>1469000</v>
      </c>
    </row>
    <row r="5328" spans="1:13" x14ac:dyDescent="0.45">
      <c r="A5328" t="s">
        <v>5324</v>
      </c>
      <c r="B5328">
        <v>835500</v>
      </c>
      <c r="C5328" t="s">
        <v>4</v>
      </c>
      <c r="D5328" t="str">
        <f t="shared" si="639"/>
        <v>2020.11</v>
      </c>
      <c r="E5328" t="str" cm="1">
        <f t="array" ref="E5328">IF(COUNT(FIND({"셀룰러","샐룰러","lte","Lte","LTE","Cellular","cellular"},G5328)),"lte","wifi")</f>
        <v>wifi</v>
      </c>
      <c r="F5328" t="s">
        <v>220</v>
      </c>
      <c r="G5328" t="s">
        <v>223</v>
      </c>
      <c r="H5328">
        <f t="shared" si="640"/>
        <v>2.0099999999999909</v>
      </c>
      <c r="I5328">
        <f t="shared" si="634"/>
        <v>1269000</v>
      </c>
      <c r="J5328">
        <v>2018.1</v>
      </c>
      <c r="K5328">
        <f t="shared" si="635"/>
        <v>64</v>
      </c>
      <c r="M5328">
        <f t="shared" si="636"/>
        <v>1269000</v>
      </c>
    </row>
    <row r="5329" spans="1:13" x14ac:dyDescent="0.45">
      <c r="A5329" t="s">
        <v>5324</v>
      </c>
      <c r="B5329">
        <v>800000</v>
      </c>
      <c r="C5329" t="s">
        <v>4</v>
      </c>
      <c r="D5329" t="str">
        <f t="shared" si="639"/>
        <v>2020.11</v>
      </c>
      <c r="E5329" t="str" cm="1">
        <f t="array" ref="E5329">IF(COUNT(FIND({"셀룰러","샐룰러","lte","Lte","LTE","Cellular","cellular"},G5329)),"lte","wifi")</f>
        <v>wifi</v>
      </c>
      <c r="F5329" t="s">
        <v>599</v>
      </c>
      <c r="G5329" t="s">
        <v>4927</v>
      </c>
      <c r="H5329">
        <f t="shared" si="640"/>
        <v>2.0099999999999909</v>
      </c>
      <c r="I5329">
        <f t="shared" si="634"/>
        <v>1469000</v>
      </c>
      <c r="J5329">
        <v>2018.1</v>
      </c>
      <c r="K5329">
        <f t="shared" si="635"/>
        <v>256</v>
      </c>
      <c r="M5329">
        <f t="shared" si="636"/>
        <v>1269000</v>
      </c>
    </row>
    <row r="5330" spans="1:13" x14ac:dyDescent="0.45">
      <c r="A5330" t="s">
        <v>5324</v>
      </c>
      <c r="B5330">
        <v>900000</v>
      </c>
      <c r="C5330" t="s">
        <v>4</v>
      </c>
      <c r="D5330" t="str">
        <f t="shared" si="639"/>
        <v>2020.11</v>
      </c>
      <c r="E5330" t="str" cm="1">
        <f t="array" ref="E5330">IF(COUNT(FIND({"셀룰러","샐룰러","lte","Lte","LTE","Cellular","cellular"},G5330)),"lte","wifi")</f>
        <v>wifi</v>
      </c>
      <c r="F5330" t="s">
        <v>599</v>
      </c>
      <c r="G5330" t="s">
        <v>4868</v>
      </c>
      <c r="H5330">
        <f t="shared" si="640"/>
        <v>2.0099999999999909</v>
      </c>
      <c r="I5330">
        <f t="shared" si="634"/>
        <v>1269000</v>
      </c>
      <c r="J5330">
        <v>2018.1</v>
      </c>
      <c r="K5330">
        <f t="shared" si="635"/>
        <v>64</v>
      </c>
      <c r="M5330">
        <f t="shared" si="636"/>
        <v>1269000</v>
      </c>
    </row>
    <row r="5331" spans="1:13" x14ac:dyDescent="0.45">
      <c r="A5331" t="s">
        <v>5324</v>
      </c>
      <c r="B5331">
        <v>730000</v>
      </c>
      <c r="C5331" t="s">
        <v>4</v>
      </c>
      <c r="D5331" t="str">
        <f t="shared" si="639"/>
        <v>2021.01</v>
      </c>
      <c r="E5331" t="str" cm="1">
        <f t="array" ref="E5331">IF(COUNT(FIND({"셀룰러","샐룰러","lte","Lte","LTE","Cellular","cellular"},G5331)),"lte","wifi")</f>
        <v>wifi</v>
      </c>
      <c r="F5331" t="s">
        <v>96</v>
      </c>
      <c r="G5331" t="s">
        <v>385</v>
      </c>
      <c r="H5331">
        <f t="shared" si="640"/>
        <v>2.9100000000000819</v>
      </c>
      <c r="I5331">
        <f t="shared" si="634"/>
        <v>1269000</v>
      </c>
      <c r="J5331">
        <v>2018.1</v>
      </c>
      <c r="K5331">
        <f t="shared" si="635"/>
        <v>64</v>
      </c>
      <c r="M5331">
        <f t="shared" si="636"/>
        <v>1269000</v>
      </c>
    </row>
    <row r="5332" spans="1:13" x14ac:dyDescent="0.45">
      <c r="A5332" t="s">
        <v>5324</v>
      </c>
      <c r="B5332">
        <v>900000</v>
      </c>
      <c r="C5332" t="s">
        <v>4</v>
      </c>
      <c r="D5332" t="str">
        <f t="shared" si="639"/>
        <v>2021.01</v>
      </c>
      <c r="E5332" t="str" cm="1">
        <f t="array" ref="E5332">IF(COUNT(FIND({"셀룰러","샐룰러","lte","Lte","LTE","Cellular","cellular"},G5332)),"lte","wifi")</f>
        <v>wifi</v>
      </c>
      <c r="F5332" t="s">
        <v>87</v>
      </c>
      <c r="G5332" t="s">
        <v>86</v>
      </c>
      <c r="H5332">
        <f t="shared" si="640"/>
        <v>2.9100000000000819</v>
      </c>
      <c r="I5332">
        <f t="shared" si="634"/>
        <v>1269000</v>
      </c>
      <c r="J5332">
        <v>2018.1</v>
      </c>
      <c r="K5332">
        <f t="shared" si="635"/>
        <v>64</v>
      </c>
      <c r="M5332">
        <f t="shared" si="636"/>
        <v>1269000</v>
      </c>
    </row>
    <row r="5333" spans="1:13" x14ac:dyDescent="0.45">
      <c r="A5333" t="s">
        <v>5324</v>
      </c>
      <c r="B5333">
        <v>830000</v>
      </c>
      <c r="C5333" t="s">
        <v>4</v>
      </c>
      <c r="D5333" t="str">
        <f t="shared" si="639"/>
        <v>2020.11</v>
      </c>
      <c r="E5333" t="str" cm="1">
        <f t="array" ref="E5333">IF(COUNT(FIND({"셀룰러","샐룰러","lte","Lte","LTE","Cellular","cellular"},G5333)),"lte","wifi")</f>
        <v>wifi</v>
      </c>
      <c r="F5333" t="s">
        <v>192</v>
      </c>
      <c r="G5333" t="s">
        <v>191</v>
      </c>
      <c r="H5333">
        <f t="shared" si="640"/>
        <v>2.0099999999999909</v>
      </c>
      <c r="I5333">
        <f t="shared" si="634"/>
        <v>1269000</v>
      </c>
      <c r="J5333">
        <v>2018.1</v>
      </c>
      <c r="K5333">
        <f t="shared" si="635"/>
        <v>64</v>
      </c>
      <c r="M5333">
        <f t="shared" si="636"/>
        <v>1269000</v>
      </c>
    </row>
    <row r="5334" spans="1:13" x14ac:dyDescent="0.45">
      <c r="A5334" t="s">
        <v>5324</v>
      </c>
      <c r="B5334">
        <v>670000</v>
      </c>
      <c r="C5334" t="s">
        <v>7</v>
      </c>
      <c r="D5334" t="str">
        <f t="shared" si="639"/>
        <v>2020.12</v>
      </c>
      <c r="E5334" t="str" cm="1">
        <f t="array" ref="E5334">IF(COUNT(FIND({"셀룰러","샐룰러","lte","Lte","LTE","Cellular","cellular"},G5334)),"lte","wifi")</f>
        <v>wifi</v>
      </c>
      <c r="F5334" t="s">
        <v>130</v>
      </c>
      <c r="G5334" t="s">
        <v>434</v>
      </c>
      <c r="H5334">
        <f t="shared" si="640"/>
        <v>2.0199999999999818</v>
      </c>
      <c r="I5334">
        <f t="shared" si="634"/>
        <v>1269000</v>
      </c>
      <c r="J5334">
        <v>2018.1</v>
      </c>
      <c r="K5334">
        <f t="shared" si="635"/>
        <v>64</v>
      </c>
      <c r="M5334">
        <f t="shared" si="636"/>
        <v>1269000</v>
      </c>
    </row>
    <row r="5335" spans="1:13" x14ac:dyDescent="0.45">
      <c r="A5335" t="s">
        <v>5324</v>
      </c>
      <c r="B5335">
        <v>780000</v>
      </c>
      <c r="C5335" t="s">
        <v>4</v>
      </c>
      <c r="D5335" t="str">
        <f t="shared" si="639"/>
        <v>2021.02</v>
      </c>
      <c r="E5335" t="str" cm="1">
        <f t="array" ref="E5335">IF(COUNT(FIND({"셀룰러","샐룰러","lte","Lte","LTE","Cellular","cellular"},G5335)),"lte","wifi")</f>
        <v>lte</v>
      </c>
      <c r="F5335" t="s">
        <v>299</v>
      </c>
      <c r="G5335" t="s">
        <v>304</v>
      </c>
      <c r="H5335">
        <f t="shared" si="640"/>
        <v>2.9200000000000728</v>
      </c>
      <c r="I5335">
        <f t="shared" si="634"/>
        <v>1669000</v>
      </c>
      <c r="J5335">
        <v>2018.1</v>
      </c>
      <c r="K5335">
        <f t="shared" si="635"/>
        <v>256</v>
      </c>
      <c r="M5335">
        <f t="shared" si="636"/>
        <v>1469000</v>
      </c>
    </row>
    <row r="5336" spans="1:13" x14ac:dyDescent="0.45">
      <c r="A5336" t="s">
        <v>5324</v>
      </c>
      <c r="B5336">
        <v>850000</v>
      </c>
      <c r="C5336" t="s">
        <v>7</v>
      </c>
      <c r="D5336" t="str">
        <f t="shared" si="639"/>
        <v>2020.11</v>
      </c>
      <c r="E5336" t="str" cm="1">
        <f t="array" ref="E5336">IF(COUNT(FIND({"셀룰러","샐룰러","lte","Lte","LTE","Cellular","cellular"},G5336)),"lte","wifi")</f>
        <v>lte</v>
      </c>
      <c r="F5336" t="s">
        <v>597</v>
      </c>
      <c r="G5336" t="s">
        <v>4872</v>
      </c>
      <c r="H5336">
        <f t="shared" si="640"/>
        <v>2.0099999999999909</v>
      </c>
      <c r="I5336">
        <f t="shared" si="634"/>
        <v>1669000</v>
      </c>
      <c r="J5336">
        <v>2018.1</v>
      </c>
      <c r="K5336">
        <f t="shared" si="635"/>
        <v>256</v>
      </c>
      <c r="M5336">
        <f t="shared" si="636"/>
        <v>1469000</v>
      </c>
    </row>
    <row r="5337" spans="1:13" x14ac:dyDescent="0.45">
      <c r="A5337" t="s">
        <v>5324</v>
      </c>
      <c r="B5337">
        <v>800000</v>
      </c>
      <c r="C5337" t="s">
        <v>4</v>
      </c>
      <c r="D5337" t="str">
        <f t="shared" si="639"/>
        <v>2020.11</v>
      </c>
      <c r="E5337" t="str" cm="1">
        <f t="array" ref="E5337">IF(COUNT(FIND({"셀룰러","샐룰러","lte","Lte","LTE","Cellular","cellular"},G5337)),"lte","wifi")</f>
        <v>wifi</v>
      </c>
      <c r="F5337" t="s">
        <v>236</v>
      </c>
      <c r="G5337" t="s">
        <v>4918</v>
      </c>
      <c r="H5337">
        <f t="shared" si="640"/>
        <v>2.0099999999999909</v>
      </c>
      <c r="I5337">
        <f t="shared" si="634"/>
        <v>1269000</v>
      </c>
      <c r="J5337">
        <v>2018.1</v>
      </c>
      <c r="K5337">
        <f t="shared" si="635"/>
        <v>64</v>
      </c>
      <c r="M5337">
        <f t="shared" si="636"/>
        <v>1269000</v>
      </c>
    </row>
    <row r="5338" spans="1:13" x14ac:dyDescent="0.45">
      <c r="A5338" t="s">
        <v>5324</v>
      </c>
      <c r="B5338">
        <v>1000000</v>
      </c>
      <c r="C5338" t="s">
        <v>4</v>
      </c>
      <c r="D5338" t="str">
        <f t="shared" si="639"/>
        <v>2020.12</v>
      </c>
      <c r="E5338" t="str" cm="1">
        <f t="array" ref="E5338">IF(COUNT(FIND({"셀룰러","샐룰러","lte","Lte","LTE","Cellular","cellular"},G5338)),"lte","wifi")</f>
        <v>lte</v>
      </c>
      <c r="F5338" t="s">
        <v>150</v>
      </c>
      <c r="G5338" t="s">
        <v>466</v>
      </c>
      <c r="H5338">
        <f t="shared" si="640"/>
        <v>2.0199999999999818</v>
      </c>
      <c r="I5338">
        <f t="shared" ref="I5338:I5401" si="641">IF(K5338=256,M5338+200000,IF(K5338=512,M5338+470000,IF(K5338=1024,M5338+1010000,M5338)))</f>
        <v>1669000</v>
      </c>
      <c r="J5338">
        <v>2018.1</v>
      </c>
      <c r="K5338">
        <f t="shared" ref="K5338:K5401" si="642">IF(COUNT(FIND(512,G5338)),512,IF(COUNT(FIND(256,G5338)),256,IF(COUNT(FIND("1TB",G5338)),1024,64)))</f>
        <v>256</v>
      </c>
      <c r="M5338">
        <f t="shared" ref="M5338:M5401" si="643">IF(E5338="wifi",1269000,1469000)</f>
        <v>1469000</v>
      </c>
    </row>
    <row r="5339" spans="1:13" x14ac:dyDescent="0.45">
      <c r="A5339" t="s">
        <v>5324</v>
      </c>
      <c r="B5339">
        <v>760000</v>
      </c>
      <c r="C5339" t="s">
        <v>4</v>
      </c>
      <c r="D5339" t="str">
        <f t="shared" si="639"/>
        <v>2020.12</v>
      </c>
      <c r="E5339" t="str" cm="1">
        <f t="array" ref="E5339">IF(COUNT(FIND({"셀룰러","샐룰러","lte","Lte","LTE","Cellular","cellular"},G5339)),"lte","wifi")</f>
        <v>wifi</v>
      </c>
      <c r="F5339" t="s">
        <v>145</v>
      </c>
      <c r="G5339" t="s">
        <v>144</v>
      </c>
      <c r="H5339">
        <f t="shared" si="640"/>
        <v>2.0199999999999818</v>
      </c>
      <c r="I5339">
        <f t="shared" si="641"/>
        <v>1269000</v>
      </c>
      <c r="J5339">
        <v>2018.1</v>
      </c>
      <c r="K5339">
        <f t="shared" si="642"/>
        <v>64</v>
      </c>
      <c r="M5339">
        <f t="shared" si="643"/>
        <v>1269000</v>
      </c>
    </row>
    <row r="5340" spans="1:13" x14ac:dyDescent="0.45">
      <c r="A5340" t="s">
        <v>5324</v>
      </c>
      <c r="B5340">
        <v>750000</v>
      </c>
      <c r="C5340" t="s">
        <v>4</v>
      </c>
      <c r="D5340" t="str">
        <f t="shared" si="639"/>
        <v>2020.12</v>
      </c>
      <c r="E5340" t="str" cm="1">
        <f t="array" ref="E5340">IF(COUNT(FIND({"셀룰러","샐룰러","lte","Lte","LTE","Cellular","cellular"},G5340)),"lte","wifi")</f>
        <v>wifi</v>
      </c>
      <c r="F5340" t="s">
        <v>138</v>
      </c>
      <c r="G5340" t="s">
        <v>139</v>
      </c>
      <c r="H5340">
        <f t="shared" si="640"/>
        <v>2.0199999999999818</v>
      </c>
      <c r="I5340">
        <f t="shared" si="641"/>
        <v>1269000</v>
      </c>
      <c r="J5340">
        <v>2018.1</v>
      </c>
      <c r="K5340">
        <f t="shared" si="642"/>
        <v>64</v>
      </c>
      <c r="M5340">
        <f t="shared" si="643"/>
        <v>1269000</v>
      </c>
    </row>
    <row r="5341" spans="1:13" x14ac:dyDescent="0.45">
      <c r="A5341" t="s">
        <v>5324</v>
      </c>
      <c r="B5341">
        <v>750000</v>
      </c>
      <c r="C5341" t="s">
        <v>7</v>
      </c>
      <c r="D5341" s="2">
        <v>2021.01</v>
      </c>
      <c r="E5341" t="str" cm="1">
        <f t="array" ref="E5341">IF(COUNT(FIND({"셀룰러","샐룰러","lte","Lte","LTE","Cellular","cellular"},G5341)),"lte","wifi")</f>
        <v>wifi</v>
      </c>
      <c r="F5341">
        <v>20210125</v>
      </c>
      <c r="G5341" t="s">
        <v>5469</v>
      </c>
      <c r="H5341">
        <f t="shared" si="640"/>
        <v>2.9100000000000819</v>
      </c>
      <c r="I5341">
        <f t="shared" si="641"/>
        <v>1269000</v>
      </c>
      <c r="J5341">
        <v>2018.1</v>
      </c>
      <c r="K5341">
        <f t="shared" si="642"/>
        <v>64</v>
      </c>
      <c r="M5341">
        <f t="shared" si="643"/>
        <v>1269000</v>
      </c>
    </row>
    <row r="5342" spans="1:13" x14ac:dyDescent="0.45">
      <c r="A5342" t="s">
        <v>5324</v>
      </c>
      <c r="B5342">
        <v>890000</v>
      </c>
      <c r="C5342" t="s">
        <v>4</v>
      </c>
      <c r="D5342" s="2">
        <v>2020.12</v>
      </c>
      <c r="E5342" t="str" cm="1">
        <f t="array" ref="E5342">IF(COUNT(FIND({"셀룰러","샐룰러","lte","Lte","LTE","Cellular","cellular"},G5342)),"lte","wifi")</f>
        <v>wifi</v>
      </c>
      <c r="F5342">
        <v>20201221</v>
      </c>
      <c r="G5342" t="s">
        <v>5468</v>
      </c>
      <c r="H5342">
        <f t="shared" si="640"/>
        <v>2.0199999999999818</v>
      </c>
      <c r="I5342">
        <f t="shared" si="641"/>
        <v>1469000</v>
      </c>
      <c r="J5342">
        <v>2018.1</v>
      </c>
      <c r="K5342">
        <f t="shared" si="642"/>
        <v>256</v>
      </c>
      <c r="M5342">
        <f t="shared" si="643"/>
        <v>1269000</v>
      </c>
    </row>
    <row r="5343" spans="1:13" x14ac:dyDescent="0.45">
      <c r="A5343" t="s">
        <v>5324</v>
      </c>
      <c r="B5343">
        <v>730000</v>
      </c>
      <c r="C5343" t="s">
        <v>4</v>
      </c>
      <c r="D5343" t="str">
        <f t="shared" ref="D5343:D5365" si="644">LEFT(F5343,7)</f>
        <v>2020.12</v>
      </c>
      <c r="E5343" t="str" cm="1">
        <f t="array" ref="E5343">IF(COUNT(FIND({"셀룰러","샐룰러","lte","Lte","LTE","Cellular","cellular"},G5343)),"lte","wifi")</f>
        <v>wifi</v>
      </c>
      <c r="F5343" t="s">
        <v>480</v>
      </c>
      <c r="G5343" t="s">
        <v>497</v>
      </c>
      <c r="H5343">
        <f t="shared" si="640"/>
        <v>2.0199999999999818</v>
      </c>
      <c r="I5343">
        <f t="shared" si="641"/>
        <v>1269000</v>
      </c>
      <c r="J5343">
        <v>2018.1</v>
      </c>
      <c r="K5343">
        <f t="shared" si="642"/>
        <v>64</v>
      </c>
      <c r="M5343">
        <f t="shared" si="643"/>
        <v>1269000</v>
      </c>
    </row>
    <row r="5344" spans="1:13" x14ac:dyDescent="0.45">
      <c r="A5344" t="s">
        <v>5324</v>
      </c>
      <c r="B5344">
        <v>1350000</v>
      </c>
      <c r="C5344" t="s">
        <v>4</v>
      </c>
      <c r="D5344" t="str">
        <f t="shared" si="644"/>
        <v>2020.12</v>
      </c>
      <c r="E5344" t="str" cm="1">
        <f t="array" ref="E5344">IF(COUNT(FIND({"셀룰러","샐룰러","lte","Lte","LTE","Cellular","cellular"},G5344)),"lte","wifi")</f>
        <v>wifi</v>
      </c>
      <c r="F5344" t="s">
        <v>156</v>
      </c>
      <c r="G5344" t="s">
        <v>471</v>
      </c>
      <c r="H5344">
        <f t="shared" si="640"/>
        <v>2.0199999999999818</v>
      </c>
      <c r="I5344">
        <f t="shared" si="641"/>
        <v>1469000</v>
      </c>
      <c r="J5344">
        <v>2018.1</v>
      </c>
      <c r="K5344">
        <f t="shared" si="642"/>
        <v>256</v>
      </c>
      <c r="M5344">
        <f t="shared" si="643"/>
        <v>1269000</v>
      </c>
    </row>
    <row r="5345" spans="1:13" x14ac:dyDescent="0.45">
      <c r="A5345" t="s">
        <v>5324</v>
      </c>
      <c r="B5345">
        <v>500000</v>
      </c>
      <c r="C5345" t="s">
        <v>7</v>
      </c>
      <c r="D5345" t="str">
        <f t="shared" si="644"/>
        <v>2021.03</v>
      </c>
      <c r="E5345" t="str" cm="1">
        <f t="array" ref="E5345">IF(COUNT(FIND({"셀룰러","샐룰러","lte","Lte","LTE","Cellular","cellular"},G5345)),"lte","wifi")</f>
        <v>lte</v>
      </c>
      <c r="F5345" t="s">
        <v>197</v>
      </c>
      <c r="G5345" t="s">
        <v>537</v>
      </c>
      <c r="H5345">
        <f t="shared" si="640"/>
        <v>2.9300000000000637</v>
      </c>
      <c r="I5345">
        <f t="shared" si="641"/>
        <v>1669000</v>
      </c>
      <c r="J5345">
        <v>2018.1</v>
      </c>
      <c r="K5345">
        <f t="shared" si="642"/>
        <v>256</v>
      </c>
      <c r="M5345">
        <f t="shared" si="643"/>
        <v>1469000</v>
      </c>
    </row>
    <row r="5346" spans="1:13" x14ac:dyDescent="0.45">
      <c r="A5346" t="s">
        <v>5324</v>
      </c>
      <c r="B5346">
        <v>730000</v>
      </c>
      <c r="C5346" t="s">
        <v>4</v>
      </c>
      <c r="D5346" t="str">
        <f t="shared" si="644"/>
        <v>2021.02</v>
      </c>
      <c r="E5346" t="str" cm="1">
        <f t="array" ref="E5346">IF(COUNT(FIND({"셀룰러","샐룰러","lte","Lte","LTE","Cellular","cellular"},G5346)),"lte","wifi")</f>
        <v>wifi</v>
      </c>
      <c r="F5346" t="s">
        <v>48</v>
      </c>
      <c r="G5346" t="s">
        <v>309</v>
      </c>
      <c r="H5346">
        <f t="shared" si="640"/>
        <v>2.9200000000000728</v>
      </c>
      <c r="I5346">
        <f t="shared" si="641"/>
        <v>1269000</v>
      </c>
      <c r="J5346">
        <v>2018.1</v>
      </c>
      <c r="K5346">
        <f t="shared" si="642"/>
        <v>64</v>
      </c>
      <c r="M5346">
        <f t="shared" si="643"/>
        <v>1269000</v>
      </c>
    </row>
    <row r="5347" spans="1:13" x14ac:dyDescent="0.45">
      <c r="A5347" t="s">
        <v>5324</v>
      </c>
      <c r="B5347">
        <v>820000</v>
      </c>
      <c r="C5347" t="s">
        <v>4</v>
      </c>
      <c r="D5347" t="str">
        <f t="shared" si="644"/>
        <v>2021.01</v>
      </c>
      <c r="E5347" t="str" cm="1">
        <f t="array" ref="E5347">IF(COUNT(FIND({"셀룰러","샐룰러","lte","Lte","LTE","Cellular","cellular"},G5347)),"lte","wifi")</f>
        <v>wifi</v>
      </c>
      <c r="F5347" t="s">
        <v>102</v>
      </c>
      <c r="G5347" t="s">
        <v>402</v>
      </c>
      <c r="H5347">
        <f t="shared" si="640"/>
        <v>2.9100000000000819</v>
      </c>
      <c r="I5347">
        <f t="shared" si="641"/>
        <v>1269000</v>
      </c>
      <c r="J5347">
        <v>2018.1</v>
      </c>
      <c r="K5347">
        <f t="shared" si="642"/>
        <v>64</v>
      </c>
      <c r="M5347">
        <f t="shared" si="643"/>
        <v>1269000</v>
      </c>
    </row>
    <row r="5348" spans="1:13" x14ac:dyDescent="0.45">
      <c r="A5348" t="s">
        <v>5324</v>
      </c>
      <c r="B5348">
        <v>1050000</v>
      </c>
      <c r="C5348" t="s">
        <v>7</v>
      </c>
      <c r="D5348" t="str">
        <f t="shared" si="644"/>
        <v>2020.12</v>
      </c>
      <c r="E5348" t="str" cm="1">
        <f t="array" ref="E5348">IF(COUNT(FIND({"셀룰러","샐룰러","lte","Lte","LTE","Cellular","cellular"},G5348)),"lte","wifi")</f>
        <v>lte</v>
      </c>
      <c r="F5348" t="s">
        <v>150</v>
      </c>
      <c r="G5348" t="s">
        <v>463</v>
      </c>
      <c r="H5348">
        <f t="shared" si="640"/>
        <v>2.0199999999999818</v>
      </c>
      <c r="I5348">
        <f t="shared" si="641"/>
        <v>1669000</v>
      </c>
      <c r="J5348">
        <v>2018.1</v>
      </c>
      <c r="K5348">
        <f t="shared" si="642"/>
        <v>256</v>
      </c>
      <c r="M5348">
        <f t="shared" si="643"/>
        <v>1469000</v>
      </c>
    </row>
    <row r="5349" spans="1:13" x14ac:dyDescent="0.45">
      <c r="A5349" t="s">
        <v>5324</v>
      </c>
      <c r="B5349">
        <v>730000</v>
      </c>
      <c r="C5349" t="s">
        <v>7</v>
      </c>
      <c r="D5349" t="str">
        <f t="shared" si="644"/>
        <v>2021.01</v>
      </c>
      <c r="E5349" t="str" cm="1">
        <f t="array" ref="E5349">IF(COUNT(FIND({"셀룰러","샐룰러","lte","Lte","LTE","Cellular","cellular"},G5349)),"lte","wifi")</f>
        <v>wifi</v>
      </c>
      <c r="F5349" t="s">
        <v>347</v>
      </c>
      <c r="G5349" t="s">
        <v>360</v>
      </c>
      <c r="H5349">
        <f t="shared" si="640"/>
        <v>2.9100000000000819</v>
      </c>
      <c r="I5349">
        <f t="shared" si="641"/>
        <v>1269000</v>
      </c>
      <c r="J5349">
        <v>2018.1</v>
      </c>
      <c r="K5349">
        <f t="shared" si="642"/>
        <v>64</v>
      </c>
      <c r="M5349">
        <f t="shared" si="643"/>
        <v>1269000</v>
      </c>
    </row>
    <row r="5350" spans="1:13" x14ac:dyDescent="0.45">
      <c r="A5350" t="s">
        <v>5324</v>
      </c>
      <c r="B5350">
        <v>730000</v>
      </c>
      <c r="C5350" t="s">
        <v>4</v>
      </c>
      <c r="D5350" t="str">
        <f t="shared" si="644"/>
        <v>2021.03</v>
      </c>
      <c r="E5350" t="str" cm="1">
        <f t="array" ref="E5350">IF(COUNT(FIND({"셀룰러","샐룰러","lte","Lte","LTE","Cellular","cellular"},G5350)),"lte","wifi")</f>
        <v>lte</v>
      </c>
      <c r="F5350" t="s">
        <v>8</v>
      </c>
      <c r="G5350" t="s">
        <v>245</v>
      </c>
      <c r="H5350">
        <f t="shared" si="640"/>
        <v>2.9300000000000637</v>
      </c>
      <c r="I5350">
        <f t="shared" si="641"/>
        <v>1469000</v>
      </c>
      <c r="J5350">
        <v>2018.1</v>
      </c>
      <c r="K5350">
        <f t="shared" si="642"/>
        <v>64</v>
      </c>
      <c r="M5350">
        <f t="shared" si="643"/>
        <v>1469000</v>
      </c>
    </row>
    <row r="5351" spans="1:13" x14ac:dyDescent="0.45">
      <c r="A5351" t="s">
        <v>5324</v>
      </c>
      <c r="B5351">
        <v>920000</v>
      </c>
      <c r="C5351" t="s">
        <v>7</v>
      </c>
      <c r="D5351" t="str">
        <f t="shared" si="644"/>
        <v>2021.03</v>
      </c>
      <c r="E5351" t="str" cm="1">
        <f t="array" ref="E5351">IF(COUNT(FIND({"셀룰러","샐룰러","lte","Lte","LTE","Cellular","cellular"},G5351)),"lte","wifi")</f>
        <v>lte</v>
      </c>
      <c r="F5351" t="s">
        <v>10</v>
      </c>
      <c r="G5351" t="s">
        <v>227</v>
      </c>
      <c r="H5351">
        <f t="shared" si="640"/>
        <v>2.9300000000000637</v>
      </c>
      <c r="I5351">
        <f t="shared" si="641"/>
        <v>1939000</v>
      </c>
      <c r="J5351">
        <v>2018.1</v>
      </c>
      <c r="K5351">
        <f t="shared" si="642"/>
        <v>512</v>
      </c>
      <c r="M5351">
        <f t="shared" si="643"/>
        <v>1469000</v>
      </c>
    </row>
    <row r="5352" spans="1:13" x14ac:dyDescent="0.45">
      <c r="A5352" t="s">
        <v>5324</v>
      </c>
      <c r="B5352">
        <v>750000</v>
      </c>
      <c r="C5352" t="s">
        <v>7</v>
      </c>
      <c r="D5352" t="str">
        <f t="shared" si="644"/>
        <v>2020.12</v>
      </c>
      <c r="E5352" t="str" cm="1">
        <f t="array" ref="E5352">IF(COUNT(FIND({"셀룰러","샐룰러","lte","Lte","LTE","Cellular","cellular"},G5352)),"lte","wifi")</f>
        <v>lte</v>
      </c>
      <c r="F5352" t="s">
        <v>128</v>
      </c>
      <c r="G5352" t="s">
        <v>488</v>
      </c>
      <c r="H5352">
        <f t="shared" si="640"/>
        <v>2.0199999999999818</v>
      </c>
      <c r="I5352">
        <f t="shared" si="641"/>
        <v>1469000</v>
      </c>
      <c r="J5352">
        <v>2018.1</v>
      </c>
      <c r="K5352">
        <f t="shared" si="642"/>
        <v>64</v>
      </c>
      <c r="M5352">
        <f t="shared" si="643"/>
        <v>1469000</v>
      </c>
    </row>
    <row r="5353" spans="1:13" x14ac:dyDescent="0.45">
      <c r="A5353" t="s">
        <v>5324</v>
      </c>
      <c r="B5353">
        <v>950000</v>
      </c>
      <c r="C5353" t="s">
        <v>4</v>
      </c>
      <c r="D5353" t="str">
        <f t="shared" si="644"/>
        <v>2021.02</v>
      </c>
      <c r="E5353" t="str" cm="1">
        <f t="array" ref="E5353">IF(COUNT(FIND({"셀룰러","샐룰러","lte","Lte","LTE","Cellular","cellular"},G5353)),"lte","wifi")</f>
        <v>lte</v>
      </c>
      <c r="F5353" t="s">
        <v>73</v>
      </c>
      <c r="G5353" t="s">
        <v>312</v>
      </c>
      <c r="H5353">
        <f t="shared" si="640"/>
        <v>2.9200000000000728</v>
      </c>
      <c r="I5353">
        <f t="shared" si="641"/>
        <v>1669000</v>
      </c>
      <c r="J5353">
        <v>2018.1</v>
      </c>
      <c r="K5353">
        <f t="shared" si="642"/>
        <v>256</v>
      </c>
      <c r="M5353">
        <f t="shared" si="643"/>
        <v>1469000</v>
      </c>
    </row>
    <row r="5354" spans="1:13" x14ac:dyDescent="0.45">
      <c r="A5354" t="s">
        <v>5324</v>
      </c>
      <c r="B5354">
        <v>1050000</v>
      </c>
      <c r="C5354" t="s">
        <v>4</v>
      </c>
      <c r="D5354" t="str">
        <f t="shared" si="644"/>
        <v>2021.02</v>
      </c>
      <c r="E5354" t="str" cm="1">
        <f t="array" ref="E5354">IF(COUNT(FIND({"셀룰러","샐룰러","lte","Lte","LTE","Cellular","cellular"},G5354)),"lte","wifi")</f>
        <v>lte</v>
      </c>
      <c r="F5354" t="s">
        <v>52</v>
      </c>
      <c r="G5354" t="s">
        <v>51</v>
      </c>
      <c r="H5354">
        <f t="shared" si="640"/>
        <v>2.9200000000000728</v>
      </c>
      <c r="I5354">
        <f t="shared" si="641"/>
        <v>1669000</v>
      </c>
      <c r="J5354">
        <v>2018.1</v>
      </c>
      <c r="K5354">
        <f t="shared" si="642"/>
        <v>256</v>
      </c>
      <c r="M5354">
        <f t="shared" si="643"/>
        <v>1469000</v>
      </c>
    </row>
    <row r="5355" spans="1:13" x14ac:dyDescent="0.45">
      <c r="A5355" t="s">
        <v>5324</v>
      </c>
      <c r="B5355">
        <v>1000000</v>
      </c>
      <c r="C5355" t="s">
        <v>43</v>
      </c>
      <c r="D5355" t="str">
        <f t="shared" si="644"/>
        <v>2020.12</v>
      </c>
      <c r="E5355" t="str" cm="1">
        <f t="array" ref="E5355">IF(COUNT(FIND({"셀룰러","샐룰러","lte","Lte","LTE","Cellular","cellular"},G5355)),"lte","wifi")</f>
        <v>wifi</v>
      </c>
      <c r="F5355" t="s">
        <v>173</v>
      </c>
      <c r="G5355" t="s">
        <v>172</v>
      </c>
      <c r="H5355">
        <f t="shared" si="640"/>
        <v>2.0199999999999818</v>
      </c>
      <c r="I5355">
        <f t="shared" si="641"/>
        <v>1469000</v>
      </c>
      <c r="J5355">
        <v>2018.1</v>
      </c>
      <c r="K5355">
        <f t="shared" si="642"/>
        <v>256</v>
      </c>
      <c r="M5355">
        <f t="shared" si="643"/>
        <v>1269000</v>
      </c>
    </row>
    <row r="5356" spans="1:13" x14ac:dyDescent="0.45">
      <c r="A5356" t="s">
        <v>5324</v>
      </c>
      <c r="B5356">
        <v>750000</v>
      </c>
      <c r="C5356" t="s">
        <v>7</v>
      </c>
      <c r="D5356" t="str">
        <f t="shared" si="644"/>
        <v>2021.01</v>
      </c>
      <c r="E5356" t="str" cm="1">
        <f t="array" ref="E5356">IF(COUNT(FIND({"셀룰러","샐룰러","lte","Lte","LTE","Cellular","cellular"},G5356)),"lte","wifi")</f>
        <v>wifi</v>
      </c>
      <c r="F5356" t="s">
        <v>87</v>
      </c>
      <c r="G5356" t="s">
        <v>343</v>
      </c>
      <c r="H5356">
        <f t="shared" si="640"/>
        <v>2.9100000000000819</v>
      </c>
      <c r="I5356">
        <f t="shared" si="641"/>
        <v>1269000</v>
      </c>
      <c r="J5356">
        <v>2018.1</v>
      </c>
      <c r="K5356">
        <f t="shared" si="642"/>
        <v>64</v>
      </c>
      <c r="M5356">
        <f t="shared" si="643"/>
        <v>1269000</v>
      </c>
    </row>
    <row r="5357" spans="1:13" x14ac:dyDescent="0.45">
      <c r="A5357" t="s">
        <v>5324</v>
      </c>
      <c r="B5357">
        <v>820000</v>
      </c>
      <c r="C5357" t="s">
        <v>4</v>
      </c>
      <c r="D5357" t="str">
        <f t="shared" si="644"/>
        <v>2020.12</v>
      </c>
      <c r="E5357" t="str" cm="1">
        <f t="array" ref="E5357">IF(COUNT(FIND({"셀룰러","샐룰러","lte","Lte","LTE","Cellular","cellular"},G5357)),"lte","wifi")</f>
        <v>wifi</v>
      </c>
      <c r="F5357" t="s">
        <v>169</v>
      </c>
      <c r="G5357" t="s">
        <v>519</v>
      </c>
      <c r="H5357">
        <f t="shared" si="640"/>
        <v>2.0199999999999818</v>
      </c>
      <c r="I5357">
        <f t="shared" si="641"/>
        <v>1469000</v>
      </c>
      <c r="J5357">
        <v>2018.1</v>
      </c>
      <c r="K5357">
        <f t="shared" si="642"/>
        <v>256</v>
      </c>
      <c r="M5357">
        <f t="shared" si="643"/>
        <v>1269000</v>
      </c>
    </row>
    <row r="5358" spans="1:13" x14ac:dyDescent="0.45">
      <c r="A5358" t="s">
        <v>5324</v>
      </c>
      <c r="B5358">
        <v>1100000</v>
      </c>
      <c r="C5358" t="s">
        <v>7</v>
      </c>
      <c r="D5358" t="str">
        <f t="shared" si="644"/>
        <v>2021.02</v>
      </c>
      <c r="E5358" t="str" cm="1">
        <f t="array" ref="E5358">IF(COUNT(FIND({"셀룰러","샐룰러","lte","Lte","LTE","Cellular","cellular"},G5358)),"lte","wifi")</f>
        <v>lte</v>
      </c>
      <c r="F5358" t="s">
        <v>29</v>
      </c>
      <c r="G5358" t="s">
        <v>254</v>
      </c>
      <c r="H5358">
        <f t="shared" si="640"/>
        <v>2.9200000000000728</v>
      </c>
      <c r="I5358">
        <f t="shared" si="641"/>
        <v>1669000</v>
      </c>
      <c r="J5358">
        <v>2018.1</v>
      </c>
      <c r="K5358">
        <f t="shared" si="642"/>
        <v>256</v>
      </c>
      <c r="M5358">
        <f t="shared" si="643"/>
        <v>1469000</v>
      </c>
    </row>
    <row r="5359" spans="1:13" x14ac:dyDescent="0.45">
      <c r="A5359" t="s">
        <v>5324</v>
      </c>
      <c r="B5359">
        <v>800000</v>
      </c>
      <c r="C5359" t="s">
        <v>7</v>
      </c>
      <c r="D5359" t="str">
        <f t="shared" si="644"/>
        <v>2021.02</v>
      </c>
      <c r="E5359" t="str" cm="1">
        <f t="array" ref="E5359">IF(COUNT(FIND({"셀룰러","샐룰러","lte","Lte","LTE","Cellular","cellular"},G5359)),"lte","wifi")</f>
        <v>wifi</v>
      </c>
      <c r="F5359" t="s">
        <v>40</v>
      </c>
      <c r="G5359" t="s">
        <v>39</v>
      </c>
      <c r="H5359">
        <f t="shared" si="640"/>
        <v>2.9200000000000728</v>
      </c>
      <c r="I5359">
        <f t="shared" si="641"/>
        <v>1269000</v>
      </c>
      <c r="J5359">
        <v>2018.1</v>
      </c>
      <c r="K5359">
        <f t="shared" si="642"/>
        <v>64</v>
      </c>
      <c r="M5359">
        <f t="shared" si="643"/>
        <v>1269000</v>
      </c>
    </row>
    <row r="5360" spans="1:13" x14ac:dyDescent="0.45">
      <c r="A5360" t="s">
        <v>5324</v>
      </c>
      <c r="B5360">
        <v>400000</v>
      </c>
      <c r="C5360" t="s">
        <v>4</v>
      </c>
      <c r="D5360" t="str">
        <f t="shared" si="644"/>
        <v>2020.12</v>
      </c>
      <c r="E5360" t="str" cm="1">
        <f t="array" ref="E5360">IF(COUNT(FIND({"셀룰러","샐룰러","lte","Lte","LTE","Cellular","cellular"},G5360)),"lte","wifi")</f>
        <v>wifi</v>
      </c>
      <c r="F5360" t="s">
        <v>148</v>
      </c>
      <c r="G5360" t="s">
        <v>147</v>
      </c>
      <c r="H5360">
        <f t="shared" si="640"/>
        <v>2.0199999999999818</v>
      </c>
      <c r="I5360">
        <f t="shared" si="641"/>
        <v>1269000</v>
      </c>
      <c r="J5360">
        <v>2018.1</v>
      </c>
      <c r="K5360">
        <f t="shared" si="642"/>
        <v>64</v>
      </c>
      <c r="M5360">
        <f t="shared" si="643"/>
        <v>1269000</v>
      </c>
    </row>
    <row r="5361" spans="1:13" x14ac:dyDescent="0.45">
      <c r="A5361" t="s">
        <v>5324</v>
      </c>
      <c r="B5361">
        <v>1000000</v>
      </c>
      <c r="C5361" t="s">
        <v>4</v>
      </c>
      <c r="D5361" t="str">
        <f t="shared" si="644"/>
        <v>2020.11</v>
      </c>
      <c r="E5361" t="str" cm="1">
        <f t="array" ref="E5361">IF(COUNT(FIND({"셀룰러","샐룰러","lte","Lte","LTE","Cellular","cellular"},G5361)),"lte","wifi")</f>
        <v>wifi</v>
      </c>
      <c r="F5361" t="s">
        <v>213</v>
      </c>
      <c r="G5361" t="s">
        <v>4904</v>
      </c>
      <c r="H5361">
        <f t="shared" si="640"/>
        <v>2.0099999999999909</v>
      </c>
      <c r="I5361">
        <f t="shared" si="641"/>
        <v>1469000</v>
      </c>
      <c r="J5361">
        <v>2018.1</v>
      </c>
      <c r="K5361">
        <f t="shared" si="642"/>
        <v>256</v>
      </c>
      <c r="M5361">
        <f t="shared" si="643"/>
        <v>1269000</v>
      </c>
    </row>
    <row r="5362" spans="1:13" x14ac:dyDescent="0.45">
      <c r="A5362" t="s">
        <v>5324</v>
      </c>
      <c r="B5362">
        <v>720000</v>
      </c>
      <c r="C5362" t="s">
        <v>4</v>
      </c>
      <c r="D5362" t="str">
        <f t="shared" si="644"/>
        <v>2020.12</v>
      </c>
      <c r="E5362" t="str" cm="1">
        <f t="array" ref="E5362">IF(COUNT(FIND({"셀룰러","샐룰러","lte","Lte","LTE","Cellular","cellular"},G5362)),"lte","wifi")</f>
        <v>wifi</v>
      </c>
      <c r="F5362" t="s">
        <v>160</v>
      </c>
      <c r="G5362" t="s">
        <v>502</v>
      </c>
      <c r="H5362">
        <f t="shared" si="640"/>
        <v>2.0199999999999818</v>
      </c>
      <c r="I5362">
        <f t="shared" si="641"/>
        <v>1269000</v>
      </c>
      <c r="J5362">
        <v>2018.1</v>
      </c>
      <c r="K5362">
        <f t="shared" si="642"/>
        <v>64</v>
      </c>
      <c r="M5362">
        <f t="shared" si="643"/>
        <v>1269000</v>
      </c>
    </row>
    <row r="5363" spans="1:13" x14ac:dyDescent="0.45">
      <c r="A5363" t="s">
        <v>5324</v>
      </c>
      <c r="B5363">
        <v>900000</v>
      </c>
      <c r="C5363" t="s">
        <v>4</v>
      </c>
      <c r="D5363" t="str">
        <f t="shared" si="644"/>
        <v>2020.11</v>
      </c>
      <c r="E5363" t="str" cm="1">
        <f t="array" ref="E5363">IF(COUNT(FIND({"셀룰러","샐룰러","lte","Lte","LTE","Cellular","cellular"},G5363)),"lte","wifi")</f>
        <v>wifi</v>
      </c>
      <c r="F5363" t="s">
        <v>597</v>
      </c>
      <c r="G5363" t="s">
        <v>4909</v>
      </c>
      <c r="H5363">
        <f t="shared" si="640"/>
        <v>2.0099999999999909</v>
      </c>
      <c r="I5363">
        <f t="shared" si="641"/>
        <v>1469000</v>
      </c>
      <c r="J5363">
        <v>2018.1</v>
      </c>
      <c r="K5363">
        <f t="shared" si="642"/>
        <v>256</v>
      </c>
      <c r="M5363">
        <f t="shared" si="643"/>
        <v>1269000</v>
      </c>
    </row>
    <row r="5364" spans="1:13" x14ac:dyDescent="0.45">
      <c r="A5364" t="s">
        <v>5324</v>
      </c>
      <c r="B5364">
        <v>850000</v>
      </c>
      <c r="C5364" t="s">
        <v>7</v>
      </c>
      <c r="D5364" t="str">
        <f t="shared" si="644"/>
        <v>2021.02</v>
      </c>
      <c r="E5364" t="str" cm="1">
        <f t="array" ref="E5364">IF(COUNT(FIND({"셀룰러","샐룰러","lte","Lte","LTE","Cellular","cellular"},G5364)),"lte","wifi")</f>
        <v>wifi</v>
      </c>
      <c r="F5364" t="s">
        <v>257</v>
      </c>
      <c r="G5364" t="s">
        <v>271</v>
      </c>
      <c r="H5364">
        <f t="shared" si="640"/>
        <v>2.9200000000000728</v>
      </c>
      <c r="I5364">
        <f t="shared" si="641"/>
        <v>1469000</v>
      </c>
      <c r="J5364">
        <v>2018.1</v>
      </c>
      <c r="K5364">
        <f t="shared" si="642"/>
        <v>256</v>
      </c>
      <c r="M5364">
        <f t="shared" si="643"/>
        <v>1269000</v>
      </c>
    </row>
    <row r="5365" spans="1:13" x14ac:dyDescent="0.45">
      <c r="A5365" t="s">
        <v>5324</v>
      </c>
      <c r="B5365">
        <v>900000</v>
      </c>
      <c r="C5365" t="s">
        <v>7</v>
      </c>
      <c r="D5365" t="str">
        <f t="shared" si="644"/>
        <v>2021.01</v>
      </c>
      <c r="E5365" t="str" cm="1">
        <f t="array" ref="E5365">IF(COUNT(FIND({"셀룰러","샐룰러","lte","Lte","LTE","Cellular","cellular"},G5365)),"lte","wifi")</f>
        <v>wifi</v>
      </c>
      <c r="F5365" t="s">
        <v>127</v>
      </c>
      <c r="G5365" t="s">
        <v>412</v>
      </c>
      <c r="H5365">
        <f t="shared" si="640"/>
        <v>2.9100000000000819</v>
      </c>
      <c r="I5365">
        <f t="shared" si="641"/>
        <v>1469000</v>
      </c>
      <c r="J5365">
        <v>2018.1</v>
      </c>
      <c r="K5365">
        <f t="shared" si="642"/>
        <v>256</v>
      </c>
      <c r="M5365">
        <f t="shared" si="643"/>
        <v>1269000</v>
      </c>
    </row>
    <row r="5366" spans="1:13" x14ac:dyDescent="0.45">
      <c r="A5366" t="s">
        <v>5324</v>
      </c>
      <c r="B5366">
        <v>720000</v>
      </c>
      <c r="C5366" t="s">
        <v>4</v>
      </c>
      <c r="D5366" s="2">
        <v>2020.12</v>
      </c>
      <c r="E5366" t="str" cm="1">
        <f t="array" ref="E5366">IF(COUNT(FIND({"셀룰러","샐룰러","lte","Lte","LTE","Cellular","cellular"},G5366)),"lte","wifi")</f>
        <v>wifi</v>
      </c>
      <c r="F5366">
        <v>20201209</v>
      </c>
      <c r="G5366" t="s">
        <v>5367</v>
      </c>
      <c r="H5366">
        <f t="shared" si="640"/>
        <v>2.0199999999999818</v>
      </c>
      <c r="I5366">
        <f t="shared" si="641"/>
        <v>1469000</v>
      </c>
      <c r="J5366">
        <v>2018.1</v>
      </c>
      <c r="K5366">
        <f t="shared" si="642"/>
        <v>256</v>
      </c>
      <c r="M5366">
        <f t="shared" si="643"/>
        <v>1269000</v>
      </c>
    </row>
    <row r="5367" spans="1:13" x14ac:dyDescent="0.45">
      <c r="A5367" t="s">
        <v>5324</v>
      </c>
      <c r="B5367">
        <v>905000</v>
      </c>
      <c r="C5367" t="s">
        <v>4</v>
      </c>
      <c r="D5367" t="str">
        <f>LEFT(F5367,7)</f>
        <v>2021.01</v>
      </c>
      <c r="E5367" t="str" cm="1">
        <f t="array" ref="E5367">IF(COUNT(FIND({"셀룰러","샐룰러","lte","Lte","LTE","Cellular","cellular"},G5367)),"lte","wifi")</f>
        <v>wifi</v>
      </c>
      <c r="F5367" t="s">
        <v>94</v>
      </c>
      <c r="G5367" t="s">
        <v>93</v>
      </c>
      <c r="H5367">
        <f t="shared" si="640"/>
        <v>2.9100000000000819</v>
      </c>
      <c r="I5367">
        <f t="shared" si="641"/>
        <v>1269000</v>
      </c>
      <c r="J5367">
        <v>2018.1</v>
      </c>
      <c r="K5367">
        <f t="shared" si="642"/>
        <v>64</v>
      </c>
      <c r="M5367">
        <f t="shared" si="643"/>
        <v>1269000</v>
      </c>
    </row>
    <row r="5368" spans="1:13" x14ac:dyDescent="0.45">
      <c r="A5368" t="s">
        <v>5324</v>
      </c>
      <c r="B5368">
        <v>880000</v>
      </c>
      <c r="C5368" t="s">
        <v>4</v>
      </c>
      <c r="D5368" s="2">
        <v>2020.11</v>
      </c>
      <c r="E5368" t="str" cm="1">
        <f t="array" ref="E5368">IF(COUNT(FIND({"셀룰러","샐룰러","lte","Lte","LTE","Cellular","cellular"},G5368)),"lte","wifi")</f>
        <v>wifi</v>
      </c>
      <c r="F5368">
        <v>20201119</v>
      </c>
      <c r="G5368" t="s">
        <v>5509</v>
      </c>
      <c r="H5368">
        <f t="shared" si="640"/>
        <v>2.0099999999999909</v>
      </c>
      <c r="I5368">
        <f t="shared" si="641"/>
        <v>1269000</v>
      </c>
      <c r="J5368">
        <v>2018.1</v>
      </c>
      <c r="K5368">
        <f t="shared" si="642"/>
        <v>64</v>
      </c>
      <c r="M5368">
        <f t="shared" si="643"/>
        <v>1269000</v>
      </c>
    </row>
    <row r="5369" spans="1:13" x14ac:dyDescent="0.45">
      <c r="A5369" t="s">
        <v>5324</v>
      </c>
      <c r="B5369">
        <v>700000</v>
      </c>
      <c r="C5369" t="s">
        <v>7</v>
      </c>
      <c r="D5369" t="str">
        <f>LEFT(F5369,7)</f>
        <v>2021.01</v>
      </c>
      <c r="E5369" t="str" cm="1">
        <f t="array" ref="E5369">IF(COUNT(FIND({"셀룰러","샐룰러","lte","Lte","LTE","Cellular","cellular"},G5369)),"lte","wifi")</f>
        <v>wifi</v>
      </c>
      <c r="F5369" t="s">
        <v>342</v>
      </c>
      <c r="G5369" t="s">
        <v>363</v>
      </c>
      <c r="H5369">
        <f t="shared" si="640"/>
        <v>2.9100000000000819</v>
      </c>
      <c r="I5369">
        <f t="shared" si="641"/>
        <v>1269000</v>
      </c>
      <c r="J5369">
        <v>2018.1</v>
      </c>
      <c r="K5369">
        <f t="shared" si="642"/>
        <v>64</v>
      </c>
      <c r="M5369">
        <f t="shared" si="643"/>
        <v>1269000</v>
      </c>
    </row>
    <row r="5370" spans="1:13" x14ac:dyDescent="0.45">
      <c r="A5370" t="s">
        <v>5324</v>
      </c>
      <c r="B5370">
        <v>650000</v>
      </c>
      <c r="C5370" t="s">
        <v>7</v>
      </c>
      <c r="D5370" t="str">
        <f>LEFT(F5370,7)</f>
        <v>2021.02</v>
      </c>
      <c r="E5370" t="str" cm="1">
        <f t="array" ref="E5370">IF(COUNT(FIND({"셀룰러","샐룰러","lte","Lte","LTE","Cellular","cellular"},G5370)),"lte","wifi")</f>
        <v>wifi</v>
      </c>
      <c r="F5370" t="s">
        <v>69</v>
      </c>
      <c r="G5370" t="s">
        <v>317</v>
      </c>
      <c r="H5370">
        <f t="shared" si="640"/>
        <v>2.9200000000000728</v>
      </c>
      <c r="I5370">
        <f t="shared" si="641"/>
        <v>1269000</v>
      </c>
      <c r="J5370">
        <v>2018.1</v>
      </c>
      <c r="K5370">
        <f t="shared" si="642"/>
        <v>64</v>
      </c>
      <c r="M5370">
        <f t="shared" si="643"/>
        <v>1269000</v>
      </c>
    </row>
    <row r="5371" spans="1:13" x14ac:dyDescent="0.45">
      <c r="A5371" t="s">
        <v>5324</v>
      </c>
      <c r="B5371">
        <v>800000</v>
      </c>
      <c r="C5371" t="s">
        <v>7</v>
      </c>
      <c r="D5371" s="2">
        <v>2020.12</v>
      </c>
      <c r="E5371" t="str" cm="1">
        <f t="array" ref="E5371">IF(COUNT(FIND({"셀룰러","샐룰러","lte","Lte","LTE","Cellular","cellular"},G5371)),"lte","wifi")</f>
        <v>wifi</v>
      </c>
      <c r="F5371">
        <v>20201201</v>
      </c>
      <c r="G5371" t="s">
        <v>5659</v>
      </c>
      <c r="H5371">
        <f t="shared" si="640"/>
        <v>2.0199999999999818</v>
      </c>
      <c r="I5371">
        <f t="shared" si="641"/>
        <v>1269000</v>
      </c>
      <c r="J5371">
        <v>2018.1</v>
      </c>
      <c r="K5371">
        <f t="shared" si="642"/>
        <v>64</v>
      </c>
      <c r="M5371">
        <f t="shared" si="643"/>
        <v>1269000</v>
      </c>
    </row>
    <row r="5372" spans="1:13" x14ac:dyDescent="0.45">
      <c r="A5372" t="s">
        <v>5324</v>
      </c>
      <c r="B5372">
        <v>650000</v>
      </c>
      <c r="C5372" t="s">
        <v>7</v>
      </c>
      <c r="D5372" t="str">
        <f t="shared" ref="D5372:D5402" si="645">LEFT(F5372,7)</f>
        <v>2020.11</v>
      </c>
      <c r="E5372" t="str" cm="1">
        <f t="array" ref="E5372">IF(COUNT(FIND({"셀룰러","샐룰러","lte","Lte","LTE","Cellular","cellular"},G5372)),"lte","wifi")</f>
        <v>wifi</v>
      </c>
      <c r="F5372" t="s">
        <v>168</v>
      </c>
      <c r="G5372" t="s">
        <v>4877</v>
      </c>
      <c r="H5372">
        <f t="shared" si="640"/>
        <v>2.0099999999999909</v>
      </c>
      <c r="I5372">
        <f t="shared" si="641"/>
        <v>1269000</v>
      </c>
      <c r="J5372">
        <v>2018.1</v>
      </c>
      <c r="K5372">
        <f t="shared" si="642"/>
        <v>64</v>
      </c>
      <c r="M5372">
        <f t="shared" si="643"/>
        <v>1269000</v>
      </c>
    </row>
    <row r="5373" spans="1:13" x14ac:dyDescent="0.45">
      <c r="A5373" t="s">
        <v>5324</v>
      </c>
      <c r="B5373">
        <v>750000</v>
      </c>
      <c r="C5373" t="s">
        <v>4</v>
      </c>
      <c r="D5373" t="str">
        <f t="shared" si="645"/>
        <v>2020.12</v>
      </c>
      <c r="E5373" t="str" cm="1">
        <f t="array" ref="E5373">IF(COUNT(FIND({"셀룰러","샐룰러","lte","Lte","LTE","Cellular","cellular"},G5373)),"lte","wifi")</f>
        <v>wifi</v>
      </c>
      <c r="F5373" t="s">
        <v>161</v>
      </c>
      <c r="G5373" t="s">
        <v>162</v>
      </c>
      <c r="H5373">
        <f t="shared" si="640"/>
        <v>2.0199999999999818</v>
      </c>
      <c r="I5373">
        <f t="shared" si="641"/>
        <v>1269000</v>
      </c>
      <c r="J5373">
        <v>2018.1</v>
      </c>
      <c r="K5373">
        <f t="shared" si="642"/>
        <v>64</v>
      </c>
      <c r="M5373">
        <f t="shared" si="643"/>
        <v>1269000</v>
      </c>
    </row>
    <row r="5374" spans="1:13" x14ac:dyDescent="0.45">
      <c r="A5374" t="s">
        <v>5324</v>
      </c>
      <c r="B5374">
        <v>1100000</v>
      </c>
      <c r="C5374" t="s">
        <v>4</v>
      </c>
      <c r="D5374" t="str">
        <f t="shared" si="645"/>
        <v>2021.01</v>
      </c>
      <c r="E5374" t="str" cm="1">
        <f t="array" ref="E5374">IF(COUNT(FIND({"셀룰러","샐룰러","lte","Lte","LTE","Cellular","cellular"},G5374)),"lte","wifi")</f>
        <v>lte</v>
      </c>
      <c r="F5374" t="s">
        <v>106</v>
      </c>
      <c r="G5374" t="s">
        <v>398</v>
      </c>
      <c r="H5374">
        <f t="shared" si="640"/>
        <v>2.9100000000000819</v>
      </c>
      <c r="I5374">
        <f t="shared" si="641"/>
        <v>1669000</v>
      </c>
      <c r="J5374">
        <v>2018.1</v>
      </c>
      <c r="K5374">
        <f t="shared" si="642"/>
        <v>256</v>
      </c>
      <c r="M5374">
        <f t="shared" si="643"/>
        <v>1469000</v>
      </c>
    </row>
    <row r="5375" spans="1:13" x14ac:dyDescent="0.45">
      <c r="A5375" t="s">
        <v>5324</v>
      </c>
      <c r="B5375">
        <v>830000</v>
      </c>
      <c r="C5375" t="s">
        <v>4</v>
      </c>
      <c r="D5375" t="str">
        <f t="shared" si="645"/>
        <v>2021.01</v>
      </c>
      <c r="E5375" t="str" cm="1">
        <f t="array" ref="E5375">IF(COUNT(FIND({"셀룰러","샐룰러","lte","Lte","LTE","Cellular","cellular"},G5375)),"lte","wifi")</f>
        <v>wifi</v>
      </c>
      <c r="F5375" t="s">
        <v>114</v>
      </c>
      <c r="G5375" t="s">
        <v>124</v>
      </c>
      <c r="H5375">
        <f t="shared" si="640"/>
        <v>2.9100000000000819</v>
      </c>
      <c r="I5375">
        <f t="shared" si="641"/>
        <v>1469000</v>
      </c>
      <c r="J5375">
        <v>2018.1</v>
      </c>
      <c r="K5375">
        <f t="shared" si="642"/>
        <v>256</v>
      </c>
      <c r="M5375">
        <f t="shared" si="643"/>
        <v>1269000</v>
      </c>
    </row>
    <row r="5376" spans="1:13" x14ac:dyDescent="0.45">
      <c r="A5376" t="s">
        <v>5324</v>
      </c>
      <c r="B5376">
        <v>802400</v>
      </c>
      <c r="C5376" t="s">
        <v>4</v>
      </c>
      <c r="D5376" t="str">
        <f t="shared" si="645"/>
        <v>2020.12</v>
      </c>
      <c r="E5376" t="str" cm="1">
        <f t="array" ref="E5376">IF(COUNT(FIND({"셀룰러","샐룰러","lte","Lte","LTE","Cellular","cellular"},G5376)),"lte","wifi")</f>
        <v>wifi</v>
      </c>
      <c r="F5376" t="s">
        <v>146</v>
      </c>
      <c r="G5376" t="s">
        <v>157</v>
      </c>
      <c r="H5376">
        <f t="shared" si="640"/>
        <v>2.0199999999999818</v>
      </c>
      <c r="I5376">
        <f t="shared" si="641"/>
        <v>1269000</v>
      </c>
      <c r="J5376">
        <v>2018.1</v>
      </c>
      <c r="K5376">
        <f t="shared" si="642"/>
        <v>64</v>
      </c>
      <c r="M5376">
        <f t="shared" si="643"/>
        <v>1269000</v>
      </c>
    </row>
    <row r="5377" spans="1:13" x14ac:dyDescent="0.45">
      <c r="A5377" t="s">
        <v>5324</v>
      </c>
      <c r="B5377">
        <v>870000</v>
      </c>
      <c r="C5377" t="s">
        <v>7</v>
      </c>
      <c r="D5377" t="str">
        <f t="shared" si="645"/>
        <v>2020.11</v>
      </c>
      <c r="E5377" t="str" cm="1">
        <f t="array" ref="E5377">IF(COUNT(FIND({"셀룰러","샐룰러","lte","Lte","LTE","Cellular","cellular"},G5377)),"lte","wifi")</f>
        <v>lte</v>
      </c>
      <c r="F5377" t="s">
        <v>602</v>
      </c>
      <c r="G5377" t="s">
        <v>4925</v>
      </c>
      <c r="H5377">
        <f t="shared" si="640"/>
        <v>2.0099999999999909</v>
      </c>
      <c r="I5377">
        <f t="shared" si="641"/>
        <v>1669000</v>
      </c>
      <c r="J5377">
        <v>2018.1</v>
      </c>
      <c r="K5377">
        <f t="shared" si="642"/>
        <v>256</v>
      </c>
      <c r="M5377">
        <f t="shared" si="643"/>
        <v>1469000</v>
      </c>
    </row>
    <row r="5378" spans="1:13" x14ac:dyDescent="0.45">
      <c r="A5378" t="s">
        <v>5324</v>
      </c>
      <c r="B5378">
        <v>750000</v>
      </c>
      <c r="C5378" t="s">
        <v>7</v>
      </c>
      <c r="D5378" t="str">
        <f t="shared" si="645"/>
        <v>2021.02</v>
      </c>
      <c r="E5378" t="str" cm="1">
        <f t="array" ref="E5378">IF(COUNT(FIND({"셀룰러","샐룰러","lte","Lte","LTE","Cellular","cellular"},G5378)),"lte","wifi")</f>
        <v>wifi</v>
      </c>
      <c r="F5378" t="s">
        <v>25</v>
      </c>
      <c r="G5378" t="s">
        <v>260</v>
      </c>
      <c r="H5378">
        <f t="shared" si="640"/>
        <v>2.9200000000000728</v>
      </c>
      <c r="I5378">
        <f t="shared" si="641"/>
        <v>1469000</v>
      </c>
      <c r="J5378">
        <v>2018.1</v>
      </c>
      <c r="K5378">
        <f t="shared" si="642"/>
        <v>256</v>
      </c>
      <c r="M5378">
        <f t="shared" si="643"/>
        <v>1269000</v>
      </c>
    </row>
    <row r="5379" spans="1:13" x14ac:dyDescent="0.45">
      <c r="A5379" t="s">
        <v>5324</v>
      </c>
      <c r="B5379">
        <v>1100000</v>
      </c>
      <c r="C5379" t="s">
        <v>7</v>
      </c>
      <c r="D5379" t="str">
        <f t="shared" si="645"/>
        <v>2020.12</v>
      </c>
      <c r="E5379" t="str" cm="1">
        <f t="array" ref="E5379">IF(COUNT(FIND({"셀룰러","샐룰러","lte","Lte","LTE","Cellular","cellular"},G5379)),"lte","wifi")</f>
        <v>wifi</v>
      </c>
      <c r="F5379" t="s">
        <v>153</v>
      </c>
      <c r="G5379" t="s">
        <v>506</v>
      </c>
      <c r="H5379">
        <f t="shared" si="640"/>
        <v>2.0199999999999818</v>
      </c>
      <c r="I5379">
        <f t="shared" si="641"/>
        <v>1469000</v>
      </c>
      <c r="J5379">
        <v>2018.1</v>
      </c>
      <c r="K5379">
        <f t="shared" si="642"/>
        <v>256</v>
      </c>
      <c r="M5379">
        <f t="shared" si="643"/>
        <v>1269000</v>
      </c>
    </row>
    <row r="5380" spans="1:13" x14ac:dyDescent="0.45">
      <c r="A5380" t="s">
        <v>5324</v>
      </c>
      <c r="B5380">
        <v>950000</v>
      </c>
      <c r="C5380" t="s">
        <v>4</v>
      </c>
      <c r="D5380" t="str">
        <f t="shared" si="645"/>
        <v>2020.12</v>
      </c>
      <c r="E5380" t="str" cm="1">
        <f t="array" ref="E5380">IF(COUNT(FIND({"셀룰러","샐룰러","lte","Lte","LTE","Cellular","cellular"},G5380)),"lte","wifi")</f>
        <v>wifi</v>
      </c>
      <c r="F5380" t="s">
        <v>150</v>
      </c>
      <c r="G5380" t="s">
        <v>483</v>
      </c>
      <c r="H5380">
        <f t="shared" si="640"/>
        <v>2.0199999999999818</v>
      </c>
      <c r="I5380">
        <f t="shared" si="641"/>
        <v>1739000</v>
      </c>
      <c r="J5380">
        <v>2018.1</v>
      </c>
      <c r="K5380">
        <f t="shared" si="642"/>
        <v>512</v>
      </c>
      <c r="M5380">
        <f t="shared" si="643"/>
        <v>1269000</v>
      </c>
    </row>
    <row r="5381" spans="1:13" x14ac:dyDescent="0.45">
      <c r="A5381" t="s">
        <v>5324</v>
      </c>
      <c r="B5381">
        <v>820000</v>
      </c>
      <c r="C5381" t="s">
        <v>4</v>
      </c>
      <c r="D5381" t="str">
        <f t="shared" si="645"/>
        <v>2020.11</v>
      </c>
      <c r="E5381" t="str" cm="1">
        <f t="array" ref="E5381">IF(COUNT(FIND({"셀룰러","샐룰러","lte","Lte","LTE","Cellular","cellular"},G5381)),"lte","wifi")</f>
        <v>wifi</v>
      </c>
      <c r="F5381" t="s">
        <v>213</v>
      </c>
      <c r="G5381" t="s">
        <v>212</v>
      </c>
      <c r="H5381">
        <f t="shared" si="640"/>
        <v>2.0099999999999909</v>
      </c>
      <c r="I5381">
        <f t="shared" si="641"/>
        <v>1469000</v>
      </c>
      <c r="J5381">
        <v>2018.1</v>
      </c>
      <c r="K5381">
        <f t="shared" si="642"/>
        <v>256</v>
      </c>
      <c r="M5381">
        <f t="shared" si="643"/>
        <v>1269000</v>
      </c>
    </row>
    <row r="5382" spans="1:13" x14ac:dyDescent="0.45">
      <c r="A5382" t="s">
        <v>5324</v>
      </c>
      <c r="B5382">
        <v>800000</v>
      </c>
      <c r="C5382" t="s">
        <v>7</v>
      </c>
      <c r="D5382" t="str">
        <f t="shared" si="645"/>
        <v>2021.01</v>
      </c>
      <c r="E5382" t="str" cm="1">
        <f t="array" ref="E5382">IF(COUNT(FIND({"셀룰러","샐룰러","lte","Lte","LTE","Cellular","cellular"},G5382)),"lte","wifi")</f>
        <v>lte</v>
      </c>
      <c r="F5382" t="s">
        <v>102</v>
      </c>
      <c r="G5382" t="s">
        <v>399</v>
      </c>
      <c r="H5382">
        <f t="shared" si="640"/>
        <v>2.9100000000000819</v>
      </c>
      <c r="I5382">
        <f t="shared" si="641"/>
        <v>1469000</v>
      </c>
      <c r="J5382">
        <v>2018.1</v>
      </c>
      <c r="K5382">
        <f t="shared" si="642"/>
        <v>64</v>
      </c>
      <c r="M5382">
        <f t="shared" si="643"/>
        <v>1469000</v>
      </c>
    </row>
    <row r="5383" spans="1:13" x14ac:dyDescent="0.45">
      <c r="A5383" t="s">
        <v>5324</v>
      </c>
      <c r="B5383">
        <v>650000</v>
      </c>
      <c r="C5383" t="s">
        <v>4</v>
      </c>
      <c r="D5383" t="str">
        <f t="shared" si="645"/>
        <v>2020.12</v>
      </c>
      <c r="E5383" t="str" cm="1">
        <f t="array" ref="E5383">IF(COUNT(FIND({"셀룰러","샐룰러","lte","Lte","LTE","Cellular","cellular"},G5383)),"lte","wifi")</f>
        <v>wifi</v>
      </c>
      <c r="F5383" t="s">
        <v>159</v>
      </c>
      <c r="G5383" t="s">
        <v>139</v>
      </c>
      <c r="H5383">
        <f t="shared" ref="H5383:H5446" si="646">D5383-J5383</f>
        <v>2.0199999999999818</v>
      </c>
      <c r="I5383">
        <f t="shared" si="641"/>
        <v>1269000</v>
      </c>
      <c r="J5383">
        <v>2018.1</v>
      </c>
      <c r="K5383">
        <f t="shared" si="642"/>
        <v>64</v>
      </c>
      <c r="M5383">
        <f t="shared" si="643"/>
        <v>1269000</v>
      </c>
    </row>
    <row r="5384" spans="1:13" x14ac:dyDescent="0.45">
      <c r="A5384" t="s">
        <v>5324</v>
      </c>
      <c r="B5384">
        <v>900000</v>
      </c>
      <c r="C5384" t="s">
        <v>4</v>
      </c>
      <c r="D5384" t="str">
        <f t="shared" si="645"/>
        <v>2020.12</v>
      </c>
      <c r="E5384" t="str" cm="1">
        <f t="array" ref="E5384">IF(COUNT(FIND({"셀룰러","샐룰러","lte","Lte","LTE","Cellular","cellular"},G5384)),"lte","wifi")</f>
        <v>wifi</v>
      </c>
      <c r="F5384" t="s">
        <v>150</v>
      </c>
      <c r="G5384" t="s">
        <v>462</v>
      </c>
      <c r="H5384">
        <f t="shared" si="646"/>
        <v>2.0199999999999818</v>
      </c>
      <c r="I5384">
        <f t="shared" si="641"/>
        <v>1269000</v>
      </c>
      <c r="J5384">
        <v>2018.1</v>
      </c>
      <c r="K5384">
        <f t="shared" si="642"/>
        <v>64</v>
      </c>
      <c r="M5384">
        <f t="shared" si="643"/>
        <v>1269000</v>
      </c>
    </row>
    <row r="5385" spans="1:13" x14ac:dyDescent="0.45">
      <c r="A5385" t="s">
        <v>5324</v>
      </c>
      <c r="B5385">
        <v>900000</v>
      </c>
      <c r="C5385" t="s">
        <v>43</v>
      </c>
      <c r="D5385" t="str">
        <f t="shared" si="645"/>
        <v>2020.12</v>
      </c>
      <c r="E5385" t="str" cm="1">
        <f t="array" ref="E5385">IF(COUNT(FIND({"셀룰러","샐룰러","lte","Lte","LTE","Cellular","cellular"},G5385)),"lte","wifi")</f>
        <v>wifi</v>
      </c>
      <c r="F5385" t="s">
        <v>499</v>
      </c>
      <c r="G5385" t="s">
        <v>498</v>
      </c>
      <c r="H5385">
        <f t="shared" si="646"/>
        <v>2.0199999999999818</v>
      </c>
      <c r="I5385">
        <f t="shared" si="641"/>
        <v>1469000</v>
      </c>
      <c r="J5385">
        <v>2018.1</v>
      </c>
      <c r="K5385">
        <f t="shared" si="642"/>
        <v>256</v>
      </c>
      <c r="M5385">
        <f t="shared" si="643"/>
        <v>1269000</v>
      </c>
    </row>
    <row r="5386" spans="1:13" x14ac:dyDescent="0.45">
      <c r="A5386" t="s">
        <v>5324</v>
      </c>
      <c r="B5386">
        <v>800000</v>
      </c>
      <c r="C5386" t="s">
        <v>4</v>
      </c>
      <c r="D5386" t="str">
        <f t="shared" si="645"/>
        <v>2021.02</v>
      </c>
      <c r="E5386" t="str" cm="1">
        <f t="array" ref="E5386">IF(COUNT(FIND({"셀룰러","샐룰러","lte","Lte","LTE","Cellular","cellular"},G5386)),"lte","wifi")</f>
        <v>lte</v>
      </c>
      <c r="F5386" t="s">
        <v>69</v>
      </c>
      <c r="G5386" t="s">
        <v>336</v>
      </c>
      <c r="H5386">
        <f t="shared" si="646"/>
        <v>2.9200000000000728</v>
      </c>
      <c r="I5386">
        <f t="shared" si="641"/>
        <v>1469000</v>
      </c>
      <c r="J5386">
        <v>2018.1</v>
      </c>
      <c r="K5386">
        <f t="shared" si="642"/>
        <v>64</v>
      </c>
      <c r="M5386">
        <f t="shared" si="643"/>
        <v>1469000</v>
      </c>
    </row>
    <row r="5387" spans="1:13" x14ac:dyDescent="0.45">
      <c r="A5387" t="s">
        <v>5324</v>
      </c>
      <c r="B5387">
        <v>750000</v>
      </c>
      <c r="C5387" t="s">
        <v>7</v>
      </c>
      <c r="D5387" t="str">
        <f t="shared" si="645"/>
        <v>2020.11</v>
      </c>
      <c r="E5387" t="str" cm="1">
        <f t="array" ref="E5387">IF(COUNT(FIND({"셀룰러","샐룰러","lte","Lte","LTE","Cellular","cellular"},G5387)),"lte","wifi")</f>
        <v>wifi</v>
      </c>
      <c r="F5387" t="s">
        <v>216</v>
      </c>
      <c r="G5387" t="s">
        <v>231</v>
      </c>
      <c r="H5387">
        <f t="shared" si="646"/>
        <v>2.0099999999999909</v>
      </c>
      <c r="I5387">
        <f t="shared" si="641"/>
        <v>1469000</v>
      </c>
      <c r="J5387">
        <v>2018.1</v>
      </c>
      <c r="K5387">
        <f t="shared" si="642"/>
        <v>256</v>
      </c>
      <c r="M5387">
        <f t="shared" si="643"/>
        <v>1269000</v>
      </c>
    </row>
    <row r="5388" spans="1:13" x14ac:dyDescent="0.45">
      <c r="A5388" t="s">
        <v>5324</v>
      </c>
      <c r="B5388">
        <v>890000</v>
      </c>
      <c r="C5388" t="s">
        <v>4</v>
      </c>
      <c r="D5388" t="str">
        <f t="shared" si="645"/>
        <v>2020.11</v>
      </c>
      <c r="E5388" t="str" cm="1">
        <f t="array" ref="E5388">IF(COUNT(FIND({"셀룰러","샐룰러","lte","Lte","LTE","Cellular","cellular"},G5388)),"lte","wifi")</f>
        <v>wifi</v>
      </c>
      <c r="F5388" t="s">
        <v>536</v>
      </c>
      <c r="G5388" t="s">
        <v>535</v>
      </c>
      <c r="H5388">
        <f t="shared" si="646"/>
        <v>2.0099999999999909</v>
      </c>
      <c r="I5388">
        <f t="shared" si="641"/>
        <v>1469000</v>
      </c>
      <c r="J5388">
        <v>2018.1</v>
      </c>
      <c r="K5388">
        <f t="shared" si="642"/>
        <v>256</v>
      </c>
      <c r="M5388">
        <f t="shared" si="643"/>
        <v>1269000</v>
      </c>
    </row>
    <row r="5389" spans="1:13" x14ac:dyDescent="0.45">
      <c r="A5389" t="s">
        <v>5324</v>
      </c>
      <c r="B5389">
        <v>760000</v>
      </c>
      <c r="C5389" t="s">
        <v>4</v>
      </c>
      <c r="D5389" t="str">
        <f t="shared" si="645"/>
        <v>2020.12</v>
      </c>
      <c r="E5389" t="str" cm="1">
        <f t="array" ref="E5389">IF(COUNT(FIND({"셀룰러","샐룰러","lte","Lte","LTE","Cellular","cellular"},G5389)),"lte","wifi")</f>
        <v>wifi</v>
      </c>
      <c r="F5389" t="s">
        <v>150</v>
      </c>
      <c r="G5389" t="s">
        <v>149</v>
      </c>
      <c r="H5389">
        <f t="shared" si="646"/>
        <v>2.0199999999999818</v>
      </c>
      <c r="I5389">
        <f t="shared" si="641"/>
        <v>1469000</v>
      </c>
      <c r="J5389">
        <v>2018.1</v>
      </c>
      <c r="K5389">
        <f t="shared" si="642"/>
        <v>256</v>
      </c>
      <c r="M5389">
        <f t="shared" si="643"/>
        <v>1269000</v>
      </c>
    </row>
    <row r="5390" spans="1:13" x14ac:dyDescent="0.45">
      <c r="A5390" t="s">
        <v>5324</v>
      </c>
      <c r="B5390">
        <v>900000</v>
      </c>
      <c r="C5390" t="s">
        <v>4</v>
      </c>
      <c r="D5390" t="str">
        <f t="shared" si="645"/>
        <v>2021.01</v>
      </c>
      <c r="E5390" t="str" cm="1">
        <f t="array" ref="E5390">IF(COUNT(FIND({"셀룰러","샐룰러","lte","Lte","LTE","Cellular","cellular"},G5390)),"lte","wifi")</f>
        <v>lte</v>
      </c>
      <c r="F5390" t="s">
        <v>81</v>
      </c>
      <c r="G5390" t="s">
        <v>340</v>
      </c>
      <c r="H5390">
        <f t="shared" si="646"/>
        <v>2.9100000000000819</v>
      </c>
      <c r="I5390">
        <f t="shared" si="641"/>
        <v>1469000</v>
      </c>
      <c r="J5390">
        <v>2018.1</v>
      </c>
      <c r="K5390">
        <f t="shared" si="642"/>
        <v>64</v>
      </c>
      <c r="M5390">
        <f t="shared" si="643"/>
        <v>1469000</v>
      </c>
    </row>
    <row r="5391" spans="1:13" x14ac:dyDescent="0.45">
      <c r="A5391" t="s">
        <v>5324</v>
      </c>
      <c r="B5391">
        <v>750000</v>
      </c>
      <c r="C5391" t="s">
        <v>7</v>
      </c>
      <c r="D5391" t="str">
        <f t="shared" si="645"/>
        <v>2021.03</v>
      </c>
      <c r="E5391" t="str" cm="1">
        <f t="array" ref="E5391">IF(COUNT(FIND({"셀룰러","샐룰러","lte","Lte","LTE","Cellular","cellular"},G5391)),"lte","wifi")</f>
        <v>wifi</v>
      </c>
      <c r="F5391" t="s">
        <v>10</v>
      </c>
      <c r="G5391" t="s">
        <v>215</v>
      </c>
      <c r="H5391">
        <f t="shared" si="646"/>
        <v>2.9300000000000637</v>
      </c>
      <c r="I5391">
        <f t="shared" si="641"/>
        <v>1269000</v>
      </c>
      <c r="J5391">
        <v>2018.1</v>
      </c>
      <c r="K5391">
        <f t="shared" si="642"/>
        <v>64</v>
      </c>
      <c r="M5391">
        <f t="shared" si="643"/>
        <v>1269000</v>
      </c>
    </row>
    <row r="5392" spans="1:13" x14ac:dyDescent="0.45">
      <c r="A5392" t="s">
        <v>5324</v>
      </c>
      <c r="B5392">
        <v>1200000</v>
      </c>
      <c r="C5392" t="s">
        <v>4</v>
      </c>
      <c r="D5392" t="str">
        <f t="shared" si="645"/>
        <v>2021.02</v>
      </c>
      <c r="E5392" t="str" cm="1">
        <f t="array" ref="E5392">IF(COUNT(FIND({"셀룰러","샐룰러","lte","Lte","LTE","Cellular","cellular"},G5392)),"lte","wifi")</f>
        <v>wifi</v>
      </c>
      <c r="F5392" t="s">
        <v>35</v>
      </c>
      <c r="G5392" t="s">
        <v>34</v>
      </c>
      <c r="H5392">
        <f t="shared" si="646"/>
        <v>2.9200000000000728</v>
      </c>
      <c r="I5392">
        <f t="shared" si="641"/>
        <v>1469000</v>
      </c>
      <c r="J5392">
        <v>2018.1</v>
      </c>
      <c r="K5392">
        <f t="shared" si="642"/>
        <v>256</v>
      </c>
      <c r="M5392">
        <f t="shared" si="643"/>
        <v>1269000</v>
      </c>
    </row>
    <row r="5393" spans="1:13" x14ac:dyDescent="0.45">
      <c r="A5393" t="s">
        <v>5324</v>
      </c>
      <c r="B5393">
        <v>450000</v>
      </c>
      <c r="C5393" t="s">
        <v>7</v>
      </c>
      <c r="D5393" t="str">
        <f t="shared" si="645"/>
        <v>2021.02</v>
      </c>
      <c r="E5393" t="str" cm="1">
        <f t="array" ref="E5393">IF(COUNT(FIND({"셀룰러","샐룰러","lte","Lte","LTE","Cellular","cellular"},G5393)),"lte","wifi")</f>
        <v>wifi</v>
      </c>
      <c r="F5393" t="s">
        <v>56</v>
      </c>
      <c r="G5393" t="s">
        <v>292</v>
      </c>
      <c r="H5393">
        <f t="shared" si="646"/>
        <v>2.9200000000000728</v>
      </c>
      <c r="I5393">
        <f t="shared" si="641"/>
        <v>1269000</v>
      </c>
      <c r="J5393">
        <v>2018.1</v>
      </c>
      <c r="K5393">
        <f t="shared" si="642"/>
        <v>64</v>
      </c>
      <c r="M5393">
        <f t="shared" si="643"/>
        <v>1269000</v>
      </c>
    </row>
    <row r="5394" spans="1:13" x14ac:dyDescent="0.45">
      <c r="A5394" t="s">
        <v>5324</v>
      </c>
      <c r="B5394">
        <v>1370000</v>
      </c>
      <c r="C5394" t="s">
        <v>4</v>
      </c>
      <c r="D5394" t="str">
        <f t="shared" si="645"/>
        <v>2020.10</v>
      </c>
      <c r="E5394" t="str" cm="1">
        <f t="array" ref="E5394">IF(COUNT(FIND({"셀룰러","샐룰러","lte","Lte","LTE","Cellular","cellular"},G5394)),"lte","wifi")</f>
        <v>lte</v>
      </c>
      <c r="F5394" t="s">
        <v>222</v>
      </c>
      <c r="G5394" t="s">
        <v>221</v>
      </c>
      <c r="H5394">
        <f t="shared" si="646"/>
        <v>2</v>
      </c>
      <c r="I5394">
        <f t="shared" si="641"/>
        <v>1939000</v>
      </c>
      <c r="J5394">
        <v>2018.1</v>
      </c>
      <c r="K5394">
        <f t="shared" si="642"/>
        <v>512</v>
      </c>
      <c r="M5394">
        <f t="shared" si="643"/>
        <v>1469000</v>
      </c>
    </row>
    <row r="5395" spans="1:13" x14ac:dyDescent="0.45">
      <c r="A5395" t="s">
        <v>5324</v>
      </c>
      <c r="B5395">
        <v>1100000</v>
      </c>
      <c r="C5395" t="s">
        <v>7</v>
      </c>
      <c r="D5395" t="str">
        <f t="shared" si="645"/>
        <v>2021.01</v>
      </c>
      <c r="E5395" t="str" cm="1">
        <f t="array" ref="E5395">IF(COUNT(FIND({"셀룰러","샐룰러","lte","Lte","LTE","Cellular","cellular"},G5395)),"lte","wifi")</f>
        <v>lte</v>
      </c>
      <c r="F5395" t="s">
        <v>351</v>
      </c>
      <c r="G5395" t="s">
        <v>375</v>
      </c>
      <c r="H5395">
        <f t="shared" si="646"/>
        <v>2.9100000000000819</v>
      </c>
      <c r="I5395">
        <f t="shared" si="641"/>
        <v>1939000</v>
      </c>
      <c r="J5395">
        <v>2018.1</v>
      </c>
      <c r="K5395">
        <f t="shared" si="642"/>
        <v>512</v>
      </c>
      <c r="M5395">
        <f t="shared" si="643"/>
        <v>1469000</v>
      </c>
    </row>
    <row r="5396" spans="1:13" x14ac:dyDescent="0.45">
      <c r="A5396" t="s">
        <v>5324</v>
      </c>
      <c r="B5396">
        <v>680000</v>
      </c>
      <c r="C5396" t="s">
        <v>4</v>
      </c>
      <c r="D5396" t="str">
        <f t="shared" si="645"/>
        <v>2021.01</v>
      </c>
      <c r="E5396" t="str" cm="1">
        <f t="array" ref="E5396">IF(COUNT(FIND({"셀룰러","샐룰러","lte","Lte","LTE","Cellular","cellular"},G5396)),"lte","wifi")</f>
        <v>wifi</v>
      </c>
      <c r="F5396" t="s">
        <v>418</v>
      </c>
      <c r="G5396" t="s">
        <v>419</v>
      </c>
      <c r="H5396">
        <f t="shared" si="646"/>
        <v>2.9100000000000819</v>
      </c>
      <c r="I5396">
        <f t="shared" si="641"/>
        <v>1269000</v>
      </c>
      <c r="J5396">
        <v>2018.1</v>
      </c>
      <c r="K5396">
        <f t="shared" si="642"/>
        <v>64</v>
      </c>
      <c r="M5396">
        <f t="shared" si="643"/>
        <v>1269000</v>
      </c>
    </row>
    <row r="5397" spans="1:13" x14ac:dyDescent="0.45">
      <c r="A5397" t="s">
        <v>5324</v>
      </c>
      <c r="B5397">
        <v>700000</v>
      </c>
      <c r="C5397" t="s">
        <v>7</v>
      </c>
      <c r="D5397" t="str">
        <f t="shared" si="645"/>
        <v>2020.11</v>
      </c>
      <c r="E5397" t="str" cm="1">
        <f t="array" ref="E5397">IF(COUNT(FIND({"셀룰러","샐룰러","lte","Lte","LTE","Cellular","cellular"},G5397)),"lte","wifi")</f>
        <v>lte</v>
      </c>
      <c r="F5397" t="s">
        <v>195</v>
      </c>
      <c r="G5397" t="s">
        <v>4882</v>
      </c>
      <c r="H5397">
        <f t="shared" si="646"/>
        <v>2.0099999999999909</v>
      </c>
      <c r="I5397">
        <f t="shared" si="641"/>
        <v>1469000</v>
      </c>
      <c r="J5397">
        <v>2018.1</v>
      </c>
      <c r="K5397">
        <f t="shared" si="642"/>
        <v>64</v>
      </c>
      <c r="M5397">
        <f t="shared" si="643"/>
        <v>1469000</v>
      </c>
    </row>
    <row r="5398" spans="1:13" x14ac:dyDescent="0.45">
      <c r="A5398" t="s">
        <v>5324</v>
      </c>
      <c r="B5398">
        <v>900000</v>
      </c>
      <c r="C5398" t="s">
        <v>4</v>
      </c>
      <c r="D5398" t="str">
        <f t="shared" si="645"/>
        <v>2021.01</v>
      </c>
      <c r="E5398" t="str" cm="1">
        <f t="array" ref="E5398">IF(COUNT(FIND({"셀룰러","샐룰러","lte","Lte","LTE","Cellular","cellular"},G5398)),"lte","wifi")</f>
        <v>wifi</v>
      </c>
      <c r="F5398" t="s">
        <v>114</v>
      </c>
      <c r="G5398" t="s">
        <v>123</v>
      </c>
      <c r="H5398">
        <f t="shared" si="646"/>
        <v>2.9100000000000819</v>
      </c>
      <c r="I5398">
        <f t="shared" si="641"/>
        <v>1469000</v>
      </c>
      <c r="J5398">
        <v>2018.1</v>
      </c>
      <c r="K5398">
        <f t="shared" si="642"/>
        <v>256</v>
      </c>
      <c r="M5398">
        <f t="shared" si="643"/>
        <v>1269000</v>
      </c>
    </row>
    <row r="5399" spans="1:13" x14ac:dyDescent="0.45">
      <c r="A5399" t="s">
        <v>5324</v>
      </c>
      <c r="B5399">
        <v>830000</v>
      </c>
      <c r="C5399" t="s">
        <v>4</v>
      </c>
      <c r="D5399" t="str">
        <f t="shared" si="645"/>
        <v>2021.03</v>
      </c>
      <c r="E5399" t="str" cm="1">
        <f t="array" ref="E5399">IF(COUNT(FIND({"셀룰러","샐룰러","lte","Lte","LTE","Cellular","cellular"},G5399)),"lte","wifi")</f>
        <v>wifi</v>
      </c>
      <c r="F5399" t="s">
        <v>10</v>
      </c>
      <c r="G5399" t="s">
        <v>9</v>
      </c>
      <c r="H5399">
        <f t="shared" si="646"/>
        <v>2.9300000000000637</v>
      </c>
      <c r="I5399">
        <f t="shared" si="641"/>
        <v>1269000</v>
      </c>
      <c r="J5399">
        <v>2018.1</v>
      </c>
      <c r="K5399">
        <f t="shared" si="642"/>
        <v>64</v>
      </c>
      <c r="M5399">
        <f t="shared" si="643"/>
        <v>1269000</v>
      </c>
    </row>
    <row r="5400" spans="1:13" x14ac:dyDescent="0.45">
      <c r="A5400" t="s">
        <v>5324</v>
      </c>
      <c r="B5400">
        <v>1020000</v>
      </c>
      <c r="C5400" t="s">
        <v>4</v>
      </c>
      <c r="D5400" t="str">
        <f t="shared" si="645"/>
        <v>2021.02</v>
      </c>
      <c r="E5400" t="str" cm="1">
        <f t="array" ref="E5400">IF(COUNT(FIND({"셀룰러","샐룰러","lte","Lte","LTE","Cellular","cellular"},G5400)),"lte","wifi")</f>
        <v>lte</v>
      </c>
      <c r="F5400" t="s">
        <v>66</v>
      </c>
      <c r="G5400" t="s">
        <v>296</v>
      </c>
      <c r="H5400">
        <f t="shared" si="646"/>
        <v>2.9200000000000728</v>
      </c>
      <c r="I5400">
        <f t="shared" si="641"/>
        <v>1469000</v>
      </c>
      <c r="J5400">
        <v>2018.1</v>
      </c>
      <c r="K5400">
        <f t="shared" si="642"/>
        <v>64</v>
      </c>
      <c r="M5400">
        <f t="shared" si="643"/>
        <v>1469000</v>
      </c>
    </row>
    <row r="5401" spans="1:13" x14ac:dyDescent="0.45">
      <c r="A5401" t="s">
        <v>5324</v>
      </c>
      <c r="B5401">
        <v>900000</v>
      </c>
      <c r="C5401" t="s">
        <v>4</v>
      </c>
      <c r="D5401" t="str">
        <f t="shared" si="645"/>
        <v>2020.12</v>
      </c>
      <c r="E5401" t="str" cm="1">
        <f t="array" ref="E5401">IF(COUNT(FIND({"셀룰러","샐룰러","lte","Lte","LTE","Cellular","cellular"},G5401)),"lte","wifi")</f>
        <v>wifi</v>
      </c>
      <c r="F5401" t="s">
        <v>132</v>
      </c>
      <c r="G5401" t="s">
        <v>475</v>
      </c>
      <c r="H5401">
        <f t="shared" si="646"/>
        <v>2.0199999999999818</v>
      </c>
      <c r="I5401">
        <f t="shared" si="641"/>
        <v>1269000</v>
      </c>
      <c r="J5401">
        <v>2018.1</v>
      </c>
      <c r="K5401">
        <f t="shared" si="642"/>
        <v>64</v>
      </c>
      <c r="M5401">
        <f t="shared" si="643"/>
        <v>1269000</v>
      </c>
    </row>
    <row r="5402" spans="1:13" x14ac:dyDescent="0.45">
      <c r="A5402" t="s">
        <v>5324</v>
      </c>
      <c r="B5402">
        <v>800000</v>
      </c>
      <c r="C5402" t="s">
        <v>4</v>
      </c>
      <c r="D5402" t="str">
        <f t="shared" si="645"/>
        <v>2020.12</v>
      </c>
      <c r="E5402" t="str" cm="1">
        <f t="array" ref="E5402">IF(COUNT(FIND({"셀룰러","샐룰러","lte","Lte","LTE","Cellular","cellular"},G5402)),"lte","wifi")</f>
        <v>wifi</v>
      </c>
      <c r="F5402" t="s">
        <v>132</v>
      </c>
      <c r="G5402" t="s">
        <v>479</v>
      </c>
      <c r="H5402">
        <f t="shared" si="646"/>
        <v>2.0199999999999818</v>
      </c>
      <c r="I5402">
        <f t="shared" ref="I5402:I5416" si="647">IF(K5402=256,M5402+200000,IF(K5402=512,M5402+470000,IF(K5402=1024,M5402+1010000,M5402)))</f>
        <v>1469000</v>
      </c>
      <c r="J5402">
        <v>2018.1</v>
      </c>
      <c r="K5402">
        <f t="shared" ref="K5402:K5415" si="648">IF(COUNT(FIND(512,G5402)),512,IF(COUNT(FIND(256,G5402)),256,IF(COUNT(FIND("1TB",G5402)),1024,64)))</f>
        <v>256</v>
      </c>
      <c r="M5402">
        <f t="shared" ref="M5402:M5414" si="649">IF(E5402="wifi",1269000,1469000)</f>
        <v>1269000</v>
      </c>
    </row>
    <row r="5403" spans="1:13" x14ac:dyDescent="0.45">
      <c r="A5403" t="s">
        <v>5324</v>
      </c>
      <c r="B5403">
        <v>1050000</v>
      </c>
      <c r="C5403" t="s">
        <v>4</v>
      </c>
      <c r="D5403" s="2">
        <v>2020.11</v>
      </c>
      <c r="E5403" t="str" cm="1">
        <f t="array" ref="E5403">IF(COUNT(FIND({"셀룰러","샐룰러","lte","Lte","LTE","Cellular","cellular"},G5403)),"lte","wifi")</f>
        <v>lte</v>
      </c>
      <c r="F5403">
        <v>20201112</v>
      </c>
      <c r="G5403" t="s">
        <v>5337</v>
      </c>
      <c r="H5403">
        <f t="shared" si="646"/>
        <v>2.0099999999999909</v>
      </c>
      <c r="I5403">
        <f t="shared" si="647"/>
        <v>1669000</v>
      </c>
      <c r="J5403">
        <v>2018.1</v>
      </c>
      <c r="K5403">
        <f t="shared" si="648"/>
        <v>256</v>
      </c>
      <c r="M5403">
        <f t="shared" si="649"/>
        <v>1469000</v>
      </c>
    </row>
    <row r="5404" spans="1:13" x14ac:dyDescent="0.45">
      <c r="A5404" t="s">
        <v>5324</v>
      </c>
      <c r="B5404">
        <v>730000</v>
      </c>
      <c r="C5404" t="s">
        <v>4</v>
      </c>
      <c r="D5404" t="str">
        <f>LEFT(F5404,7)</f>
        <v>2020.12</v>
      </c>
      <c r="E5404" t="str" cm="1">
        <f t="array" ref="E5404">IF(COUNT(FIND({"셀룰러","샐룰러","lte","Lte","LTE","Cellular","cellular"},G5404)),"lte","wifi")</f>
        <v>wifi</v>
      </c>
      <c r="F5404" t="s">
        <v>130</v>
      </c>
      <c r="G5404" t="s">
        <v>129</v>
      </c>
      <c r="H5404">
        <f t="shared" si="646"/>
        <v>2.0199999999999818</v>
      </c>
      <c r="I5404">
        <f t="shared" si="647"/>
        <v>1269000</v>
      </c>
      <c r="J5404">
        <v>2018.1</v>
      </c>
      <c r="K5404">
        <f t="shared" si="648"/>
        <v>64</v>
      </c>
      <c r="M5404">
        <f t="shared" si="649"/>
        <v>1269000</v>
      </c>
    </row>
    <row r="5405" spans="1:13" x14ac:dyDescent="0.45">
      <c r="A5405" t="s">
        <v>5324</v>
      </c>
      <c r="B5405">
        <v>1000000</v>
      </c>
      <c r="C5405" t="s">
        <v>4</v>
      </c>
      <c r="D5405" t="str">
        <f>LEFT(F5405,7)</f>
        <v>2021.02</v>
      </c>
      <c r="E5405" t="str" cm="1">
        <f t="array" ref="E5405">IF(COUNT(FIND({"셀룰러","샐룰러","lte","Lte","LTE","Cellular","cellular"},G5405)),"lte","wifi")</f>
        <v>wifi</v>
      </c>
      <c r="F5405" t="s">
        <v>44</v>
      </c>
      <c r="G5405" t="s">
        <v>278</v>
      </c>
      <c r="H5405">
        <f t="shared" si="646"/>
        <v>2.9200000000000728</v>
      </c>
      <c r="I5405">
        <f t="shared" si="647"/>
        <v>1269000</v>
      </c>
      <c r="J5405">
        <v>2018.1</v>
      </c>
      <c r="K5405">
        <f t="shared" si="648"/>
        <v>64</v>
      </c>
      <c r="M5405">
        <f t="shared" si="649"/>
        <v>1269000</v>
      </c>
    </row>
    <row r="5406" spans="1:13" x14ac:dyDescent="0.45">
      <c r="A5406" t="s">
        <v>5324</v>
      </c>
      <c r="B5406">
        <v>740000</v>
      </c>
      <c r="C5406" t="s">
        <v>4</v>
      </c>
      <c r="D5406" t="str">
        <f>LEFT(F5406,7)</f>
        <v>2020.11</v>
      </c>
      <c r="E5406" t="str" cm="1">
        <f t="array" ref="E5406">IF(COUNT(FIND({"셀룰러","샐룰러","lte","Lte","LTE","Cellular","cellular"},G5406)),"lte","wifi")</f>
        <v>wifi</v>
      </c>
      <c r="F5406" t="s">
        <v>189</v>
      </c>
      <c r="G5406" t="s">
        <v>534</v>
      </c>
      <c r="H5406">
        <f t="shared" si="646"/>
        <v>2.0099999999999909</v>
      </c>
      <c r="I5406">
        <f t="shared" si="647"/>
        <v>1269000</v>
      </c>
      <c r="J5406">
        <v>2018.1</v>
      </c>
      <c r="K5406">
        <f t="shared" si="648"/>
        <v>64</v>
      </c>
      <c r="M5406">
        <f t="shared" si="649"/>
        <v>1269000</v>
      </c>
    </row>
    <row r="5407" spans="1:13" x14ac:dyDescent="0.45">
      <c r="A5407" t="s">
        <v>5324</v>
      </c>
      <c r="B5407">
        <v>950000</v>
      </c>
      <c r="C5407" t="s">
        <v>4</v>
      </c>
      <c r="D5407" t="str">
        <f>LEFT(F5407,7)</f>
        <v>2020.10</v>
      </c>
      <c r="E5407" t="str" cm="1">
        <f t="array" ref="E5407">IF(COUNT(FIND({"셀룰러","샐룰러","lte","Lte","LTE","Cellular","cellular"},G5407)),"lte","wifi")</f>
        <v>lte</v>
      </c>
      <c r="F5407" t="s">
        <v>690</v>
      </c>
      <c r="G5407" t="s">
        <v>4935</v>
      </c>
      <c r="H5407">
        <f t="shared" si="646"/>
        <v>2</v>
      </c>
      <c r="I5407">
        <f t="shared" si="647"/>
        <v>1669000</v>
      </c>
      <c r="J5407">
        <v>2018.1</v>
      </c>
      <c r="K5407">
        <f t="shared" si="648"/>
        <v>256</v>
      </c>
      <c r="M5407">
        <f t="shared" si="649"/>
        <v>1469000</v>
      </c>
    </row>
    <row r="5408" spans="1:13" x14ac:dyDescent="0.45">
      <c r="A5408" t="s">
        <v>5324</v>
      </c>
      <c r="B5408">
        <v>900000</v>
      </c>
      <c r="C5408" t="s">
        <v>7</v>
      </c>
      <c r="D5408" s="2">
        <v>2020.1</v>
      </c>
      <c r="E5408" t="str" cm="1">
        <f t="array" ref="E5408">IF(COUNT(FIND({"셀룰러","샐룰러","lte","Lte","LTE","Cellular","cellular"},G5408)),"lte","wifi")</f>
        <v>lte</v>
      </c>
      <c r="F5408">
        <v>20201005</v>
      </c>
      <c r="G5408" t="s">
        <v>5562</v>
      </c>
      <c r="H5408">
        <f t="shared" si="646"/>
        <v>2</v>
      </c>
      <c r="I5408">
        <f t="shared" si="647"/>
        <v>1669000</v>
      </c>
      <c r="J5408">
        <v>2018.1</v>
      </c>
      <c r="K5408">
        <f t="shared" si="648"/>
        <v>256</v>
      </c>
      <c r="M5408">
        <f t="shared" si="649"/>
        <v>1469000</v>
      </c>
    </row>
    <row r="5409" spans="1:13" x14ac:dyDescent="0.45">
      <c r="A5409" t="s">
        <v>5324</v>
      </c>
      <c r="B5409">
        <v>300000</v>
      </c>
      <c r="C5409" t="s">
        <v>7</v>
      </c>
      <c r="D5409" t="str">
        <f>LEFT(F5409,7)</f>
        <v>2021.02</v>
      </c>
      <c r="E5409" t="str" cm="1">
        <f t="array" ref="E5409">IF(COUNT(FIND({"셀룰러","샐룰러","lte","Lte","LTE","Cellular","cellular"},G5409)),"lte","wifi")</f>
        <v>wifi</v>
      </c>
      <c r="F5409" t="s">
        <v>40</v>
      </c>
      <c r="G5409" t="s">
        <v>262</v>
      </c>
      <c r="H5409">
        <f t="shared" si="646"/>
        <v>2.9200000000000728</v>
      </c>
      <c r="I5409">
        <f t="shared" si="647"/>
        <v>1269000</v>
      </c>
      <c r="J5409">
        <v>2018.1</v>
      </c>
      <c r="K5409">
        <f t="shared" si="648"/>
        <v>64</v>
      </c>
      <c r="M5409">
        <f t="shared" si="649"/>
        <v>1269000</v>
      </c>
    </row>
    <row r="5410" spans="1:13" x14ac:dyDescent="0.45">
      <c r="A5410" t="s">
        <v>5324</v>
      </c>
      <c r="B5410">
        <v>900000</v>
      </c>
      <c r="C5410" t="s">
        <v>7</v>
      </c>
      <c r="D5410" t="str">
        <f>LEFT(F5410,7)</f>
        <v>2020.12</v>
      </c>
      <c r="E5410" t="str" cm="1">
        <f t="array" ref="E5410">IF(COUNT(FIND({"셀룰러","샐룰러","lte","Lte","LTE","Cellular","cellular"},G5410)),"lte","wifi")</f>
        <v>wifi</v>
      </c>
      <c r="F5410" t="s">
        <v>145</v>
      </c>
      <c r="G5410" t="s">
        <v>465</v>
      </c>
      <c r="H5410">
        <f t="shared" si="646"/>
        <v>2.0199999999999818</v>
      </c>
      <c r="I5410">
        <f t="shared" si="647"/>
        <v>1469000</v>
      </c>
      <c r="J5410">
        <v>2018.1</v>
      </c>
      <c r="K5410">
        <f t="shared" si="648"/>
        <v>256</v>
      </c>
      <c r="M5410">
        <f t="shared" si="649"/>
        <v>1269000</v>
      </c>
    </row>
    <row r="5411" spans="1:13" x14ac:dyDescent="0.45">
      <c r="A5411" t="s">
        <v>5324</v>
      </c>
      <c r="B5411">
        <v>700000</v>
      </c>
      <c r="C5411" t="s">
        <v>4</v>
      </c>
      <c r="D5411" t="str">
        <f>LEFT(F5411,7)</f>
        <v>2020.12</v>
      </c>
      <c r="E5411" t="str" cm="1">
        <f t="array" ref="E5411">IF(COUNT(FIND({"셀룰러","샐룰러","lte","Lte","LTE","Cellular","cellular"},G5411)),"lte","wifi")</f>
        <v>wifi</v>
      </c>
      <c r="F5411" t="s">
        <v>171</v>
      </c>
      <c r="G5411" t="s">
        <v>503</v>
      </c>
      <c r="H5411">
        <f t="shared" si="646"/>
        <v>2.0199999999999818</v>
      </c>
      <c r="I5411">
        <f t="shared" si="647"/>
        <v>1269000</v>
      </c>
      <c r="J5411">
        <v>2018.1</v>
      </c>
      <c r="K5411">
        <f t="shared" si="648"/>
        <v>64</v>
      </c>
      <c r="M5411">
        <f t="shared" si="649"/>
        <v>1269000</v>
      </c>
    </row>
    <row r="5412" spans="1:13" x14ac:dyDescent="0.45">
      <c r="A5412" t="s">
        <v>5324</v>
      </c>
      <c r="B5412">
        <v>950000</v>
      </c>
      <c r="C5412" t="s">
        <v>4</v>
      </c>
      <c r="D5412" t="str">
        <f>LEFT(F5412,7)</f>
        <v>2020.12</v>
      </c>
      <c r="E5412" t="str" cm="1">
        <f t="array" ref="E5412">IF(COUNT(FIND({"셀룰러","샐룰러","lte","Lte","LTE","Cellular","cellular"},G5412)),"lte","wifi")</f>
        <v>wifi</v>
      </c>
      <c r="F5412" t="s">
        <v>148</v>
      </c>
      <c r="G5412" t="s">
        <v>514</v>
      </c>
      <c r="H5412">
        <f t="shared" si="646"/>
        <v>2.0199999999999818</v>
      </c>
      <c r="I5412">
        <f t="shared" si="647"/>
        <v>1469000</v>
      </c>
      <c r="J5412">
        <v>2018.1</v>
      </c>
      <c r="K5412">
        <f t="shared" si="648"/>
        <v>256</v>
      </c>
      <c r="M5412">
        <f t="shared" si="649"/>
        <v>1269000</v>
      </c>
    </row>
    <row r="5413" spans="1:13" x14ac:dyDescent="0.45">
      <c r="A5413" t="s">
        <v>5324</v>
      </c>
      <c r="B5413">
        <v>850000</v>
      </c>
      <c r="C5413" t="s">
        <v>4</v>
      </c>
      <c r="D5413" t="str">
        <f>LEFT(F5413,7)</f>
        <v>2021.03</v>
      </c>
      <c r="E5413" t="str" cm="1">
        <f t="array" ref="E5413">IF(COUNT(FIND({"셀룰러","샐룰러","lte","Lte","LTE","Cellular","cellular"},G5413)),"lte","wifi")</f>
        <v>wifi</v>
      </c>
      <c r="F5413" t="s">
        <v>18</v>
      </c>
      <c r="G5413" t="s">
        <v>28</v>
      </c>
      <c r="H5413">
        <f t="shared" si="646"/>
        <v>2.9300000000000637</v>
      </c>
      <c r="I5413">
        <f t="shared" si="647"/>
        <v>1269000</v>
      </c>
      <c r="J5413">
        <v>2018.1</v>
      </c>
      <c r="K5413">
        <f t="shared" si="648"/>
        <v>64</v>
      </c>
      <c r="M5413">
        <f t="shared" si="649"/>
        <v>1269000</v>
      </c>
    </row>
    <row r="5414" spans="1:13" x14ac:dyDescent="0.45">
      <c r="A5414" t="s">
        <v>5324</v>
      </c>
      <c r="B5414">
        <v>800000</v>
      </c>
      <c r="C5414" t="s">
        <v>4</v>
      </c>
      <c r="D5414" s="2">
        <v>2020.12</v>
      </c>
      <c r="E5414" t="str" cm="1">
        <f t="array" ref="E5414">IF(COUNT(FIND({"셀룰러","샐룰러","lte","Lte","LTE","Cellular","cellular"},G5414)),"lte","wifi")</f>
        <v>wifi</v>
      </c>
      <c r="F5414">
        <v>20201227</v>
      </c>
      <c r="G5414" t="s">
        <v>5653</v>
      </c>
      <c r="H5414">
        <f t="shared" si="646"/>
        <v>2.0199999999999818</v>
      </c>
      <c r="I5414">
        <f t="shared" si="647"/>
        <v>1269000</v>
      </c>
      <c r="J5414">
        <v>2018.1</v>
      </c>
      <c r="K5414">
        <f t="shared" si="648"/>
        <v>64</v>
      </c>
      <c r="M5414">
        <f t="shared" si="649"/>
        <v>1269000</v>
      </c>
    </row>
    <row r="5415" spans="1:13" x14ac:dyDescent="0.45">
      <c r="A5415" t="s">
        <v>5324</v>
      </c>
      <c r="B5415">
        <v>1100000</v>
      </c>
      <c r="C5415" t="s">
        <v>4</v>
      </c>
      <c r="D5415" t="str">
        <f>LEFT(F5415,7)</f>
        <v>2020.12</v>
      </c>
      <c r="E5415" t="str" cm="1">
        <f t="array" ref="E5415">IF(COUNT(FIND({"셀룰러","샐룰러","lte","Lte","LTE","Cellular","cellular"},G5415)),"lte","wifi")</f>
        <v>lte</v>
      </c>
      <c r="F5415" t="s">
        <v>153</v>
      </c>
      <c r="G5415" t="s">
        <v>505</v>
      </c>
      <c r="H5415">
        <f t="shared" si="646"/>
        <v>2.0199999999999818</v>
      </c>
      <c r="I5415">
        <f t="shared" si="647"/>
        <v>1939000</v>
      </c>
      <c r="J5415">
        <v>2018.1</v>
      </c>
      <c r="K5415">
        <f t="shared" si="648"/>
        <v>512</v>
      </c>
      <c r="M5415">
        <f>IF(E5415="wifi",1269000,1469000)</f>
        <v>1469000</v>
      </c>
    </row>
    <row r="5416" spans="1:13" x14ac:dyDescent="0.45">
      <c r="A5416" t="s">
        <v>5779</v>
      </c>
      <c r="B5416">
        <v>1100000</v>
      </c>
      <c r="C5416" t="s">
        <v>4</v>
      </c>
      <c r="D5416" s="2">
        <v>2021.01</v>
      </c>
      <c r="E5416" t="str" cm="1">
        <f t="array" ref="E5416">IF(COUNT(FIND({"셀룰러","샐룰러","lte","Lte","LTE","Cellular","cellular"},G5416)),"lte","wifi")</f>
        <v>wifi</v>
      </c>
      <c r="F5416">
        <v>20210108</v>
      </c>
      <c r="G5416" t="s">
        <v>5437</v>
      </c>
      <c r="H5416">
        <f t="shared" si="646"/>
        <v>0.98000000000001819</v>
      </c>
      <c r="I5416">
        <f>IF(K5416=256,M5416+130000,IF(K5416=512,M5416+390000,IF(K5416=1024,M5416+650000,M5416)))</f>
        <v>1299000</v>
      </c>
      <c r="J5416">
        <v>2020.03</v>
      </c>
      <c r="K5416">
        <f>IF(COUNT(FIND("1TB",G5416)),1024,IF(COUNT(FIND(128,G5416)),128,IF(COUNT(FIND(512,G5416)),512,256)))</f>
        <v>128</v>
      </c>
      <c r="M5416">
        <f>IF(E5416="wifi",1299000,1499000)</f>
        <v>1299000</v>
      </c>
    </row>
    <row r="5417" spans="1:13" x14ac:dyDescent="0.45">
      <c r="A5417" t="s">
        <v>5779</v>
      </c>
      <c r="B5417">
        <v>1100000</v>
      </c>
      <c r="C5417" t="s">
        <v>4</v>
      </c>
      <c r="D5417" t="str">
        <f t="shared" ref="D5417:D5422" si="650">LEFT(F5417,7)</f>
        <v>2021.02</v>
      </c>
      <c r="E5417" t="str" cm="1">
        <f t="array" ref="E5417">IF(COUNT(FIND({"셀룰러","샐룰러","lte","Lte","LTE","Cellular","cellular"},G5417)),"lte","wifi")</f>
        <v>wifi</v>
      </c>
      <c r="F5417" t="s">
        <v>25</v>
      </c>
      <c r="G5417" t="s">
        <v>2994</v>
      </c>
      <c r="H5417">
        <f t="shared" si="646"/>
        <v>0.99000000000000909</v>
      </c>
      <c r="I5417">
        <f t="shared" ref="I5417:I5480" si="651">IF(K5417=256,M5417+130000,IF(K5417=512,M5417+390000,IF(K5417=1024,M5417+650000,M5417)))</f>
        <v>1299000</v>
      </c>
      <c r="J5417">
        <v>2020.03</v>
      </c>
      <c r="K5417">
        <f t="shared" ref="K5417:K5480" si="652">IF(COUNT(FIND("1TB",G5417)),1024,IF(COUNT(FIND(128,G5417)),128,IF(COUNT(FIND(512,G5417)),512,256)))</f>
        <v>128</v>
      </c>
      <c r="M5417">
        <f t="shared" ref="M5417:M5480" si="653">IF(E5417="wifi",1299000,1499000)</f>
        <v>1299000</v>
      </c>
    </row>
    <row r="5418" spans="1:13" x14ac:dyDescent="0.45">
      <c r="A5418" t="s">
        <v>5779</v>
      </c>
      <c r="B5418">
        <v>1100000</v>
      </c>
      <c r="C5418" t="s">
        <v>7</v>
      </c>
      <c r="D5418" t="str">
        <f t="shared" si="650"/>
        <v>2021.01</v>
      </c>
      <c r="E5418" t="str" cm="1">
        <f t="array" ref="E5418">IF(COUNT(FIND({"셀룰러","샐룰러","lte","Lte","LTE","Cellular","cellular"},G5418)),"lte","wifi")</f>
        <v>wifi</v>
      </c>
      <c r="F5418" t="s">
        <v>111</v>
      </c>
      <c r="G5418" t="s">
        <v>3149</v>
      </c>
      <c r="H5418">
        <f t="shared" si="646"/>
        <v>0.98000000000001819</v>
      </c>
      <c r="I5418">
        <f t="shared" si="651"/>
        <v>1299000</v>
      </c>
      <c r="J5418">
        <v>2020.03</v>
      </c>
      <c r="K5418">
        <f t="shared" si="652"/>
        <v>128</v>
      </c>
      <c r="M5418">
        <f t="shared" si="653"/>
        <v>1299000</v>
      </c>
    </row>
    <row r="5419" spans="1:13" x14ac:dyDescent="0.45">
      <c r="A5419" t="s">
        <v>5779</v>
      </c>
      <c r="B5419">
        <v>1450000</v>
      </c>
      <c r="C5419" t="s">
        <v>4</v>
      </c>
      <c r="D5419" t="str">
        <f t="shared" si="650"/>
        <v>2021.02</v>
      </c>
      <c r="E5419" t="str" cm="1">
        <f t="array" ref="E5419">IF(COUNT(FIND({"셀룰러","샐룰러","lte","Lte","LTE","Cellular","cellular"},G5419)),"lte","wifi")</f>
        <v>lte</v>
      </c>
      <c r="F5419" t="s">
        <v>35</v>
      </c>
      <c r="G5419" t="s">
        <v>2966</v>
      </c>
      <c r="H5419">
        <f t="shared" si="646"/>
        <v>0.99000000000000909</v>
      </c>
      <c r="I5419">
        <f t="shared" si="651"/>
        <v>1629000</v>
      </c>
      <c r="J5419">
        <v>2020.03</v>
      </c>
      <c r="K5419">
        <f t="shared" si="652"/>
        <v>256</v>
      </c>
      <c r="M5419">
        <f t="shared" si="653"/>
        <v>1499000</v>
      </c>
    </row>
    <row r="5420" spans="1:13" x14ac:dyDescent="0.45">
      <c r="A5420" t="s">
        <v>5779</v>
      </c>
      <c r="B5420">
        <v>1100000</v>
      </c>
      <c r="C5420" t="s">
        <v>4</v>
      </c>
      <c r="D5420" t="str">
        <f t="shared" si="650"/>
        <v>2021.01</v>
      </c>
      <c r="E5420" t="str" cm="1">
        <f t="array" ref="E5420">IF(COUNT(FIND({"셀룰러","샐룰러","lte","Lte","LTE","Cellular","cellular"},G5420)),"lte","wifi")</f>
        <v>wifi</v>
      </c>
      <c r="F5420" t="s">
        <v>371</v>
      </c>
      <c r="G5420" t="s">
        <v>3119</v>
      </c>
      <c r="H5420">
        <f t="shared" si="646"/>
        <v>0.98000000000001819</v>
      </c>
      <c r="I5420">
        <f t="shared" si="651"/>
        <v>1429000</v>
      </c>
      <c r="J5420">
        <v>2020.03</v>
      </c>
      <c r="K5420">
        <f t="shared" si="652"/>
        <v>256</v>
      </c>
      <c r="M5420">
        <f t="shared" si="653"/>
        <v>1299000</v>
      </c>
    </row>
    <row r="5421" spans="1:13" x14ac:dyDescent="0.45">
      <c r="A5421" t="s">
        <v>5779</v>
      </c>
      <c r="B5421">
        <v>1100000</v>
      </c>
      <c r="C5421" t="s">
        <v>4</v>
      </c>
      <c r="D5421" t="str">
        <f t="shared" si="650"/>
        <v>2021.02</v>
      </c>
      <c r="E5421" t="str" cm="1">
        <f t="array" ref="E5421">IF(COUNT(FIND({"셀룰러","샐룰러","lte","Lte","LTE","Cellular","cellular"},G5421)),"lte","wifi")</f>
        <v>wifi</v>
      </c>
      <c r="F5421" t="s">
        <v>64</v>
      </c>
      <c r="G5421" t="s">
        <v>3007</v>
      </c>
      <c r="H5421">
        <f t="shared" si="646"/>
        <v>0.99000000000000909</v>
      </c>
      <c r="I5421">
        <f t="shared" si="651"/>
        <v>1429000</v>
      </c>
      <c r="J5421">
        <v>2020.03</v>
      </c>
      <c r="K5421">
        <f t="shared" si="652"/>
        <v>256</v>
      </c>
      <c r="M5421">
        <f t="shared" si="653"/>
        <v>1299000</v>
      </c>
    </row>
    <row r="5422" spans="1:13" x14ac:dyDescent="0.45">
      <c r="A5422" t="s">
        <v>5779</v>
      </c>
      <c r="B5422">
        <v>1150000</v>
      </c>
      <c r="C5422" t="s">
        <v>43</v>
      </c>
      <c r="D5422" t="str">
        <f t="shared" si="650"/>
        <v>2021.01</v>
      </c>
      <c r="E5422" t="str" cm="1">
        <f t="array" ref="E5422">IF(COUNT(FIND({"셀룰러","샐룰러","lte","Lte","LTE","Cellular","cellular"},G5422)),"lte","wifi")</f>
        <v>wifi</v>
      </c>
      <c r="F5422" t="s">
        <v>96</v>
      </c>
      <c r="G5422" t="s">
        <v>3190</v>
      </c>
      <c r="H5422">
        <f t="shared" si="646"/>
        <v>0.98000000000001819</v>
      </c>
      <c r="I5422">
        <f t="shared" si="651"/>
        <v>1429000</v>
      </c>
      <c r="J5422">
        <v>2020.03</v>
      </c>
      <c r="K5422">
        <f t="shared" si="652"/>
        <v>256</v>
      </c>
      <c r="M5422">
        <f t="shared" si="653"/>
        <v>1299000</v>
      </c>
    </row>
    <row r="5423" spans="1:13" x14ac:dyDescent="0.45">
      <c r="A5423" t="s">
        <v>5779</v>
      </c>
      <c r="B5423">
        <v>1300000</v>
      </c>
      <c r="C5423" t="s">
        <v>4</v>
      </c>
      <c r="D5423" s="2">
        <v>2021.02</v>
      </c>
      <c r="E5423" t="str" cm="1">
        <f t="array" ref="E5423">IF(COUNT(FIND({"셀룰러","샐룰러","lte","Lte","LTE","Cellular","cellular"},G5423)),"lte","wifi")</f>
        <v>lte</v>
      </c>
      <c r="F5423">
        <v>20210228</v>
      </c>
      <c r="G5423" t="s">
        <v>5522</v>
      </c>
      <c r="H5423">
        <f t="shared" si="646"/>
        <v>0.99000000000000909</v>
      </c>
      <c r="I5423">
        <f t="shared" si="651"/>
        <v>1629000</v>
      </c>
      <c r="J5423">
        <v>2020.03</v>
      </c>
      <c r="K5423">
        <f t="shared" si="652"/>
        <v>256</v>
      </c>
      <c r="M5423">
        <f t="shared" si="653"/>
        <v>1499000</v>
      </c>
    </row>
    <row r="5424" spans="1:13" x14ac:dyDescent="0.45">
      <c r="A5424" t="s">
        <v>5779</v>
      </c>
      <c r="B5424">
        <v>900000</v>
      </c>
      <c r="C5424" t="s">
        <v>43</v>
      </c>
      <c r="D5424" t="str">
        <f t="shared" ref="D5424:D5451" si="654">LEFT(F5424,7)</f>
        <v>2021.01</v>
      </c>
      <c r="E5424" t="str" cm="1">
        <f t="array" ref="E5424">IF(COUNT(FIND({"셀룰러","샐룰러","lte","Lte","LTE","Cellular","cellular"},G5424)),"lte","wifi")</f>
        <v>wifi</v>
      </c>
      <c r="F5424" t="s">
        <v>313</v>
      </c>
      <c r="G5424" t="s">
        <v>2918</v>
      </c>
      <c r="H5424">
        <f t="shared" si="646"/>
        <v>0.98000000000001819</v>
      </c>
      <c r="I5424">
        <f t="shared" si="651"/>
        <v>1299000</v>
      </c>
      <c r="J5424">
        <v>2020.03</v>
      </c>
      <c r="K5424">
        <f t="shared" si="652"/>
        <v>128</v>
      </c>
      <c r="M5424">
        <f t="shared" si="653"/>
        <v>1299000</v>
      </c>
    </row>
    <row r="5425" spans="1:13" x14ac:dyDescent="0.45">
      <c r="A5425" t="s">
        <v>5779</v>
      </c>
      <c r="B5425">
        <v>950000</v>
      </c>
      <c r="C5425" t="s">
        <v>7</v>
      </c>
      <c r="D5425" t="str">
        <f t="shared" si="654"/>
        <v>2020.12</v>
      </c>
      <c r="E5425" t="str" cm="1">
        <f t="array" ref="E5425">IF(COUNT(FIND({"셀룰러","샐룰러","lte","Lte","LTE","Cellular","cellular"},G5425)),"lte","wifi")</f>
        <v>wifi</v>
      </c>
      <c r="F5425" t="s">
        <v>138</v>
      </c>
      <c r="G5425" t="s">
        <v>3174</v>
      </c>
      <c r="H5425">
        <f t="shared" si="646"/>
        <v>8.9999999999918145E-2</v>
      </c>
      <c r="I5425">
        <f t="shared" si="651"/>
        <v>1429000</v>
      </c>
      <c r="J5425">
        <v>2020.03</v>
      </c>
      <c r="K5425">
        <f t="shared" si="652"/>
        <v>256</v>
      </c>
      <c r="M5425">
        <f t="shared" si="653"/>
        <v>1299000</v>
      </c>
    </row>
    <row r="5426" spans="1:13" x14ac:dyDescent="0.45">
      <c r="A5426" t="s">
        <v>5779</v>
      </c>
      <c r="B5426">
        <v>1200000</v>
      </c>
      <c r="C5426" t="s">
        <v>43</v>
      </c>
      <c r="D5426" t="str">
        <f t="shared" si="654"/>
        <v>2021.01</v>
      </c>
      <c r="E5426" t="str" cm="1">
        <f t="array" ref="E5426">IF(COUNT(FIND({"셀룰러","샐룰러","lte","Lte","LTE","Cellular","cellular"},G5426)),"lte","wifi")</f>
        <v>wifi</v>
      </c>
      <c r="F5426" t="s">
        <v>339</v>
      </c>
      <c r="G5426" t="s">
        <v>3092</v>
      </c>
      <c r="H5426">
        <f t="shared" si="646"/>
        <v>0.98000000000001819</v>
      </c>
      <c r="I5426">
        <f t="shared" si="651"/>
        <v>1299000</v>
      </c>
      <c r="J5426">
        <v>2020.03</v>
      </c>
      <c r="K5426">
        <f t="shared" si="652"/>
        <v>128</v>
      </c>
      <c r="M5426">
        <f t="shared" si="653"/>
        <v>1299000</v>
      </c>
    </row>
    <row r="5427" spans="1:13" x14ac:dyDescent="0.45">
      <c r="A5427" t="s">
        <v>5779</v>
      </c>
      <c r="B5427">
        <v>1120000</v>
      </c>
      <c r="C5427" t="s">
        <v>43</v>
      </c>
      <c r="D5427" t="str">
        <f t="shared" si="654"/>
        <v>2021.01</v>
      </c>
      <c r="E5427" t="str" cm="1">
        <f t="array" ref="E5427">IF(COUNT(FIND({"셀룰러","샐룰러","lte","Lte","LTE","Cellular","cellular"},G5427)),"lte","wifi")</f>
        <v>lte</v>
      </c>
      <c r="F5427" t="s">
        <v>111</v>
      </c>
      <c r="G5427" t="s">
        <v>3152</v>
      </c>
      <c r="H5427">
        <f t="shared" si="646"/>
        <v>0.98000000000001819</v>
      </c>
      <c r="I5427">
        <f t="shared" si="651"/>
        <v>1499000</v>
      </c>
      <c r="J5427">
        <v>2020.03</v>
      </c>
      <c r="K5427">
        <f t="shared" si="652"/>
        <v>128</v>
      </c>
      <c r="M5427">
        <f t="shared" si="653"/>
        <v>1499000</v>
      </c>
    </row>
    <row r="5428" spans="1:13" x14ac:dyDescent="0.45">
      <c r="A5428" t="s">
        <v>5779</v>
      </c>
      <c r="B5428">
        <v>1100000</v>
      </c>
      <c r="C5428" t="s">
        <v>43</v>
      </c>
      <c r="D5428" t="str">
        <f t="shared" si="654"/>
        <v>2021.01</v>
      </c>
      <c r="E5428" t="str" cm="1">
        <f t="array" ref="E5428">IF(COUNT(FIND({"셀룰러","샐룰러","lte","Lte","LTE","Cellular","cellular"},G5428)),"lte","wifi")</f>
        <v>wifi</v>
      </c>
      <c r="F5428" t="s">
        <v>108</v>
      </c>
      <c r="G5428" t="s">
        <v>2932</v>
      </c>
      <c r="H5428">
        <f t="shared" si="646"/>
        <v>0.98000000000001819</v>
      </c>
      <c r="I5428">
        <f t="shared" si="651"/>
        <v>1429000</v>
      </c>
      <c r="J5428">
        <v>2020.03</v>
      </c>
      <c r="K5428">
        <f t="shared" si="652"/>
        <v>256</v>
      </c>
      <c r="M5428">
        <f t="shared" si="653"/>
        <v>1299000</v>
      </c>
    </row>
    <row r="5429" spans="1:13" x14ac:dyDescent="0.45">
      <c r="A5429" t="s">
        <v>5779</v>
      </c>
      <c r="B5429">
        <v>1200000</v>
      </c>
      <c r="C5429" t="s">
        <v>4</v>
      </c>
      <c r="D5429" t="str">
        <f t="shared" si="654"/>
        <v>2021.01</v>
      </c>
      <c r="E5429" t="str" cm="1">
        <f t="array" ref="E5429">IF(COUNT(FIND({"셀룰러","샐룰러","lte","Lte","LTE","Cellular","cellular"},G5429)),"lte","wifi")</f>
        <v>wifi</v>
      </c>
      <c r="F5429" t="s">
        <v>313</v>
      </c>
      <c r="G5429" t="s">
        <v>3069</v>
      </c>
      <c r="H5429">
        <f t="shared" si="646"/>
        <v>0.98000000000001819</v>
      </c>
      <c r="I5429">
        <f t="shared" si="651"/>
        <v>1429000</v>
      </c>
      <c r="J5429">
        <v>2020.03</v>
      </c>
      <c r="K5429">
        <f t="shared" si="652"/>
        <v>256</v>
      </c>
      <c r="M5429">
        <f t="shared" si="653"/>
        <v>1299000</v>
      </c>
    </row>
    <row r="5430" spans="1:13" x14ac:dyDescent="0.45">
      <c r="A5430" t="s">
        <v>5779</v>
      </c>
      <c r="B5430">
        <v>980000</v>
      </c>
      <c r="C5430" t="s">
        <v>4</v>
      </c>
      <c r="D5430" t="str">
        <f t="shared" si="654"/>
        <v>2021.01</v>
      </c>
      <c r="E5430" t="str" cm="1">
        <f t="array" ref="E5430">IF(COUNT(FIND({"셀룰러","샐룰러","lte","Lte","LTE","Cellular","cellular"},G5430)),"lte","wifi")</f>
        <v>wifi</v>
      </c>
      <c r="F5430" t="s">
        <v>127</v>
      </c>
      <c r="G5430" t="s">
        <v>3172</v>
      </c>
      <c r="H5430">
        <f t="shared" si="646"/>
        <v>0.98000000000001819</v>
      </c>
      <c r="I5430">
        <f t="shared" si="651"/>
        <v>1429000</v>
      </c>
      <c r="J5430">
        <v>2020.03</v>
      </c>
      <c r="K5430">
        <f t="shared" si="652"/>
        <v>256</v>
      </c>
      <c r="M5430">
        <f t="shared" si="653"/>
        <v>1299000</v>
      </c>
    </row>
    <row r="5431" spans="1:13" x14ac:dyDescent="0.45">
      <c r="A5431" t="s">
        <v>5779</v>
      </c>
      <c r="B5431">
        <v>1050000</v>
      </c>
      <c r="C5431" t="s">
        <v>4</v>
      </c>
      <c r="D5431" t="str">
        <f t="shared" si="654"/>
        <v>2021.02</v>
      </c>
      <c r="E5431" t="str" cm="1">
        <f t="array" ref="E5431">IF(COUNT(FIND({"셀룰러","샐룰러","lte","Lte","LTE","Cellular","cellular"},G5431)),"lte","wifi")</f>
        <v>wifi</v>
      </c>
      <c r="F5431" t="s">
        <v>71</v>
      </c>
      <c r="G5431" t="s">
        <v>3065</v>
      </c>
      <c r="H5431">
        <f t="shared" si="646"/>
        <v>0.99000000000000909</v>
      </c>
      <c r="I5431">
        <f t="shared" si="651"/>
        <v>1299000</v>
      </c>
      <c r="J5431">
        <v>2020.03</v>
      </c>
      <c r="K5431">
        <f t="shared" si="652"/>
        <v>128</v>
      </c>
      <c r="M5431">
        <f t="shared" si="653"/>
        <v>1299000</v>
      </c>
    </row>
    <row r="5432" spans="1:13" x14ac:dyDescent="0.45">
      <c r="A5432" t="s">
        <v>5779</v>
      </c>
      <c r="B5432">
        <v>1000000</v>
      </c>
      <c r="C5432" t="s">
        <v>4</v>
      </c>
      <c r="D5432" t="str">
        <f t="shared" si="654"/>
        <v>2021.02</v>
      </c>
      <c r="E5432" t="str" cm="1">
        <f t="array" ref="E5432">IF(COUNT(FIND({"셀룰러","샐룰러","lte","Lte","LTE","Cellular","cellular"},G5432)),"lte","wifi")</f>
        <v>wifi</v>
      </c>
      <c r="F5432" t="s">
        <v>71</v>
      </c>
      <c r="G5432" t="s">
        <v>3083</v>
      </c>
      <c r="H5432">
        <f t="shared" si="646"/>
        <v>0.99000000000000909</v>
      </c>
      <c r="I5432">
        <f t="shared" si="651"/>
        <v>1429000</v>
      </c>
      <c r="J5432">
        <v>2020.03</v>
      </c>
      <c r="K5432">
        <f t="shared" si="652"/>
        <v>256</v>
      </c>
      <c r="M5432">
        <f t="shared" si="653"/>
        <v>1299000</v>
      </c>
    </row>
    <row r="5433" spans="1:13" x14ac:dyDescent="0.45">
      <c r="A5433" t="s">
        <v>5779</v>
      </c>
      <c r="B5433">
        <v>1400000</v>
      </c>
      <c r="C5433" t="s">
        <v>4</v>
      </c>
      <c r="D5433" t="str">
        <f t="shared" si="654"/>
        <v>2020.12</v>
      </c>
      <c r="E5433" t="str" cm="1">
        <f t="array" ref="E5433">IF(COUNT(FIND({"셀룰러","샐룰러","lte","Lte","LTE","Cellular","cellular"},G5433)),"lte","wifi")</f>
        <v>lte</v>
      </c>
      <c r="F5433" t="s">
        <v>160</v>
      </c>
      <c r="G5433" t="s">
        <v>3194</v>
      </c>
      <c r="H5433">
        <f t="shared" si="646"/>
        <v>8.9999999999918145E-2</v>
      </c>
      <c r="I5433">
        <f t="shared" si="651"/>
        <v>1629000</v>
      </c>
      <c r="J5433">
        <v>2020.03</v>
      </c>
      <c r="K5433">
        <f t="shared" si="652"/>
        <v>256</v>
      </c>
      <c r="M5433">
        <f t="shared" si="653"/>
        <v>1499000</v>
      </c>
    </row>
    <row r="5434" spans="1:13" x14ac:dyDescent="0.45">
      <c r="A5434" t="s">
        <v>5779</v>
      </c>
      <c r="B5434">
        <v>1450000</v>
      </c>
      <c r="C5434" t="s">
        <v>43</v>
      </c>
      <c r="D5434" t="str">
        <f t="shared" si="654"/>
        <v>2021.01</v>
      </c>
      <c r="E5434" t="str" cm="1">
        <f t="array" ref="E5434">IF(COUNT(FIND({"셀룰러","샐룰러","lte","Lte","LTE","Cellular","cellular"},G5434)),"lte","wifi")</f>
        <v>wifi</v>
      </c>
      <c r="F5434" t="s">
        <v>95</v>
      </c>
      <c r="G5434" t="s">
        <v>3091</v>
      </c>
      <c r="H5434">
        <f t="shared" si="646"/>
        <v>0.98000000000001819</v>
      </c>
      <c r="I5434">
        <f t="shared" si="651"/>
        <v>1689000</v>
      </c>
      <c r="J5434">
        <v>2020.03</v>
      </c>
      <c r="K5434">
        <f t="shared" si="652"/>
        <v>512</v>
      </c>
      <c r="M5434">
        <f t="shared" si="653"/>
        <v>1299000</v>
      </c>
    </row>
    <row r="5435" spans="1:13" x14ac:dyDescent="0.45">
      <c r="A5435" t="s">
        <v>5779</v>
      </c>
      <c r="B5435">
        <v>1100000</v>
      </c>
      <c r="C5435" t="s">
        <v>43</v>
      </c>
      <c r="D5435" t="str">
        <f t="shared" si="654"/>
        <v>2021.01</v>
      </c>
      <c r="E5435" t="str" cm="1">
        <f t="array" ref="E5435">IF(COUNT(FIND({"셀룰러","샐룰러","lte","Lte","LTE","Cellular","cellular"},G5435)),"lte","wifi")</f>
        <v>wifi</v>
      </c>
      <c r="F5435" t="s">
        <v>367</v>
      </c>
      <c r="G5435" t="s">
        <v>3125</v>
      </c>
      <c r="H5435">
        <f t="shared" si="646"/>
        <v>0.98000000000001819</v>
      </c>
      <c r="I5435">
        <f t="shared" si="651"/>
        <v>1299000</v>
      </c>
      <c r="J5435">
        <v>2020.03</v>
      </c>
      <c r="K5435">
        <f t="shared" si="652"/>
        <v>128</v>
      </c>
      <c r="M5435">
        <f t="shared" si="653"/>
        <v>1299000</v>
      </c>
    </row>
    <row r="5436" spans="1:13" x14ac:dyDescent="0.45">
      <c r="A5436" t="s">
        <v>5779</v>
      </c>
      <c r="B5436">
        <v>950000</v>
      </c>
      <c r="C5436" t="s">
        <v>4</v>
      </c>
      <c r="D5436" t="str">
        <f t="shared" si="654"/>
        <v>2021.01</v>
      </c>
      <c r="E5436" t="str" cm="1">
        <f t="array" ref="E5436">IF(COUNT(FIND({"셀룰러","샐룰러","lte","Lte","LTE","Cellular","cellular"},G5436)),"lte","wifi")</f>
        <v>wifi</v>
      </c>
      <c r="F5436" t="s">
        <v>97</v>
      </c>
      <c r="G5436" t="s">
        <v>2916</v>
      </c>
      <c r="H5436">
        <f t="shared" si="646"/>
        <v>0.98000000000001819</v>
      </c>
      <c r="I5436">
        <f t="shared" si="651"/>
        <v>1429000</v>
      </c>
      <c r="J5436">
        <v>2020.03</v>
      </c>
      <c r="K5436">
        <f t="shared" si="652"/>
        <v>256</v>
      </c>
      <c r="M5436">
        <f t="shared" si="653"/>
        <v>1299000</v>
      </c>
    </row>
    <row r="5437" spans="1:13" x14ac:dyDescent="0.45">
      <c r="A5437" t="s">
        <v>5779</v>
      </c>
      <c r="B5437">
        <v>840000</v>
      </c>
      <c r="C5437" t="s">
        <v>4</v>
      </c>
      <c r="D5437" t="str">
        <f t="shared" si="654"/>
        <v>2021.02</v>
      </c>
      <c r="E5437" t="str" cm="1">
        <f t="array" ref="E5437">IF(COUNT(FIND({"셀룰러","샐룰러","lte","Lte","LTE","Cellular","cellular"},G5437)),"lte","wifi")</f>
        <v>wifi</v>
      </c>
      <c r="F5437" t="s">
        <v>74</v>
      </c>
      <c r="G5437" t="s">
        <v>2906</v>
      </c>
      <c r="H5437">
        <f t="shared" si="646"/>
        <v>0.99000000000000909</v>
      </c>
      <c r="I5437">
        <f t="shared" si="651"/>
        <v>1299000</v>
      </c>
      <c r="J5437">
        <v>2020.03</v>
      </c>
      <c r="K5437">
        <f t="shared" si="652"/>
        <v>128</v>
      </c>
      <c r="M5437">
        <f t="shared" si="653"/>
        <v>1299000</v>
      </c>
    </row>
    <row r="5438" spans="1:13" x14ac:dyDescent="0.45">
      <c r="A5438" t="s">
        <v>5779</v>
      </c>
      <c r="B5438">
        <v>850000</v>
      </c>
      <c r="C5438" t="s">
        <v>4</v>
      </c>
      <c r="D5438" t="str">
        <f t="shared" si="654"/>
        <v>2021.01</v>
      </c>
      <c r="E5438" t="str" cm="1">
        <f t="array" ref="E5438">IF(COUNT(FIND({"셀룰러","샐룰러","lte","Lte","LTE","Cellular","cellular"},G5438)),"lte","wifi")</f>
        <v>wifi</v>
      </c>
      <c r="F5438" t="s">
        <v>96</v>
      </c>
      <c r="G5438" t="s">
        <v>3171</v>
      </c>
      <c r="H5438">
        <f t="shared" si="646"/>
        <v>0.98000000000001819</v>
      </c>
      <c r="I5438">
        <f t="shared" si="651"/>
        <v>1299000</v>
      </c>
      <c r="J5438">
        <v>2020.03</v>
      </c>
      <c r="K5438">
        <f t="shared" si="652"/>
        <v>128</v>
      </c>
      <c r="M5438">
        <f t="shared" si="653"/>
        <v>1299000</v>
      </c>
    </row>
    <row r="5439" spans="1:13" x14ac:dyDescent="0.45">
      <c r="A5439" t="s">
        <v>5779</v>
      </c>
      <c r="B5439">
        <v>800000</v>
      </c>
      <c r="C5439" t="s">
        <v>4</v>
      </c>
      <c r="D5439" t="str">
        <f t="shared" si="654"/>
        <v>2021.01</v>
      </c>
      <c r="E5439" t="str" cm="1">
        <f t="array" ref="E5439">IF(COUNT(FIND({"셀룰러","샐룰러","lte","Lte","LTE","Cellular","cellular"},G5439)),"lte","wifi")</f>
        <v>wifi</v>
      </c>
      <c r="F5439" t="s">
        <v>108</v>
      </c>
      <c r="G5439" t="s">
        <v>3147</v>
      </c>
      <c r="H5439">
        <f t="shared" si="646"/>
        <v>0.98000000000001819</v>
      </c>
      <c r="I5439">
        <f t="shared" si="651"/>
        <v>1299000</v>
      </c>
      <c r="J5439">
        <v>2020.03</v>
      </c>
      <c r="K5439">
        <f t="shared" si="652"/>
        <v>128</v>
      </c>
      <c r="M5439">
        <f t="shared" si="653"/>
        <v>1299000</v>
      </c>
    </row>
    <row r="5440" spans="1:13" x14ac:dyDescent="0.45">
      <c r="A5440" t="s">
        <v>5779</v>
      </c>
      <c r="B5440">
        <v>950000</v>
      </c>
      <c r="C5440" t="s">
        <v>4</v>
      </c>
      <c r="D5440" t="str">
        <f t="shared" si="654"/>
        <v>2021.02</v>
      </c>
      <c r="E5440" t="str" cm="1">
        <f t="array" ref="E5440">IF(COUNT(FIND({"셀룰러","샐룰러","lte","Lte","LTE","Cellular","cellular"},G5440)),"lte","wifi")</f>
        <v>lte</v>
      </c>
      <c r="F5440" t="s">
        <v>35</v>
      </c>
      <c r="G5440" t="s">
        <v>2899</v>
      </c>
      <c r="H5440">
        <f t="shared" si="646"/>
        <v>0.99000000000000909</v>
      </c>
      <c r="I5440">
        <f t="shared" si="651"/>
        <v>1499000</v>
      </c>
      <c r="J5440">
        <v>2020.03</v>
      </c>
      <c r="K5440">
        <f t="shared" si="652"/>
        <v>128</v>
      </c>
      <c r="M5440">
        <f t="shared" si="653"/>
        <v>1499000</v>
      </c>
    </row>
    <row r="5441" spans="1:13" x14ac:dyDescent="0.45">
      <c r="A5441" t="s">
        <v>5779</v>
      </c>
      <c r="B5441">
        <v>820000</v>
      </c>
      <c r="C5441" t="s">
        <v>4</v>
      </c>
      <c r="D5441" t="str">
        <f t="shared" si="654"/>
        <v>2020.12</v>
      </c>
      <c r="E5441" t="str" cm="1">
        <f t="array" ref="E5441">IF(COUNT(FIND({"셀룰러","샐룰러","lte","Lte","LTE","Cellular","cellular"},G5441)),"lte","wifi")</f>
        <v>lte</v>
      </c>
      <c r="F5441" t="s">
        <v>138</v>
      </c>
      <c r="G5441" t="s">
        <v>2776</v>
      </c>
      <c r="H5441">
        <f t="shared" si="646"/>
        <v>8.9999999999918145E-2</v>
      </c>
      <c r="I5441">
        <f t="shared" si="651"/>
        <v>1629000</v>
      </c>
      <c r="J5441">
        <v>2020.03</v>
      </c>
      <c r="K5441">
        <f t="shared" si="652"/>
        <v>256</v>
      </c>
      <c r="L5441">
        <f>IF(E5441="wifi",640000,726000)</f>
        <v>726000</v>
      </c>
      <c r="M5441">
        <f t="shared" si="653"/>
        <v>1499000</v>
      </c>
    </row>
    <row r="5442" spans="1:13" x14ac:dyDescent="0.45">
      <c r="A5442" t="s">
        <v>5779</v>
      </c>
      <c r="B5442">
        <v>900000</v>
      </c>
      <c r="C5442" t="s">
        <v>4</v>
      </c>
      <c r="D5442" t="str">
        <f t="shared" si="654"/>
        <v>2021.01</v>
      </c>
      <c r="E5442" t="str" cm="1">
        <f t="array" ref="E5442">IF(COUNT(FIND({"셀룰러","샐룰러","lte","Lte","LTE","Cellular","cellular"},G5442)),"lte","wifi")</f>
        <v>wifi</v>
      </c>
      <c r="F5442" t="s">
        <v>96</v>
      </c>
      <c r="G5442" t="s">
        <v>2778</v>
      </c>
      <c r="H5442">
        <f t="shared" si="646"/>
        <v>0.98000000000001819</v>
      </c>
      <c r="I5442">
        <f t="shared" si="651"/>
        <v>1429000</v>
      </c>
      <c r="J5442">
        <v>2020.03</v>
      </c>
      <c r="K5442">
        <f t="shared" si="652"/>
        <v>256</v>
      </c>
      <c r="M5442">
        <f t="shared" si="653"/>
        <v>1299000</v>
      </c>
    </row>
    <row r="5443" spans="1:13" x14ac:dyDescent="0.45">
      <c r="A5443" t="s">
        <v>5779</v>
      </c>
      <c r="B5443">
        <v>990000</v>
      </c>
      <c r="C5443" t="s">
        <v>4</v>
      </c>
      <c r="D5443" t="str">
        <f t="shared" si="654"/>
        <v>2021.01</v>
      </c>
      <c r="E5443" t="str" cm="1">
        <f t="array" ref="E5443">IF(COUNT(FIND({"셀룰러","샐룰러","lte","Lte","LTE","Cellular","cellular"},G5443)),"lte","wifi")</f>
        <v>wifi</v>
      </c>
      <c r="F5443" t="s">
        <v>371</v>
      </c>
      <c r="G5443" t="s">
        <v>3140</v>
      </c>
      <c r="H5443">
        <f t="shared" si="646"/>
        <v>0.98000000000001819</v>
      </c>
      <c r="I5443">
        <f t="shared" si="651"/>
        <v>1299000</v>
      </c>
      <c r="J5443">
        <v>2020.03</v>
      </c>
      <c r="K5443">
        <f t="shared" si="652"/>
        <v>128</v>
      </c>
      <c r="M5443">
        <f t="shared" si="653"/>
        <v>1299000</v>
      </c>
    </row>
    <row r="5444" spans="1:13" x14ac:dyDescent="0.45">
      <c r="A5444" t="s">
        <v>5779</v>
      </c>
      <c r="B5444">
        <v>950000</v>
      </c>
      <c r="C5444" t="s">
        <v>4</v>
      </c>
      <c r="D5444" t="str">
        <f t="shared" si="654"/>
        <v>2021.01</v>
      </c>
      <c r="E5444" t="str" cm="1">
        <f t="array" ref="E5444">IF(COUNT(FIND({"셀룰러","샐룰러","lte","Lte","LTE","Cellular","cellular"},G5444)),"lte","wifi")</f>
        <v>wifi</v>
      </c>
      <c r="F5444" t="s">
        <v>351</v>
      </c>
      <c r="G5444" t="s">
        <v>4768</v>
      </c>
      <c r="H5444">
        <f t="shared" si="646"/>
        <v>0.98000000000001819</v>
      </c>
      <c r="I5444">
        <f t="shared" si="651"/>
        <v>1299000</v>
      </c>
      <c r="J5444">
        <v>2020.03</v>
      </c>
      <c r="K5444">
        <f t="shared" si="652"/>
        <v>128</v>
      </c>
      <c r="M5444">
        <f t="shared" si="653"/>
        <v>1299000</v>
      </c>
    </row>
    <row r="5445" spans="1:13" x14ac:dyDescent="0.45">
      <c r="A5445" t="s">
        <v>5779</v>
      </c>
      <c r="B5445">
        <v>950000</v>
      </c>
      <c r="C5445" t="s">
        <v>43</v>
      </c>
      <c r="D5445" t="str">
        <f t="shared" si="654"/>
        <v>2020.12</v>
      </c>
      <c r="E5445" t="str" cm="1">
        <f t="array" ref="E5445">IF(COUNT(FIND({"셀룰러","샐룰러","lte","Lte","LTE","Cellular","cellular"},G5445)),"lte","wifi")</f>
        <v>lte</v>
      </c>
      <c r="F5445" t="s">
        <v>142</v>
      </c>
      <c r="G5445" t="s">
        <v>4827</v>
      </c>
      <c r="H5445">
        <f t="shared" si="646"/>
        <v>8.9999999999918145E-2</v>
      </c>
      <c r="I5445">
        <f t="shared" si="651"/>
        <v>1499000</v>
      </c>
      <c r="J5445">
        <v>2020.03</v>
      </c>
      <c r="K5445">
        <f t="shared" si="652"/>
        <v>128</v>
      </c>
      <c r="M5445">
        <f t="shared" si="653"/>
        <v>1499000</v>
      </c>
    </row>
    <row r="5446" spans="1:13" x14ac:dyDescent="0.45">
      <c r="A5446" t="s">
        <v>5779</v>
      </c>
      <c r="B5446">
        <v>890000</v>
      </c>
      <c r="C5446" t="s">
        <v>43</v>
      </c>
      <c r="D5446" t="str">
        <f t="shared" si="654"/>
        <v>2020.12</v>
      </c>
      <c r="E5446" t="str" cm="1">
        <f t="array" ref="E5446">IF(COUNT(FIND({"셀룰러","샐룰러","lte","Lte","LTE","Cellular","cellular"},G5446)),"lte","wifi")</f>
        <v>wifi</v>
      </c>
      <c r="F5446" t="s">
        <v>480</v>
      </c>
      <c r="G5446" t="s">
        <v>4835</v>
      </c>
      <c r="H5446">
        <f t="shared" si="646"/>
        <v>8.9999999999918145E-2</v>
      </c>
      <c r="I5446">
        <f t="shared" si="651"/>
        <v>1299000</v>
      </c>
      <c r="J5446">
        <v>2020.03</v>
      </c>
      <c r="K5446">
        <f t="shared" si="652"/>
        <v>128</v>
      </c>
      <c r="M5446">
        <f t="shared" si="653"/>
        <v>1299000</v>
      </c>
    </row>
    <row r="5447" spans="1:13" x14ac:dyDescent="0.45">
      <c r="A5447" t="s">
        <v>5779</v>
      </c>
      <c r="B5447">
        <v>900000</v>
      </c>
      <c r="C5447" t="s">
        <v>7</v>
      </c>
      <c r="D5447" t="str">
        <f t="shared" si="654"/>
        <v>2021.03</v>
      </c>
      <c r="E5447" t="str" cm="1">
        <f t="array" ref="E5447">IF(COUNT(FIND({"셀룰러","샐룰러","lte","Lte","LTE","Cellular","cellular"},G5447)),"lte","wifi")</f>
        <v>wifi</v>
      </c>
      <c r="F5447" t="s">
        <v>18</v>
      </c>
      <c r="G5447" t="s">
        <v>2839</v>
      </c>
      <c r="H5447">
        <f t="shared" ref="H5447:H5510" si="655">D5447-J5447</f>
        <v>1</v>
      </c>
      <c r="I5447">
        <f t="shared" si="651"/>
        <v>1429000</v>
      </c>
      <c r="J5447">
        <v>2020.03</v>
      </c>
      <c r="K5447">
        <f t="shared" si="652"/>
        <v>256</v>
      </c>
      <c r="M5447">
        <f t="shared" si="653"/>
        <v>1299000</v>
      </c>
    </row>
    <row r="5448" spans="1:13" x14ac:dyDescent="0.45">
      <c r="A5448" t="s">
        <v>5779</v>
      </c>
      <c r="B5448">
        <v>900000</v>
      </c>
      <c r="C5448" t="s">
        <v>43</v>
      </c>
      <c r="D5448" t="str">
        <f t="shared" si="654"/>
        <v>2020.12</v>
      </c>
      <c r="E5448" t="str" cm="1">
        <f t="array" ref="E5448">IF(COUNT(FIND({"셀룰러","샐룰러","lte","Lte","LTE","Cellular","cellular"},G5448)),"lte","wifi")</f>
        <v>wifi</v>
      </c>
      <c r="F5448" t="s">
        <v>146</v>
      </c>
      <c r="G5448" t="s">
        <v>4860</v>
      </c>
      <c r="H5448">
        <f t="shared" si="655"/>
        <v>8.9999999999918145E-2</v>
      </c>
      <c r="I5448">
        <f t="shared" si="651"/>
        <v>1299000</v>
      </c>
      <c r="J5448">
        <v>2020.03</v>
      </c>
      <c r="K5448">
        <f t="shared" si="652"/>
        <v>128</v>
      </c>
      <c r="M5448">
        <f t="shared" si="653"/>
        <v>1299000</v>
      </c>
    </row>
    <row r="5449" spans="1:13" x14ac:dyDescent="0.45">
      <c r="A5449" t="s">
        <v>5779</v>
      </c>
      <c r="B5449">
        <v>1200000</v>
      </c>
      <c r="C5449" t="s">
        <v>4</v>
      </c>
      <c r="D5449" t="str">
        <f t="shared" si="654"/>
        <v>2020.12</v>
      </c>
      <c r="E5449" t="str" cm="1">
        <f t="array" ref="E5449">IF(COUNT(FIND({"셀룰러","샐룰러","lte","Lte","LTE","Cellular","cellular"},G5449)),"lte","wifi")</f>
        <v>wifi</v>
      </c>
      <c r="F5449" t="s">
        <v>152</v>
      </c>
      <c r="G5449" t="s">
        <v>2937</v>
      </c>
      <c r="H5449">
        <f t="shared" si="655"/>
        <v>8.9999999999918145E-2</v>
      </c>
      <c r="I5449">
        <f t="shared" si="651"/>
        <v>1429000</v>
      </c>
      <c r="J5449">
        <v>2020.03</v>
      </c>
      <c r="K5449">
        <f t="shared" si="652"/>
        <v>256</v>
      </c>
      <c r="M5449">
        <f t="shared" si="653"/>
        <v>1299000</v>
      </c>
    </row>
    <row r="5450" spans="1:13" x14ac:dyDescent="0.45">
      <c r="A5450" t="s">
        <v>5779</v>
      </c>
      <c r="B5450">
        <v>1200000</v>
      </c>
      <c r="C5450" t="s">
        <v>4</v>
      </c>
      <c r="D5450" t="str">
        <f t="shared" si="654"/>
        <v>2021.01</v>
      </c>
      <c r="E5450" t="str" cm="1">
        <f t="array" ref="E5450">IF(COUNT(FIND({"셀룰러","샐룰러","lte","Lte","LTE","Cellular","cellular"},G5450)),"lte","wifi")</f>
        <v>wifi</v>
      </c>
      <c r="F5450" t="s">
        <v>107</v>
      </c>
      <c r="G5450" t="s">
        <v>4771</v>
      </c>
      <c r="H5450">
        <f t="shared" si="655"/>
        <v>0.98000000000001819</v>
      </c>
      <c r="I5450">
        <f t="shared" si="651"/>
        <v>1299000</v>
      </c>
      <c r="J5450">
        <v>2020.03</v>
      </c>
      <c r="K5450">
        <f t="shared" si="652"/>
        <v>128</v>
      </c>
      <c r="M5450">
        <f t="shared" si="653"/>
        <v>1299000</v>
      </c>
    </row>
    <row r="5451" spans="1:13" x14ac:dyDescent="0.45">
      <c r="A5451" t="s">
        <v>5779</v>
      </c>
      <c r="B5451">
        <v>1400000</v>
      </c>
      <c r="C5451" t="s">
        <v>7</v>
      </c>
      <c r="D5451" t="str">
        <f t="shared" si="654"/>
        <v>2021.03</v>
      </c>
      <c r="E5451" t="str" cm="1">
        <f t="array" ref="E5451">IF(COUNT(FIND({"셀룰러","샐룰러","lte","Lte","LTE","Cellular","cellular"},G5451)),"lte","wifi")</f>
        <v>wifi</v>
      </c>
      <c r="F5451" t="s">
        <v>10</v>
      </c>
      <c r="G5451" t="s">
        <v>2953</v>
      </c>
      <c r="H5451">
        <f t="shared" si="655"/>
        <v>1</v>
      </c>
      <c r="I5451">
        <f t="shared" si="651"/>
        <v>1429000</v>
      </c>
      <c r="J5451">
        <v>2020.03</v>
      </c>
      <c r="K5451">
        <f t="shared" si="652"/>
        <v>256</v>
      </c>
      <c r="M5451">
        <f t="shared" si="653"/>
        <v>1299000</v>
      </c>
    </row>
    <row r="5452" spans="1:13" x14ac:dyDescent="0.45">
      <c r="A5452" t="s">
        <v>5779</v>
      </c>
      <c r="B5452">
        <v>930000</v>
      </c>
      <c r="C5452" t="s">
        <v>43</v>
      </c>
      <c r="D5452" s="2">
        <v>2021.02</v>
      </c>
      <c r="E5452" t="str" cm="1">
        <f t="array" ref="E5452">IF(COUNT(FIND({"셀룰러","샐룰러","lte","Lte","LTE","Cellular","cellular"},G5452)),"lte","wifi")</f>
        <v>wifi</v>
      </c>
      <c r="F5452">
        <v>20210225</v>
      </c>
      <c r="G5452" t="s">
        <v>2851</v>
      </c>
      <c r="H5452">
        <f t="shared" si="655"/>
        <v>0.99000000000000909</v>
      </c>
      <c r="I5452">
        <f t="shared" si="651"/>
        <v>1429000</v>
      </c>
      <c r="J5452">
        <v>2020.03</v>
      </c>
      <c r="K5452">
        <f t="shared" si="652"/>
        <v>256</v>
      </c>
      <c r="M5452">
        <f t="shared" si="653"/>
        <v>1299000</v>
      </c>
    </row>
    <row r="5453" spans="1:13" x14ac:dyDescent="0.45">
      <c r="A5453" t="s">
        <v>5779</v>
      </c>
      <c r="B5453">
        <v>1150000</v>
      </c>
      <c r="C5453" t="s">
        <v>4</v>
      </c>
      <c r="D5453" t="str">
        <f>LEFT(F5453,7)</f>
        <v>2020.12</v>
      </c>
      <c r="E5453" t="str" cm="1">
        <f t="array" ref="E5453">IF(COUNT(FIND({"셀룰러","샐룰러","lte","Lte","LTE","Cellular","cellular"},G5453)),"lte","wifi")</f>
        <v>lte</v>
      </c>
      <c r="F5453" t="s">
        <v>150</v>
      </c>
      <c r="G5453" t="s">
        <v>4829</v>
      </c>
      <c r="H5453">
        <f t="shared" si="655"/>
        <v>8.9999999999918145E-2</v>
      </c>
      <c r="I5453">
        <f t="shared" si="651"/>
        <v>1499000</v>
      </c>
      <c r="J5453">
        <v>2020.03</v>
      </c>
      <c r="K5453">
        <f t="shared" si="652"/>
        <v>128</v>
      </c>
      <c r="M5453">
        <f t="shared" si="653"/>
        <v>1499000</v>
      </c>
    </row>
    <row r="5454" spans="1:13" x14ac:dyDescent="0.45">
      <c r="A5454" t="s">
        <v>5779</v>
      </c>
      <c r="B5454">
        <v>1040000</v>
      </c>
      <c r="C5454" t="s">
        <v>43</v>
      </c>
      <c r="D5454" t="str">
        <f>LEFT(F5454,7)</f>
        <v>2021.01</v>
      </c>
      <c r="E5454" t="str" cm="1">
        <f t="array" ref="E5454">IF(COUNT(FIND({"셀룰러","샐룰러","lte","Lte","LTE","Cellular","cellular"},G5454)),"lte","wifi")</f>
        <v>wifi</v>
      </c>
      <c r="F5454" t="s">
        <v>97</v>
      </c>
      <c r="G5454" t="s">
        <v>3146</v>
      </c>
      <c r="H5454">
        <f t="shared" si="655"/>
        <v>0.98000000000001819</v>
      </c>
      <c r="I5454">
        <f t="shared" si="651"/>
        <v>1429000</v>
      </c>
      <c r="J5454">
        <v>2020.03</v>
      </c>
      <c r="K5454">
        <f t="shared" si="652"/>
        <v>256</v>
      </c>
      <c r="M5454">
        <f t="shared" si="653"/>
        <v>1299000</v>
      </c>
    </row>
    <row r="5455" spans="1:13" x14ac:dyDescent="0.45">
      <c r="A5455" t="s">
        <v>5779</v>
      </c>
      <c r="B5455">
        <v>950000</v>
      </c>
      <c r="C5455" t="s">
        <v>43</v>
      </c>
      <c r="D5455" s="2">
        <v>2021.01</v>
      </c>
      <c r="E5455" t="str" cm="1">
        <f t="array" ref="E5455">IF(COUNT(FIND({"셀룰러","샐룰러","lte","Lte","LTE","Cellular","cellular"},G5455)),"lte","wifi")</f>
        <v>wifi</v>
      </c>
      <c r="F5455">
        <v>20210113</v>
      </c>
      <c r="G5455" t="s">
        <v>5535</v>
      </c>
      <c r="H5455">
        <f t="shared" si="655"/>
        <v>0.98000000000001819</v>
      </c>
      <c r="I5455">
        <f t="shared" si="651"/>
        <v>1299000</v>
      </c>
      <c r="J5455">
        <v>2020.03</v>
      </c>
      <c r="K5455">
        <f t="shared" si="652"/>
        <v>128</v>
      </c>
      <c r="M5455">
        <f t="shared" si="653"/>
        <v>1299000</v>
      </c>
    </row>
    <row r="5456" spans="1:13" x14ac:dyDescent="0.45">
      <c r="A5456" t="s">
        <v>5779</v>
      </c>
      <c r="B5456">
        <v>1000000</v>
      </c>
      <c r="C5456" t="s">
        <v>7</v>
      </c>
      <c r="D5456" t="str">
        <f t="shared" ref="D5456:D5479" si="656">LEFT(F5456,7)</f>
        <v>2020.12</v>
      </c>
      <c r="E5456" t="str" cm="1">
        <f t="array" ref="E5456">IF(COUNT(FIND({"셀룰러","샐룰러","lte","Lte","LTE","Cellular","cellular"},G5456)),"lte","wifi")</f>
        <v>wifi</v>
      </c>
      <c r="F5456" t="s">
        <v>163</v>
      </c>
      <c r="G5456" t="s">
        <v>179</v>
      </c>
      <c r="H5456">
        <f t="shared" si="655"/>
        <v>8.9999999999918145E-2</v>
      </c>
      <c r="I5456">
        <f t="shared" si="651"/>
        <v>1429000</v>
      </c>
      <c r="J5456">
        <v>2020.03</v>
      </c>
      <c r="K5456">
        <f t="shared" si="652"/>
        <v>256</v>
      </c>
      <c r="M5456">
        <f t="shared" si="653"/>
        <v>1299000</v>
      </c>
    </row>
    <row r="5457" spans="1:13" x14ac:dyDescent="0.45">
      <c r="A5457" t="s">
        <v>5779</v>
      </c>
      <c r="B5457">
        <v>1100000</v>
      </c>
      <c r="C5457" t="s">
        <v>4</v>
      </c>
      <c r="D5457" t="str">
        <f t="shared" si="656"/>
        <v>2021.02</v>
      </c>
      <c r="E5457" t="str" cm="1">
        <f t="array" ref="E5457">IF(COUNT(FIND({"셀룰러","샐룰러","lte","Lte","LTE","Cellular","cellular"},G5457)),"lte","wifi")</f>
        <v>lte</v>
      </c>
      <c r="F5457" t="s">
        <v>58</v>
      </c>
      <c r="G5457" t="s">
        <v>2903</v>
      </c>
      <c r="H5457">
        <f t="shared" si="655"/>
        <v>0.99000000000000909</v>
      </c>
      <c r="I5457">
        <f t="shared" si="651"/>
        <v>1499000</v>
      </c>
      <c r="J5457">
        <v>2020.03</v>
      </c>
      <c r="K5457">
        <f t="shared" si="652"/>
        <v>128</v>
      </c>
      <c r="M5457">
        <f t="shared" si="653"/>
        <v>1499000</v>
      </c>
    </row>
    <row r="5458" spans="1:13" x14ac:dyDescent="0.45">
      <c r="A5458" t="s">
        <v>5779</v>
      </c>
      <c r="B5458">
        <v>870000</v>
      </c>
      <c r="C5458" t="s">
        <v>4</v>
      </c>
      <c r="D5458" t="str">
        <f t="shared" si="656"/>
        <v>2021.01</v>
      </c>
      <c r="E5458" t="str" cm="1">
        <f t="array" ref="E5458">IF(COUNT(FIND({"셀룰러","샐룰러","lte","Lte","LTE","Cellular","cellular"},G5458)),"lte","wifi")</f>
        <v>wifi</v>
      </c>
      <c r="F5458" t="s">
        <v>313</v>
      </c>
      <c r="G5458" t="s">
        <v>3101</v>
      </c>
      <c r="H5458">
        <f t="shared" si="655"/>
        <v>0.98000000000001819</v>
      </c>
      <c r="I5458">
        <f t="shared" si="651"/>
        <v>1299000</v>
      </c>
      <c r="J5458">
        <v>2020.03</v>
      </c>
      <c r="K5458">
        <f t="shared" si="652"/>
        <v>128</v>
      </c>
      <c r="M5458">
        <f t="shared" si="653"/>
        <v>1299000</v>
      </c>
    </row>
    <row r="5459" spans="1:13" x14ac:dyDescent="0.45">
      <c r="A5459" t="s">
        <v>5779</v>
      </c>
      <c r="B5459">
        <v>1200000</v>
      </c>
      <c r="C5459" t="s">
        <v>43</v>
      </c>
      <c r="D5459" t="str">
        <f t="shared" si="656"/>
        <v>2021.01</v>
      </c>
      <c r="E5459" t="str" cm="1">
        <f t="array" ref="E5459">IF(COUNT(FIND({"셀룰러","샐룰러","lte","Lte","LTE","Cellular","cellular"},G5459)),"lte","wifi")</f>
        <v>lte</v>
      </c>
      <c r="F5459" t="s">
        <v>95</v>
      </c>
      <c r="G5459" t="s">
        <v>4761</v>
      </c>
      <c r="H5459">
        <f t="shared" si="655"/>
        <v>0.98000000000001819</v>
      </c>
      <c r="I5459">
        <f t="shared" si="651"/>
        <v>1629000</v>
      </c>
      <c r="J5459">
        <v>2020.03</v>
      </c>
      <c r="K5459">
        <f t="shared" si="652"/>
        <v>256</v>
      </c>
      <c r="M5459">
        <f t="shared" si="653"/>
        <v>1499000</v>
      </c>
    </row>
    <row r="5460" spans="1:13" x14ac:dyDescent="0.45">
      <c r="A5460" t="s">
        <v>5779</v>
      </c>
      <c r="B5460">
        <v>900000</v>
      </c>
      <c r="C5460" t="s">
        <v>43</v>
      </c>
      <c r="D5460" t="str">
        <f t="shared" si="656"/>
        <v>2021.03</v>
      </c>
      <c r="E5460" t="str" cm="1">
        <f t="array" ref="E5460">IF(COUNT(FIND({"셀룰러","샐룰러","lte","Lte","LTE","Cellular","cellular"},G5460)),"lte","wifi")</f>
        <v>wifi</v>
      </c>
      <c r="F5460" t="s">
        <v>13</v>
      </c>
      <c r="G5460" t="s">
        <v>2819</v>
      </c>
      <c r="H5460">
        <f t="shared" si="655"/>
        <v>1</v>
      </c>
      <c r="I5460">
        <f t="shared" si="651"/>
        <v>1299000</v>
      </c>
      <c r="J5460">
        <v>2020.03</v>
      </c>
      <c r="K5460">
        <f t="shared" si="652"/>
        <v>128</v>
      </c>
      <c r="M5460">
        <f t="shared" si="653"/>
        <v>1299000</v>
      </c>
    </row>
    <row r="5461" spans="1:13" x14ac:dyDescent="0.45">
      <c r="A5461" t="s">
        <v>5779</v>
      </c>
      <c r="B5461">
        <v>900000</v>
      </c>
      <c r="C5461" t="s">
        <v>4</v>
      </c>
      <c r="D5461" t="str">
        <f t="shared" si="656"/>
        <v>2021.01</v>
      </c>
      <c r="E5461" t="str" cm="1">
        <f t="array" ref="E5461">IF(COUNT(FIND({"셀룰러","샐룰러","lte","Lte","LTE","Cellular","cellular"},G5461)),"lte","wifi")</f>
        <v>wifi</v>
      </c>
      <c r="F5461" t="s">
        <v>108</v>
      </c>
      <c r="G5461" t="s">
        <v>4762</v>
      </c>
      <c r="H5461">
        <f t="shared" si="655"/>
        <v>0.98000000000001819</v>
      </c>
      <c r="I5461">
        <f t="shared" si="651"/>
        <v>1429000</v>
      </c>
      <c r="J5461">
        <v>2020.03</v>
      </c>
      <c r="K5461">
        <f t="shared" si="652"/>
        <v>256</v>
      </c>
      <c r="M5461">
        <f t="shared" si="653"/>
        <v>1299000</v>
      </c>
    </row>
    <row r="5462" spans="1:13" x14ac:dyDescent="0.45">
      <c r="A5462" t="s">
        <v>5779</v>
      </c>
      <c r="B5462">
        <v>890000</v>
      </c>
      <c r="C5462" t="s">
        <v>43</v>
      </c>
      <c r="D5462" t="str">
        <f t="shared" si="656"/>
        <v>2020.12</v>
      </c>
      <c r="E5462" t="str" cm="1">
        <f t="array" ref="E5462">IF(COUNT(FIND({"셀룰러","샐룰러","lte","Lte","LTE","Cellular","cellular"},G5462)),"lte","wifi")</f>
        <v>wifi</v>
      </c>
      <c r="F5462" t="s">
        <v>121</v>
      </c>
      <c r="G5462" t="s">
        <v>4804</v>
      </c>
      <c r="H5462">
        <f t="shared" si="655"/>
        <v>8.9999999999918145E-2</v>
      </c>
      <c r="I5462">
        <f t="shared" si="651"/>
        <v>1299000</v>
      </c>
      <c r="J5462">
        <v>2020.03</v>
      </c>
      <c r="K5462">
        <f t="shared" si="652"/>
        <v>128</v>
      </c>
      <c r="M5462">
        <f t="shared" si="653"/>
        <v>1299000</v>
      </c>
    </row>
    <row r="5463" spans="1:13" x14ac:dyDescent="0.45">
      <c r="A5463" t="s">
        <v>5779</v>
      </c>
      <c r="B5463">
        <v>1300000</v>
      </c>
      <c r="C5463" t="s">
        <v>4</v>
      </c>
      <c r="D5463" t="str">
        <f t="shared" si="656"/>
        <v>2020.11</v>
      </c>
      <c r="E5463" t="str" cm="1">
        <f t="array" ref="E5463">IF(COUNT(FIND({"셀룰러","샐룰러","lte","Lte","LTE","Cellular","cellular"},G5463)),"lte","wifi")</f>
        <v>wifi</v>
      </c>
      <c r="F5463" t="s">
        <v>516</v>
      </c>
      <c r="G5463" t="s">
        <v>2948</v>
      </c>
      <c r="H5463">
        <f t="shared" si="655"/>
        <v>7.999999999992724E-2</v>
      </c>
      <c r="I5463">
        <f t="shared" si="651"/>
        <v>1429000</v>
      </c>
      <c r="J5463">
        <v>2020.03</v>
      </c>
      <c r="K5463">
        <f t="shared" si="652"/>
        <v>256</v>
      </c>
      <c r="M5463">
        <f t="shared" si="653"/>
        <v>1299000</v>
      </c>
    </row>
    <row r="5464" spans="1:13" x14ac:dyDescent="0.45">
      <c r="A5464" t="s">
        <v>5779</v>
      </c>
      <c r="B5464">
        <v>650000</v>
      </c>
      <c r="C5464" t="s">
        <v>4</v>
      </c>
      <c r="D5464" t="str">
        <f t="shared" si="656"/>
        <v>2020.12</v>
      </c>
      <c r="E5464" t="str" cm="1">
        <f t="array" ref="E5464">IF(COUNT(FIND({"셀룰러","샐룰러","lte","Lte","LTE","Cellular","cellular"},G5464)),"lte","wifi")</f>
        <v>wifi</v>
      </c>
      <c r="F5464" t="s">
        <v>132</v>
      </c>
      <c r="G5464" t="s">
        <v>4646</v>
      </c>
      <c r="H5464">
        <f t="shared" si="655"/>
        <v>8.9999999999918145E-2</v>
      </c>
      <c r="I5464">
        <f t="shared" si="651"/>
        <v>1429000</v>
      </c>
      <c r="J5464">
        <v>2020.03</v>
      </c>
      <c r="K5464">
        <f t="shared" si="652"/>
        <v>256</v>
      </c>
      <c r="M5464">
        <f t="shared" si="653"/>
        <v>1299000</v>
      </c>
    </row>
    <row r="5465" spans="1:13" x14ac:dyDescent="0.45">
      <c r="A5465" t="s">
        <v>5779</v>
      </c>
      <c r="B5465">
        <v>880000</v>
      </c>
      <c r="C5465" t="s">
        <v>43</v>
      </c>
      <c r="D5465" t="str">
        <f t="shared" si="656"/>
        <v>2021.02</v>
      </c>
      <c r="E5465" t="str" cm="1">
        <f t="array" ref="E5465">IF(COUNT(FIND({"셀룰러","샐룰러","lte","Lte","LTE","Cellular","cellular"},G5465)),"lte","wifi")</f>
        <v>wifi</v>
      </c>
      <c r="F5465" t="s">
        <v>302</v>
      </c>
      <c r="G5465" t="s">
        <v>3072</v>
      </c>
      <c r="H5465">
        <f t="shared" si="655"/>
        <v>0.99000000000000909</v>
      </c>
      <c r="I5465">
        <f t="shared" si="651"/>
        <v>1299000</v>
      </c>
      <c r="J5465">
        <v>2020.03</v>
      </c>
      <c r="K5465">
        <f t="shared" si="652"/>
        <v>128</v>
      </c>
      <c r="M5465">
        <f t="shared" si="653"/>
        <v>1299000</v>
      </c>
    </row>
    <row r="5466" spans="1:13" x14ac:dyDescent="0.45">
      <c r="A5466" t="s">
        <v>5779</v>
      </c>
      <c r="B5466">
        <v>900000</v>
      </c>
      <c r="C5466" t="s">
        <v>43</v>
      </c>
      <c r="D5466" t="str">
        <f t="shared" si="656"/>
        <v>2020.12</v>
      </c>
      <c r="E5466" t="str" cm="1">
        <f t="array" ref="E5466">IF(COUNT(FIND({"셀룰러","샐룰러","lte","Lte","LTE","Cellular","cellular"},G5466)),"lte","wifi")</f>
        <v>wifi</v>
      </c>
      <c r="F5466" t="s">
        <v>152</v>
      </c>
      <c r="G5466" t="s">
        <v>3772</v>
      </c>
      <c r="H5466">
        <f t="shared" si="655"/>
        <v>8.9999999999918145E-2</v>
      </c>
      <c r="I5466">
        <f t="shared" si="651"/>
        <v>1299000</v>
      </c>
      <c r="J5466">
        <v>2020.03</v>
      </c>
      <c r="K5466">
        <f t="shared" si="652"/>
        <v>128</v>
      </c>
      <c r="M5466">
        <f t="shared" si="653"/>
        <v>1299000</v>
      </c>
    </row>
    <row r="5467" spans="1:13" x14ac:dyDescent="0.45">
      <c r="A5467" t="s">
        <v>5779</v>
      </c>
      <c r="B5467">
        <v>540000</v>
      </c>
      <c r="C5467" t="s">
        <v>7</v>
      </c>
      <c r="D5467" t="str">
        <f t="shared" si="656"/>
        <v>2021.03</v>
      </c>
      <c r="E5467" t="str" cm="1">
        <f t="array" ref="E5467">IF(COUNT(FIND({"셀룰러","샐룰러","lte","Lte","LTE","Cellular","cellular"},G5467)),"lte","wifi")</f>
        <v>wifi</v>
      </c>
      <c r="F5467" t="s">
        <v>5</v>
      </c>
      <c r="G5467" t="s">
        <v>2747</v>
      </c>
      <c r="H5467">
        <f t="shared" si="655"/>
        <v>1</v>
      </c>
      <c r="I5467">
        <f t="shared" si="651"/>
        <v>1299000</v>
      </c>
      <c r="J5467">
        <v>2020.03</v>
      </c>
      <c r="K5467">
        <f t="shared" si="652"/>
        <v>128</v>
      </c>
      <c r="M5467">
        <f t="shared" si="653"/>
        <v>1299000</v>
      </c>
    </row>
    <row r="5468" spans="1:13" x14ac:dyDescent="0.45">
      <c r="A5468" t="s">
        <v>5779</v>
      </c>
      <c r="B5468">
        <v>910000</v>
      </c>
      <c r="C5468" t="s">
        <v>43</v>
      </c>
      <c r="D5468" t="str">
        <f t="shared" si="656"/>
        <v>2021.01</v>
      </c>
      <c r="E5468" t="str" cm="1">
        <f t="array" ref="E5468">IF(COUNT(FIND({"셀룰러","샐룰러","lte","Lte","LTE","Cellular","cellular"},G5468)),"lte","wifi")</f>
        <v>wifi</v>
      </c>
      <c r="F5468" t="s">
        <v>313</v>
      </c>
      <c r="G5468" t="s">
        <v>3117</v>
      </c>
      <c r="H5468">
        <f t="shared" si="655"/>
        <v>0.98000000000001819</v>
      </c>
      <c r="I5468">
        <f t="shared" si="651"/>
        <v>1299000</v>
      </c>
      <c r="J5468">
        <v>2020.03</v>
      </c>
      <c r="K5468">
        <f t="shared" si="652"/>
        <v>128</v>
      </c>
      <c r="M5468">
        <f t="shared" si="653"/>
        <v>1299000</v>
      </c>
    </row>
    <row r="5469" spans="1:13" x14ac:dyDescent="0.45">
      <c r="A5469" t="s">
        <v>5779</v>
      </c>
      <c r="B5469">
        <v>1000000</v>
      </c>
      <c r="C5469" t="s">
        <v>43</v>
      </c>
      <c r="D5469" t="str">
        <f t="shared" si="656"/>
        <v>2020.12</v>
      </c>
      <c r="E5469" t="str" cm="1">
        <f t="array" ref="E5469">IF(COUNT(FIND({"셀룰러","샐룰러","lte","Lte","LTE","Cellular","cellular"},G5469)),"lte","wifi")</f>
        <v>lte</v>
      </c>
      <c r="F5469" t="s">
        <v>160</v>
      </c>
      <c r="G5469" t="s">
        <v>4840</v>
      </c>
      <c r="H5469">
        <f t="shared" si="655"/>
        <v>8.9999999999918145E-2</v>
      </c>
      <c r="I5469">
        <f t="shared" si="651"/>
        <v>1499000</v>
      </c>
      <c r="J5469">
        <v>2020.03</v>
      </c>
      <c r="K5469">
        <f t="shared" si="652"/>
        <v>128</v>
      </c>
      <c r="M5469">
        <f t="shared" si="653"/>
        <v>1499000</v>
      </c>
    </row>
    <row r="5470" spans="1:13" x14ac:dyDescent="0.45">
      <c r="A5470" t="s">
        <v>5779</v>
      </c>
      <c r="B5470">
        <v>1050000</v>
      </c>
      <c r="C5470" t="s">
        <v>43</v>
      </c>
      <c r="D5470" t="str">
        <f t="shared" si="656"/>
        <v>2020.12</v>
      </c>
      <c r="E5470" t="str" cm="1">
        <f t="array" ref="E5470">IF(COUNT(FIND({"셀룰러","샐룰러","lte","Lte","LTE","Cellular","cellular"},G5470)),"lte","wifi")</f>
        <v>lte</v>
      </c>
      <c r="F5470" t="s">
        <v>175</v>
      </c>
      <c r="G5470" t="s">
        <v>4833</v>
      </c>
      <c r="H5470">
        <f t="shared" si="655"/>
        <v>8.9999999999918145E-2</v>
      </c>
      <c r="I5470">
        <f t="shared" si="651"/>
        <v>1629000</v>
      </c>
      <c r="J5470">
        <v>2020.03</v>
      </c>
      <c r="K5470">
        <f t="shared" si="652"/>
        <v>256</v>
      </c>
      <c r="M5470">
        <f t="shared" si="653"/>
        <v>1499000</v>
      </c>
    </row>
    <row r="5471" spans="1:13" x14ac:dyDescent="0.45">
      <c r="A5471" t="s">
        <v>5779</v>
      </c>
      <c r="B5471">
        <v>900000</v>
      </c>
      <c r="C5471" t="s">
        <v>43</v>
      </c>
      <c r="D5471" t="str">
        <f t="shared" si="656"/>
        <v>2021.03</v>
      </c>
      <c r="E5471" t="str" cm="1">
        <f t="array" ref="E5471">IF(COUNT(FIND({"셀룰러","샐룰러","lte","Lte","LTE","Cellular","cellular"},G5471)),"lte","wifi")</f>
        <v>wifi</v>
      </c>
      <c r="F5471" t="s">
        <v>22</v>
      </c>
      <c r="G5471" t="s">
        <v>2752</v>
      </c>
      <c r="H5471">
        <f t="shared" si="655"/>
        <v>1</v>
      </c>
      <c r="I5471">
        <f t="shared" si="651"/>
        <v>1299000</v>
      </c>
      <c r="J5471">
        <v>2020.03</v>
      </c>
      <c r="K5471">
        <f t="shared" si="652"/>
        <v>128</v>
      </c>
      <c r="M5471">
        <f t="shared" si="653"/>
        <v>1299000</v>
      </c>
    </row>
    <row r="5472" spans="1:13" x14ac:dyDescent="0.45">
      <c r="A5472" t="s">
        <v>5779</v>
      </c>
      <c r="B5472">
        <v>1250000</v>
      </c>
      <c r="C5472" t="s">
        <v>4</v>
      </c>
      <c r="D5472" t="str">
        <f t="shared" si="656"/>
        <v>2021.01</v>
      </c>
      <c r="E5472" t="str" cm="1">
        <f t="array" ref="E5472">IF(COUNT(FIND({"셀룰러","샐룰러","lte","Lte","LTE","Cellular","cellular"},G5472)),"lte","wifi")</f>
        <v>lte</v>
      </c>
      <c r="F5472" t="s">
        <v>116</v>
      </c>
      <c r="G5472" t="s">
        <v>3165</v>
      </c>
      <c r="H5472">
        <f t="shared" si="655"/>
        <v>0.98000000000001819</v>
      </c>
      <c r="I5472">
        <f t="shared" si="651"/>
        <v>1629000</v>
      </c>
      <c r="J5472">
        <v>2020.03</v>
      </c>
      <c r="K5472">
        <f t="shared" si="652"/>
        <v>256</v>
      </c>
      <c r="M5472">
        <f t="shared" si="653"/>
        <v>1499000</v>
      </c>
    </row>
    <row r="5473" spans="1:13" x14ac:dyDescent="0.45">
      <c r="A5473" t="s">
        <v>5779</v>
      </c>
      <c r="B5473">
        <v>800000</v>
      </c>
      <c r="C5473" t="s">
        <v>43</v>
      </c>
      <c r="D5473" t="str">
        <f t="shared" si="656"/>
        <v>2020.12</v>
      </c>
      <c r="E5473" t="str" cm="1">
        <f t="array" ref="E5473">IF(COUNT(FIND({"셀룰러","샐룰러","lte","Lte","LTE","Cellular","cellular"},G5473)),"lte","wifi")</f>
        <v>wifi</v>
      </c>
      <c r="F5473" t="s">
        <v>132</v>
      </c>
      <c r="G5473" t="s">
        <v>4825</v>
      </c>
      <c r="H5473">
        <f t="shared" si="655"/>
        <v>8.9999999999918145E-2</v>
      </c>
      <c r="I5473">
        <f t="shared" si="651"/>
        <v>1429000</v>
      </c>
      <c r="J5473">
        <v>2020.03</v>
      </c>
      <c r="K5473">
        <f t="shared" si="652"/>
        <v>256</v>
      </c>
      <c r="M5473">
        <f t="shared" si="653"/>
        <v>1299000</v>
      </c>
    </row>
    <row r="5474" spans="1:13" x14ac:dyDescent="0.45">
      <c r="A5474" t="s">
        <v>5779</v>
      </c>
      <c r="B5474">
        <v>1100000</v>
      </c>
      <c r="C5474" t="s">
        <v>43</v>
      </c>
      <c r="D5474" t="str">
        <f t="shared" si="656"/>
        <v>2020.12</v>
      </c>
      <c r="E5474" t="str" cm="1">
        <f t="array" ref="E5474">IF(COUNT(FIND({"셀룰러","샐룰러","lte","Lte","LTE","Cellular","cellular"},G5474)),"lte","wifi")</f>
        <v>lte</v>
      </c>
      <c r="F5474" t="s">
        <v>130</v>
      </c>
      <c r="G5474" t="s">
        <v>4803</v>
      </c>
      <c r="H5474">
        <f t="shared" si="655"/>
        <v>8.9999999999918145E-2</v>
      </c>
      <c r="I5474">
        <f t="shared" si="651"/>
        <v>1499000</v>
      </c>
      <c r="J5474">
        <v>2020.03</v>
      </c>
      <c r="K5474">
        <f t="shared" si="652"/>
        <v>128</v>
      </c>
      <c r="M5474">
        <f t="shared" si="653"/>
        <v>1499000</v>
      </c>
    </row>
    <row r="5475" spans="1:13" x14ac:dyDescent="0.45">
      <c r="A5475" t="s">
        <v>5779</v>
      </c>
      <c r="B5475">
        <v>780000</v>
      </c>
      <c r="C5475" t="s">
        <v>7</v>
      </c>
      <c r="D5475" t="str">
        <f t="shared" si="656"/>
        <v>2020.12</v>
      </c>
      <c r="E5475" t="str" cm="1">
        <f t="array" ref="E5475">IF(COUNT(FIND({"셀룰러","샐룰러","lte","Lte","LTE","Cellular","cellular"},G5475)),"lte","wifi")</f>
        <v>wifi</v>
      </c>
      <c r="F5475" t="s">
        <v>118</v>
      </c>
      <c r="G5475" t="s">
        <v>4801</v>
      </c>
      <c r="H5475">
        <f t="shared" si="655"/>
        <v>8.9999999999918145E-2</v>
      </c>
      <c r="I5475">
        <f t="shared" si="651"/>
        <v>1299000</v>
      </c>
      <c r="J5475">
        <v>2020.03</v>
      </c>
      <c r="K5475">
        <f t="shared" si="652"/>
        <v>128</v>
      </c>
      <c r="M5475">
        <f t="shared" si="653"/>
        <v>1299000</v>
      </c>
    </row>
    <row r="5476" spans="1:13" x14ac:dyDescent="0.45">
      <c r="A5476" t="s">
        <v>5779</v>
      </c>
      <c r="B5476">
        <v>1000000</v>
      </c>
      <c r="C5476" t="s">
        <v>43</v>
      </c>
      <c r="D5476" t="str">
        <f t="shared" si="656"/>
        <v>2021.01</v>
      </c>
      <c r="E5476" t="str" cm="1">
        <f t="array" ref="E5476">IF(COUNT(FIND({"셀룰러","샐룰러","lte","Lte","LTE","Cellular","cellular"},G5476)),"lte","wifi")</f>
        <v>wifi</v>
      </c>
      <c r="F5476" t="s">
        <v>342</v>
      </c>
      <c r="G5476" t="s">
        <v>2917</v>
      </c>
      <c r="H5476">
        <f t="shared" si="655"/>
        <v>0.98000000000001819</v>
      </c>
      <c r="I5476">
        <f t="shared" si="651"/>
        <v>1429000</v>
      </c>
      <c r="J5476">
        <v>2020.03</v>
      </c>
      <c r="K5476">
        <f t="shared" si="652"/>
        <v>256</v>
      </c>
      <c r="M5476">
        <f t="shared" si="653"/>
        <v>1299000</v>
      </c>
    </row>
    <row r="5477" spans="1:13" x14ac:dyDescent="0.45">
      <c r="A5477" t="s">
        <v>5779</v>
      </c>
      <c r="B5477">
        <v>1000000</v>
      </c>
      <c r="C5477" t="s">
        <v>7</v>
      </c>
      <c r="D5477" t="str">
        <f t="shared" si="656"/>
        <v>2020.12</v>
      </c>
      <c r="E5477" t="str" cm="1">
        <f t="array" ref="E5477">IF(COUNT(FIND({"셀룰러","샐룰러","lte","Lte","LTE","Cellular","cellular"},G5477)),"lte","wifi")</f>
        <v>wifi</v>
      </c>
      <c r="F5477" t="s">
        <v>143</v>
      </c>
      <c r="G5477" t="s">
        <v>3195</v>
      </c>
      <c r="H5477">
        <f t="shared" si="655"/>
        <v>8.9999999999918145E-2</v>
      </c>
      <c r="I5477">
        <f t="shared" si="651"/>
        <v>1429000</v>
      </c>
      <c r="J5477">
        <v>2020.03</v>
      </c>
      <c r="K5477">
        <f t="shared" si="652"/>
        <v>256</v>
      </c>
      <c r="M5477">
        <f t="shared" si="653"/>
        <v>1299000</v>
      </c>
    </row>
    <row r="5478" spans="1:13" x14ac:dyDescent="0.45">
      <c r="A5478" t="s">
        <v>5779</v>
      </c>
      <c r="B5478">
        <v>920000</v>
      </c>
      <c r="C5478" t="s">
        <v>43</v>
      </c>
      <c r="D5478" t="str">
        <f t="shared" si="656"/>
        <v>2020.12</v>
      </c>
      <c r="E5478" t="str" cm="1">
        <f t="array" ref="E5478">IF(COUNT(FIND({"셀룰러","샐룰러","lte","Lte","LTE","Cellular","cellular"},G5478)),"lte","wifi")</f>
        <v>wifi</v>
      </c>
      <c r="F5478" t="s">
        <v>143</v>
      </c>
      <c r="G5478" t="s">
        <v>4812</v>
      </c>
      <c r="H5478">
        <f t="shared" si="655"/>
        <v>8.9999999999918145E-2</v>
      </c>
      <c r="I5478">
        <f t="shared" si="651"/>
        <v>1299000</v>
      </c>
      <c r="J5478">
        <v>2020.03</v>
      </c>
      <c r="K5478">
        <f t="shared" si="652"/>
        <v>128</v>
      </c>
      <c r="M5478">
        <f t="shared" si="653"/>
        <v>1299000</v>
      </c>
    </row>
    <row r="5479" spans="1:13" x14ac:dyDescent="0.45">
      <c r="A5479" t="s">
        <v>5779</v>
      </c>
      <c r="B5479">
        <v>1250000</v>
      </c>
      <c r="C5479" t="s">
        <v>4</v>
      </c>
      <c r="D5479" t="str">
        <f t="shared" si="656"/>
        <v>2020.12</v>
      </c>
      <c r="E5479" t="str" cm="1">
        <f t="array" ref="E5479">IF(COUNT(FIND({"셀룰러","샐룰러","lte","Lte","LTE","Cellular","cellular"},G5479)),"lte","wifi")</f>
        <v>lte</v>
      </c>
      <c r="F5479" t="s">
        <v>128</v>
      </c>
      <c r="G5479" t="s">
        <v>4807</v>
      </c>
      <c r="H5479">
        <f t="shared" si="655"/>
        <v>8.9999999999918145E-2</v>
      </c>
      <c r="I5479">
        <f t="shared" si="651"/>
        <v>1499000</v>
      </c>
      <c r="J5479">
        <v>2020.03</v>
      </c>
      <c r="K5479">
        <f t="shared" si="652"/>
        <v>128</v>
      </c>
      <c r="M5479">
        <f t="shared" si="653"/>
        <v>1499000</v>
      </c>
    </row>
    <row r="5480" spans="1:13" x14ac:dyDescent="0.45">
      <c r="A5480" t="s">
        <v>5779</v>
      </c>
      <c r="B5480">
        <v>920000</v>
      </c>
      <c r="C5480" t="s">
        <v>4</v>
      </c>
      <c r="D5480" s="2">
        <v>2021.02</v>
      </c>
      <c r="E5480" t="str" cm="1">
        <f t="array" ref="E5480">IF(COUNT(FIND({"셀룰러","샐룰러","lte","Lte","LTE","Cellular","cellular"},G5480)),"lte","wifi")</f>
        <v>wifi</v>
      </c>
      <c r="F5480">
        <v>20210214</v>
      </c>
      <c r="G5480" t="s">
        <v>5678</v>
      </c>
      <c r="H5480">
        <f t="shared" si="655"/>
        <v>0.99000000000000909</v>
      </c>
      <c r="I5480">
        <f t="shared" si="651"/>
        <v>1299000</v>
      </c>
      <c r="J5480">
        <v>2020.03</v>
      </c>
      <c r="K5480">
        <f t="shared" si="652"/>
        <v>128</v>
      </c>
      <c r="M5480">
        <f t="shared" si="653"/>
        <v>1299000</v>
      </c>
    </row>
    <row r="5481" spans="1:13" x14ac:dyDescent="0.45">
      <c r="A5481" t="s">
        <v>5779</v>
      </c>
      <c r="B5481">
        <v>850000</v>
      </c>
      <c r="C5481" t="s">
        <v>4</v>
      </c>
      <c r="D5481" s="2">
        <v>2020.12</v>
      </c>
      <c r="E5481" t="str" cm="1">
        <f t="array" ref="E5481">IF(COUNT(FIND({"셀룰러","샐룰러","lte","Lte","LTE","Cellular","cellular"},G5481)),"lte","wifi")</f>
        <v>wifi</v>
      </c>
      <c r="F5481">
        <v>20201209</v>
      </c>
      <c r="G5481" t="s">
        <v>5651</v>
      </c>
      <c r="H5481">
        <f t="shared" si="655"/>
        <v>8.9999999999918145E-2</v>
      </c>
      <c r="I5481">
        <f t="shared" ref="I5481:I5544" si="657">IF(K5481=256,M5481+130000,IF(K5481=512,M5481+390000,IF(K5481=1024,M5481+650000,M5481)))</f>
        <v>1299000</v>
      </c>
      <c r="J5481">
        <v>2020.03</v>
      </c>
      <c r="K5481">
        <f t="shared" ref="K5481:K5544" si="658">IF(COUNT(FIND("1TB",G5481)),1024,IF(COUNT(FIND(128,G5481)),128,IF(COUNT(FIND(512,G5481)),512,256)))</f>
        <v>128</v>
      </c>
      <c r="M5481">
        <f t="shared" ref="M5481:M5544" si="659">IF(E5481="wifi",1299000,1499000)</f>
        <v>1299000</v>
      </c>
    </row>
    <row r="5482" spans="1:13" x14ac:dyDescent="0.45">
      <c r="A5482" t="s">
        <v>5779</v>
      </c>
      <c r="B5482">
        <v>900000</v>
      </c>
      <c r="C5482" t="s">
        <v>7</v>
      </c>
      <c r="D5482" t="str">
        <f>LEFT(F5482,7)</f>
        <v>2020.12</v>
      </c>
      <c r="E5482" t="str" cm="1">
        <f t="array" ref="E5482">IF(COUNT(FIND({"셀룰러","샐룰러","lte","Lte","LTE","Cellular","cellular"},G5482)),"lte","wifi")</f>
        <v>wifi</v>
      </c>
      <c r="F5482" t="s">
        <v>150</v>
      </c>
      <c r="G5482" t="s">
        <v>4782</v>
      </c>
      <c r="H5482">
        <f t="shared" si="655"/>
        <v>8.9999999999918145E-2</v>
      </c>
      <c r="I5482">
        <f t="shared" si="657"/>
        <v>1299000</v>
      </c>
      <c r="J5482">
        <v>2020.03</v>
      </c>
      <c r="K5482">
        <f t="shared" si="658"/>
        <v>128</v>
      </c>
      <c r="M5482">
        <f t="shared" si="659"/>
        <v>1299000</v>
      </c>
    </row>
    <row r="5483" spans="1:13" x14ac:dyDescent="0.45">
      <c r="A5483" t="s">
        <v>5779</v>
      </c>
      <c r="B5483">
        <v>970000</v>
      </c>
      <c r="C5483" t="s">
        <v>43</v>
      </c>
      <c r="D5483" s="2">
        <v>2021.03</v>
      </c>
      <c r="E5483" t="str" cm="1">
        <f t="array" ref="E5483">IF(COUNT(FIND({"셀룰러","샐룰러","lte","Lte","LTE","Cellular","cellular"},G5483)),"lte","wifi")</f>
        <v>wifi</v>
      </c>
      <c r="F5483">
        <v>20210310</v>
      </c>
      <c r="G5483" t="s">
        <v>5600</v>
      </c>
      <c r="H5483">
        <f t="shared" si="655"/>
        <v>1</v>
      </c>
      <c r="I5483">
        <f t="shared" si="657"/>
        <v>1429000</v>
      </c>
      <c r="J5483">
        <v>2020.03</v>
      </c>
      <c r="K5483">
        <f t="shared" si="658"/>
        <v>256</v>
      </c>
      <c r="M5483">
        <f t="shared" si="659"/>
        <v>1299000</v>
      </c>
    </row>
    <row r="5484" spans="1:13" x14ac:dyDescent="0.45">
      <c r="A5484" t="s">
        <v>5779</v>
      </c>
      <c r="B5484">
        <v>1010000</v>
      </c>
      <c r="C5484" t="s">
        <v>4</v>
      </c>
      <c r="D5484" t="str">
        <f>LEFT(F5484,7)</f>
        <v>2020.12</v>
      </c>
      <c r="E5484" t="str" cm="1">
        <f t="array" ref="E5484">IF(COUNT(FIND({"셀룰러","샐룰러","lte","Lte","LTE","Cellular","cellular"},G5484)),"lte","wifi")</f>
        <v>lte</v>
      </c>
      <c r="F5484" t="s">
        <v>146</v>
      </c>
      <c r="G5484" t="s">
        <v>2786</v>
      </c>
      <c r="H5484">
        <f t="shared" si="655"/>
        <v>8.9999999999918145E-2</v>
      </c>
      <c r="I5484">
        <f t="shared" si="657"/>
        <v>1629000</v>
      </c>
      <c r="J5484">
        <v>2020.03</v>
      </c>
      <c r="K5484">
        <f t="shared" si="658"/>
        <v>256</v>
      </c>
      <c r="M5484">
        <f t="shared" si="659"/>
        <v>1499000</v>
      </c>
    </row>
    <row r="5485" spans="1:13" x14ac:dyDescent="0.45">
      <c r="A5485" t="s">
        <v>5779</v>
      </c>
      <c r="B5485">
        <v>950000</v>
      </c>
      <c r="C5485" t="s">
        <v>4</v>
      </c>
      <c r="D5485" t="str">
        <f>LEFT(F5485,7)</f>
        <v>2020.12</v>
      </c>
      <c r="E5485" t="str" cm="1">
        <f t="array" ref="E5485">IF(COUNT(FIND({"셀룰러","샐룰러","lte","Lte","LTE","Cellular","cellular"},G5485)),"lte","wifi")</f>
        <v>wifi</v>
      </c>
      <c r="F5485" t="s">
        <v>152</v>
      </c>
      <c r="G5485" t="s">
        <v>4844</v>
      </c>
      <c r="H5485">
        <f t="shared" si="655"/>
        <v>8.9999999999918145E-2</v>
      </c>
      <c r="I5485">
        <f t="shared" si="657"/>
        <v>1299000</v>
      </c>
      <c r="J5485">
        <v>2020.03</v>
      </c>
      <c r="K5485">
        <f t="shared" si="658"/>
        <v>128</v>
      </c>
      <c r="M5485">
        <f t="shared" si="659"/>
        <v>1299000</v>
      </c>
    </row>
    <row r="5486" spans="1:13" x14ac:dyDescent="0.45">
      <c r="A5486" t="s">
        <v>5779</v>
      </c>
      <c r="B5486">
        <v>870000</v>
      </c>
      <c r="C5486" t="s">
        <v>43</v>
      </c>
      <c r="D5486" s="2">
        <v>2021.02</v>
      </c>
      <c r="E5486" t="str" cm="1">
        <f t="array" ref="E5486">IF(COUNT(FIND({"셀룰러","샐룰러","lte","Lte","LTE","Cellular","cellular"},G5486)),"lte","wifi")</f>
        <v>wifi</v>
      </c>
      <c r="F5486">
        <v>20210208</v>
      </c>
      <c r="G5486" t="s">
        <v>5652</v>
      </c>
      <c r="H5486">
        <f t="shared" si="655"/>
        <v>0.99000000000000909</v>
      </c>
      <c r="I5486">
        <f t="shared" si="657"/>
        <v>1429000</v>
      </c>
      <c r="J5486">
        <v>2020.03</v>
      </c>
      <c r="K5486">
        <f t="shared" si="658"/>
        <v>256</v>
      </c>
      <c r="M5486">
        <f t="shared" si="659"/>
        <v>1299000</v>
      </c>
    </row>
    <row r="5487" spans="1:13" x14ac:dyDescent="0.45">
      <c r="A5487" t="s">
        <v>5779</v>
      </c>
      <c r="B5487">
        <v>1230000</v>
      </c>
      <c r="C5487" t="s">
        <v>43</v>
      </c>
      <c r="D5487" t="str">
        <f t="shared" ref="D5487:D5501" si="660">LEFT(F5487,7)</f>
        <v>2021.01</v>
      </c>
      <c r="E5487" t="str" cm="1">
        <f t="array" ref="E5487">IF(COUNT(FIND({"셀룰러","샐룰러","lte","Lte","LTE","Cellular","cellular"},G5487)),"lte","wifi")</f>
        <v>wifi</v>
      </c>
      <c r="F5487" t="s">
        <v>110</v>
      </c>
      <c r="G5487" t="s">
        <v>3158</v>
      </c>
      <c r="H5487">
        <f t="shared" si="655"/>
        <v>0.98000000000001819</v>
      </c>
      <c r="I5487">
        <f t="shared" si="657"/>
        <v>1429000</v>
      </c>
      <c r="J5487">
        <v>2020.03</v>
      </c>
      <c r="K5487">
        <f t="shared" si="658"/>
        <v>256</v>
      </c>
      <c r="M5487">
        <f t="shared" si="659"/>
        <v>1299000</v>
      </c>
    </row>
    <row r="5488" spans="1:13" x14ac:dyDescent="0.45">
      <c r="A5488" t="s">
        <v>5779</v>
      </c>
      <c r="B5488">
        <v>950000</v>
      </c>
      <c r="C5488" t="s">
        <v>43</v>
      </c>
      <c r="D5488" t="str">
        <f t="shared" si="660"/>
        <v>2021.03</v>
      </c>
      <c r="E5488" t="str" cm="1">
        <f t="array" ref="E5488">IF(COUNT(FIND({"셀룰러","샐룰러","lte","Lte","LTE","Cellular","cellular"},G5488)),"lte","wifi")</f>
        <v>wifi</v>
      </c>
      <c r="F5488" t="s">
        <v>22</v>
      </c>
      <c r="G5488" t="s">
        <v>2820</v>
      </c>
      <c r="H5488">
        <f t="shared" si="655"/>
        <v>1</v>
      </c>
      <c r="I5488">
        <f t="shared" si="657"/>
        <v>1429000</v>
      </c>
      <c r="J5488">
        <v>2020.03</v>
      </c>
      <c r="K5488">
        <f t="shared" si="658"/>
        <v>256</v>
      </c>
      <c r="M5488">
        <f t="shared" si="659"/>
        <v>1299000</v>
      </c>
    </row>
    <row r="5489" spans="1:13" x14ac:dyDescent="0.45">
      <c r="A5489" t="s">
        <v>5779</v>
      </c>
      <c r="B5489">
        <v>900000</v>
      </c>
      <c r="C5489" t="s">
        <v>7</v>
      </c>
      <c r="D5489" t="str">
        <f t="shared" si="660"/>
        <v>2021.02</v>
      </c>
      <c r="E5489" t="str" cm="1">
        <f t="array" ref="E5489">IF(COUNT(FIND({"셀룰러","샐룰러","lte","Lte","LTE","Cellular","cellular"},G5489)),"lte","wifi")</f>
        <v>wifi</v>
      </c>
      <c r="F5489" t="s">
        <v>35</v>
      </c>
      <c r="G5489" t="s">
        <v>2850</v>
      </c>
      <c r="H5489">
        <f t="shared" si="655"/>
        <v>0.99000000000000909</v>
      </c>
      <c r="I5489">
        <f t="shared" si="657"/>
        <v>1429000</v>
      </c>
      <c r="J5489">
        <v>2020.03</v>
      </c>
      <c r="K5489">
        <f t="shared" si="658"/>
        <v>256</v>
      </c>
      <c r="M5489">
        <f t="shared" si="659"/>
        <v>1299000</v>
      </c>
    </row>
    <row r="5490" spans="1:13" x14ac:dyDescent="0.45">
      <c r="A5490" t="s">
        <v>5779</v>
      </c>
      <c r="B5490">
        <v>820000</v>
      </c>
      <c r="C5490" t="s">
        <v>4</v>
      </c>
      <c r="D5490" t="str">
        <f t="shared" si="660"/>
        <v>2021.01</v>
      </c>
      <c r="E5490" t="str" cm="1">
        <f t="array" ref="E5490">IF(COUNT(FIND({"셀룰러","샐룰러","lte","Lte","LTE","Cellular","cellular"},G5490)),"lte","wifi")</f>
        <v>wifi</v>
      </c>
      <c r="F5490" t="s">
        <v>346</v>
      </c>
      <c r="G5490" t="s">
        <v>3111</v>
      </c>
      <c r="H5490">
        <f t="shared" si="655"/>
        <v>0.98000000000001819</v>
      </c>
      <c r="I5490">
        <f t="shared" si="657"/>
        <v>1429000</v>
      </c>
      <c r="J5490">
        <v>2020.03</v>
      </c>
      <c r="K5490">
        <f t="shared" si="658"/>
        <v>256</v>
      </c>
      <c r="M5490">
        <f t="shared" si="659"/>
        <v>1299000</v>
      </c>
    </row>
    <row r="5491" spans="1:13" x14ac:dyDescent="0.45">
      <c r="A5491" t="s">
        <v>5779</v>
      </c>
      <c r="B5491">
        <v>900000</v>
      </c>
      <c r="C5491" t="s">
        <v>4</v>
      </c>
      <c r="D5491" t="str">
        <f t="shared" si="660"/>
        <v>2021.01</v>
      </c>
      <c r="E5491" t="str" cm="1">
        <f t="array" ref="E5491">IF(COUNT(FIND({"셀룰러","샐룰러","lte","Lte","LTE","Cellular","cellular"},G5491)),"lte","wifi")</f>
        <v>lte</v>
      </c>
      <c r="F5491" t="s">
        <v>106</v>
      </c>
      <c r="G5491" t="s">
        <v>2772</v>
      </c>
      <c r="H5491">
        <f t="shared" si="655"/>
        <v>0.98000000000001819</v>
      </c>
      <c r="I5491">
        <f t="shared" si="657"/>
        <v>1499000</v>
      </c>
      <c r="J5491">
        <v>2020.03</v>
      </c>
      <c r="K5491">
        <f t="shared" si="658"/>
        <v>128</v>
      </c>
      <c r="M5491">
        <f t="shared" si="659"/>
        <v>1499000</v>
      </c>
    </row>
    <row r="5492" spans="1:13" x14ac:dyDescent="0.45">
      <c r="A5492" t="s">
        <v>5779</v>
      </c>
      <c r="B5492">
        <v>880000</v>
      </c>
      <c r="C5492" t="s">
        <v>43</v>
      </c>
      <c r="D5492" t="str">
        <f t="shared" si="660"/>
        <v>2021.02</v>
      </c>
      <c r="E5492" t="str" cm="1">
        <f t="array" ref="E5492">IF(COUNT(FIND({"셀룰러","샐룰러","lte","Lte","LTE","Cellular","cellular"},G5492)),"lte","wifi")</f>
        <v>wifi</v>
      </c>
      <c r="F5492" t="s">
        <v>35</v>
      </c>
      <c r="G5492" t="s">
        <v>2833</v>
      </c>
      <c r="H5492">
        <f t="shared" si="655"/>
        <v>0.99000000000000909</v>
      </c>
      <c r="I5492">
        <f t="shared" si="657"/>
        <v>1299000</v>
      </c>
      <c r="J5492">
        <v>2020.03</v>
      </c>
      <c r="K5492">
        <f t="shared" si="658"/>
        <v>128</v>
      </c>
      <c r="M5492">
        <f t="shared" si="659"/>
        <v>1299000</v>
      </c>
    </row>
    <row r="5493" spans="1:13" x14ac:dyDescent="0.45">
      <c r="A5493" t="s">
        <v>5779</v>
      </c>
      <c r="B5493">
        <v>940000</v>
      </c>
      <c r="C5493" t="s">
        <v>43</v>
      </c>
      <c r="D5493" t="str">
        <f t="shared" si="660"/>
        <v>2020.12</v>
      </c>
      <c r="E5493" t="str" cm="1">
        <f t="array" ref="E5493">IF(COUNT(FIND({"셀룰러","샐룰러","lte","Lte","LTE","Cellular","cellular"},G5493)),"lte","wifi")</f>
        <v>wifi</v>
      </c>
      <c r="F5493" t="s">
        <v>161</v>
      </c>
      <c r="G5493" t="s">
        <v>4822</v>
      </c>
      <c r="H5493">
        <f t="shared" si="655"/>
        <v>8.9999999999918145E-2</v>
      </c>
      <c r="I5493">
        <f t="shared" si="657"/>
        <v>1299000</v>
      </c>
      <c r="J5493">
        <v>2020.03</v>
      </c>
      <c r="K5493">
        <f t="shared" si="658"/>
        <v>128</v>
      </c>
      <c r="M5493">
        <f t="shared" si="659"/>
        <v>1299000</v>
      </c>
    </row>
    <row r="5494" spans="1:13" x14ac:dyDescent="0.45">
      <c r="A5494" t="s">
        <v>5779</v>
      </c>
      <c r="B5494">
        <v>940000</v>
      </c>
      <c r="C5494" t="s">
        <v>4</v>
      </c>
      <c r="D5494" t="str">
        <f t="shared" si="660"/>
        <v>2021.03</v>
      </c>
      <c r="E5494" t="str" cm="1">
        <f t="array" ref="E5494">IF(COUNT(FIND({"셀룰러","샐룰러","lte","Lte","LTE","Cellular","cellular"},G5494)),"lte","wifi")</f>
        <v>wifi</v>
      </c>
      <c r="F5494" t="s">
        <v>8</v>
      </c>
      <c r="G5494" t="s">
        <v>2843</v>
      </c>
      <c r="H5494">
        <f t="shared" si="655"/>
        <v>1</v>
      </c>
      <c r="I5494">
        <f t="shared" si="657"/>
        <v>1299000</v>
      </c>
      <c r="J5494">
        <v>2020.03</v>
      </c>
      <c r="K5494">
        <f t="shared" si="658"/>
        <v>128</v>
      </c>
      <c r="M5494">
        <f t="shared" si="659"/>
        <v>1299000</v>
      </c>
    </row>
    <row r="5495" spans="1:13" x14ac:dyDescent="0.45">
      <c r="A5495" t="s">
        <v>5779</v>
      </c>
      <c r="B5495">
        <v>900000</v>
      </c>
      <c r="C5495" t="s">
        <v>4</v>
      </c>
      <c r="D5495" t="str">
        <f t="shared" si="660"/>
        <v>2021.02</v>
      </c>
      <c r="E5495" t="str" cm="1">
        <f t="array" ref="E5495">IF(COUNT(FIND({"셀룰러","샐룰러","lte","Lte","LTE","Cellular","cellular"},G5495)),"lte","wifi")</f>
        <v>wifi</v>
      </c>
      <c r="F5495" t="s">
        <v>35</v>
      </c>
      <c r="G5495" t="s">
        <v>2842</v>
      </c>
      <c r="H5495">
        <f t="shared" si="655"/>
        <v>0.99000000000000909</v>
      </c>
      <c r="I5495">
        <f t="shared" si="657"/>
        <v>1429000</v>
      </c>
      <c r="J5495">
        <v>2020.03</v>
      </c>
      <c r="K5495">
        <f t="shared" si="658"/>
        <v>256</v>
      </c>
      <c r="M5495">
        <f t="shared" si="659"/>
        <v>1299000</v>
      </c>
    </row>
    <row r="5496" spans="1:13" x14ac:dyDescent="0.45">
      <c r="A5496" t="s">
        <v>5779</v>
      </c>
      <c r="B5496">
        <v>850000</v>
      </c>
      <c r="C5496" t="s">
        <v>4</v>
      </c>
      <c r="D5496" t="str">
        <f t="shared" si="660"/>
        <v>2020.12</v>
      </c>
      <c r="E5496" t="str" cm="1">
        <f t="array" ref="E5496">IF(COUNT(FIND({"셀룰러","샐룰러","lte","Lte","LTE","Cellular","cellular"},G5496)),"lte","wifi")</f>
        <v>wifi</v>
      </c>
      <c r="F5496" t="s">
        <v>128</v>
      </c>
      <c r="G5496" t="s">
        <v>3212</v>
      </c>
      <c r="H5496">
        <f t="shared" si="655"/>
        <v>8.9999999999918145E-2</v>
      </c>
      <c r="I5496">
        <f t="shared" si="657"/>
        <v>1299000</v>
      </c>
      <c r="J5496">
        <v>2020.03</v>
      </c>
      <c r="K5496">
        <f t="shared" si="658"/>
        <v>128</v>
      </c>
      <c r="M5496">
        <f t="shared" si="659"/>
        <v>1299000</v>
      </c>
    </row>
    <row r="5497" spans="1:13" x14ac:dyDescent="0.45">
      <c r="A5497" t="s">
        <v>5779</v>
      </c>
      <c r="B5497">
        <v>1000000</v>
      </c>
      <c r="C5497" t="s">
        <v>43</v>
      </c>
      <c r="D5497" t="str">
        <f t="shared" si="660"/>
        <v>2020.12</v>
      </c>
      <c r="E5497" t="str" cm="1">
        <f t="array" ref="E5497">IF(COUNT(FIND({"셀룰러","샐룰러","lte","Lte","LTE","Cellular","cellular"},G5497)),"lte","wifi")</f>
        <v>wifi</v>
      </c>
      <c r="F5497" t="s">
        <v>163</v>
      </c>
      <c r="G5497" t="s">
        <v>2811</v>
      </c>
      <c r="H5497">
        <f t="shared" si="655"/>
        <v>8.9999999999918145E-2</v>
      </c>
      <c r="I5497">
        <f t="shared" si="657"/>
        <v>1429000</v>
      </c>
      <c r="J5497">
        <v>2020.03</v>
      </c>
      <c r="K5497">
        <f t="shared" si="658"/>
        <v>256</v>
      </c>
      <c r="M5497">
        <f t="shared" si="659"/>
        <v>1299000</v>
      </c>
    </row>
    <row r="5498" spans="1:13" x14ac:dyDescent="0.45">
      <c r="A5498" t="s">
        <v>5779</v>
      </c>
      <c r="B5498">
        <v>980000</v>
      </c>
      <c r="C5498" t="s">
        <v>43</v>
      </c>
      <c r="D5498" t="str">
        <f t="shared" si="660"/>
        <v>2021.02</v>
      </c>
      <c r="E5498" t="str" cm="1">
        <f t="array" ref="E5498">IF(COUNT(FIND({"셀룰러","샐룰러","lte","Lte","LTE","Cellular","cellular"},G5498)),"lte","wifi")</f>
        <v>wifi</v>
      </c>
      <c r="F5498" t="s">
        <v>69</v>
      </c>
      <c r="G5498" t="s">
        <v>2891</v>
      </c>
      <c r="H5498">
        <f t="shared" si="655"/>
        <v>0.99000000000000909</v>
      </c>
      <c r="I5498">
        <f t="shared" si="657"/>
        <v>1429000</v>
      </c>
      <c r="J5498">
        <v>2020.03</v>
      </c>
      <c r="K5498">
        <f t="shared" si="658"/>
        <v>256</v>
      </c>
      <c r="M5498">
        <f t="shared" si="659"/>
        <v>1299000</v>
      </c>
    </row>
    <row r="5499" spans="1:13" x14ac:dyDescent="0.45">
      <c r="A5499" t="s">
        <v>5779</v>
      </c>
      <c r="B5499">
        <v>1280000</v>
      </c>
      <c r="C5499" t="s">
        <v>4</v>
      </c>
      <c r="D5499" t="str">
        <f t="shared" si="660"/>
        <v>2020.10</v>
      </c>
      <c r="E5499" t="str" cm="1">
        <f t="array" ref="E5499">IF(COUNT(FIND({"셀룰러","샐룰러","lte","Lte","LTE","Cellular","cellular"},G5499)),"lte","wifi")</f>
        <v>lte</v>
      </c>
      <c r="F5499" t="s">
        <v>611</v>
      </c>
      <c r="G5499" t="s">
        <v>2718</v>
      </c>
      <c r="H5499">
        <f t="shared" si="655"/>
        <v>6.9999999999936335E-2</v>
      </c>
      <c r="I5499">
        <f t="shared" si="657"/>
        <v>1889000</v>
      </c>
      <c r="J5499">
        <v>2020.03</v>
      </c>
      <c r="K5499">
        <f t="shared" si="658"/>
        <v>512</v>
      </c>
      <c r="M5499">
        <f t="shared" si="659"/>
        <v>1499000</v>
      </c>
    </row>
    <row r="5500" spans="1:13" x14ac:dyDescent="0.45">
      <c r="A5500" t="s">
        <v>5779</v>
      </c>
      <c r="B5500">
        <v>1000000</v>
      </c>
      <c r="C5500" t="s">
        <v>4</v>
      </c>
      <c r="D5500" t="str">
        <f t="shared" si="660"/>
        <v>2021.02</v>
      </c>
      <c r="E5500" t="str" cm="1">
        <f t="array" ref="E5500">IF(COUNT(FIND({"셀룰러","샐룰러","lte","Lte","LTE","Cellular","cellular"},G5500)),"lte","wifi")</f>
        <v>lte</v>
      </c>
      <c r="F5500" t="s">
        <v>54</v>
      </c>
      <c r="G5500" t="s">
        <v>4629</v>
      </c>
      <c r="H5500">
        <f t="shared" si="655"/>
        <v>0.99000000000000909</v>
      </c>
      <c r="I5500">
        <f t="shared" si="657"/>
        <v>1629000</v>
      </c>
      <c r="J5500">
        <v>2020.03</v>
      </c>
      <c r="K5500">
        <f t="shared" si="658"/>
        <v>256</v>
      </c>
      <c r="M5500">
        <f t="shared" si="659"/>
        <v>1499000</v>
      </c>
    </row>
    <row r="5501" spans="1:13" x14ac:dyDescent="0.45">
      <c r="A5501" t="s">
        <v>5779</v>
      </c>
      <c r="B5501">
        <v>1150000</v>
      </c>
      <c r="C5501" t="s">
        <v>4</v>
      </c>
      <c r="D5501" t="str">
        <f t="shared" si="660"/>
        <v>2021.03</v>
      </c>
      <c r="E5501" t="str" cm="1">
        <f t="array" ref="E5501">IF(COUNT(FIND({"셀룰러","샐룰러","lte","Lte","LTE","Cellular","cellular"},G5501)),"lte","wifi")</f>
        <v>wifi</v>
      </c>
      <c r="F5501" t="s">
        <v>22</v>
      </c>
      <c r="G5501" t="s">
        <v>2980</v>
      </c>
      <c r="H5501">
        <f t="shared" si="655"/>
        <v>1</v>
      </c>
      <c r="I5501">
        <f t="shared" si="657"/>
        <v>1429000</v>
      </c>
      <c r="J5501">
        <v>2020.03</v>
      </c>
      <c r="K5501">
        <f t="shared" si="658"/>
        <v>256</v>
      </c>
      <c r="M5501">
        <f t="shared" si="659"/>
        <v>1299000</v>
      </c>
    </row>
    <row r="5502" spans="1:13" x14ac:dyDescent="0.45">
      <c r="A5502" t="s">
        <v>5779</v>
      </c>
      <c r="B5502">
        <v>950000</v>
      </c>
      <c r="C5502" t="s">
        <v>4</v>
      </c>
      <c r="D5502" s="2">
        <v>2021.01</v>
      </c>
      <c r="E5502" t="str" cm="1">
        <f t="array" ref="E5502">IF(COUNT(FIND({"셀룰러","샐룰러","lte","Lte","LTE","Cellular","cellular"},G5502)),"lte","wifi")</f>
        <v>wifi</v>
      </c>
      <c r="F5502">
        <v>20210121</v>
      </c>
      <c r="G5502" t="s">
        <v>3139</v>
      </c>
      <c r="H5502">
        <f t="shared" si="655"/>
        <v>0.98000000000001819</v>
      </c>
      <c r="I5502">
        <f t="shared" si="657"/>
        <v>1299000</v>
      </c>
      <c r="J5502">
        <v>2020.03</v>
      </c>
      <c r="K5502">
        <f t="shared" si="658"/>
        <v>128</v>
      </c>
      <c r="M5502">
        <f t="shared" si="659"/>
        <v>1299000</v>
      </c>
    </row>
    <row r="5503" spans="1:13" x14ac:dyDescent="0.45">
      <c r="A5503" t="s">
        <v>5779</v>
      </c>
      <c r="B5503">
        <v>890000</v>
      </c>
      <c r="C5503" t="s">
        <v>43</v>
      </c>
      <c r="D5503" t="str">
        <f t="shared" ref="D5503:D5508" si="661">LEFT(F5503,7)</f>
        <v>2021.03</v>
      </c>
      <c r="E5503" t="str" cm="1">
        <f t="array" ref="E5503">IF(COUNT(FIND({"셀룰러","샐룰러","lte","Lte","LTE","Cellular","cellular"},G5503)),"lte","wifi")</f>
        <v>wifi</v>
      </c>
      <c r="F5503" t="s">
        <v>20</v>
      </c>
      <c r="G5503" t="s">
        <v>2828</v>
      </c>
      <c r="H5503">
        <f t="shared" si="655"/>
        <v>1</v>
      </c>
      <c r="I5503">
        <f t="shared" si="657"/>
        <v>1299000</v>
      </c>
      <c r="J5503">
        <v>2020.03</v>
      </c>
      <c r="K5503">
        <f t="shared" si="658"/>
        <v>128</v>
      </c>
      <c r="M5503">
        <f t="shared" si="659"/>
        <v>1299000</v>
      </c>
    </row>
    <row r="5504" spans="1:13" x14ac:dyDescent="0.45">
      <c r="A5504" t="s">
        <v>5779</v>
      </c>
      <c r="B5504">
        <v>850000</v>
      </c>
      <c r="C5504" t="s">
        <v>4</v>
      </c>
      <c r="D5504" t="str">
        <f t="shared" si="661"/>
        <v>2021.03</v>
      </c>
      <c r="E5504" t="str" cm="1">
        <f t="array" ref="E5504">IF(COUNT(FIND({"셀룰러","샐룰러","lte","Lte","LTE","Cellular","cellular"},G5504)),"lte","wifi")</f>
        <v>wifi</v>
      </c>
      <c r="F5504" t="s">
        <v>18</v>
      </c>
      <c r="G5504" t="s">
        <v>2824</v>
      </c>
      <c r="H5504">
        <f t="shared" si="655"/>
        <v>1</v>
      </c>
      <c r="I5504">
        <f t="shared" si="657"/>
        <v>1299000</v>
      </c>
      <c r="J5504">
        <v>2020.03</v>
      </c>
      <c r="K5504">
        <f t="shared" si="658"/>
        <v>128</v>
      </c>
      <c r="M5504">
        <f t="shared" si="659"/>
        <v>1299000</v>
      </c>
    </row>
    <row r="5505" spans="1:13" x14ac:dyDescent="0.45">
      <c r="A5505" t="s">
        <v>5779</v>
      </c>
      <c r="B5505">
        <v>1050000</v>
      </c>
      <c r="C5505" t="s">
        <v>4</v>
      </c>
      <c r="D5505" t="str">
        <f t="shared" si="661"/>
        <v>2021.02</v>
      </c>
      <c r="E5505" t="str" cm="1">
        <f t="array" ref="E5505">IF(COUNT(FIND({"셀룰러","샐룰러","lte","Lte","LTE","Cellular","cellular"},G5505)),"lte","wifi")</f>
        <v>lte</v>
      </c>
      <c r="F5505" t="s">
        <v>257</v>
      </c>
      <c r="G5505" t="s">
        <v>2756</v>
      </c>
      <c r="H5505">
        <f t="shared" si="655"/>
        <v>0.99000000000000909</v>
      </c>
      <c r="I5505">
        <f t="shared" si="657"/>
        <v>1499000</v>
      </c>
      <c r="J5505">
        <v>2020.03</v>
      </c>
      <c r="K5505">
        <f t="shared" si="658"/>
        <v>128</v>
      </c>
      <c r="M5505">
        <f t="shared" si="659"/>
        <v>1499000</v>
      </c>
    </row>
    <row r="5506" spans="1:13" x14ac:dyDescent="0.45">
      <c r="A5506" t="s">
        <v>5779</v>
      </c>
      <c r="B5506">
        <v>800000</v>
      </c>
      <c r="C5506" t="s">
        <v>4</v>
      </c>
      <c r="D5506" t="str">
        <f t="shared" si="661"/>
        <v>2021.02</v>
      </c>
      <c r="E5506" t="str" cm="1">
        <f t="array" ref="E5506">IF(COUNT(FIND({"셀룰러","샐룰러","lte","Lte","LTE","Cellular","cellular"},G5506)),"lte","wifi")</f>
        <v>wifi</v>
      </c>
      <c r="F5506" t="s">
        <v>74</v>
      </c>
      <c r="G5506" t="s">
        <v>2888</v>
      </c>
      <c r="H5506">
        <f t="shared" si="655"/>
        <v>0.99000000000000909</v>
      </c>
      <c r="I5506">
        <f t="shared" si="657"/>
        <v>1299000</v>
      </c>
      <c r="J5506">
        <v>2020.03</v>
      </c>
      <c r="K5506">
        <f t="shared" si="658"/>
        <v>128</v>
      </c>
      <c r="M5506">
        <f t="shared" si="659"/>
        <v>1299000</v>
      </c>
    </row>
    <row r="5507" spans="1:13" x14ac:dyDescent="0.45">
      <c r="A5507" t="s">
        <v>5779</v>
      </c>
      <c r="B5507">
        <v>950000</v>
      </c>
      <c r="C5507" t="s">
        <v>43</v>
      </c>
      <c r="D5507" t="str">
        <f t="shared" si="661"/>
        <v>2020.12</v>
      </c>
      <c r="E5507" t="str" cm="1">
        <f t="array" ref="E5507">IF(COUNT(FIND({"셀룰러","샐룰러","lte","Lte","LTE","Cellular","cellular"},G5507)),"lte","wifi")</f>
        <v>wifi</v>
      </c>
      <c r="F5507" t="s">
        <v>472</v>
      </c>
      <c r="G5507" t="s">
        <v>2791</v>
      </c>
      <c r="H5507">
        <f t="shared" si="655"/>
        <v>8.9999999999918145E-2</v>
      </c>
      <c r="I5507">
        <f t="shared" si="657"/>
        <v>1429000</v>
      </c>
      <c r="J5507">
        <v>2020.03</v>
      </c>
      <c r="K5507">
        <f t="shared" si="658"/>
        <v>256</v>
      </c>
      <c r="M5507">
        <f t="shared" si="659"/>
        <v>1299000</v>
      </c>
    </row>
    <row r="5508" spans="1:13" x14ac:dyDescent="0.45">
      <c r="A5508" t="s">
        <v>5779</v>
      </c>
      <c r="B5508">
        <v>840000</v>
      </c>
      <c r="C5508" t="s">
        <v>4</v>
      </c>
      <c r="D5508" t="str">
        <f t="shared" si="661"/>
        <v>2020.12</v>
      </c>
      <c r="E5508" t="str" cm="1">
        <f t="array" ref="E5508">IF(COUNT(FIND({"셀룰러","샐룰러","lte","Lte","LTE","Cellular","cellular"},G5508)),"lte","wifi")</f>
        <v>wifi</v>
      </c>
      <c r="F5508" t="s">
        <v>160</v>
      </c>
      <c r="G5508" t="s">
        <v>4839</v>
      </c>
      <c r="H5508">
        <f t="shared" si="655"/>
        <v>8.9999999999918145E-2</v>
      </c>
      <c r="I5508">
        <f t="shared" si="657"/>
        <v>1299000</v>
      </c>
      <c r="J5508">
        <v>2020.03</v>
      </c>
      <c r="K5508">
        <f t="shared" si="658"/>
        <v>128</v>
      </c>
      <c r="M5508">
        <f t="shared" si="659"/>
        <v>1299000</v>
      </c>
    </row>
    <row r="5509" spans="1:13" x14ac:dyDescent="0.45">
      <c r="A5509" t="s">
        <v>5779</v>
      </c>
      <c r="B5509">
        <v>870000</v>
      </c>
      <c r="C5509" t="s">
        <v>4</v>
      </c>
      <c r="D5509" s="2">
        <v>2021.02</v>
      </c>
      <c r="E5509" t="str" cm="1">
        <f t="array" ref="E5509">IF(COUNT(FIND({"셀룰러","샐룰러","lte","Lte","LTE","Cellular","cellular"},G5509)),"lte","wifi")</f>
        <v>wifi</v>
      </c>
      <c r="F5509">
        <v>20210221</v>
      </c>
      <c r="G5509" t="s">
        <v>2856</v>
      </c>
      <c r="H5509">
        <f t="shared" si="655"/>
        <v>0.99000000000000909</v>
      </c>
      <c r="I5509">
        <f t="shared" si="657"/>
        <v>1299000</v>
      </c>
      <c r="J5509">
        <v>2020.03</v>
      </c>
      <c r="K5509">
        <f t="shared" si="658"/>
        <v>128</v>
      </c>
      <c r="M5509">
        <f t="shared" si="659"/>
        <v>1299000</v>
      </c>
    </row>
    <row r="5510" spans="1:13" x14ac:dyDescent="0.45">
      <c r="A5510" t="s">
        <v>5779</v>
      </c>
      <c r="B5510">
        <v>1093500</v>
      </c>
      <c r="C5510" t="s">
        <v>4</v>
      </c>
      <c r="D5510" t="str">
        <f t="shared" ref="D5510:D5531" si="662">LEFT(F5510,7)</f>
        <v>2020.12</v>
      </c>
      <c r="E5510" t="str" cm="1">
        <f t="array" ref="E5510">IF(COUNT(FIND({"셀룰러","샐룰러","lte","Lte","LTE","Cellular","cellular"},G5510)),"lte","wifi")</f>
        <v>wifi</v>
      </c>
      <c r="F5510" t="s">
        <v>455</v>
      </c>
      <c r="G5510" t="s">
        <v>2790</v>
      </c>
      <c r="H5510">
        <f t="shared" si="655"/>
        <v>8.9999999999918145E-2</v>
      </c>
      <c r="I5510">
        <f t="shared" si="657"/>
        <v>1689000</v>
      </c>
      <c r="J5510">
        <v>2020.03</v>
      </c>
      <c r="K5510">
        <f t="shared" si="658"/>
        <v>512</v>
      </c>
      <c r="M5510">
        <f t="shared" si="659"/>
        <v>1299000</v>
      </c>
    </row>
    <row r="5511" spans="1:13" x14ac:dyDescent="0.45">
      <c r="A5511" t="s">
        <v>5779</v>
      </c>
      <c r="B5511">
        <v>950000</v>
      </c>
      <c r="C5511" t="s">
        <v>43</v>
      </c>
      <c r="D5511" t="str">
        <f t="shared" si="662"/>
        <v>2020.12</v>
      </c>
      <c r="E5511" t="str" cm="1">
        <f t="array" ref="E5511">IF(COUNT(FIND({"셀룰러","샐룰러","lte","Lte","LTE","Cellular","cellular"},G5511)),"lte","wifi")</f>
        <v>wifi</v>
      </c>
      <c r="F5511" t="s">
        <v>146</v>
      </c>
      <c r="G5511" t="s">
        <v>2793</v>
      </c>
      <c r="H5511">
        <f t="shared" ref="H5511:H5574" si="663">D5511-J5511</f>
        <v>8.9999999999918145E-2</v>
      </c>
      <c r="I5511">
        <f t="shared" si="657"/>
        <v>1429000</v>
      </c>
      <c r="J5511">
        <v>2020.03</v>
      </c>
      <c r="K5511">
        <f t="shared" si="658"/>
        <v>256</v>
      </c>
      <c r="M5511">
        <f t="shared" si="659"/>
        <v>1299000</v>
      </c>
    </row>
    <row r="5512" spans="1:13" x14ac:dyDescent="0.45">
      <c r="A5512" t="s">
        <v>5779</v>
      </c>
      <c r="B5512">
        <v>850000</v>
      </c>
      <c r="C5512" t="s">
        <v>4</v>
      </c>
      <c r="D5512" t="str">
        <f t="shared" si="662"/>
        <v>2021.02</v>
      </c>
      <c r="E5512" t="str" cm="1">
        <f t="array" ref="E5512">IF(COUNT(FIND({"셀룰러","샐룰러","lte","Lte","LTE","Cellular","cellular"},G5512)),"lte","wifi")</f>
        <v>wifi</v>
      </c>
      <c r="F5512" t="s">
        <v>69</v>
      </c>
      <c r="G5512" t="s">
        <v>2890</v>
      </c>
      <c r="H5512">
        <f t="shared" si="663"/>
        <v>0.99000000000000909</v>
      </c>
      <c r="I5512">
        <f t="shared" si="657"/>
        <v>1299000</v>
      </c>
      <c r="J5512">
        <v>2020.03</v>
      </c>
      <c r="K5512">
        <f t="shared" si="658"/>
        <v>128</v>
      </c>
      <c r="M5512">
        <f t="shared" si="659"/>
        <v>1299000</v>
      </c>
    </row>
    <row r="5513" spans="1:13" x14ac:dyDescent="0.45">
      <c r="A5513" t="s">
        <v>5779</v>
      </c>
      <c r="B5513">
        <v>800000</v>
      </c>
      <c r="C5513" t="s">
        <v>4</v>
      </c>
      <c r="D5513" t="str">
        <f t="shared" si="662"/>
        <v>2021.02</v>
      </c>
      <c r="E5513" t="str" cm="1">
        <f t="array" ref="E5513">IF(COUNT(FIND({"셀룰러","샐룰러","lte","Lte","LTE","Cellular","cellular"},G5513)),"lte","wifi")</f>
        <v>wifi</v>
      </c>
      <c r="F5513" t="s">
        <v>29</v>
      </c>
      <c r="G5513" t="s">
        <v>2837</v>
      </c>
      <c r="H5513">
        <f t="shared" si="663"/>
        <v>0.99000000000000909</v>
      </c>
      <c r="I5513">
        <f t="shared" si="657"/>
        <v>1429000</v>
      </c>
      <c r="J5513">
        <v>2020.03</v>
      </c>
      <c r="K5513">
        <f t="shared" si="658"/>
        <v>256</v>
      </c>
      <c r="M5513">
        <f t="shared" si="659"/>
        <v>1299000</v>
      </c>
    </row>
    <row r="5514" spans="1:13" x14ac:dyDescent="0.45">
      <c r="A5514" t="s">
        <v>5779</v>
      </c>
      <c r="B5514">
        <v>1020000</v>
      </c>
      <c r="C5514" t="s">
        <v>43</v>
      </c>
      <c r="D5514" t="str">
        <f t="shared" si="662"/>
        <v>2020.12</v>
      </c>
      <c r="E5514" t="str" cm="1">
        <f t="array" ref="E5514">IF(COUNT(FIND({"셀룰러","샐룰러","lte","Lte","LTE","Cellular","cellular"},G5514)),"lte","wifi")</f>
        <v>wifi</v>
      </c>
      <c r="F5514" t="s">
        <v>142</v>
      </c>
      <c r="G5514" t="s">
        <v>4826</v>
      </c>
      <c r="H5514">
        <f t="shared" si="663"/>
        <v>8.9999999999918145E-2</v>
      </c>
      <c r="I5514">
        <f t="shared" si="657"/>
        <v>1429000</v>
      </c>
      <c r="J5514">
        <v>2020.03</v>
      </c>
      <c r="K5514">
        <f t="shared" si="658"/>
        <v>256</v>
      </c>
      <c r="M5514">
        <f t="shared" si="659"/>
        <v>1299000</v>
      </c>
    </row>
    <row r="5515" spans="1:13" x14ac:dyDescent="0.45">
      <c r="A5515" t="s">
        <v>5779</v>
      </c>
      <c r="B5515">
        <v>1350000</v>
      </c>
      <c r="C5515" t="s">
        <v>4</v>
      </c>
      <c r="D5515" t="str">
        <f t="shared" si="662"/>
        <v>2020.12</v>
      </c>
      <c r="E5515" t="str" cm="1">
        <f t="array" ref="E5515">IF(COUNT(FIND({"셀룰러","샐룰러","lte","Lte","LTE","Cellular","cellular"},G5515)),"lte","wifi")</f>
        <v>lte</v>
      </c>
      <c r="F5515" t="s">
        <v>134</v>
      </c>
      <c r="G5515" t="s">
        <v>2934</v>
      </c>
      <c r="H5515">
        <f t="shared" si="663"/>
        <v>8.9999999999918145E-2</v>
      </c>
      <c r="I5515">
        <f t="shared" si="657"/>
        <v>1629000</v>
      </c>
      <c r="J5515">
        <v>2020.03</v>
      </c>
      <c r="K5515">
        <f t="shared" si="658"/>
        <v>256</v>
      </c>
      <c r="M5515">
        <f t="shared" si="659"/>
        <v>1499000</v>
      </c>
    </row>
    <row r="5516" spans="1:13" x14ac:dyDescent="0.45">
      <c r="A5516" t="s">
        <v>5779</v>
      </c>
      <c r="B5516">
        <v>900000</v>
      </c>
      <c r="C5516" t="s">
        <v>7</v>
      </c>
      <c r="D5516" t="str">
        <f t="shared" si="662"/>
        <v>2021.02</v>
      </c>
      <c r="E5516" t="str" cm="1">
        <f t="array" ref="E5516">IF(COUNT(FIND({"셀룰러","샐룰러","lte","Lte","LTE","Cellular","cellular"},G5516)),"lte","wifi")</f>
        <v>wifi</v>
      </c>
      <c r="F5516" t="s">
        <v>44</v>
      </c>
      <c r="G5516" t="s">
        <v>2862</v>
      </c>
      <c r="H5516">
        <f t="shared" si="663"/>
        <v>0.99000000000000909</v>
      </c>
      <c r="I5516">
        <f t="shared" si="657"/>
        <v>1299000</v>
      </c>
      <c r="J5516">
        <v>2020.03</v>
      </c>
      <c r="K5516">
        <f t="shared" si="658"/>
        <v>128</v>
      </c>
      <c r="M5516">
        <f t="shared" si="659"/>
        <v>1299000</v>
      </c>
    </row>
    <row r="5517" spans="1:13" x14ac:dyDescent="0.45">
      <c r="A5517" t="s">
        <v>5779</v>
      </c>
      <c r="B5517">
        <v>900000</v>
      </c>
      <c r="C5517" t="s">
        <v>43</v>
      </c>
      <c r="D5517" t="str">
        <f t="shared" si="662"/>
        <v>2020.12</v>
      </c>
      <c r="E5517" t="str" cm="1">
        <f t="array" ref="E5517">IF(COUNT(FIND({"셀룰러","샐룰러","lte","Lte","LTE","Cellular","cellular"},G5517)),"lte","wifi")</f>
        <v>wifi</v>
      </c>
      <c r="F5517" t="s">
        <v>153</v>
      </c>
      <c r="G5517" t="s">
        <v>4856</v>
      </c>
      <c r="H5517">
        <f t="shared" si="663"/>
        <v>8.9999999999918145E-2</v>
      </c>
      <c r="I5517">
        <f t="shared" si="657"/>
        <v>1299000</v>
      </c>
      <c r="J5517">
        <v>2020.03</v>
      </c>
      <c r="K5517">
        <f t="shared" si="658"/>
        <v>128</v>
      </c>
      <c r="M5517">
        <f t="shared" si="659"/>
        <v>1299000</v>
      </c>
    </row>
    <row r="5518" spans="1:13" x14ac:dyDescent="0.45">
      <c r="A5518" t="s">
        <v>5323</v>
      </c>
      <c r="B5518">
        <v>1332040</v>
      </c>
      <c r="C5518" t="s">
        <v>4</v>
      </c>
      <c r="D5518" t="str">
        <f t="shared" si="662"/>
        <v>2021.02</v>
      </c>
      <c r="E5518" t="str" cm="1">
        <f t="array" ref="E5518">IF(COUNT(FIND({"셀룰러","샐룰러","lte","Lte","LTE","Cellular","cellular"},G5518)),"lte","wifi")</f>
        <v>lte</v>
      </c>
      <c r="F5518" t="s">
        <v>5277</v>
      </c>
      <c r="G5518" t="s">
        <v>5222</v>
      </c>
      <c r="H5518">
        <f t="shared" si="663"/>
        <v>0.99000000000000909</v>
      </c>
      <c r="I5518">
        <f t="shared" si="657"/>
        <v>1499000</v>
      </c>
      <c r="J5518">
        <v>2020.03</v>
      </c>
      <c r="K5518">
        <f t="shared" si="658"/>
        <v>128</v>
      </c>
      <c r="M5518">
        <f t="shared" si="659"/>
        <v>1499000</v>
      </c>
    </row>
    <row r="5519" spans="1:13" x14ac:dyDescent="0.45">
      <c r="A5519" t="s">
        <v>5323</v>
      </c>
      <c r="B5519">
        <v>1131600</v>
      </c>
      <c r="C5519" t="s">
        <v>4</v>
      </c>
      <c r="D5519" t="str">
        <f t="shared" si="662"/>
        <v>2021.01</v>
      </c>
      <c r="E5519" t="str" cm="1">
        <f t="array" ref="E5519">IF(COUNT(FIND({"셀룰러","샐룰러","lte","Lte","LTE","Cellular","cellular"},G5519)),"lte","wifi")</f>
        <v>wifi</v>
      </c>
      <c r="F5519" t="s">
        <v>5283</v>
      </c>
      <c r="G5519" t="s">
        <v>5225</v>
      </c>
      <c r="H5519">
        <f t="shared" si="663"/>
        <v>0.98000000000001819</v>
      </c>
      <c r="I5519">
        <f t="shared" si="657"/>
        <v>1429000</v>
      </c>
      <c r="J5519">
        <v>2020.03</v>
      </c>
      <c r="K5519">
        <f t="shared" si="658"/>
        <v>256</v>
      </c>
      <c r="M5519">
        <f t="shared" si="659"/>
        <v>1299000</v>
      </c>
    </row>
    <row r="5520" spans="1:13" x14ac:dyDescent="0.45">
      <c r="A5520" t="s">
        <v>5323</v>
      </c>
      <c r="B5520">
        <v>1502820</v>
      </c>
      <c r="C5520" t="s">
        <v>4</v>
      </c>
      <c r="D5520" t="str">
        <f t="shared" si="662"/>
        <v>2021.01</v>
      </c>
      <c r="E5520" t="str" cm="1">
        <f t="array" ref="E5520">IF(COUNT(FIND({"셀룰러","샐룰러","lte","Lte","LTE","Cellular","cellular"},G5520)),"lte","wifi")</f>
        <v>wifi</v>
      </c>
      <c r="F5520" t="s">
        <v>5283</v>
      </c>
      <c r="G5520" t="s">
        <v>5218</v>
      </c>
      <c r="H5520">
        <f t="shared" si="663"/>
        <v>0.98000000000001819</v>
      </c>
      <c r="I5520">
        <f t="shared" si="657"/>
        <v>1429000</v>
      </c>
      <c r="J5520">
        <v>2020.03</v>
      </c>
      <c r="K5520">
        <f t="shared" si="658"/>
        <v>256</v>
      </c>
      <c r="M5520">
        <f t="shared" si="659"/>
        <v>1299000</v>
      </c>
    </row>
    <row r="5521" spans="1:13" x14ac:dyDescent="0.45">
      <c r="A5521" t="s">
        <v>5323</v>
      </c>
      <c r="B5521">
        <v>980000</v>
      </c>
      <c r="C5521" t="s">
        <v>4</v>
      </c>
      <c r="D5521" t="str">
        <f t="shared" si="662"/>
        <v>2021.02</v>
      </c>
      <c r="E5521" t="str" cm="1">
        <f t="array" ref="E5521">IF(COUNT(FIND({"셀룰러","샐룰러","lte","Lte","LTE","Cellular","cellular"},G5521)),"lte","wifi")</f>
        <v>lte</v>
      </c>
      <c r="F5521" t="s">
        <v>5277</v>
      </c>
      <c r="G5521" t="s">
        <v>5220</v>
      </c>
      <c r="H5521">
        <f t="shared" si="663"/>
        <v>0.99000000000000909</v>
      </c>
      <c r="I5521">
        <f t="shared" si="657"/>
        <v>1499000</v>
      </c>
      <c r="J5521">
        <v>2020.03</v>
      </c>
      <c r="K5521">
        <f t="shared" si="658"/>
        <v>128</v>
      </c>
      <c r="M5521">
        <f t="shared" si="659"/>
        <v>1499000</v>
      </c>
    </row>
    <row r="5522" spans="1:13" x14ac:dyDescent="0.45">
      <c r="A5522" t="s">
        <v>5323</v>
      </c>
      <c r="B5522">
        <v>1331600</v>
      </c>
      <c r="C5522" t="s">
        <v>4</v>
      </c>
      <c r="D5522" t="str">
        <f t="shared" si="662"/>
        <v>2021.01</v>
      </c>
      <c r="E5522" t="str" cm="1">
        <f t="array" ref="E5522">IF(COUNT(FIND({"셀룰러","샐룰러","lte","Lte","LTE","Cellular","cellular"},G5522)),"lte","wifi")</f>
        <v>wifi</v>
      </c>
      <c r="F5522" t="s">
        <v>5283</v>
      </c>
      <c r="G5522" t="s">
        <v>5216</v>
      </c>
      <c r="H5522">
        <f t="shared" si="663"/>
        <v>0.98000000000001819</v>
      </c>
      <c r="I5522">
        <f t="shared" si="657"/>
        <v>1429000</v>
      </c>
      <c r="J5522">
        <v>2020.03</v>
      </c>
      <c r="K5522">
        <f t="shared" si="658"/>
        <v>256</v>
      </c>
      <c r="M5522">
        <f t="shared" si="659"/>
        <v>1299000</v>
      </c>
    </row>
    <row r="5523" spans="1:13" x14ac:dyDescent="0.45">
      <c r="A5523" t="s">
        <v>5323</v>
      </c>
      <c r="B5523" s="1">
        <v>1100000</v>
      </c>
      <c r="C5523" t="s">
        <v>4</v>
      </c>
      <c r="D5523" t="str">
        <f t="shared" si="662"/>
        <v>2020.10</v>
      </c>
      <c r="E5523" t="str" cm="1">
        <f t="array" ref="E5523">IF(COUNT(FIND({"셀룰러","샐룰러","lte","Lte","LTE","Cellular","cellular"},G5523)),"lte","wifi")</f>
        <v>wifi</v>
      </c>
      <c r="F5523" t="s">
        <v>5284</v>
      </c>
      <c r="G5523" t="s">
        <v>5274</v>
      </c>
      <c r="H5523">
        <f t="shared" si="663"/>
        <v>6.9999999999936335E-2</v>
      </c>
      <c r="I5523">
        <f t="shared" si="657"/>
        <v>1429000</v>
      </c>
      <c r="J5523">
        <v>2020.03</v>
      </c>
      <c r="K5523">
        <f t="shared" si="658"/>
        <v>256</v>
      </c>
      <c r="M5523">
        <f t="shared" si="659"/>
        <v>1299000</v>
      </c>
    </row>
    <row r="5524" spans="1:13" x14ac:dyDescent="0.45">
      <c r="A5524" t="s">
        <v>5323</v>
      </c>
      <c r="B5524" s="1">
        <v>1028500</v>
      </c>
      <c r="C5524" t="s">
        <v>4</v>
      </c>
      <c r="D5524" t="str">
        <f t="shared" si="662"/>
        <v>2021.01</v>
      </c>
      <c r="E5524" t="str" cm="1">
        <f t="array" ref="E5524">IF(COUNT(FIND({"셀룰러","샐룰러","lte","Lte","LTE","Cellular","cellular"},G5524)),"lte","wifi")</f>
        <v>wifi</v>
      </c>
      <c r="F5524" t="s">
        <v>5283</v>
      </c>
      <c r="G5524" t="s">
        <v>5269</v>
      </c>
      <c r="H5524">
        <f t="shared" si="663"/>
        <v>0.98000000000001819</v>
      </c>
      <c r="I5524">
        <f t="shared" si="657"/>
        <v>1429000</v>
      </c>
      <c r="J5524">
        <v>2020.03</v>
      </c>
      <c r="K5524">
        <f t="shared" si="658"/>
        <v>256</v>
      </c>
      <c r="M5524">
        <f t="shared" si="659"/>
        <v>1299000</v>
      </c>
    </row>
    <row r="5525" spans="1:13" x14ac:dyDescent="0.45">
      <c r="A5525" t="s">
        <v>5323</v>
      </c>
      <c r="B5525" s="1">
        <v>1332040</v>
      </c>
      <c r="C5525" t="s">
        <v>4</v>
      </c>
      <c r="D5525" t="str">
        <f t="shared" si="662"/>
        <v>2021.02</v>
      </c>
      <c r="E5525" t="str" cm="1">
        <f t="array" ref="E5525">IF(COUNT(FIND({"셀룰러","샐룰러","lte","Lte","LTE","Cellular","cellular"},G5525)),"lte","wifi")</f>
        <v>lte</v>
      </c>
      <c r="F5525" t="s">
        <v>5277</v>
      </c>
      <c r="G5525" t="s">
        <v>5222</v>
      </c>
      <c r="H5525">
        <f t="shared" si="663"/>
        <v>0.99000000000000909</v>
      </c>
      <c r="I5525">
        <f t="shared" si="657"/>
        <v>1499000</v>
      </c>
      <c r="J5525">
        <v>2020.03</v>
      </c>
      <c r="K5525">
        <f t="shared" si="658"/>
        <v>128</v>
      </c>
      <c r="M5525">
        <f t="shared" si="659"/>
        <v>1499000</v>
      </c>
    </row>
    <row r="5526" spans="1:13" x14ac:dyDescent="0.45">
      <c r="A5526" t="s">
        <v>5323</v>
      </c>
      <c r="B5526" s="1">
        <v>1230000</v>
      </c>
      <c r="C5526" t="s">
        <v>4</v>
      </c>
      <c r="D5526" t="str">
        <f t="shared" si="662"/>
        <v>2021.03</v>
      </c>
      <c r="E5526" t="str" cm="1">
        <f t="array" ref="E5526">IF(COUNT(FIND({"셀룰러","샐룰러","lte","Lte","LTE","Cellular","cellular"},G5526)),"lte","wifi")</f>
        <v>lte</v>
      </c>
      <c r="F5526" t="s">
        <v>5279</v>
      </c>
      <c r="G5526" t="s">
        <v>5267</v>
      </c>
      <c r="H5526">
        <f t="shared" si="663"/>
        <v>1</v>
      </c>
      <c r="I5526">
        <f t="shared" si="657"/>
        <v>1629000</v>
      </c>
      <c r="J5526">
        <v>2020.03</v>
      </c>
      <c r="K5526">
        <f t="shared" si="658"/>
        <v>256</v>
      </c>
      <c r="M5526">
        <f t="shared" si="659"/>
        <v>1499000</v>
      </c>
    </row>
    <row r="5527" spans="1:13" x14ac:dyDescent="0.45">
      <c r="A5527" t="s">
        <v>5323</v>
      </c>
      <c r="B5527" s="1">
        <v>945000</v>
      </c>
      <c r="C5527" t="s">
        <v>4</v>
      </c>
      <c r="D5527" t="str">
        <f t="shared" si="662"/>
        <v>2020.12</v>
      </c>
      <c r="E5527" t="str" cm="1">
        <f t="array" ref="E5527">IF(COUNT(FIND({"셀룰러","샐룰러","lte","Lte","LTE","Cellular","cellular"},G5527)),"lte","wifi")</f>
        <v>wifi</v>
      </c>
      <c r="F5527" t="s">
        <v>5281</v>
      </c>
      <c r="G5527" t="s">
        <v>5266</v>
      </c>
      <c r="H5527">
        <f t="shared" si="663"/>
        <v>8.9999999999918145E-2</v>
      </c>
      <c r="I5527">
        <f t="shared" si="657"/>
        <v>1429000</v>
      </c>
      <c r="J5527">
        <v>2020.03</v>
      </c>
      <c r="K5527">
        <f t="shared" si="658"/>
        <v>256</v>
      </c>
      <c r="M5527">
        <f t="shared" si="659"/>
        <v>1299000</v>
      </c>
    </row>
    <row r="5528" spans="1:13" x14ac:dyDescent="0.45">
      <c r="A5528" t="s">
        <v>5323</v>
      </c>
      <c r="B5528" s="1">
        <v>1050000</v>
      </c>
      <c r="C5528" t="s">
        <v>4</v>
      </c>
      <c r="D5528" t="str">
        <f t="shared" si="662"/>
        <v>2020.11</v>
      </c>
      <c r="E5528" t="str" cm="1">
        <f t="array" ref="E5528">IF(COUNT(FIND({"셀룰러","샐룰러","lte","Lte","LTE","Cellular","cellular"},G5528)),"lte","wifi")</f>
        <v>wifi</v>
      </c>
      <c r="F5528" t="s">
        <v>5285</v>
      </c>
      <c r="G5528" t="s">
        <v>5272</v>
      </c>
      <c r="H5528">
        <f t="shared" si="663"/>
        <v>7.999999999992724E-2</v>
      </c>
      <c r="I5528">
        <f t="shared" si="657"/>
        <v>1299000</v>
      </c>
      <c r="J5528">
        <v>2020.03</v>
      </c>
      <c r="K5528">
        <f t="shared" si="658"/>
        <v>128</v>
      </c>
      <c r="M5528">
        <f t="shared" si="659"/>
        <v>1299000</v>
      </c>
    </row>
    <row r="5529" spans="1:13" x14ac:dyDescent="0.45">
      <c r="A5529" t="s">
        <v>5323</v>
      </c>
      <c r="B5529" s="1">
        <v>1131600</v>
      </c>
      <c r="C5529" t="s">
        <v>4</v>
      </c>
      <c r="D5529" t="str">
        <f t="shared" si="662"/>
        <v>2021.01</v>
      </c>
      <c r="E5529" t="str" cm="1">
        <f t="array" ref="E5529">IF(COUNT(FIND({"셀룰러","샐룰러","lte","Lte","LTE","Cellular","cellular"},G5529)),"lte","wifi")</f>
        <v>wifi</v>
      </c>
      <c r="F5529" t="s">
        <v>5283</v>
      </c>
      <c r="G5529" t="s">
        <v>5225</v>
      </c>
      <c r="H5529">
        <f t="shared" si="663"/>
        <v>0.98000000000001819</v>
      </c>
      <c r="I5529">
        <f t="shared" si="657"/>
        <v>1429000</v>
      </c>
      <c r="J5529">
        <v>2020.03</v>
      </c>
      <c r="K5529">
        <f t="shared" si="658"/>
        <v>256</v>
      </c>
      <c r="M5529">
        <f t="shared" si="659"/>
        <v>1299000</v>
      </c>
    </row>
    <row r="5530" spans="1:13" x14ac:dyDescent="0.45">
      <c r="A5530" t="s">
        <v>5323</v>
      </c>
      <c r="B5530" s="1">
        <v>1310000</v>
      </c>
      <c r="C5530" t="s">
        <v>4</v>
      </c>
      <c r="D5530" t="str">
        <f t="shared" si="662"/>
        <v>2021.03</v>
      </c>
      <c r="E5530" t="str" cm="1">
        <f t="array" ref="E5530">IF(COUNT(FIND({"셀룰러","샐룰러","lte","Lte","LTE","Cellular","cellular"},G5530)),"lte","wifi")</f>
        <v>lte</v>
      </c>
      <c r="F5530" t="s">
        <v>5279</v>
      </c>
      <c r="G5530" t="s">
        <v>5268</v>
      </c>
      <c r="H5530">
        <f t="shared" si="663"/>
        <v>1</v>
      </c>
      <c r="I5530">
        <f t="shared" si="657"/>
        <v>2149000</v>
      </c>
      <c r="J5530">
        <v>2020.03</v>
      </c>
      <c r="K5530">
        <f t="shared" si="658"/>
        <v>1024</v>
      </c>
      <c r="M5530">
        <f t="shared" si="659"/>
        <v>1499000</v>
      </c>
    </row>
    <row r="5531" spans="1:13" x14ac:dyDescent="0.45">
      <c r="A5531" t="s">
        <v>5323</v>
      </c>
      <c r="B5531" s="1">
        <v>1012000</v>
      </c>
      <c r="C5531" t="s">
        <v>4</v>
      </c>
      <c r="D5531" t="str">
        <f t="shared" si="662"/>
        <v>2020.11</v>
      </c>
      <c r="E5531" t="str" cm="1">
        <f t="array" ref="E5531">IF(COUNT(FIND({"셀룰러","샐룰러","lte","Lte","LTE","Cellular","cellular"},G5531)),"lte","wifi")</f>
        <v>wifi</v>
      </c>
      <c r="F5531" t="s">
        <v>5285</v>
      </c>
      <c r="G5531" t="s">
        <v>5271</v>
      </c>
      <c r="H5531">
        <f t="shared" si="663"/>
        <v>7.999999999992724E-2</v>
      </c>
      <c r="I5531">
        <f t="shared" si="657"/>
        <v>1429000</v>
      </c>
      <c r="J5531">
        <v>2020.03</v>
      </c>
      <c r="K5531">
        <f t="shared" si="658"/>
        <v>256</v>
      </c>
      <c r="M5531">
        <f t="shared" si="659"/>
        <v>1299000</v>
      </c>
    </row>
    <row r="5532" spans="1:13" x14ac:dyDescent="0.45">
      <c r="A5532" t="s">
        <v>5323</v>
      </c>
      <c r="B5532" s="1">
        <v>1502820</v>
      </c>
      <c r="C5532" t="s">
        <v>4</v>
      </c>
      <c r="D5532" s="2">
        <v>2021.01</v>
      </c>
      <c r="E5532" t="str" cm="1">
        <f t="array" ref="E5532">IF(COUNT(FIND({"셀룰러","샐룰러","lte","Lte","LTE","Cellular","cellular"},G5532)),"lte","wifi")</f>
        <v>wifi</v>
      </c>
      <c r="F5532">
        <v>202101</v>
      </c>
      <c r="G5532" t="s">
        <v>5218</v>
      </c>
      <c r="H5532">
        <f t="shared" si="663"/>
        <v>0.98000000000001819</v>
      </c>
      <c r="I5532">
        <f t="shared" si="657"/>
        <v>1429000</v>
      </c>
      <c r="J5532">
        <v>2020.03</v>
      </c>
      <c r="K5532">
        <f t="shared" si="658"/>
        <v>256</v>
      </c>
      <c r="M5532">
        <f t="shared" si="659"/>
        <v>1299000</v>
      </c>
    </row>
    <row r="5533" spans="1:13" x14ac:dyDescent="0.45">
      <c r="A5533" t="s">
        <v>5323</v>
      </c>
      <c r="B5533" s="1">
        <v>1090000</v>
      </c>
      <c r="C5533" t="s">
        <v>4</v>
      </c>
      <c r="D5533" t="str">
        <f t="shared" ref="D5533:D5555" si="664">LEFT(F5533,7)</f>
        <v>2020.11</v>
      </c>
      <c r="E5533" t="str" cm="1">
        <f t="array" ref="E5533">IF(COUNT(FIND({"셀룰러","샐룰러","lte","Lte","LTE","Cellular","cellular"},G5533)),"lte","wifi")</f>
        <v>lte</v>
      </c>
      <c r="F5533" t="s">
        <v>5285</v>
      </c>
      <c r="G5533" t="s">
        <v>5275</v>
      </c>
      <c r="H5533">
        <f t="shared" si="663"/>
        <v>7.999999999992724E-2</v>
      </c>
      <c r="I5533">
        <f t="shared" si="657"/>
        <v>1499000</v>
      </c>
      <c r="J5533">
        <v>2020.03</v>
      </c>
      <c r="K5533">
        <f t="shared" si="658"/>
        <v>128</v>
      </c>
      <c r="M5533">
        <f t="shared" si="659"/>
        <v>1499000</v>
      </c>
    </row>
    <row r="5534" spans="1:13" x14ac:dyDescent="0.45">
      <c r="A5534" t="s">
        <v>5323</v>
      </c>
      <c r="B5534" s="1">
        <v>1050000</v>
      </c>
      <c r="C5534" t="s">
        <v>4</v>
      </c>
      <c r="D5534" t="str">
        <f t="shared" si="664"/>
        <v>2020.12</v>
      </c>
      <c r="E5534" t="str" cm="1">
        <f t="array" ref="E5534">IF(COUNT(FIND({"셀룰러","샐룰러","lte","Lte","LTE","Cellular","cellular"},G5534)),"lte","wifi")</f>
        <v>wifi</v>
      </c>
      <c r="F5534" t="s">
        <v>5281</v>
      </c>
      <c r="G5534" t="s">
        <v>5270</v>
      </c>
      <c r="H5534">
        <f t="shared" si="663"/>
        <v>8.9999999999918145E-2</v>
      </c>
      <c r="I5534">
        <f t="shared" si="657"/>
        <v>1299000</v>
      </c>
      <c r="J5534">
        <v>2020.03</v>
      </c>
      <c r="K5534">
        <f t="shared" si="658"/>
        <v>128</v>
      </c>
      <c r="M5534">
        <f t="shared" si="659"/>
        <v>1299000</v>
      </c>
    </row>
    <row r="5535" spans="1:13" x14ac:dyDescent="0.45">
      <c r="A5535" t="s">
        <v>5323</v>
      </c>
      <c r="B5535" s="1">
        <v>1280000</v>
      </c>
      <c r="C5535" t="s">
        <v>4</v>
      </c>
      <c r="D5535" t="str">
        <f t="shared" si="664"/>
        <v>2020.06</v>
      </c>
      <c r="E5535" t="str" cm="1">
        <f t="array" ref="E5535">IF(COUNT(FIND({"셀룰러","샐룰러","lte","Lte","LTE","Cellular","cellular"},G5535)),"lte","wifi")</f>
        <v>wifi</v>
      </c>
      <c r="F5535" t="s">
        <v>5302</v>
      </c>
      <c r="G5535" t="s">
        <v>5276</v>
      </c>
      <c r="H5535">
        <f t="shared" si="663"/>
        <v>2.9999999999972715E-2</v>
      </c>
      <c r="I5535">
        <f t="shared" si="657"/>
        <v>1429000</v>
      </c>
      <c r="J5535">
        <v>2020.03</v>
      </c>
      <c r="K5535">
        <f t="shared" si="658"/>
        <v>256</v>
      </c>
      <c r="M5535">
        <f t="shared" si="659"/>
        <v>1299000</v>
      </c>
    </row>
    <row r="5536" spans="1:13" x14ac:dyDescent="0.45">
      <c r="A5536" t="s">
        <v>5323</v>
      </c>
      <c r="B5536" s="1">
        <v>1380000</v>
      </c>
      <c r="C5536" t="s">
        <v>4</v>
      </c>
      <c r="D5536" t="str">
        <f t="shared" si="664"/>
        <v>2020.12</v>
      </c>
      <c r="E5536" t="str" cm="1">
        <f t="array" ref="E5536">IF(COUNT(FIND({"셀룰러","샐룰러","lte","Lte","LTE","Cellular","cellular"},G5536)),"lte","wifi")</f>
        <v>wifi</v>
      </c>
      <c r="F5536" t="s">
        <v>5281</v>
      </c>
      <c r="G5536" t="s">
        <v>5273</v>
      </c>
      <c r="H5536">
        <f t="shared" si="663"/>
        <v>8.9999999999918145E-2</v>
      </c>
      <c r="I5536">
        <f t="shared" si="657"/>
        <v>1429000</v>
      </c>
      <c r="J5536">
        <v>2020.03</v>
      </c>
      <c r="K5536">
        <f t="shared" si="658"/>
        <v>256</v>
      </c>
      <c r="M5536">
        <f t="shared" si="659"/>
        <v>1299000</v>
      </c>
    </row>
    <row r="5537" spans="1:13" x14ac:dyDescent="0.45">
      <c r="A5537" t="s">
        <v>5323</v>
      </c>
      <c r="B5537" s="1">
        <v>1331600</v>
      </c>
      <c r="C5537" t="s">
        <v>4</v>
      </c>
      <c r="D5537" t="str">
        <f t="shared" si="664"/>
        <v>2021.01</v>
      </c>
      <c r="E5537" t="str" cm="1">
        <f t="array" ref="E5537">IF(COUNT(FIND({"셀룰러","샐룰러","lte","Lte","LTE","Cellular","cellular"},G5537)),"lte","wifi")</f>
        <v>wifi</v>
      </c>
      <c r="F5537" t="s">
        <v>5283</v>
      </c>
      <c r="G5537" t="s">
        <v>5216</v>
      </c>
      <c r="H5537">
        <f t="shared" si="663"/>
        <v>0.98000000000001819</v>
      </c>
      <c r="I5537">
        <f t="shared" si="657"/>
        <v>1429000</v>
      </c>
      <c r="J5537">
        <v>2020.03</v>
      </c>
      <c r="K5537">
        <f t="shared" si="658"/>
        <v>256</v>
      </c>
      <c r="M5537">
        <f t="shared" si="659"/>
        <v>1299000</v>
      </c>
    </row>
    <row r="5538" spans="1:13" x14ac:dyDescent="0.45">
      <c r="A5538" t="s">
        <v>5323</v>
      </c>
      <c r="B5538" s="1">
        <v>980000</v>
      </c>
      <c r="C5538" t="s">
        <v>4</v>
      </c>
      <c r="D5538" t="str">
        <f t="shared" si="664"/>
        <v>2021.02</v>
      </c>
      <c r="E5538" t="str" cm="1">
        <f t="array" ref="E5538">IF(COUNT(FIND({"셀룰러","샐룰러","lte","Lte","LTE","Cellular","cellular"},G5538)),"lte","wifi")</f>
        <v>lte</v>
      </c>
      <c r="F5538" t="s">
        <v>5277</v>
      </c>
      <c r="G5538" t="s">
        <v>5220</v>
      </c>
      <c r="H5538">
        <f t="shared" si="663"/>
        <v>0.99000000000000909</v>
      </c>
      <c r="I5538">
        <f t="shared" si="657"/>
        <v>1499000</v>
      </c>
      <c r="J5538">
        <v>2020.03</v>
      </c>
      <c r="K5538">
        <f t="shared" si="658"/>
        <v>128</v>
      </c>
      <c r="M5538">
        <f t="shared" si="659"/>
        <v>1499000</v>
      </c>
    </row>
    <row r="5539" spans="1:13" x14ac:dyDescent="0.45">
      <c r="A5539" t="s">
        <v>5323</v>
      </c>
      <c r="B5539">
        <v>1300000</v>
      </c>
      <c r="C5539" t="s">
        <v>4</v>
      </c>
      <c r="D5539" t="str">
        <f t="shared" si="664"/>
        <v>2021.01</v>
      </c>
      <c r="E5539" t="str" cm="1">
        <f t="array" ref="E5539">IF(COUNT(FIND({"셀룰러","샐룰러","lte","Lte","LTE","Cellular","cellular"},G5539)),"lte","wifi")</f>
        <v>wifi</v>
      </c>
      <c r="F5539" t="s">
        <v>371</v>
      </c>
      <c r="G5539" t="s">
        <v>2915</v>
      </c>
      <c r="H5539">
        <f t="shared" si="663"/>
        <v>0.98000000000001819</v>
      </c>
      <c r="I5539">
        <f t="shared" si="657"/>
        <v>1429000</v>
      </c>
      <c r="J5539">
        <v>2020.03</v>
      </c>
      <c r="K5539">
        <f t="shared" si="658"/>
        <v>256</v>
      </c>
      <c r="M5539">
        <f t="shared" si="659"/>
        <v>1299000</v>
      </c>
    </row>
    <row r="5540" spans="1:13" x14ac:dyDescent="0.45">
      <c r="A5540" t="s">
        <v>5323</v>
      </c>
      <c r="B5540">
        <v>1800000</v>
      </c>
      <c r="C5540" t="s">
        <v>43</v>
      </c>
      <c r="D5540" t="str">
        <f t="shared" si="664"/>
        <v>2021.03</v>
      </c>
      <c r="E5540" t="str" cm="1">
        <f t="array" ref="E5540">IF(COUNT(FIND({"셀룰러","샐룰러","lte","Lte","LTE","Cellular","cellular"},G5540)),"lte","wifi")</f>
        <v>lte</v>
      </c>
      <c r="F5540" t="s">
        <v>13</v>
      </c>
      <c r="G5540" t="s">
        <v>2895</v>
      </c>
      <c r="H5540">
        <f t="shared" si="663"/>
        <v>1</v>
      </c>
      <c r="I5540">
        <f t="shared" si="657"/>
        <v>2149000</v>
      </c>
      <c r="J5540">
        <v>2020.03</v>
      </c>
      <c r="K5540">
        <f t="shared" si="658"/>
        <v>1024</v>
      </c>
      <c r="M5540">
        <f t="shared" si="659"/>
        <v>1499000</v>
      </c>
    </row>
    <row r="5541" spans="1:13" x14ac:dyDescent="0.45">
      <c r="A5541" t="s">
        <v>5323</v>
      </c>
      <c r="B5541">
        <v>920000</v>
      </c>
      <c r="C5541" t="s">
        <v>43</v>
      </c>
      <c r="D5541" t="str">
        <f t="shared" si="664"/>
        <v>2020.11</v>
      </c>
      <c r="E5541" t="str" cm="1">
        <f t="array" ref="E5541">IF(COUNT(FIND({"셀룰러","샐룰러","lte","Lte","LTE","Cellular","cellular"},G5541)),"lte","wifi")</f>
        <v>wifi</v>
      </c>
      <c r="F5541" t="s">
        <v>185</v>
      </c>
      <c r="G5541" t="s">
        <v>5014</v>
      </c>
      <c r="H5541">
        <f t="shared" si="663"/>
        <v>7.999999999992724E-2</v>
      </c>
      <c r="I5541">
        <f t="shared" si="657"/>
        <v>1299000</v>
      </c>
      <c r="J5541">
        <v>2020.03</v>
      </c>
      <c r="K5541">
        <f t="shared" si="658"/>
        <v>128</v>
      </c>
      <c r="M5541">
        <f t="shared" si="659"/>
        <v>1299000</v>
      </c>
    </row>
    <row r="5542" spans="1:13" x14ac:dyDescent="0.45">
      <c r="A5542" t="s">
        <v>5323</v>
      </c>
      <c r="B5542">
        <v>620000</v>
      </c>
      <c r="C5542" t="s">
        <v>7</v>
      </c>
      <c r="D5542" t="str">
        <f t="shared" si="664"/>
        <v>2020.12</v>
      </c>
      <c r="E5542" t="str" cm="1">
        <f t="array" ref="E5542">IF(COUNT(FIND({"셀룰러","샐룰러","lte","Lte","LTE","Cellular","cellular"},G5542)),"lte","wifi")</f>
        <v>wifi</v>
      </c>
      <c r="F5542" t="s">
        <v>143</v>
      </c>
      <c r="G5542" t="s">
        <v>2781</v>
      </c>
      <c r="H5542">
        <f t="shared" si="663"/>
        <v>8.9999999999918145E-2</v>
      </c>
      <c r="I5542">
        <f t="shared" si="657"/>
        <v>1429000</v>
      </c>
      <c r="J5542">
        <v>2020.03</v>
      </c>
      <c r="K5542">
        <f t="shared" si="658"/>
        <v>256</v>
      </c>
      <c r="M5542">
        <f t="shared" si="659"/>
        <v>1299000</v>
      </c>
    </row>
    <row r="5543" spans="1:13" x14ac:dyDescent="0.45">
      <c r="A5543" t="s">
        <v>5323</v>
      </c>
      <c r="B5543">
        <v>910000</v>
      </c>
      <c r="C5543" t="s">
        <v>43</v>
      </c>
      <c r="D5543" t="str">
        <f t="shared" si="664"/>
        <v>2021.02</v>
      </c>
      <c r="E5543" t="str" cm="1">
        <f t="array" ref="E5543">IF(COUNT(FIND({"셀룰러","샐룰러","lte","Lte","LTE","Cellular","cellular"},G5543)),"lte","wifi")</f>
        <v>wifi</v>
      </c>
      <c r="F5543" t="s">
        <v>48</v>
      </c>
      <c r="G5543" t="s">
        <v>3074</v>
      </c>
      <c r="H5543">
        <f t="shared" si="663"/>
        <v>0.99000000000000909</v>
      </c>
      <c r="I5543">
        <f t="shared" si="657"/>
        <v>1299000</v>
      </c>
      <c r="J5543">
        <v>2020.03</v>
      </c>
      <c r="K5543">
        <f t="shared" si="658"/>
        <v>128</v>
      </c>
      <c r="M5543">
        <f t="shared" si="659"/>
        <v>1299000</v>
      </c>
    </row>
    <row r="5544" spans="1:13" x14ac:dyDescent="0.45">
      <c r="A5544" t="s">
        <v>5323</v>
      </c>
      <c r="B5544">
        <v>1400000</v>
      </c>
      <c r="C5544" t="s">
        <v>4</v>
      </c>
      <c r="D5544" t="str">
        <f t="shared" si="664"/>
        <v>2021.01</v>
      </c>
      <c r="E5544" t="str" cm="1">
        <f t="array" ref="E5544">IF(COUNT(FIND({"셀룰러","샐룰러","lte","Lte","LTE","Cellular","cellular"},G5544)),"lte","wifi")</f>
        <v>lte</v>
      </c>
      <c r="F5544" t="s">
        <v>342</v>
      </c>
      <c r="G5544" t="s">
        <v>3133</v>
      </c>
      <c r="H5544">
        <f t="shared" si="663"/>
        <v>0.98000000000001819</v>
      </c>
      <c r="I5544">
        <f t="shared" si="657"/>
        <v>1629000</v>
      </c>
      <c r="J5544">
        <v>2020.03</v>
      </c>
      <c r="K5544">
        <f t="shared" si="658"/>
        <v>256</v>
      </c>
      <c r="M5544">
        <f t="shared" si="659"/>
        <v>1499000</v>
      </c>
    </row>
    <row r="5545" spans="1:13" x14ac:dyDescent="0.45">
      <c r="A5545" t="s">
        <v>5323</v>
      </c>
      <c r="B5545">
        <v>1200000</v>
      </c>
      <c r="C5545" t="s">
        <v>43</v>
      </c>
      <c r="D5545" t="str">
        <f t="shared" si="664"/>
        <v>2020.11</v>
      </c>
      <c r="E5545" t="str" cm="1">
        <f t="array" ref="E5545">IF(COUNT(FIND({"셀룰러","샐룰러","lte","Lte","LTE","Cellular","cellular"},G5545)),"lte","wifi")</f>
        <v>wifi</v>
      </c>
      <c r="F5545" t="s">
        <v>192</v>
      </c>
      <c r="G5545" t="s">
        <v>4977</v>
      </c>
      <c r="H5545">
        <f t="shared" si="663"/>
        <v>7.999999999992724E-2</v>
      </c>
      <c r="I5545">
        <f t="shared" ref="I5545:I5608" si="665">IF(K5545=256,M5545+130000,IF(K5545=512,M5545+390000,IF(K5545=1024,M5545+650000,M5545)))</f>
        <v>1429000</v>
      </c>
      <c r="J5545">
        <v>2020.03</v>
      </c>
      <c r="K5545">
        <f t="shared" ref="K5545:K5608" si="666">IF(COUNT(FIND("1TB",G5545)),1024,IF(COUNT(FIND(128,G5545)),128,IF(COUNT(FIND(512,G5545)),512,256)))</f>
        <v>256</v>
      </c>
      <c r="M5545">
        <f t="shared" ref="M5545:M5608" si="667">IF(E5545="wifi",1299000,1499000)</f>
        <v>1299000</v>
      </c>
    </row>
    <row r="5546" spans="1:13" x14ac:dyDescent="0.45">
      <c r="A5546" t="s">
        <v>5323</v>
      </c>
      <c r="B5546">
        <v>1120000</v>
      </c>
      <c r="C5546" t="s">
        <v>43</v>
      </c>
      <c r="D5546" t="str">
        <f t="shared" si="664"/>
        <v>2021.01</v>
      </c>
      <c r="E5546" t="str" cm="1">
        <f t="array" ref="E5546">IF(COUNT(FIND({"셀룰러","샐룰러","lte","Lte","LTE","Cellular","cellular"},G5546)),"lte","wifi")</f>
        <v>wifi</v>
      </c>
      <c r="F5546" t="s">
        <v>81</v>
      </c>
      <c r="G5546" t="s">
        <v>3105</v>
      </c>
      <c r="H5546">
        <f t="shared" si="663"/>
        <v>0.98000000000001819</v>
      </c>
      <c r="I5546">
        <f t="shared" si="665"/>
        <v>1299000</v>
      </c>
      <c r="J5546">
        <v>2020.03</v>
      </c>
      <c r="K5546">
        <f t="shared" si="666"/>
        <v>128</v>
      </c>
      <c r="M5546">
        <f t="shared" si="667"/>
        <v>1299000</v>
      </c>
    </row>
    <row r="5547" spans="1:13" x14ac:dyDescent="0.45">
      <c r="A5547" t="s">
        <v>5323</v>
      </c>
      <c r="B5547">
        <v>1290000</v>
      </c>
      <c r="C5547" t="s">
        <v>4</v>
      </c>
      <c r="D5547" t="str">
        <f t="shared" si="664"/>
        <v>2021.02</v>
      </c>
      <c r="E5547" t="str" cm="1">
        <f t="array" ref="E5547">IF(COUNT(FIND({"셀룰러","샐룰러","lte","Lte","LTE","Cellular","cellular"},G5547)),"lte","wifi")</f>
        <v>lte</v>
      </c>
      <c r="F5547" t="s">
        <v>44</v>
      </c>
      <c r="G5547" t="s">
        <v>3042</v>
      </c>
      <c r="H5547">
        <f t="shared" si="663"/>
        <v>0.99000000000000909</v>
      </c>
      <c r="I5547">
        <f t="shared" si="665"/>
        <v>1499000</v>
      </c>
      <c r="J5547">
        <v>2020.03</v>
      </c>
      <c r="K5547">
        <f t="shared" si="666"/>
        <v>128</v>
      </c>
      <c r="M5547">
        <f t="shared" si="667"/>
        <v>1499000</v>
      </c>
    </row>
    <row r="5548" spans="1:13" x14ac:dyDescent="0.45">
      <c r="A5548" t="s">
        <v>5323</v>
      </c>
      <c r="B5548">
        <v>450000</v>
      </c>
      <c r="C5548" t="s">
        <v>7</v>
      </c>
      <c r="D5548" t="str">
        <f t="shared" si="664"/>
        <v>2021.02</v>
      </c>
      <c r="E5548" t="str" cm="1">
        <f t="array" ref="E5548">IF(COUNT(FIND({"셀룰러","샐룰러","lte","Lte","LTE","Cellular","cellular"},G5548)),"lte","wifi")</f>
        <v>wifi</v>
      </c>
      <c r="F5548" t="s">
        <v>25</v>
      </c>
      <c r="G5548" t="s">
        <v>3008</v>
      </c>
      <c r="H5548">
        <f t="shared" si="663"/>
        <v>0.99000000000000909</v>
      </c>
      <c r="I5548">
        <f t="shared" si="665"/>
        <v>1429000</v>
      </c>
      <c r="J5548">
        <v>2020.03</v>
      </c>
      <c r="K5548">
        <f t="shared" si="666"/>
        <v>256</v>
      </c>
      <c r="M5548">
        <f t="shared" si="667"/>
        <v>1299000</v>
      </c>
    </row>
    <row r="5549" spans="1:13" x14ac:dyDescent="0.45">
      <c r="A5549" t="s">
        <v>5323</v>
      </c>
      <c r="B5549">
        <v>890000</v>
      </c>
      <c r="C5549" t="s">
        <v>4</v>
      </c>
      <c r="D5549" t="str">
        <f t="shared" si="664"/>
        <v>2020.12</v>
      </c>
      <c r="E5549" t="str" cm="1">
        <f t="array" ref="E5549">IF(COUNT(FIND({"셀룰러","샐룰러","lte","Lte","LTE","Cellular","cellular"},G5549)),"lte","wifi")</f>
        <v>wifi</v>
      </c>
      <c r="F5549" t="s">
        <v>163</v>
      </c>
      <c r="G5549" t="s">
        <v>2949</v>
      </c>
      <c r="H5549">
        <f t="shared" si="663"/>
        <v>8.9999999999918145E-2</v>
      </c>
      <c r="I5549">
        <f t="shared" si="665"/>
        <v>1429000</v>
      </c>
      <c r="J5549">
        <v>2020.03</v>
      </c>
      <c r="K5549">
        <f t="shared" si="666"/>
        <v>256</v>
      </c>
      <c r="M5549">
        <f t="shared" si="667"/>
        <v>1299000</v>
      </c>
    </row>
    <row r="5550" spans="1:13" x14ac:dyDescent="0.45">
      <c r="A5550" t="s">
        <v>5323</v>
      </c>
      <c r="B5550">
        <v>830000</v>
      </c>
      <c r="C5550" t="s">
        <v>4</v>
      </c>
      <c r="D5550" t="str">
        <f t="shared" si="664"/>
        <v>2021.01</v>
      </c>
      <c r="E5550" t="str" cm="1">
        <f t="array" ref="E5550">IF(COUNT(FIND({"셀룰러","샐룰러","lte","Lte","LTE","Cellular","cellular"},G5550)),"lte","wifi")</f>
        <v>wifi</v>
      </c>
      <c r="F5550" t="s">
        <v>106</v>
      </c>
      <c r="G5550" t="s">
        <v>3150</v>
      </c>
      <c r="H5550">
        <f t="shared" si="663"/>
        <v>0.98000000000001819</v>
      </c>
      <c r="I5550">
        <f t="shared" si="665"/>
        <v>1299000</v>
      </c>
      <c r="J5550">
        <v>2020.03</v>
      </c>
      <c r="K5550">
        <f t="shared" si="666"/>
        <v>128</v>
      </c>
      <c r="M5550">
        <f t="shared" si="667"/>
        <v>1299000</v>
      </c>
    </row>
    <row r="5551" spans="1:13" x14ac:dyDescent="0.45">
      <c r="A5551" t="s">
        <v>5323</v>
      </c>
      <c r="B5551">
        <v>900000</v>
      </c>
      <c r="C5551" t="s">
        <v>43</v>
      </c>
      <c r="D5551" t="str">
        <f t="shared" si="664"/>
        <v>2021.01</v>
      </c>
      <c r="E5551" t="str" cm="1">
        <f t="array" ref="E5551">IF(COUNT(FIND({"셀룰러","샐룰러","lte","Lte","LTE","Cellular","cellular"},G5551)),"lte","wifi")</f>
        <v>wifi</v>
      </c>
      <c r="F5551" t="s">
        <v>367</v>
      </c>
      <c r="G5551" t="s">
        <v>2921</v>
      </c>
      <c r="H5551">
        <f t="shared" si="663"/>
        <v>0.98000000000001819</v>
      </c>
      <c r="I5551">
        <f t="shared" si="665"/>
        <v>1299000</v>
      </c>
      <c r="J5551">
        <v>2020.03</v>
      </c>
      <c r="K5551">
        <f t="shared" si="666"/>
        <v>128</v>
      </c>
      <c r="M5551">
        <f t="shared" si="667"/>
        <v>1299000</v>
      </c>
    </row>
    <row r="5552" spans="1:13" x14ac:dyDescent="0.45">
      <c r="A5552" t="s">
        <v>5323</v>
      </c>
      <c r="B5552">
        <v>1000000</v>
      </c>
      <c r="C5552" t="s">
        <v>4</v>
      </c>
      <c r="D5552" t="str">
        <f t="shared" si="664"/>
        <v>2021.03</v>
      </c>
      <c r="E5552" t="str" cm="1">
        <f t="array" ref="E5552">IF(COUNT(FIND({"셀룰러","샐룰러","lte","Lte","LTE","Cellular","cellular"},G5552)),"lte","wifi")</f>
        <v>wifi</v>
      </c>
      <c r="F5552" t="s">
        <v>197</v>
      </c>
      <c r="G5552" t="s">
        <v>4962</v>
      </c>
      <c r="H5552">
        <f t="shared" si="663"/>
        <v>1</v>
      </c>
      <c r="I5552">
        <f t="shared" si="665"/>
        <v>1429000</v>
      </c>
      <c r="J5552">
        <v>2020.03</v>
      </c>
      <c r="K5552">
        <f t="shared" si="666"/>
        <v>256</v>
      </c>
      <c r="M5552">
        <f t="shared" si="667"/>
        <v>1299000</v>
      </c>
    </row>
    <row r="5553" spans="1:13" x14ac:dyDescent="0.45">
      <c r="A5553" t="s">
        <v>5323</v>
      </c>
      <c r="B5553">
        <v>900000</v>
      </c>
      <c r="C5553" t="s">
        <v>43</v>
      </c>
      <c r="D5553" t="str">
        <f t="shared" si="664"/>
        <v>2020.12</v>
      </c>
      <c r="E5553" t="str" cm="1">
        <f t="array" ref="E5553">IF(COUNT(FIND({"셀룰러","샐룰러","lte","Lte","LTE","Cellular","cellular"},G5553)),"lte","wifi")</f>
        <v>wifi</v>
      </c>
      <c r="F5553" t="s">
        <v>153</v>
      </c>
      <c r="G5553" t="s">
        <v>4856</v>
      </c>
      <c r="H5553">
        <f t="shared" si="663"/>
        <v>8.9999999999918145E-2</v>
      </c>
      <c r="I5553">
        <f t="shared" si="665"/>
        <v>1299000</v>
      </c>
      <c r="J5553">
        <v>2020.03</v>
      </c>
      <c r="K5553">
        <f t="shared" si="666"/>
        <v>128</v>
      </c>
      <c r="M5553">
        <f t="shared" si="667"/>
        <v>1299000</v>
      </c>
    </row>
    <row r="5554" spans="1:13" x14ac:dyDescent="0.45">
      <c r="A5554" t="s">
        <v>5323</v>
      </c>
      <c r="B5554">
        <v>1100000</v>
      </c>
      <c r="C5554" t="s">
        <v>4</v>
      </c>
      <c r="D5554" t="str">
        <f t="shared" si="664"/>
        <v>2021.01</v>
      </c>
      <c r="E5554" t="str" cm="1">
        <f t="array" ref="E5554">IF(COUNT(FIND({"셀룰러","샐룰러","lte","Lte","LTE","Cellular","cellular"},G5554)),"lte","wifi")</f>
        <v>lte</v>
      </c>
      <c r="F5554" t="s">
        <v>371</v>
      </c>
      <c r="G5554" t="s">
        <v>3143</v>
      </c>
      <c r="H5554">
        <f t="shared" si="663"/>
        <v>0.98000000000001819</v>
      </c>
      <c r="I5554">
        <f t="shared" si="665"/>
        <v>1889000</v>
      </c>
      <c r="J5554">
        <v>2020.03</v>
      </c>
      <c r="K5554">
        <f t="shared" si="666"/>
        <v>512</v>
      </c>
      <c r="M5554">
        <f t="shared" si="667"/>
        <v>1499000</v>
      </c>
    </row>
    <row r="5555" spans="1:13" x14ac:dyDescent="0.45">
      <c r="A5555" t="s">
        <v>5323</v>
      </c>
      <c r="B5555">
        <v>1150000</v>
      </c>
      <c r="C5555" t="s">
        <v>4</v>
      </c>
      <c r="D5555" t="str">
        <f t="shared" si="664"/>
        <v>2021.01</v>
      </c>
      <c r="E5555" t="str" cm="1">
        <f t="array" ref="E5555">IF(COUNT(FIND({"셀룰러","샐룰러","lte","Lte","LTE","Cellular","cellular"},G5555)),"lte","wifi")</f>
        <v>lte</v>
      </c>
      <c r="F5555" t="s">
        <v>313</v>
      </c>
      <c r="G5555" t="s">
        <v>3104</v>
      </c>
      <c r="H5555">
        <f t="shared" si="663"/>
        <v>0.98000000000001819</v>
      </c>
      <c r="I5555">
        <f t="shared" si="665"/>
        <v>1629000</v>
      </c>
      <c r="J5555">
        <v>2020.03</v>
      </c>
      <c r="K5555">
        <f t="shared" si="666"/>
        <v>256</v>
      </c>
      <c r="M5555">
        <f t="shared" si="667"/>
        <v>1499000</v>
      </c>
    </row>
    <row r="5556" spans="1:13" x14ac:dyDescent="0.45">
      <c r="A5556" t="s">
        <v>5323</v>
      </c>
      <c r="B5556">
        <v>900000</v>
      </c>
      <c r="C5556" t="s">
        <v>4</v>
      </c>
      <c r="D5556" s="2">
        <v>2021.01</v>
      </c>
      <c r="E5556" t="str" cm="1">
        <f t="array" ref="E5556">IF(COUNT(FIND({"셀룰러","샐룰러","lte","Lte","LTE","Cellular","cellular"},G5556)),"lte","wifi")</f>
        <v>wifi</v>
      </c>
      <c r="F5556">
        <v>20210102</v>
      </c>
      <c r="G5556" t="s">
        <v>5572</v>
      </c>
      <c r="H5556">
        <f t="shared" si="663"/>
        <v>0.98000000000001819</v>
      </c>
      <c r="I5556">
        <f t="shared" si="665"/>
        <v>1299000</v>
      </c>
      <c r="J5556">
        <v>2020.03</v>
      </c>
      <c r="K5556">
        <f t="shared" si="666"/>
        <v>128</v>
      </c>
      <c r="M5556">
        <f t="shared" si="667"/>
        <v>1299000</v>
      </c>
    </row>
    <row r="5557" spans="1:13" x14ac:dyDescent="0.45">
      <c r="A5557" t="s">
        <v>5323</v>
      </c>
      <c r="B5557">
        <v>1330000</v>
      </c>
      <c r="C5557" t="s">
        <v>4</v>
      </c>
      <c r="D5557" t="str">
        <f t="shared" ref="D5557:D5585" si="668">LEFT(F5557,7)</f>
        <v>2020.12</v>
      </c>
      <c r="E5557" t="str" cm="1">
        <f t="array" ref="E5557">IF(COUNT(FIND({"셀룰러","샐룰러","lte","Lte","LTE","Cellular","cellular"},G5557)),"lte","wifi")</f>
        <v>wifi</v>
      </c>
      <c r="F5557" t="s">
        <v>118</v>
      </c>
      <c r="G5557" t="s">
        <v>3184</v>
      </c>
      <c r="H5557">
        <f t="shared" si="663"/>
        <v>8.9999999999918145E-2</v>
      </c>
      <c r="I5557">
        <f t="shared" si="665"/>
        <v>1429000</v>
      </c>
      <c r="J5557">
        <v>2020.03</v>
      </c>
      <c r="K5557">
        <f t="shared" si="666"/>
        <v>256</v>
      </c>
      <c r="M5557">
        <f t="shared" si="667"/>
        <v>1299000</v>
      </c>
    </row>
    <row r="5558" spans="1:13" x14ac:dyDescent="0.45">
      <c r="A5558" t="s">
        <v>5323</v>
      </c>
      <c r="B5558">
        <v>1150000</v>
      </c>
      <c r="C5558" t="s">
        <v>4</v>
      </c>
      <c r="D5558" t="str">
        <f t="shared" si="668"/>
        <v>2021.03</v>
      </c>
      <c r="E5558" t="str" cm="1">
        <f t="array" ref="E5558">IF(COUNT(FIND({"셀룰러","샐룰러","lte","Lte","LTE","Cellular","cellular"},G5558)),"lte","wifi")</f>
        <v>wifi</v>
      </c>
      <c r="F5558" t="s">
        <v>22</v>
      </c>
      <c r="G5558" t="s">
        <v>2978</v>
      </c>
      <c r="H5558">
        <f t="shared" si="663"/>
        <v>1</v>
      </c>
      <c r="I5558">
        <f t="shared" si="665"/>
        <v>1429000</v>
      </c>
      <c r="J5558">
        <v>2020.03</v>
      </c>
      <c r="K5558">
        <f t="shared" si="666"/>
        <v>256</v>
      </c>
      <c r="M5558">
        <f t="shared" si="667"/>
        <v>1299000</v>
      </c>
    </row>
    <row r="5559" spans="1:13" x14ac:dyDescent="0.45">
      <c r="A5559" t="s">
        <v>5323</v>
      </c>
      <c r="B5559">
        <v>930000</v>
      </c>
      <c r="C5559" t="s">
        <v>4</v>
      </c>
      <c r="D5559" t="str">
        <f t="shared" si="668"/>
        <v>2021.01</v>
      </c>
      <c r="E5559" t="str" cm="1">
        <f t="array" ref="E5559">IF(COUNT(FIND({"셀룰러","샐룰러","lte","Lte","LTE","Cellular","cellular"},G5559)),"lte","wifi")</f>
        <v>lte</v>
      </c>
      <c r="F5559" t="s">
        <v>100</v>
      </c>
      <c r="G5559" t="s">
        <v>3120</v>
      </c>
      <c r="H5559">
        <f t="shared" si="663"/>
        <v>0.98000000000001819</v>
      </c>
      <c r="I5559">
        <f t="shared" si="665"/>
        <v>1629000</v>
      </c>
      <c r="J5559">
        <v>2020.03</v>
      </c>
      <c r="K5559">
        <f t="shared" si="666"/>
        <v>256</v>
      </c>
      <c r="M5559">
        <f t="shared" si="667"/>
        <v>1499000</v>
      </c>
    </row>
    <row r="5560" spans="1:13" x14ac:dyDescent="0.45">
      <c r="A5560" t="s">
        <v>5323</v>
      </c>
      <c r="B5560">
        <v>1100000</v>
      </c>
      <c r="C5560" t="s">
        <v>4</v>
      </c>
      <c r="D5560" t="str">
        <f t="shared" si="668"/>
        <v>2021.02</v>
      </c>
      <c r="E5560" t="str" cm="1">
        <f t="array" ref="E5560">IF(COUNT(FIND({"셀룰러","샐룰러","lte","Lte","LTE","Cellular","cellular"},G5560)),"lte","wifi")</f>
        <v>wifi</v>
      </c>
      <c r="F5560" t="s">
        <v>25</v>
      </c>
      <c r="G5560" t="s">
        <v>2992</v>
      </c>
      <c r="H5560">
        <f t="shared" si="663"/>
        <v>0.99000000000000909</v>
      </c>
      <c r="I5560">
        <f t="shared" si="665"/>
        <v>1429000</v>
      </c>
      <c r="J5560">
        <v>2020.03</v>
      </c>
      <c r="K5560">
        <f t="shared" si="666"/>
        <v>256</v>
      </c>
      <c r="M5560">
        <f t="shared" si="667"/>
        <v>1299000</v>
      </c>
    </row>
    <row r="5561" spans="1:13" x14ac:dyDescent="0.45">
      <c r="A5561" t="s">
        <v>5323</v>
      </c>
      <c r="B5561">
        <v>1150000</v>
      </c>
      <c r="C5561" t="s">
        <v>4</v>
      </c>
      <c r="D5561" t="str">
        <f t="shared" si="668"/>
        <v>2021.02</v>
      </c>
      <c r="E5561" t="str" cm="1">
        <f t="array" ref="E5561">IF(COUNT(FIND({"셀룰러","샐룰러","lte","Lte","LTE","Cellular","cellular"},G5561)),"lte","wifi")</f>
        <v>wifi</v>
      </c>
      <c r="F5561" t="s">
        <v>48</v>
      </c>
      <c r="G5561" t="s">
        <v>3073</v>
      </c>
      <c r="H5561">
        <f t="shared" si="663"/>
        <v>0.99000000000000909</v>
      </c>
      <c r="I5561">
        <f t="shared" si="665"/>
        <v>1429000</v>
      </c>
      <c r="J5561">
        <v>2020.03</v>
      </c>
      <c r="K5561">
        <f t="shared" si="666"/>
        <v>256</v>
      </c>
      <c r="M5561">
        <f t="shared" si="667"/>
        <v>1299000</v>
      </c>
    </row>
    <row r="5562" spans="1:13" x14ac:dyDescent="0.45">
      <c r="A5562" t="s">
        <v>5323</v>
      </c>
      <c r="B5562">
        <v>950000</v>
      </c>
      <c r="C5562" t="s">
        <v>4</v>
      </c>
      <c r="D5562" t="str">
        <f t="shared" si="668"/>
        <v>2021.02</v>
      </c>
      <c r="E5562" t="str" cm="1">
        <f t="array" ref="E5562">IF(COUNT(FIND({"셀룰러","샐룰러","lte","Lte","LTE","Cellular","cellular"},G5562)),"lte","wifi")</f>
        <v>wifi</v>
      </c>
      <c r="F5562" t="s">
        <v>44</v>
      </c>
      <c r="G5562" t="s">
        <v>3025</v>
      </c>
      <c r="H5562">
        <f t="shared" si="663"/>
        <v>0.99000000000000909</v>
      </c>
      <c r="I5562">
        <f t="shared" si="665"/>
        <v>1429000</v>
      </c>
      <c r="J5562">
        <v>2020.03</v>
      </c>
      <c r="K5562">
        <f t="shared" si="666"/>
        <v>256</v>
      </c>
      <c r="M5562">
        <f t="shared" si="667"/>
        <v>1299000</v>
      </c>
    </row>
    <row r="5563" spans="1:13" x14ac:dyDescent="0.45">
      <c r="A5563" t="s">
        <v>5323</v>
      </c>
      <c r="B5563">
        <v>1380000</v>
      </c>
      <c r="C5563" t="s">
        <v>43</v>
      </c>
      <c r="D5563" t="str">
        <f t="shared" si="668"/>
        <v>2021.01</v>
      </c>
      <c r="E5563" t="str" cm="1">
        <f t="array" ref="E5563">IF(COUNT(FIND({"셀룰러","샐룰러","lte","Lte","LTE","Cellular","cellular"},G5563)),"lte","wifi")</f>
        <v>lte</v>
      </c>
      <c r="F5563" t="s">
        <v>111</v>
      </c>
      <c r="G5563" t="s">
        <v>3186</v>
      </c>
      <c r="H5563">
        <f t="shared" si="663"/>
        <v>0.98000000000001819</v>
      </c>
      <c r="I5563">
        <f t="shared" si="665"/>
        <v>1629000</v>
      </c>
      <c r="J5563">
        <v>2020.03</v>
      </c>
      <c r="K5563">
        <f t="shared" si="666"/>
        <v>256</v>
      </c>
      <c r="M5563">
        <f t="shared" si="667"/>
        <v>1499000</v>
      </c>
    </row>
    <row r="5564" spans="1:13" x14ac:dyDescent="0.45">
      <c r="A5564" t="s">
        <v>5323</v>
      </c>
      <c r="B5564">
        <v>1350000</v>
      </c>
      <c r="C5564" t="s">
        <v>4</v>
      </c>
      <c r="D5564" t="str">
        <f t="shared" si="668"/>
        <v>2020.12</v>
      </c>
      <c r="E5564" t="str" cm="1">
        <f t="array" ref="E5564">IF(COUNT(FIND({"셀룰러","샐룰러","lte","Lte","LTE","Cellular","cellular"},G5564)),"lte","wifi")</f>
        <v>lte</v>
      </c>
      <c r="F5564" t="s">
        <v>134</v>
      </c>
      <c r="G5564" t="s">
        <v>2934</v>
      </c>
      <c r="H5564">
        <f t="shared" si="663"/>
        <v>8.9999999999918145E-2</v>
      </c>
      <c r="I5564">
        <f t="shared" si="665"/>
        <v>1629000</v>
      </c>
      <c r="J5564">
        <v>2020.03</v>
      </c>
      <c r="K5564">
        <f t="shared" si="666"/>
        <v>256</v>
      </c>
      <c r="M5564">
        <f t="shared" si="667"/>
        <v>1499000</v>
      </c>
    </row>
    <row r="5565" spans="1:13" x14ac:dyDescent="0.45">
      <c r="A5565" t="s">
        <v>5323</v>
      </c>
      <c r="B5565">
        <v>930000</v>
      </c>
      <c r="C5565" t="s">
        <v>4</v>
      </c>
      <c r="D5565" t="str">
        <f t="shared" si="668"/>
        <v>2021.02</v>
      </c>
      <c r="E5565" t="str" cm="1">
        <f t="array" ref="E5565">IF(COUNT(FIND({"셀룰러","샐룰러","lte","Lte","LTE","Cellular","cellular"},G5565)),"lte","wifi")</f>
        <v>wifi</v>
      </c>
      <c r="F5565" t="s">
        <v>41</v>
      </c>
      <c r="G5565" t="s">
        <v>3013</v>
      </c>
      <c r="H5565">
        <f t="shared" si="663"/>
        <v>0.99000000000000909</v>
      </c>
      <c r="I5565">
        <f t="shared" si="665"/>
        <v>1299000</v>
      </c>
      <c r="J5565">
        <v>2020.03</v>
      </c>
      <c r="K5565">
        <f t="shared" si="666"/>
        <v>128</v>
      </c>
      <c r="M5565">
        <f t="shared" si="667"/>
        <v>1299000</v>
      </c>
    </row>
    <row r="5566" spans="1:13" x14ac:dyDescent="0.45">
      <c r="A5566" t="s">
        <v>5323</v>
      </c>
      <c r="B5566">
        <v>880000</v>
      </c>
      <c r="C5566" t="s">
        <v>43</v>
      </c>
      <c r="D5566" t="str">
        <f t="shared" si="668"/>
        <v>2021.02</v>
      </c>
      <c r="E5566" t="str" cm="1">
        <f t="array" ref="E5566">IF(COUNT(FIND({"셀룰러","샐룰러","lte","Lte","LTE","Cellular","cellular"},G5566)),"lte","wifi")</f>
        <v>wifi</v>
      </c>
      <c r="F5566" t="s">
        <v>302</v>
      </c>
      <c r="G5566" t="s">
        <v>3072</v>
      </c>
      <c r="H5566">
        <f t="shared" si="663"/>
        <v>0.99000000000000909</v>
      </c>
      <c r="I5566">
        <f t="shared" si="665"/>
        <v>1299000</v>
      </c>
      <c r="J5566">
        <v>2020.03</v>
      </c>
      <c r="K5566">
        <f t="shared" si="666"/>
        <v>128</v>
      </c>
      <c r="M5566">
        <f t="shared" si="667"/>
        <v>1299000</v>
      </c>
    </row>
    <row r="5567" spans="1:13" x14ac:dyDescent="0.45">
      <c r="A5567" t="s">
        <v>5323</v>
      </c>
      <c r="B5567">
        <v>1630000</v>
      </c>
      <c r="C5567" t="s">
        <v>43</v>
      </c>
      <c r="D5567" t="str">
        <f t="shared" si="668"/>
        <v>2021.01</v>
      </c>
      <c r="E5567" t="str" cm="1">
        <f t="array" ref="E5567">IF(COUNT(FIND({"셀룰러","샐룰러","lte","Lte","LTE","Cellular","cellular"},G5567)),"lte","wifi")</f>
        <v>lte</v>
      </c>
      <c r="F5567" t="s">
        <v>106</v>
      </c>
      <c r="G5567" t="s">
        <v>2919</v>
      </c>
      <c r="H5567">
        <f t="shared" si="663"/>
        <v>0.98000000000001819</v>
      </c>
      <c r="I5567">
        <f t="shared" si="665"/>
        <v>1889000</v>
      </c>
      <c r="J5567">
        <v>2020.03</v>
      </c>
      <c r="K5567">
        <f t="shared" si="666"/>
        <v>512</v>
      </c>
      <c r="M5567">
        <f t="shared" si="667"/>
        <v>1499000</v>
      </c>
    </row>
    <row r="5568" spans="1:13" x14ac:dyDescent="0.45">
      <c r="A5568" t="s">
        <v>5323</v>
      </c>
      <c r="B5568">
        <v>985000</v>
      </c>
      <c r="C5568" t="s">
        <v>4</v>
      </c>
      <c r="D5568" t="str">
        <f t="shared" si="668"/>
        <v>2020.11</v>
      </c>
      <c r="E5568" t="str" cm="1">
        <f t="array" ref="E5568">IF(COUNT(FIND({"셀룰러","샐룰러","lte","Lte","LTE","Cellular","cellular"},G5568)),"lte","wifi")</f>
        <v>wifi</v>
      </c>
      <c r="F5568" t="s">
        <v>201</v>
      </c>
      <c r="G5568" t="s">
        <v>2956</v>
      </c>
      <c r="H5568">
        <f t="shared" si="663"/>
        <v>7.999999999992724E-2</v>
      </c>
      <c r="I5568">
        <f t="shared" si="665"/>
        <v>1299000</v>
      </c>
      <c r="J5568">
        <v>2020.03</v>
      </c>
      <c r="K5568">
        <f t="shared" si="666"/>
        <v>128</v>
      </c>
      <c r="M5568">
        <f t="shared" si="667"/>
        <v>1299000</v>
      </c>
    </row>
    <row r="5569" spans="1:13" x14ac:dyDescent="0.45">
      <c r="A5569" t="s">
        <v>5323</v>
      </c>
      <c r="B5569">
        <v>1300000</v>
      </c>
      <c r="C5569" t="s">
        <v>4</v>
      </c>
      <c r="D5569" t="str">
        <f t="shared" si="668"/>
        <v>2020.12</v>
      </c>
      <c r="E5569" t="str" cm="1">
        <f t="array" ref="E5569">IF(COUNT(FIND({"셀룰러","샐룰러","lte","Lte","LTE","Cellular","cellular"},G5569)),"lte","wifi")</f>
        <v>lte</v>
      </c>
      <c r="F5569" t="s">
        <v>160</v>
      </c>
      <c r="G5569" t="s">
        <v>4944</v>
      </c>
      <c r="H5569">
        <f t="shared" si="663"/>
        <v>8.9999999999918145E-2</v>
      </c>
      <c r="I5569">
        <f t="shared" si="665"/>
        <v>1629000</v>
      </c>
      <c r="J5569">
        <v>2020.03</v>
      </c>
      <c r="K5569">
        <f t="shared" si="666"/>
        <v>256</v>
      </c>
      <c r="M5569">
        <f t="shared" si="667"/>
        <v>1499000</v>
      </c>
    </row>
    <row r="5570" spans="1:13" x14ac:dyDescent="0.45">
      <c r="A5570" t="s">
        <v>5323</v>
      </c>
      <c r="B5570">
        <v>1200000</v>
      </c>
      <c r="C5570" t="s">
        <v>4</v>
      </c>
      <c r="D5570" t="str">
        <f t="shared" si="668"/>
        <v>2021.03</v>
      </c>
      <c r="E5570" t="str" cm="1">
        <f t="array" ref="E5570">IF(COUNT(FIND({"셀룰러","샐룰러","lte","Lte","LTE","Cellular","cellular"},G5570)),"lte","wifi")</f>
        <v>lte</v>
      </c>
      <c r="F5570" t="s">
        <v>10</v>
      </c>
      <c r="G5570" t="s">
        <v>2962</v>
      </c>
      <c r="H5570">
        <f t="shared" si="663"/>
        <v>1</v>
      </c>
      <c r="I5570">
        <f t="shared" si="665"/>
        <v>1629000</v>
      </c>
      <c r="J5570">
        <v>2020.03</v>
      </c>
      <c r="K5570">
        <f t="shared" si="666"/>
        <v>256</v>
      </c>
      <c r="M5570">
        <f t="shared" si="667"/>
        <v>1499000</v>
      </c>
    </row>
    <row r="5571" spans="1:13" x14ac:dyDescent="0.45">
      <c r="A5571" t="s">
        <v>5323</v>
      </c>
      <c r="B5571">
        <v>1350000</v>
      </c>
      <c r="C5571" t="s">
        <v>4</v>
      </c>
      <c r="D5571" t="str">
        <f t="shared" si="668"/>
        <v>2021.01</v>
      </c>
      <c r="E5571" t="str" cm="1">
        <f t="array" ref="E5571">IF(COUNT(FIND({"셀룰러","샐룰러","lte","Lte","LTE","Cellular","cellular"},G5571)),"lte","wifi")</f>
        <v>wifi</v>
      </c>
      <c r="F5571" t="s">
        <v>110</v>
      </c>
      <c r="G5571" t="s">
        <v>3159</v>
      </c>
      <c r="H5571">
        <f t="shared" si="663"/>
        <v>0.98000000000001819</v>
      </c>
      <c r="I5571">
        <f t="shared" si="665"/>
        <v>1299000</v>
      </c>
      <c r="J5571">
        <v>2020.03</v>
      </c>
      <c r="K5571">
        <f t="shared" si="666"/>
        <v>128</v>
      </c>
      <c r="M5571">
        <f t="shared" si="667"/>
        <v>1299000</v>
      </c>
    </row>
    <row r="5572" spans="1:13" x14ac:dyDescent="0.45">
      <c r="A5572" t="s">
        <v>5323</v>
      </c>
      <c r="B5572">
        <v>1250000</v>
      </c>
      <c r="C5572" t="s">
        <v>43</v>
      </c>
      <c r="D5572" t="str">
        <f t="shared" si="668"/>
        <v>2020.11</v>
      </c>
      <c r="E5572" t="str" cm="1">
        <f t="array" ref="E5572">IF(COUNT(FIND({"셀룰러","샐룰러","lte","Lte","LTE","Cellular","cellular"},G5572)),"lte","wifi")</f>
        <v>wifi</v>
      </c>
      <c r="F5572" t="s">
        <v>536</v>
      </c>
      <c r="G5572" t="s">
        <v>5025</v>
      </c>
      <c r="H5572">
        <f t="shared" si="663"/>
        <v>7.999999999992724E-2</v>
      </c>
      <c r="I5572">
        <f t="shared" si="665"/>
        <v>1429000</v>
      </c>
      <c r="J5572">
        <v>2020.03</v>
      </c>
      <c r="K5572">
        <f t="shared" si="666"/>
        <v>256</v>
      </c>
      <c r="M5572">
        <f t="shared" si="667"/>
        <v>1299000</v>
      </c>
    </row>
    <row r="5573" spans="1:13" x14ac:dyDescent="0.45">
      <c r="A5573" t="s">
        <v>5323</v>
      </c>
      <c r="B5573">
        <v>930000</v>
      </c>
      <c r="C5573" t="s">
        <v>4</v>
      </c>
      <c r="D5573" t="str">
        <f t="shared" si="668"/>
        <v>2021.02</v>
      </c>
      <c r="E5573" t="str" cm="1">
        <f t="array" ref="E5573">IF(COUNT(FIND({"셀룰러","샐룰러","lte","Lte","LTE","Cellular","cellular"},G5573)),"lte","wifi")</f>
        <v>lte</v>
      </c>
      <c r="F5573" t="s">
        <v>25</v>
      </c>
      <c r="G5573" t="s">
        <v>2900</v>
      </c>
      <c r="H5573">
        <f t="shared" si="663"/>
        <v>0.99000000000000909</v>
      </c>
      <c r="I5573">
        <f t="shared" si="665"/>
        <v>1629000</v>
      </c>
      <c r="J5573">
        <v>2020.03</v>
      </c>
      <c r="K5573">
        <f t="shared" si="666"/>
        <v>256</v>
      </c>
      <c r="M5573">
        <f t="shared" si="667"/>
        <v>1499000</v>
      </c>
    </row>
    <row r="5574" spans="1:13" x14ac:dyDescent="0.45">
      <c r="A5574" t="s">
        <v>5323</v>
      </c>
      <c r="B5574">
        <v>1000000</v>
      </c>
      <c r="C5574" t="s">
        <v>4</v>
      </c>
      <c r="D5574" t="str">
        <f t="shared" si="668"/>
        <v>2020.12</v>
      </c>
      <c r="E5574" t="str" cm="1">
        <f t="array" ref="E5574">IF(COUNT(FIND({"셀룰러","샐룰러","lte","Lte","LTE","Cellular","cellular"},G5574)),"lte","wifi")</f>
        <v>wifi</v>
      </c>
      <c r="F5574" t="s">
        <v>142</v>
      </c>
      <c r="G5574" t="s">
        <v>3217</v>
      </c>
      <c r="H5574">
        <f t="shared" si="663"/>
        <v>8.9999999999918145E-2</v>
      </c>
      <c r="I5574">
        <f t="shared" si="665"/>
        <v>1299000</v>
      </c>
      <c r="J5574">
        <v>2020.03</v>
      </c>
      <c r="K5574">
        <f t="shared" si="666"/>
        <v>128</v>
      </c>
      <c r="M5574">
        <f t="shared" si="667"/>
        <v>1299000</v>
      </c>
    </row>
    <row r="5575" spans="1:13" x14ac:dyDescent="0.45">
      <c r="A5575" t="s">
        <v>5323</v>
      </c>
      <c r="B5575">
        <v>1250000</v>
      </c>
      <c r="C5575" t="s">
        <v>4</v>
      </c>
      <c r="D5575" t="str">
        <f t="shared" si="668"/>
        <v>2020.12</v>
      </c>
      <c r="E5575" t="str" cm="1">
        <f t="array" ref="E5575">IF(COUNT(FIND({"셀룰러","샐룰러","lte","Lte","LTE","Cellular","cellular"},G5575)),"lte","wifi")</f>
        <v>lte</v>
      </c>
      <c r="F5575" t="s">
        <v>171</v>
      </c>
      <c r="G5575" t="s">
        <v>5005</v>
      </c>
      <c r="H5575">
        <f t="shared" ref="H5575:H5638" si="669">D5575-J5575</f>
        <v>8.9999999999918145E-2</v>
      </c>
      <c r="I5575">
        <f t="shared" si="665"/>
        <v>1499000</v>
      </c>
      <c r="J5575">
        <v>2020.03</v>
      </c>
      <c r="K5575">
        <f t="shared" si="666"/>
        <v>128</v>
      </c>
      <c r="M5575">
        <f t="shared" si="667"/>
        <v>1499000</v>
      </c>
    </row>
    <row r="5576" spans="1:13" x14ac:dyDescent="0.45">
      <c r="A5576" t="s">
        <v>5323</v>
      </c>
      <c r="B5576">
        <v>970000</v>
      </c>
      <c r="C5576" t="s">
        <v>4</v>
      </c>
      <c r="D5576" t="str">
        <f t="shared" si="668"/>
        <v>2021.02</v>
      </c>
      <c r="E5576" t="str" cm="1">
        <f t="array" ref="E5576">IF(COUNT(FIND({"셀룰러","샐룰러","lte","Lte","LTE","Cellular","cellular"},G5576)),"lte","wifi")</f>
        <v>wifi</v>
      </c>
      <c r="F5576" t="s">
        <v>54</v>
      </c>
      <c r="G5576" t="s">
        <v>3046</v>
      </c>
      <c r="H5576">
        <f t="shared" si="669"/>
        <v>0.99000000000000909</v>
      </c>
      <c r="I5576">
        <f t="shared" si="665"/>
        <v>1429000</v>
      </c>
      <c r="J5576">
        <v>2020.03</v>
      </c>
      <c r="K5576">
        <f t="shared" si="666"/>
        <v>256</v>
      </c>
      <c r="M5576">
        <f t="shared" si="667"/>
        <v>1299000</v>
      </c>
    </row>
    <row r="5577" spans="1:13" x14ac:dyDescent="0.45">
      <c r="A5577" t="s">
        <v>5323</v>
      </c>
      <c r="B5577">
        <v>1000000</v>
      </c>
      <c r="C5577" t="s">
        <v>4</v>
      </c>
      <c r="D5577" t="str">
        <f t="shared" si="668"/>
        <v>2020.12</v>
      </c>
      <c r="E5577" t="str" cm="1">
        <f t="array" ref="E5577">IF(COUNT(FIND({"셀룰러","샐룰러","lte","Lte","LTE","Cellular","cellular"},G5577)),"lte","wifi")</f>
        <v>lte</v>
      </c>
      <c r="F5577" t="s">
        <v>132</v>
      </c>
      <c r="G5577" t="s">
        <v>3213</v>
      </c>
      <c r="H5577">
        <f t="shared" si="669"/>
        <v>8.9999999999918145E-2</v>
      </c>
      <c r="I5577">
        <f t="shared" si="665"/>
        <v>1499000</v>
      </c>
      <c r="J5577">
        <v>2020.03</v>
      </c>
      <c r="K5577">
        <f t="shared" si="666"/>
        <v>128</v>
      </c>
      <c r="M5577">
        <f t="shared" si="667"/>
        <v>1499000</v>
      </c>
    </row>
    <row r="5578" spans="1:13" x14ac:dyDescent="0.45">
      <c r="A5578" t="s">
        <v>5323</v>
      </c>
      <c r="B5578">
        <v>750000</v>
      </c>
      <c r="C5578" t="s">
        <v>4</v>
      </c>
      <c r="D5578" t="str">
        <f t="shared" si="668"/>
        <v>2021.02</v>
      </c>
      <c r="E5578" t="str" cm="1">
        <f t="array" ref="E5578">IF(COUNT(FIND({"셀룰러","샐룰러","lte","Lte","LTE","Cellular","cellular"},G5578)),"lte","wifi")</f>
        <v>wifi</v>
      </c>
      <c r="F5578" t="s">
        <v>66</v>
      </c>
      <c r="G5578" t="s">
        <v>3064</v>
      </c>
      <c r="H5578">
        <f t="shared" si="669"/>
        <v>0.99000000000000909</v>
      </c>
      <c r="I5578">
        <f t="shared" si="665"/>
        <v>1299000</v>
      </c>
      <c r="J5578">
        <v>2020.03</v>
      </c>
      <c r="K5578">
        <f t="shared" si="666"/>
        <v>128</v>
      </c>
      <c r="M5578">
        <f t="shared" si="667"/>
        <v>1299000</v>
      </c>
    </row>
    <row r="5579" spans="1:13" x14ac:dyDescent="0.45">
      <c r="A5579" t="s">
        <v>5323</v>
      </c>
      <c r="B5579">
        <v>1100000</v>
      </c>
      <c r="C5579" t="s">
        <v>7</v>
      </c>
      <c r="D5579" t="str">
        <f t="shared" si="668"/>
        <v>2020.12</v>
      </c>
      <c r="E5579" t="str" cm="1">
        <f t="array" ref="E5579">IF(COUNT(FIND({"셀룰러","샐룰러","lte","Lte","LTE","Cellular","cellular"},G5579)),"lte","wifi")</f>
        <v>lte</v>
      </c>
      <c r="F5579" t="s">
        <v>160</v>
      </c>
      <c r="G5579" t="s">
        <v>4953</v>
      </c>
      <c r="H5579">
        <f t="shared" si="669"/>
        <v>8.9999999999918145E-2</v>
      </c>
      <c r="I5579">
        <f t="shared" si="665"/>
        <v>1499000</v>
      </c>
      <c r="J5579">
        <v>2020.03</v>
      </c>
      <c r="K5579">
        <f t="shared" si="666"/>
        <v>128</v>
      </c>
      <c r="M5579">
        <f t="shared" si="667"/>
        <v>1499000</v>
      </c>
    </row>
    <row r="5580" spans="1:13" x14ac:dyDescent="0.45">
      <c r="A5580" t="s">
        <v>5323</v>
      </c>
      <c r="B5580">
        <v>1380000</v>
      </c>
      <c r="C5580" t="s">
        <v>4</v>
      </c>
      <c r="D5580" t="str">
        <f t="shared" si="668"/>
        <v>2020.11</v>
      </c>
      <c r="E5580" t="str" cm="1">
        <f t="array" ref="E5580">IF(COUNT(FIND({"셀룰러","샐룰러","lte","Lte","LTE","Cellular","cellular"},G5580)),"lte","wifi")</f>
        <v>wifi</v>
      </c>
      <c r="F5580" t="s">
        <v>234</v>
      </c>
      <c r="G5580" t="s">
        <v>5027</v>
      </c>
      <c r="H5580">
        <f t="shared" si="669"/>
        <v>7.999999999992724E-2</v>
      </c>
      <c r="I5580">
        <f t="shared" si="665"/>
        <v>1689000</v>
      </c>
      <c r="J5580">
        <v>2020.03</v>
      </c>
      <c r="K5580">
        <f t="shared" si="666"/>
        <v>512</v>
      </c>
      <c r="M5580">
        <f t="shared" si="667"/>
        <v>1299000</v>
      </c>
    </row>
    <row r="5581" spans="1:13" x14ac:dyDescent="0.45">
      <c r="A5581" t="s">
        <v>5323</v>
      </c>
      <c r="B5581">
        <v>1020000</v>
      </c>
      <c r="C5581" t="s">
        <v>43</v>
      </c>
      <c r="D5581" t="str">
        <f t="shared" si="668"/>
        <v>2020.12</v>
      </c>
      <c r="E5581" t="str" cm="1">
        <f t="array" ref="E5581">IF(COUNT(FIND({"셀룰러","샐룰러","lte","Lte","LTE","Cellular","cellular"},G5581)),"lte","wifi")</f>
        <v>wifi</v>
      </c>
      <c r="F5581" t="s">
        <v>142</v>
      </c>
      <c r="G5581" t="s">
        <v>4826</v>
      </c>
      <c r="H5581">
        <f t="shared" si="669"/>
        <v>8.9999999999918145E-2</v>
      </c>
      <c r="I5581">
        <f t="shared" si="665"/>
        <v>1429000</v>
      </c>
      <c r="J5581">
        <v>2020.03</v>
      </c>
      <c r="K5581">
        <f t="shared" si="666"/>
        <v>256</v>
      </c>
      <c r="M5581">
        <f t="shared" si="667"/>
        <v>1299000</v>
      </c>
    </row>
    <row r="5582" spans="1:13" x14ac:dyDescent="0.45">
      <c r="A5582" t="s">
        <v>5323</v>
      </c>
      <c r="B5582">
        <v>1050000</v>
      </c>
      <c r="C5582" t="s">
        <v>43</v>
      </c>
      <c r="D5582" t="str">
        <f t="shared" si="668"/>
        <v>2021.02</v>
      </c>
      <c r="E5582" t="str" cm="1">
        <f t="array" ref="E5582">IF(COUNT(FIND({"셀룰러","샐룰러","lte","Lte","LTE","Cellular","cellular"},G5582)),"lte","wifi")</f>
        <v>lte</v>
      </c>
      <c r="F5582" t="s">
        <v>54</v>
      </c>
      <c r="G5582" t="s">
        <v>3028</v>
      </c>
      <c r="H5582">
        <f t="shared" si="669"/>
        <v>0.99000000000000909</v>
      </c>
      <c r="I5582">
        <f t="shared" si="665"/>
        <v>1499000</v>
      </c>
      <c r="J5582">
        <v>2020.03</v>
      </c>
      <c r="K5582">
        <f t="shared" si="666"/>
        <v>128</v>
      </c>
      <c r="M5582">
        <f t="shared" si="667"/>
        <v>1499000</v>
      </c>
    </row>
    <row r="5583" spans="1:13" x14ac:dyDescent="0.45">
      <c r="A5583" t="s">
        <v>5323</v>
      </c>
      <c r="B5583">
        <v>1100000</v>
      </c>
      <c r="C5583" t="s">
        <v>43</v>
      </c>
      <c r="D5583" t="str">
        <f t="shared" si="668"/>
        <v>2021.01</v>
      </c>
      <c r="E5583" t="str" cm="1">
        <f t="array" ref="E5583">IF(COUNT(FIND({"셀룰러","샐룰러","lte","Lte","LTE","Cellular","cellular"},G5583)),"lte","wifi")</f>
        <v>wifi</v>
      </c>
      <c r="F5583" t="s">
        <v>108</v>
      </c>
      <c r="G5583" t="s">
        <v>2932</v>
      </c>
      <c r="H5583">
        <f t="shared" si="669"/>
        <v>0.98000000000001819</v>
      </c>
      <c r="I5583">
        <f t="shared" si="665"/>
        <v>1429000</v>
      </c>
      <c r="J5583">
        <v>2020.03</v>
      </c>
      <c r="K5583">
        <f t="shared" si="666"/>
        <v>256</v>
      </c>
      <c r="M5583">
        <f t="shared" si="667"/>
        <v>1299000</v>
      </c>
    </row>
    <row r="5584" spans="1:13" x14ac:dyDescent="0.45">
      <c r="A5584" t="s">
        <v>5323</v>
      </c>
      <c r="B5584">
        <v>1200000</v>
      </c>
      <c r="C5584" t="s">
        <v>43</v>
      </c>
      <c r="D5584" t="str">
        <f t="shared" si="668"/>
        <v>2021.03</v>
      </c>
      <c r="E5584" t="str" cm="1">
        <f t="array" ref="E5584">IF(COUNT(FIND({"셀룰러","샐룰러","lte","Lte","LTE","Cellular","cellular"},G5584)),"lte","wifi")</f>
        <v>wifi</v>
      </c>
      <c r="F5584" t="s">
        <v>17</v>
      </c>
      <c r="G5584" t="s">
        <v>2965</v>
      </c>
      <c r="H5584">
        <f t="shared" si="669"/>
        <v>1</v>
      </c>
      <c r="I5584">
        <f t="shared" si="665"/>
        <v>1429000</v>
      </c>
      <c r="J5584">
        <v>2020.03</v>
      </c>
      <c r="K5584">
        <f t="shared" si="666"/>
        <v>256</v>
      </c>
      <c r="M5584">
        <f t="shared" si="667"/>
        <v>1299000</v>
      </c>
    </row>
    <row r="5585" spans="1:13" x14ac:dyDescent="0.45">
      <c r="A5585" t="s">
        <v>5323</v>
      </c>
      <c r="B5585">
        <v>950000</v>
      </c>
      <c r="C5585" t="s">
        <v>4</v>
      </c>
      <c r="D5585" t="str">
        <f t="shared" si="668"/>
        <v>2021.02</v>
      </c>
      <c r="E5585" t="str" cm="1">
        <f t="array" ref="E5585">IF(COUNT(FIND({"셀룰러","샐룰러","lte","Lte","LTE","Cellular","cellular"},G5585)),"lte","wifi")</f>
        <v>lte</v>
      </c>
      <c r="F5585" t="s">
        <v>257</v>
      </c>
      <c r="G5585" t="s">
        <v>3020</v>
      </c>
      <c r="H5585">
        <f t="shared" si="669"/>
        <v>0.99000000000000909</v>
      </c>
      <c r="I5585">
        <f t="shared" si="665"/>
        <v>1499000</v>
      </c>
      <c r="J5585">
        <v>2020.03</v>
      </c>
      <c r="K5585">
        <f t="shared" si="666"/>
        <v>128</v>
      </c>
      <c r="M5585">
        <f t="shared" si="667"/>
        <v>1499000</v>
      </c>
    </row>
    <row r="5586" spans="1:13" x14ac:dyDescent="0.45">
      <c r="A5586" t="s">
        <v>5323</v>
      </c>
      <c r="B5586">
        <v>1150000</v>
      </c>
      <c r="C5586" t="s">
        <v>4</v>
      </c>
      <c r="D5586" s="2">
        <v>2020.12</v>
      </c>
      <c r="E5586" t="str" cm="1">
        <f t="array" ref="E5586">IF(COUNT(FIND({"셀룰러","샐룰러","lte","Lte","LTE","Cellular","cellular"},G5586)),"lte","wifi")</f>
        <v>lte</v>
      </c>
      <c r="F5586">
        <v>20201220</v>
      </c>
      <c r="G5586" t="s">
        <v>4829</v>
      </c>
      <c r="H5586">
        <f t="shared" si="669"/>
        <v>8.9999999999918145E-2</v>
      </c>
      <c r="I5586">
        <f t="shared" si="665"/>
        <v>1499000</v>
      </c>
      <c r="J5586">
        <v>2020.03</v>
      </c>
      <c r="K5586">
        <f t="shared" si="666"/>
        <v>128</v>
      </c>
      <c r="M5586">
        <f t="shared" si="667"/>
        <v>1499000</v>
      </c>
    </row>
    <row r="5587" spans="1:13" x14ac:dyDescent="0.45">
      <c r="A5587" t="s">
        <v>5323</v>
      </c>
      <c r="B5587">
        <v>1070000</v>
      </c>
      <c r="C5587" t="s">
        <v>43</v>
      </c>
      <c r="D5587" t="str">
        <f t="shared" ref="D5587:D5609" si="670">LEFT(F5587,7)</f>
        <v>2020.12</v>
      </c>
      <c r="E5587" t="str" cm="1">
        <f t="array" ref="E5587">IF(COUNT(FIND({"셀룰러","샐룰러","lte","Lte","LTE","Cellular","cellular"},G5587)),"lte","wifi")</f>
        <v>lte</v>
      </c>
      <c r="F5587" t="s">
        <v>146</v>
      </c>
      <c r="G5587" t="s">
        <v>4956</v>
      </c>
      <c r="H5587">
        <f t="shared" si="669"/>
        <v>8.9999999999918145E-2</v>
      </c>
      <c r="I5587">
        <f t="shared" si="665"/>
        <v>1499000</v>
      </c>
      <c r="J5587">
        <v>2020.03</v>
      </c>
      <c r="K5587">
        <f t="shared" si="666"/>
        <v>128</v>
      </c>
      <c r="M5587">
        <f t="shared" si="667"/>
        <v>1499000</v>
      </c>
    </row>
    <row r="5588" spans="1:13" x14ac:dyDescent="0.45">
      <c r="A5588" t="s">
        <v>5323</v>
      </c>
      <c r="B5588">
        <v>900000</v>
      </c>
      <c r="C5588" t="s">
        <v>43</v>
      </c>
      <c r="D5588" t="str">
        <f t="shared" si="670"/>
        <v>2020.12</v>
      </c>
      <c r="E5588" t="str" cm="1">
        <f t="array" ref="E5588">IF(COUNT(FIND({"셀룰러","샐룰러","lte","Lte","LTE","Cellular","cellular"},G5588)),"lte","wifi")</f>
        <v>wifi</v>
      </c>
      <c r="F5588" t="s">
        <v>173</v>
      </c>
      <c r="G5588" t="s">
        <v>5029</v>
      </c>
      <c r="H5588">
        <f t="shared" si="669"/>
        <v>8.9999999999918145E-2</v>
      </c>
      <c r="I5588">
        <f t="shared" si="665"/>
        <v>1299000</v>
      </c>
      <c r="J5588">
        <v>2020.03</v>
      </c>
      <c r="K5588">
        <f t="shared" si="666"/>
        <v>128</v>
      </c>
      <c r="M5588">
        <f t="shared" si="667"/>
        <v>1299000</v>
      </c>
    </row>
    <row r="5589" spans="1:13" x14ac:dyDescent="0.45">
      <c r="A5589" t="s">
        <v>5323</v>
      </c>
      <c r="B5589">
        <v>1100000</v>
      </c>
      <c r="C5589" t="s">
        <v>4</v>
      </c>
      <c r="D5589" t="str">
        <f t="shared" si="670"/>
        <v>2021.01</v>
      </c>
      <c r="E5589" t="str" cm="1">
        <f t="array" ref="E5589">IF(COUNT(FIND({"셀룰러","샐룰러","lte","Lte","LTE","Cellular","cellular"},G5589)),"lte","wifi")</f>
        <v>lte</v>
      </c>
      <c r="F5589" t="s">
        <v>94</v>
      </c>
      <c r="G5589" t="s">
        <v>3113</v>
      </c>
      <c r="H5589">
        <f t="shared" si="669"/>
        <v>0.98000000000001819</v>
      </c>
      <c r="I5589">
        <f t="shared" si="665"/>
        <v>1629000</v>
      </c>
      <c r="J5589">
        <v>2020.03</v>
      </c>
      <c r="K5589">
        <f t="shared" si="666"/>
        <v>256</v>
      </c>
      <c r="M5589">
        <f t="shared" si="667"/>
        <v>1499000</v>
      </c>
    </row>
    <row r="5590" spans="1:13" x14ac:dyDescent="0.45">
      <c r="A5590" t="s">
        <v>5323</v>
      </c>
      <c r="B5590">
        <v>1200000</v>
      </c>
      <c r="C5590" t="s">
        <v>4</v>
      </c>
      <c r="D5590" t="str">
        <f t="shared" si="670"/>
        <v>2021.02</v>
      </c>
      <c r="E5590" t="str" cm="1">
        <f t="array" ref="E5590">IF(COUNT(FIND({"셀룰러","샐룰러","lte","Lte","LTE","Cellular","cellular"},G5590)),"lte","wifi")</f>
        <v>lte</v>
      </c>
      <c r="F5590" t="s">
        <v>47</v>
      </c>
      <c r="G5590" t="s">
        <v>3030</v>
      </c>
      <c r="H5590">
        <f t="shared" si="669"/>
        <v>0.99000000000000909</v>
      </c>
      <c r="I5590">
        <f t="shared" si="665"/>
        <v>1629000</v>
      </c>
      <c r="J5590">
        <v>2020.03</v>
      </c>
      <c r="K5590">
        <f t="shared" si="666"/>
        <v>256</v>
      </c>
      <c r="M5590">
        <f t="shared" si="667"/>
        <v>1499000</v>
      </c>
    </row>
    <row r="5591" spans="1:13" x14ac:dyDescent="0.45">
      <c r="A5591" t="s">
        <v>5323</v>
      </c>
      <c r="B5591">
        <v>900000</v>
      </c>
      <c r="C5591" t="s">
        <v>43</v>
      </c>
      <c r="D5591" t="str">
        <f t="shared" si="670"/>
        <v>2020.12</v>
      </c>
      <c r="E5591" t="str" cm="1">
        <f t="array" ref="E5591">IF(COUNT(FIND({"셀룰러","샐룰러","lte","Lte","LTE","Cellular","cellular"},G5591)),"lte","wifi")</f>
        <v>wifi</v>
      </c>
      <c r="F5591" t="s">
        <v>153</v>
      </c>
      <c r="G5591" t="s">
        <v>4994</v>
      </c>
      <c r="H5591">
        <f t="shared" si="669"/>
        <v>8.9999999999918145E-2</v>
      </c>
      <c r="I5591">
        <f t="shared" si="665"/>
        <v>1299000</v>
      </c>
      <c r="J5591">
        <v>2020.03</v>
      </c>
      <c r="K5591">
        <f t="shared" si="666"/>
        <v>128</v>
      </c>
      <c r="M5591">
        <f t="shared" si="667"/>
        <v>1299000</v>
      </c>
    </row>
    <row r="5592" spans="1:13" x14ac:dyDescent="0.45">
      <c r="A5592" t="s">
        <v>5323</v>
      </c>
      <c r="B5592">
        <v>1200000</v>
      </c>
      <c r="C5592" t="s">
        <v>4</v>
      </c>
      <c r="D5592" t="str">
        <f t="shared" si="670"/>
        <v>2021.01</v>
      </c>
      <c r="E5592" t="str" cm="1">
        <f t="array" ref="E5592">IF(COUNT(FIND({"셀룰러","샐룰러","lte","Lte","LTE","Cellular","cellular"},G5592)),"lte","wifi")</f>
        <v>wifi</v>
      </c>
      <c r="F5592" t="s">
        <v>371</v>
      </c>
      <c r="G5592" t="s">
        <v>3127</v>
      </c>
      <c r="H5592">
        <f t="shared" si="669"/>
        <v>0.98000000000001819</v>
      </c>
      <c r="I5592">
        <f t="shared" si="665"/>
        <v>1429000</v>
      </c>
      <c r="J5592">
        <v>2020.03</v>
      </c>
      <c r="K5592">
        <f t="shared" si="666"/>
        <v>256</v>
      </c>
      <c r="M5592">
        <f t="shared" si="667"/>
        <v>1299000</v>
      </c>
    </row>
    <row r="5593" spans="1:13" x14ac:dyDescent="0.45">
      <c r="A5593" t="s">
        <v>5323</v>
      </c>
      <c r="B5593">
        <v>970000</v>
      </c>
      <c r="C5593" t="s">
        <v>4</v>
      </c>
      <c r="D5593" t="str">
        <f t="shared" si="670"/>
        <v>2021.01</v>
      </c>
      <c r="E5593" t="str" cm="1">
        <f t="array" ref="E5593">IF(COUNT(FIND({"셀룰러","샐룰러","lte","Lte","LTE","Cellular","cellular"},G5593)),"lte","wifi")</f>
        <v>lte</v>
      </c>
      <c r="F5593" t="s">
        <v>102</v>
      </c>
      <c r="G5593" t="s">
        <v>3169</v>
      </c>
      <c r="H5593">
        <f t="shared" si="669"/>
        <v>0.98000000000001819</v>
      </c>
      <c r="I5593">
        <f t="shared" si="665"/>
        <v>1499000</v>
      </c>
      <c r="J5593">
        <v>2020.03</v>
      </c>
      <c r="K5593">
        <f t="shared" si="666"/>
        <v>128</v>
      </c>
      <c r="M5593">
        <f t="shared" si="667"/>
        <v>1499000</v>
      </c>
    </row>
    <row r="5594" spans="1:13" x14ac:dyDescent="0.45">
      <c r="A5594" t="s">
        <v>5323</v>
      </c>
      <c r="B5594">
        <v>1050000</v>
      </c>
      <c r="C5594" t="s">
        <v>4</v>
      </c>
      <c r="D5594" t="str">
        <f t="shared" si="670"/>
        <v>2021.02</v>
      </c>
      <c r="E5594" t="str" cm="1">
        <f t="array" ref="E5594">IF(COUNT(FIND({"셀룰러","샐룰러","lte","Lte","LTE","Cellular","cellular"},G5594)),"lte","wifi")</f>
        <v>wifi</v>
      </c>
      <c r="F5594" t="s">
        <v>58</v>
      </c>
      <c r="G5594" t="s">
        <v>3038</v>
      </c>
      <c r="H5594">
        <f t="shared" si="669"/>
        <v>0.99000000000000909</v>
      </c>
      <c r="I5594">
        <f t="shared" si="665"/>
        <v>1299000</v>
      </c>
      <c r="J5594">
        <v>2020.03</v>
      </c>
      <c r="K5594">
        <f t="shared" si="666"/>
        <v>128</v>
      </c>
      <c r="M5594">
        <f t="shared" si="667"/>
        <v>1299000</v>
      </c>
    </row>
    <row r="5595" spans="1:13" x14ac:dyDescent="0.45">
      <c r="A5595" t="s">
        <v>5323</v>
      </c>
      <c r="B5595">
        <v>1200000</v>
      </c>
      <c r="C5595" t="s">
        <v>43</v>
      </c>
      <c r="D5595" t="str">
        <f t="shared" si="670"/>
        <v>2021.03</v>
      </c>
      <c r="E5595" t="str" cm="1">
        <f t="array" ref="E5595">IF(COUNT(FIND({"셀룰러","샐룰러","lte","Lte","LTE","Cellular","cellular"},G5595)),"lte","wifi")</f>
        <v>wifi</v>
      </c>
      <c r="F5595" t="s">
        <v>190</v>
      </c>
      <c r="G5595" t="s">
        <v>4976</v>
      </c>
      <c r="H5595">
        <f t="shared" si="669"/>
        <v>1</v>
      </c>
      <c r="I5595">
        <f t="shared" si="665"/>
        <v>1429000</v>
      </c>
      <c r="J5595">
        <v>2020.03</v>
      </c>
      <c r="K5595">
        <f t="shared" si="666"/>
        <v>256</v>
      </c>
      <c r="M5595">
        <f t="shared" si="667"/>
        <v>1299000</v>
      </c>
    </row>
    <row r="5596" spans="1:13" x14ac:dyDescent="0.45">
      <c r="A5596" t="s">
        <v>5323</v>
      </c>
      <c r="B5596">
        <v>1600000</v>
      </c>
      <c r="C5596" t="s">
        <v>7</v>
      </c>
      <c r="D5596" t="str">
        <f t="shared" si="670"/>
        <v>2021.02</v>
      </c>
      <c r="E5596" t="str" cm="1">
        <f t="array" ref="E5596">IF(COUNT(FIND({"셀룰러","샐룰러","lte","Lte","LTE","Cellular","cellular"},G5596)),"lte","wifi")</f>
        <v>lte</v>
      </c>
      <c r="F5596" t="s">
        <v>49</v>
      </c>
      <c r="G5596" t="s">
        <v>5196</v>
      </c>
      <c r="H5596">
        <f t="shared" si="669"/>
        <v>0.99000000000000909</v>
      </c>
      <c r="I5596">
        <f t="shared" si="665"/>
        <v>2149000</v>
      </c>
      <c r="J5596">
        <v>2020.03</v>
      </c>
      <c r="K5596">
        <f t="shared" si="666"/>
        <v>1024</v>
      </c>
      <c r="M5596">
        <f t="shared" si="667"/>
        <v>1499000</v>
      </c>
    </row>
    <row r="5597" spans="1:13" x14ac:dyDescent="0.45">
      <c r="A5597" t="s">
        <v>5323</v>
      </c>
      <c r="B5597">
        <v>1500000</v>
      </c>
      <c r="C5597" t="s">
        <v>7</v>
      </c>
      <c r="D5597" t="str">
        <f t="shared" si="670"/>
        <v>2020.11</v>
      </c>
      <c r="E5597" t="str" cm="1">
        <f t="array" ref="E5597">IF(COUNT(FIND({"셀룰러","샐룰러","lte","Lte","LTE","Cellular","cellular"},G5597)),"lte","wifi")</f>
        <v>wifi</v>
      </c>
      <c r="F5597" t="s">
        <v>183</v>
      </c>
      <c r="G5597" t="s">
        <v>5022</v>
      </c>
      <c r="H5597">
        <f t="shared" si="669"/>
        <v>7.999999999992724E-2</v>
      </c>
      <c r="I5597">
        <f t="shared" si="665"/>
        <v>1429000</v>
      </c>
      <c r="J5597">
        <v>2020.03</v>
      </c>
      <c r="K5597">
        <f t="shared" si="666"/>
        <v>256</v>
      </c>
      <c r="M5597">
        <f t="shared" si="667"/>
        <v>1299000</v>
      </c>
    </row>
    <row r="5598" spans="1:13" x14ac:dyDescent="0.45">
      <c r="A5598" t="s">
        <v>5323</v>
      </c>
      <c r="B5598">
        <v>960000</v>
      </c>
      <c r="C5598" t="s">
        <v>4</v>
      </c>
      <c r="D5598" t="str">
        <f t="shared" si="670"/>
        <v>2020.12</v>
      </c>
      <c r="E5598" t="str" cm="1">
        <f t="array" ref="E5598">IF(COUNT(FIND({"셀룰러","샐룰러","lte","Lte","LTE","Cellular","cellular"},G5598)),"lte","wifi")</f>
        <v>wifi</v>
      </c>
      <c r="F5598" t="s">
        <v>472</v>
      </c>
      <c r="G5598" t="s">
        <v>4949</v>
      </c>
      <c r="H5598">
        <f t="shared" si="669"/>
        <v>8.9999999999918145E-2</v>
      </c>
      <c r="I5598">
        <f t="shared" si="665"/>
        <v>1299000</v>
      </c>
      <c r="J5598">
        <v>2020.03</v>
      </c>
      <c r="K5598">
        <f t="shared" si="666"/>
        <v>128</v>
      </c>
      <c r="M5598">
        <f t="shared" si="667"/>
        <v>1299000</v>
      </c>
    </row>
    <row r="5599" spans="1:13" x14ac:dyDescent="0.45">
      <c r="A5599" t="s">
        <v>5323</v>
      </c>
      <c r="B5599">
        <v>550000</v>
      </c>
      <c r="C5599" t="s">
        <v>7</v>
      </c>
      <c r="D5599" t="str">
        <f t="shared" si="670"/>
        <v>2021.03</v>
      </c>
      <c r="E5599" t="str" cm="1">
        <f t="array" ref="E5599">IF(COUNT(FIND({"셀룰러","샐룰러","lte","Lte","LTE","Cellular","cellular"},G5599)),"lte","wifi")</f>
        <v>wifi</v>
      </c>
      <c r="F5599" t="s">
        <v>5</v>
      </c>
      <c r="G5599" t="s">
        <v>2960</v>
      </c>
      <c r="H5599">
        <f t="shared" si="669"/>
        <v>1</v>
      </c>
      <c r="I5599">
        <f t="shared" si="665"/>
        <v>1299000</v>
      </c>
      <c r="J5599">
        <v>2020.03</v>
      </c>
      <c r="K5599">
        <f t="shared" si="666"/>
        <v>128</v>
      </c>
      <c r="M5599">
        <f t="shared" si="667"/>
        <v>1299000</v>
      </c>
    </row>
    <row r="5600" spans="1:13" x14ac:dyDescent="0.45">
      <c r="A5600" t="s">
        <v>5323</v>
      </c>
      <c r="B5600">
        <v>1200000</v>
      </c>
      <c r="C5600" t="s">
        <v>43</v>
      </c>
      <c r="D5600" t="str">
        <f t="shared" si="670"/>
        <v>2021.01</v>
      </c>
      <c r="E5600" t="str" cm="1">
        <f t="array" ref="E5600">IF(COUNT(FIND({"셀룰러","샐룰러","lte","Lte","LTE","Cellular","cellular"},G5600)),"lte","wifi")</f>
        <v>wifi</v>
      </c>
      <c r="F5600" t="s">
        <v>346</v>
      </c>
      <c r="G5600" t="s">
        <v>3123</v>
      </c>
      <c r="H5600">
        <f t="shared" si="669"/>
        <v>0.98000000000001819</v>
      </c>
      <c r="I5600">
        <f t="shared" si="665"/>
        <v>1429000</v>
      </c>
      <c r="J5600">
        <v>2020.03</v>
      </c>
      <c r="K5600">
        <f t="shared" si="666"/>
        <v>256</v>
      </c>
      <c r="M5600">
        <f t="shared" si="667"/>
        <v>1299000</v>
      </c>
    </row>
    <row r="5601" spans="1:13" x14ac:dyDescent="0.45">
      <c r="A5601" t="s">
        <v>5323</v>
      </c>
      <c r="B5601">
        <v>1130000</v>
      </c>
      <c r="C5601" t="s">
        <v>43</v>
      </c>
      <c r="D5601" t="str">
        <f t="shared" si="670"/>
        <v>2020.11</v>
      </c>
      <c r="E5601" t="str" cm="1">
        <f t="array" ref="E5601">IF(COUNT(FIND({"셀룰러","샐룰러","lte","Lte","LTE","Cellular","cellular"},G5601)),"lte","wifi")</f>
        <v>wifi</v>
      </c>
      <c r="F5601" t="s">
        <v>216</v>
      </c>
      <c r="G5601" t="s">
        <v>2986</v>
      </c>
      <c r="H5601">
        <f t="shared" si="669"/>
        <v>7.999999999992724E-2</v>
      </c>
      <c r="I5601">
        <f t="shared" si="665"/>
        <v>1429000</v>
      </c>
      <c r="J5601">
        <v>2020.03</v>
      </c>
      <c r="K5601">
        <f t="shared" si="666"/>
        <v>256</v>
      </c>
      <c r="M5601">
        <f t="shared" si="667"/>
        <v>1299000</v>
      </c>
    </row>
    <row r="5602" spans="1:13" x14ac:dyDescent="0.45">
      <c r="A5602" t="s">
        <v>5323</v>
      </c>
      <c r="B5602">
        <v>1120000</v>
      </c>
      <c r="C5602" t="s">
        <v>4</v>
      </c>
      <c r="D5602" t="str">
        <f t="shared" si="670"/>
        <v>2021.02</v>
      </c>
      <c r="E5602" t="str" cm="1">
        <f t="array" ref="E5602">IF(COUNT(FIND({"셀룰러","샐룰러","lte","Lte","LTE","Cellular","cellular"},G5602)),"lte","wifi")</f>
        <v>wifi</v>
      </c>
      <c r="F5602" t="s">
        <v>66</v>
      </c>
      <c r="G5602" t="s">
        <v>5194</v>
      </c>
      <c r="H5602">
        <f t="shared" si="669"/>
        <v>0.99000000000000909</v>
      </c>
      <c r="I5602">
        <f t="shared" si="665"/>
        <v>1299000</v>
      </c>
      <c r="J5602">
        <v>2020.03</v>
      </c>
      <c r="K5602">
        <f t="shared" si="666"/>
        <v>128</v>
      </c>
      <c r="M5602">
        <f t="shared" si="667"/>
        <v>1299000</v>
      </c>
    </row>
    <row r="5603" spans="1:13" x14ac:dyDescent="0.45">
      <c r="A5603" t="s">
        <v>5323</v>
      </c>
      <c r="B5603">
        <v>920000</v>
      </c>
      <c r="C5603" t="s">
        <v>4</v>
      </c>
      <c r="D5603" t="str">
        <f t="shared" si="670"/>
        <v>2020.12</v>
      </c>
      <c r="E5603" t="str" cm="1">
        <f t="array" ref="E5603">IF(COUNT(FIND({"셀룰러","샐룰러","lte","Lte","LTE","Cellular","cellular"},G5603)),"lte","wifi")</f>
        <v>wifi</v>
      </c>
      <c r="F5603" t="s">
        <v>163</v>
      </c>
      <c r="G5603" t="s">
        <v>4955</v>
      </c>
      <c r="H5603">
        <f t="shared" si="669"/>
        <v>8.9999999999918145E-2</v>
      </c>
      <c r="I5603">
        <f t="shared" si="665"/>
        <v>1299000</v>
      </c>
      <c r="J5603">
        <v>2020.03</v>
      </c>
      <c r="K5603">
        <f t="shared" si="666"/>
        <v>128</v>
      </c>
      <c r="M5603">
        <f t="shared" si="667"/>
        <v>1299000</v>
      </c>
    </row>
    <row r="5604" spans="1:13" x14ac:dyDescent="0.45">
      <c r="A5604" t="s">
        <v>5323</v>
      </c>
      <c r="B5604">
        <v>1100000</v>
      </c>
      <c r="C5604" t="s">
        <v>4</v>
      </c>
      <c r="D5604" t="str">
        <f t="shared" si="670"/>
        <v>2021.03</v>
      </c>
      <c r="E5604" t="str" cm="1">
        <f t="array" ref="E5604">IF(COUNT(FIND({"셀룰러","샐룰러","lte","Lte","LTE","Cellular","cellular"},G5604)),"lte","wifi")</f>
        <v>lte</v>
      </c>
      <c r="F5604" t="s">
        <v>20</v>
      </c>
      <c r="G5604" t="s">
        <v>2970</v>
      </c>
      <c r="H5604">
        <f t="shared" si="669"/>
        <v>1</v>
      </c>
      <c r="I5604">
        <f t="shared" si="665"/>
        <v>1629000</v>
      </c>
      <c r="J5604">
        <v>2020.03</v>
      </c>
      <c r="K5604">
        <f t="shared" si="666"/>
        <v>256</v>
      </c>
      <c r="M5604">
        <f t="shared" si="667"/>
        <v>1499000</v>
      </c>
    </row>
    <row r="5605" spans="1:13" x14ac:dyDescent="0.45">
      <c r="A5605" t="s">
        <v>5323</v>
      </c>
      <c r="B5605">
        <v>900000</v>
      </c>
      <c r="C5605" t="s">
        <v>43</v>
      </c>
      <c r="D5605" t="str">
        <f t="shared" si="670"/>
        <v>2020.11</v>
      </c>
      <c r="E5605" t="str" cm="1">
        <f t="array" ref="E5605">IF(COUNT(FIND({"셀룰러","샐룰러","lte","Lte","LTE","Cellular","cellular"},G5605)),"lte","wifi")</f>
        <v>wifi</v>
      </c>
      <c r="F5605" t="s">
        <v>181</v>
      </c>
      <c r="G5605" t="s">
        <v>5011</v>
      </c>
      <c r="H5605">
        <f t="shared" si="669"/>
        <v>7.999999999992724E-2</v>
      </c>
      <c r="I5605">
        <f t="shared" si="665"/>
        <v>1299000</v>
      </c>
      <c r="J5605">
        <v>2020.03</v>
      </c>
      <c r="K5605">
        <f t="shared" si="666"/>
        <v>128</v>
      </c>
      <c r="M5605">
        <f t="shared" si="667"/>
        <v>1299000</v>
      </c>
    </row>
    <row r="5606" spans="1:13" x14ac:dyDescent="0.45">
      <c r="A5606" t="s">
        <v>5323</v>
      </c>
      <c r="B5606">
        <v>1200000</v>
      </c>
      <c r="C5606" t="s">
        <v>43</v>
      </c>
      <c r="D5606" t="str">
        <f t="shared" si="670"/>
        <v>2020.12</v>
      </c>
      <c r="E5606" t="str" cm="1">
        <f t="array" ref="E5606">IF(COUNT(FIND({"셀룰러","샐룰러","lte","Lte","LTE","Cellular","cellular"},G5606)),"lte","wifi")</f>
        <v>wifi</v>
      </c>
      <c r="F5606" t="s">
        <v>460</v>
      </c>
      <c r="G5606" t="s">
        <v>2942</v>
      </c>
      <c r="H5606">
        <f t="shared" si="669"/>
        <v>8.9999999999918145E-2</v>
      </c>
      <c r="I5606">
        <f t="shared" si="665"/>
        <v>1429000</v>
      </c>
      <c r="J5606">
        <v>2020.03</v>
      </c>
      <c r="K5606">
        <f t="shared" si="666"/>
        <v>256</v>
      </c>
      <c r="M5606">
        <f t="shared" si="667"/>
        <v>1299000</v>
      </c>
    </row>
    <row r="5607" spans="1:13" x14ac:dyDescent="0.45">
      <c r="A5607" t="s">
        <v>5323</v>
      </c>
      <c r="B5607">
        <v>840000</v>
      </c>
      <c r="C5607" t="s">
        <v>4</v>
      </c>
      <c r="D5607" t="str">
        <f t="shared" si="670"/>
        <v>2020.12</v>
      </c>
      <c r="E5607" t="str" cm="1">
        <f t="array" ref="E5607">IF(COUNT(FIND({"셀룰러","샐룰러","lte","Lte","LTE","Cellular","cellular"},G5607)),"lte","wifi")</f>
        <v>wifi</v>
      </c>
      <c r="F5607" t="s">
        <v>160</v>
      </c>
      <c r="G5607" t="s">
        <v>4839</v>
      </c>
      <c r="H5607">
        <f t="shared" si="669"/>
        <v>8.9999999999918145E-2</v>
      </c>
      <c r="I5607">
        <f t="shared" si="665"/>
        <v>1299000</v>
      </c>
      <c r="J5607">
        <v>2020.03</v>
      </c>
      <c r="K5607">
        <f t="shared" si="666"/>
        <v>128</v>
      </c>
      <c r="M5607">
        <f t="shared" si="667"/>
        <v>1299000</v>
      </c>
    </row>
    <row r="5608" spans="1:13" x14ac:dyDescent="0.45">
      <c r="A5608" t="s">
        <v>5323</v>
      </c>
      <c r="B5608">
        <v>1200000</v>
      </c>
      <c r="C5608" t="s">
        <v>4</v>
      </c>
      <c r="D5608" t="str">
        <f t="shared" si="670"/>
        <v>2021.01</v>
      </c>
      <c r="E5608" t="str" cm="1">
        <f t="array" ref="E5608">IF(COUNT(FIND({"셀룰러","샐룰러","lte","Lte","LTE","Cellular","cellular"},G5608)),"lte","wifi")</f>
        <v>wifi</v>
      </c>
      <c r="F5608" t="s">
        <v>84</v>
      </c>
      <c r="G5608" t="s">
        <v>3094</v>
      </c>
      <c r="H5608">
        <f t="shared" si="669"/>
        <v>0.98000000000001819</v>
      </c>
      <c r="I5608">
        <f t="shared" si="665"/>
        <v>1299000</v>
      </c>
      <c r="J5608">
        <v>2020.03</v>
      </c>
      <c r="K5608">
        <f t="shared" si="666"/>
        <v>128</v>
      </c>
      <c r="M5608">
        <f t="shared" si="667"/>
        <v>1299000</v>
      </c>
    </row>
    <row r="5609" spans="1:13" x14ac:dyDescent="0.45">
      <c r="A5609" t="s">
        <v>5323</v>
      </c>
      <c r="B5609">
        <v>1000000</v>
      </c>
      <c r="C5609" t="s">
        <v>4</v>
      </c>
      <c r="D5609" t="str">
        <f t="shared" si="670"/>
        <v>2020.11</v>
      </c>
      <c r="E5609" t="str" cm="1">
        <f t="array" ref="E5609">IF(COUNT(FIND({"셀룰러","샐룰러","lte","Lte","LTE","Cellular","cellular"},G5609)),"lte","wifi")</f>
        <v>wifi</v>
      </c>
      <c r="F5609" t="s">
        <v>189</v>
      </c>
      <c r="G5609" t="s">
        <v>4992</v>
      </c>
      <c r="H5609">
        <f t="shared" si="669"/>
        <v>7.999999999992724E-2</v>
      </c>
      <c r="I5609">
        <f t="shared" ref="I5609:I5672" si="671">IF(K5609=256,M5609+130000,IF(K5609=512,M5609+390000,IF(K5609=1024,M5609+650000,M5609)))</f>
        <v>1299000</v>
      </c>
      <c r="J5609">
        <v>2020.03</v>
      </c>
      <c r="K5609">
        <f t="shared" ref="K5609:K5672" si="672">IF(COUNT(FIND("1TB",G5609)),1024,IF(COUNT(FIND(128,G5609)),128,IF(COUNT(FIND(512,G5609)),512,256)))</f>
        <v>128</v>
      </c>
      <c r="M5609">
        <f t="shared" ref="M5609:M5672" si="673">IF(E5609="wifi",1299000,1499000)</f>
        <v>1299000</v>
      </c>
    </row>
    <row r="5610" spans="1:13" x14ac:dyDescent="0.45">
      <c r="A5610" t="s">
        <v>5323</v>
      </c>
      <c r="B5610">
        <v>1100000</v>
      </c>
      <c r="C5610" t="s">
        <v>4</v>
      </c>
      <c r="D5610" s="2">
        <v>2021.01</v>
      </c>
      <c r="E5610" t="str" cm="1">
        <f t="array" ref="E5610">IF(COUNT(FIND({"셀룰러","샐룰러","lte","Lte","LTE","Cellular","cellular"},G5610)),"lte","wifi")</f>
        <v>wifi</v>
      </c>
      <c r="F5610">
        <v>20210125</v>
      </c>
      <c r="G5610" t="s">
        <v>5464</v>
      </c>
      <c r="H5610">
        <f t="shared" si="669"/>
        <v>0.98000000000001819</v>
      </c>
      <c r="I5610">
        <f t="shared" si="671"/>
        <v>1429000</v>
      </c>
      <c r="J5610">
        <v>2020.03</v>
      </c>
      <c r="K5610">
        <f t="shared" si="672"/>
        <v>256</v>
      </c>
      <c r="M5610">
        <f t="shared" si="673"/>
        <v>1299000</v>
      </c>
    </row>
    <row r="5611" spans="1:13" x14ac:dyDescent="0.45">
      <c r="A5611" t="s">
        <v>5323</v>
      </c>
      <c r="B5611">
        <v>1000000</v>
      </c>
      <c r="C5611" t="s">
        <v>7</v>
      </c>
      <c r="D5611" t="str">
        <f t="shared" ref="D5611:D5619" si="674">LEFT(F5611,7)</f>
        <v>2021.02</v>
      </c>
      <c r="E5611" t="str" cm="1">
        <f t="array" ref="E5611">IF(COUNT(FIND({"셀룰러","샐룰러","lte","Lte","LTE","Cellular","cellular"},G5611)),"lte","wifi")</f>
        <v>lte</v>
      </c>
      <c r="F5611" t="s">
        <v>49</v>
      </c>
      <c r="G5611" t="s">
        <v>3019</v>
      </c>
      <c r="H5611">
        <f t="shared" si="669"/>
        <v>0.99000000000000909</v>
      </c>
      <c r="I5611">
        <f t="shared" si="671"/>
        <v>1499000</v>
      </c>
      <c r="J5611">
        <v>2020.03</v>
      </c>
      <c r="K5611">
        <f t="shared" si="672"/>
        <v>128</v>
      </c>
      <c r="M5611">
        <f t="shared" si="673"/>
        <v>1499000</v>
      </c>
    </row>
    <row r="5612" spans="1:13" x14ac:dyDescent="0.45">
      <c r="A5612" t="s">
        <v>5323</v>
      </c>
      <c r="B5612">
        <v>1150000</v>
      </c>
      <c r="C5612" t="s">
        <v>4</v>
      </c>
      <c r="D5612" t="str">
        <f t="shared" si="674"/>
        <v>2021.03</v>
      </c>
      <c r="E5612" t="str" cm="1">
        <f t="array" ref="E5612">IF(COUNT(FIND({"셀룰러","샐룰러","lte","Lte","LTE","Cellular","cellular"},G5612)),"lte","wifi")</f>
        <v>wifi</v>
      </c>
      <c r="F5612" t="s">
        <v>18</v>
      </c>
      <c r="G5612" t="s">
        <v>2997</v>
      </c>
      <c r="H5612">
        <f t="shared" si="669"/>
        <v>1</v>
      </c>
      <c r="I5612">
        <f t="shared" si="671"/>
        <v>1299000</v>
      </c>
      <c r="J5612">
        <v>2020.03</v>
      </c>
      <c r="K5612">
        <f t="shared" si="672"/>
        <v>128</v>
      </c>
      <c r="M5612">
        <f t="shared" si="673"/>
        <v>1299000</v>
      </c>
    </row>
    <row r="5613" spans="1:13" x14ac:dyDescent="0.45">
      <c r="A5613" t="s">
        <v>5323</v>
      </c>
      <c r="B5613">
        <v>1350000</v>
      </c>
      <c r="C5613" t="s">
        <v>4</v>
      </c>
      <c r="D5613" t="str">
        <f t="shared" si="674"/>
        <v>2021.01</v>
      </c>
      <c r="E5613" t="str" cm="1">
        <f t="array" ref="E5613">IF(COUNT(FIND({"셀룰러","샐룰러","lte","Lte","LTE","Cellular","cellular"},G5613)),"lte","wifi")</f>
        <v>lte</v>
      </c>
      <c r="F5613" t="s">
        <v>96</v>
      </c>
      <c r="G5613" t="s">
        <v>3144</v>
      </c>
      <c r="H5613">
        <f t="shared" si="669"/>
        <v>0.98000000000001819</v>
      </c>
      <c r="I5613">
        <f t="shared" si="671"/>
        <v>1629000</v>
      </c>
      <c r="J5613">
        <v>2020.03</v>
      </c>
      <c r="K5613">
        <f t="shared" si="672"/>
        <v>256</v>
      </c>
      <c r="M5613">
        <f t="shared" si="673"/>
        <v>1499000</v>
      </c>
    </row>
    <row r="5614" spans="1:13" x14ac:dyDescent="0.45">
      <c r="A5614" t="s">
        <v>5323</v>
      </c>
      <c r="B5614">
        <v>950000</v>
      </c>
      <c r="C5614" t="s">
        <v>4</v>
      </c>
      <c r="D5614" t="str">
        <f t="shared" si="674"/>
        <v>2021.02</v>
      </c>
      <c r="E5614" t="str" cm="1">
        <f t="array" ref="E5614">IF(COUNT(FIND({"셀룰러","샐룰러","lte","Lte","LTE","Cellular","cellular"},G5614)),"lte","wifi")</f>
        <v>wifi</v>
      </c>
      <c r="F5614" t="s">
        <v>64</v>
      </c>
      <c r="G5614" t="s">
        <v>3040</v>
      </c>
      <c r="H5614">
        <f t="shared" si="669"/>
        <v>0.99000000000000909</v>
      </c>
      <c r="I5614">
        <f t="shared" si="671"/>
        <v>1299000</v>
      </c>
      <c r="J5614">
        <v>2020.03</v>
      </c>
      <c r="K5614">
        <f t="shared" si="672"/>
        <v>128</v>
      </c>
      <c r="M5614">
        <f t="shared" si="673"/>
        <v>1299000</v>
      </c>
    </row>
    <row r="5615" spans="1:13" x14ac:dyDescent="0.45">
      <c r="A5615" t="s">
        <v>5323</v>
      </c>
      <c r="B5615">
        <v>1490000</v>
      </c>
      <c r="C5615" t="s">
        <v>4</v>
      </c>
      <c r="D5615" t="str">
        <f t="shared" si="674"/>
        <v>2021.01</v>
      </c>
      <c r="E5615" t="str" cm="1">
        <f t="array" ref="E5615">IF(COUNT(FIND({"셀룰러","샐룰러","lte","Lte","LTE","Cellular","cellular"},G5615)),"lte","wifi")</f>
        <v>lte</v>
      </c>
      <c r="F5615" t="s">
        <v>95</v>
      </c>
      <c r="G5615" t="s">
        <v>3129</v>
      </c>
      <c r="H5615">
        <f t="shared" si="669"/>
        <v>0.98000000000001819</v>
      </c>
      <c r="I5615">
        <f t="shared" si="671"/>
        <v>1889000</v>
      </c>
      <c r="J5615">
        <v>2020.03</v>
      </c>
      <c r="K5615">
        <f t="shared" si="672"/>
        <v>512</v>
      </c>
      <c r="M5615">
        <f t="shared" si="673"/>
        <v>1499000</v>
      </c>
    </row>
    <row r="5616" spans="1:13" x14ac:dyDescent="0.45">
      <c r="A5616" t="s">
        <v>5323</v>
      </c>
      <c r="B5616">
        <v>1450000</v>
      </c>
      <c r="C5616" t="s">
        <v>4</v>
      </c>
      <c r="D5616" t="str">
        <f t="shared" si="674"/>
        <v>2021.01</v>
      </c>
      <c r="E5616" t="str" cm="1">
        <f t="array" ref="E5616">IF(COUNT(FIND({"셀룰러","샐룰러","lte","Lte","LTE","Cellular","cellular"},G5616)),"lte","wifi")</f>
        <v>lte</v>
      </c>
      <c r="F5616" t="s">
        <v>351</v>
      </c>
      <c r="G5616" t="s">
        <v>3116</v>
      </c>
      <c r="H5616">
        <f t="shared" si="669"/>
        <v>0.98000000000001819</v>
      </c>
      <c r="I5616">
        <f t="shared" si="671"/>
        <v>1499000</v>
      </c>
      <c r="J5616">
        <v>2020.03</v>
      </c>
      <c r="K5616">
        <f t="shared" si="672"/>
        <v>128</v>
      </c>
      <c r="M5616">
        <f t="shared" si="673"/>
        <v>1499000</v>
      </c>
    </row>
    <row r="5617" spans="1:13" x14ac:dyDescent="0.45">
      <c r="A5617" t="s">
        <v>5323</v>
      </c>
      <c r="B5617">
        <v>1350000</v>
      </c>
      <c r="C5617" t="s">
        <v>4</v>
      </c>
      <c r="D5617" t="str">
        <f t="shared" si="674"/>
        <v>2020.12</v>
      </c>
      <c r="E5617" t="str" cm="1">
        <f t="array" ref="E5617">IF(COUNT(FIND({"셀룰러","샐룰러","lte","Lte","LTE","Cellular","cellular"},G5617)),"lte","wifi")</f>
        <v>lte</v>
      </c>
      <c r="F5617" t="s">
        <v>153</v>
      </c>
      <c r="G5617" t="s">
        <v>2945</v>
      </c>
      <c r="H5617">
        <f t="shared" si="669"/>
        <v>8.9999999999918145E-2</v>
      </c>
      <c r="I5617">
        <f t="shared" si="671"/>
        <v>1889000</v>
      </c>
      <c r="J5617">
        <v>2020.03</v>
      </c>
      <c r="K5617">
        <f t="shared" si="672"/>
        <v>512</v>
      </c>
      <c r="M5617">
        <f t="shared" si="673"/>
        <v>1499000</v>
      </c>
    </row>
    <row r="5618" spans="1:13" x14ac:dyDescent="0.45">
      <c r="A5618" t="s">
        <v>5323</v>
      </c>
      <c r="B5618">
        <v>1050000</v>
      </c>
      <c r="C5618" t="s">
        <v>4</v>
      </c>
      <c r="D5618" t="str">
        <f t="shared" si="674"/>
        <v>2020.12</v>
      </c>
      <c r="E5618" t="str" cm="1">
        <f t="array" ref="E5618">IF(COUNT(FIND({"셀룰러","샐룰러","lte","Lte","LTE","Cellular","cellular"},G5618)),"lte","wifi")</f>
        <v>wifi</v>
      </c>
      <c r="F5618" t="s">
        <v>143</v>
      </c>
      <c r="G5618" t="s">
        <v>3198</v>
      </c>
      <c r="H5618">
        <f t="shared" si="669"/>
        <v>8.9999999999918145E-2</v>
      </c>
      <c r="I5618">
        <f t="shared" si="671"/>
        <v>1299000</v>
      </c>
      <c r="J5618">
        <v>2020.03</v>
      </c>
      <c r="K5618">
        <f t="shared" si="672"/>
        <v>128</v>
      </c>
      <c r="M5618">
        <f t="shared" si="673"/>
        <v>1299000</v>
      </c>
    </row>
    <row r="5619" spans="1:13" x14ac:dyDescent="0.45">
      <c r="A5619" t="s">
        <v>5323</v>
      </c>
      <c r="B5619">
        <v>1000000</v>
      </c>
      <c r="C5619" t="s">
        <v>7</v>
      </c>
      <c r="D5619" t="str">
        <f t="shared" si="674"/>
        <v>2021.03</v>
      </c>
      <c r="E5619" t="str" cm="1">
        <f t="array" ref="E5619">IF(COUNT(FIND({"셀룰러","샐룰러","lte","Lte","LTE","Cellular","cellular"},G5619)),"lte","wifi")</f>
        <v>lte</v>
      </c>
      <c r="F5619" t="s">
        <v>22</v>
      </c>
      <c r="G5619" t="s">
        <v>2983</v>
      </c>
      <c r="H5619">
        <f t="shared" si="669"/>
        <v>1</v>
      </c>
      <c r="I5619">
        <f t="shared" si="671"/>
        <v>1499000</v>
      </c>
      <c r="J5619">
        <v>2020.03</v>
      </c>
      <c r="K5619">
        <f t="shared" si="672"/>
        <v>128</v>
      </c>
      <c r="M5619">
        <f t="shared" si="673"/>
        <v>1499000</v>
      </c>
    </row>
    <row r="5620" spans="1:13" x14ac:dyDescent="0.45">
      <c r="A5620" t="s">
        <v>5323</v>
      </c>
      <c r="B5620">
        <v>1100000</v>
      </c>
      <c r="C5620" t="s">
        <v>43</v>
      </c>
      <c r="D5620" s="2">
        <v>2020.12</v>
      </c>
      <c r="E5620" t="str" cm="1">
        <f t="array" ref="E5620">IF(COUNT(FIND({"셀룰러","샐룰러","lte","Lte","LTE","Cellular","cellular"},G5620)),"lte","wifi")</f>
        <v>wifi</v>
      </c>
      <c r="F5620">
        <v>20201211</v>
      </c>
      <c r="G5620" t="s">
        <v>5530</v>
      </c>
      <c r="H5620">
        <f t="shared" si="669"/>
        <v>8.9999999999918145E-2</v>
      </c>
      <c r="I5620">
        <f t="shared" si="671"/>
        <v>1299000</v>
      </c>
      <c r="J5620">
        <v>2020.03</v>
      </c>
      <c r="K5620">
        <f t="shared" si="672"/>
        <v>128</v>
      </c>
      <c r="M5620">
        <f t="shared" si="673"/>
        <v>1299000</v>
      </c>
    </row>
    <row r="5621" spans="1:13" x14ac:dyDescent="0.45">
      <c r="A5621" t="s">
        <v>5323</v>
      </c>
      <c r="B5621">
        <v>1200000</v>
      </c>
      <c r="C5621" t="s">
        <v>43</v>
      </c>
      <c r="D5621" t="str">
        <f>LEFT(F5621,7)</f>
        <v>2021.01</v>
      </c>
      <c r="E5621" t="str" cm="1">
        <f t="array" ref="E5621">IF(COUNT(FIND({"셀룰러","샐룰러","lte","Lte","LTE","Cellular","cellular"},G5621)),"lte","wifi")</f>
        <v>wifi</v>
      </c>
      <c r="F5621" t="s">
        <v>81</v>
      </c>
      <c r="G5621" t="s">
        <v>3084</v>
      </c>
      <c r="H5621">
        <f t="shared" si="669"/>
        <v>0.98000000000001819</v>
      </c>
      <c r="I5621">
        <f t="shared" si="671"/>
        <v>1429000</v>
      </c>
      <c r="J5621">
        <v>2020.03</v>
      </c>
      <c r="K5621">
        <f t="shared" si="672"/>
        <v>256</v>
      </c>
      <c r="M5621">
        <f t="shared" si="673"/>
        <v>1299000</v>
      </c>
    </row>
    <row r="5622" spans="1:13" x14ac:dyDescent="0.45">
      <c r="A5622" t="s">
        <v>5323</v>
      </c>
      <c r="B5622">
        <v>920000</v>
      </c>
      <c r="C5622" t="s">
        <v>43</v>
      </c>
      <c r="D5622" t="str">
        <f>LEFT(F5622,7)</f>
        <v>2021.02</v>
      </c>
      <c r="E5622" t="str" cm="1">
        <f t="array" ref="E5622">IF(COUNT(FIND({"셀룰러","샐룰러","lte","Lte","LTE","Cellular","cellular"},G5622)),"lte","wifi")</f>
        <v>wifi</v>
      </c>
      <c r="F5622" t="s">
        <v>77</v>
      </c>
      <c r="G5622" t="s">
        <v>3067</v>
      </c>
      <c r="H5622">
        <f t="shared" si="669"/>
        <v>0.99000000000000909</v>
      </c>
      <c r="I5622">
        <f t="shared" si="671"/>
        <v>1299000</v>
      </c>
      <c r="J5622">
        <v>2020.03</v>
      </c>
      <c r="K5622">
        <f t="shared" si="672"/>
        <v>128</v>
      </c>
      <c r="M5622">
        <f t="shared" si="673"/>
        <v>1299000</v>
      </c>
    </row>
    <row r="5623" spans="1:13" x14ac:dyDescent="0.45">
      <c r="A5623" t="s">
        <v>5323</v>
      </c>
      <c r="B5623">
        <v>980000</v>
      </c>
      <c r="C5623" t="s">
        <v>4</v>
      </c>
      <c r="D5623" t="str">
        <f>LEFT(F5623,7)</f>
        <v>2021.02</v>
      </c>
      <c r="E5623" t="str" cm="1">
        <f t="array" ref="E5623">IF(COUNT(FIND({"셀룰러","샐룰러","lte","Lte","LTE","Cellular","cellular"},G5623)),"lte","wifi")</f>
        <v>wifi</v>
      </c>
      <c r="F5623" t="s">
        <v>40</v>
      </c>
      <c r="G5623" t="s">
        <v>3016</v>
      </c>
      <c r="H5623">
        <f t="shared" si="669"/>
        <v>0.99000000000000909</v>
      </c>
      <c r="I5623">
        <f t="shared" si="671"/>
        <v>1429000</v>
      </c>
      <c r="J5623">
        <v>2020.03</v>
      </c>
      <c r="K5623">
        <f t="shared" si="672"/>
        <v>256</v>
      </c>
      <c r="M5623">
        <f t="shared" si="673"/>
        <v>1299000</v>
      </c>
    </row>
    <row r="5624" spans="1:13" x14ac:dyDescent="0.45">
      <c r="A5624" t="s">
        <v>5323</v>
      </c>
      <c r="B5624">
        <v>1200000</v>
      </c>
      <c r="C5624" t="s">
        <v>43</v>
      </c>
      <c r="D5624" t="str">
        <f>LEFT(F5624,7)</f>
        <v>2020.12</v>
      </c>
      <c r="E5624" t="str" cm="1">
        <f t="array" ref="E5624">IF(COUNT(FIND({"셀룰러","샐룰러","lte","Lte","LTE","Cellular","cellular"},G5624)),"lte","wifi")</f>
        <v>wifi</v>
      </c>
      <c r="F5624" t="s">
        <v>152</v>
      </c>
      <c r="G5624" t="s">
        <v>3192</v>
      </c>
      <c r="H5624">
        <f t="shared" si="669"/>
        <v>8.9999999999918145E-2</v>
      </c>
      <c r="I5624">
        <f t="shared" si="671"/>
        <v>1299000</v>
      </c>
      <c r="J5624">
        <v>2020.03</v>
      </c>
      <c r="K5624">
        <f t="shared" si="672"/>
        <v>128</v>
      </c>
      <c r="M5624">
        <f t="shared" si="673"/>
        <v>1299000</v>
      </c>
    </row>
    <row r="5625" spans="1:13" x14ac:dyDescent="0.45">
      <c r="A5625" t="s">
        <v>5323</v>
      </c>
      <c r="B5625">
        <v>1460000</v>
      </c>
      <c r="C5625" t="s">
        <v>7</v>
      </c>
      <c r="D5625" t="str">
        <f>LEFT(F5625,7)</f>
        <v>2021.03</v>
      </c>
      <c r="E5625" t="str" cm="1">
        <f t="array" ref="E5625">IF(COUNT(FIND({"셀룰러","샐룰러","lte","Lte","LTE","Cellular","cellular"},G5625)),"lte","wifi")</f>
        <v>lte</v>
      </c>
      <c r="F5625" t="s">
        <v>13</v>
      </c>
      <c r="G5625" t="s">
        <v>2963</v>
      </c>
      <c r="H5625">
        <f t="shared" si="669"/>
        <v>1</v>
      </c>
      <c r="I5625">
        <f t="shared" si="671"/>
        <v>1629000</v>
      </c>
      <c r="J5625">
        <v>2020.03</v>
      </c>
      <c r="K5625">
        <f t="shared" si="672"/>
        <v>256</v>
      </c>
      <c r="M5625">
        <f t="shared" si="673"/>
        <v>1499000</v>
      </c>
    </row>
    <row r="5626" spans="1:13" x14ac:dyDescent="0.45">
      <c r="A5626" t="s">
        <v>5323</v>
      </c>
      <c r="B5626">
        <v>850000</v>
      </c>
      <c r="C5626" t="s">
        <v>4</v>
      </c>
      <c r="D5626" s="2">
        <v>2021.01</v>
      </c>
      <c r="E5626" t="str" cm="1">
        <f t="array" ref="E5626">IF(COUNT(FIND({"셀룰러","샐룰러","lte","Lte","LTE","Cellular","cellular"},G5626)),"lte","wifi")</f>
        <v>wifi</v>
      </c>
      <c r="F5626">
        <v>20210109</v>
      </c>
      <c r="G5626" t="s">
        <v>5528</v>
      </c>
      <c r="H5626">
        <f t="shared" si="669"/>
        <v>0.98000000000001819</v>
      </c>
      <c r="I5626">
        <f t="shared" si="671"/>
        <v>1299000</v>
      </c>
      <c r="J5626">
        <v>2020.03</v>
      </c>
      <c r="K5626">
        <f t="shared" si="672"/>
        <v>128</v>
      </c>
      <c r="M5626">
        <f t="shared" si="673"/>
        <v>1299000</v>
      </c>
    </row>
    <row r="5627" spans="1:13" x14ac:dyDescent="0.45">
      <c r="A5627" t="s">
        <v>5323</v>
      </c>
      <c r="B5627">
        <v>850000</v>
      </c>
      <c r="C5627" t="s">
        <v>4</v>
      </c>
      <c r="D5627" t="str">
        <f t="shared" ref="D5627:D5636" si="675">LEFT(F5627,7)</f>
        <v>2021.01</v>
      </c>
      <c r="E5627" t="str" cm="1">
        <f t="array" ref="E5627">IF(COUNT(FIND({"셀룰러","샐룰러","lte","Lte","LTE","Cellular","cellular"},G5627)),"lte","wifi")</f>
        <v>wifi</v>
      </c>
      <c r="F5627" t="s">
        <v>110</v>
      </c>
      <c r="G5627" t="s">
        <v>3173</v>
      </c>
      <c r="H5627">
        <f t="shared" si="669"/>
        <v>0.98000000000001819</v>
      </c>
      <c r="I5627">
        <f t="shared" si="671"/>
        <v>1299000</v>
      </c>
      <c r="J5627">
        <v>2020.03</v>
      </c>
      <c r="K5627">
        <f t="shared" si="672"/>
        <v>128</v>
      </c>
      <c r="M5627">
        <f t="shared" si="673"/>
        <v>1299000</v>
      </c>
    </row>
    <row r="5628" spans="1:13" x14ac:dyDescent="0.45">
      <c r="A5628" t="s">
        <v>5323</v>
      </c>
      <c r="B5628">
        <v>1100000</v>
      </c>
      <c r="C5628" t="s">
        <v>7</v>
      </c>
      <c r="D5628" t="str">
        <f t="shared" si="675"/>
        <v>2021.02</v>
      </c>
      <c r="E5628" t="str" cm="1">
        <f t="array" ref="E5628">IF(COUNT(FIND({"셀룰러","샐룰러","lte","Lte","LTE","Cellular","cellular"},G5628)),"lte","wifi")</f>
        <v>lte</v>
      </c>
      <c r="F5628" t="s">
        <v>29</v>
      </c>
      <c r="G5628" t="s">
        <v>254</v>
      </c>
      <c r="H5628">
        <f t="shared" si="669"/>
        <v>0.99000000000000909</v>
      </c>
      <c r="I5628">
        <f t="shared" si="671"/>
        <v>1629000</v>
      </c>
      <c r="J5628">
        <v>2020.03</v>
      </c>
      <c r="K5628">
        <f t="shared" si="672"/>
        <v>256</v>
      </c>
      <c r="M5628">
        <f t="shared" si="673"/>
        <v>1499000</v>
      </c>
    </row>
    <row r="5629" spans="1:13" x14ac:dyDescent="0.45">
      <c r="A5629" t="s">
        <v>5323</v>
      </c>
      <c r="B5629">
        <v>840000</v>
      </c>
      <c r="C5629" t="s">
        <v>4</v>
      </c>
      <c r="D5629" t="str">
        <f t="shared" si="675"/>
        <v>2020.12</v>
      </c>
      <c r="E5629" t="str" cm="1">
        <f t="array" ref="E5629">IF(COUNT(FIND({"셀룰러","샐룰러","lte","Lte","LTE","Cellular","cellular"},G5629)),"lte","wifi")</f>
        <v>wifi</v>
      </c>
      <c r="F5629" t="s">
        <v>152</v>
      </c>
      <c r="G5629" t="s">
        <v>4965</v>
      </c>
      <c r="H5629">
        <f t="shared" si="669"/>
        <v>8.9999999999918145E-2</v>
      </c>
      <c r="I5629">
        <f t="shared" si="671"/>
        <v>1429000</v>
      </c>
      <c r="J5629">
        <v>2020.03</v>
      </c>
      <c r="K5629">
        <f t="shared" si="672"/>
        <v>256</v>
      </c>
      <c r="M5629">
        <f t="shared" si="673"/>
        <v>1299000</v>
      </c>
    </row>
    <row r="5630" spans="1:13" x14ac:dyDescent="0.45">
      <c r="A5630" t="s">
        <v>5323</v>
      </c>
      <c r="B5630">
        <v>1200000</v>
      </c>
      <c r="C5630" t="s">
        <v>4</v>
      </c>
      <c r="D5630" t="str">
        <f t="shared" si="675"/>
        <v>2021.01</v>
      </c>
      <c r="E5630" t="str" cm="1">
        <f t="array" ref="E5630">IF(COUNT(FIND({"셀룰러","샐룰러","lte","Lte","LTE","Cellular","cellular"},G5630)),"lte","wifi")</f>
        <v>wifi</v>
      </c>
      <c r="F5630" t="s">
        <v>87</v>
      </c>
      <c r="G5630" t="s">
        <v>3085</v>
      </c>
      <c r="H5630">
        <f t="shared" si="669"/>
        <v>0.98000000000001819</v>
      </c>
      <c r="I5630">
        <f t="shared" si="671"/>
        <v>1689000</v>
      </c>
      <c r="J5630">
        <v>2020.03</v>
      </c>
      <c r="K5630">
        <f t="shared" si="672"/>
        <v>512</v>
      </c>
      <c r="M5630">
        <f t="shared" si="673"/>
        <v>1299000</v>
      </c>
    </row>
    <row r="5631" spans="1:13" x14ac:dyDescent="0.45">
      <c r="A5631" t="s">
        <v>5323</v>
      </c>
      <c r="B5631">
        <v>1150000</v>
      </c>
      <c r="C5631" t="s">
        <v>4</v>
      </c>
      <c r="D5631" t="str">
        <f t="shared" si="675"/>
        <v>2021.02</v>
      </c>
      <c r="E5631" t="str" cm="1">
        <f t="array" ref="E5631">IF(COUNT(FIND({"셀룰러","샐룰러","lte","Lte","LTE","Cellular","cellular"},G5631)),"lte","wifi")</f>
        <v>wifi</v>
      </c>
      <c r="F5631" t="s">
        <v>54</v>
      </c>
      <c r="G5631" t="s">
        <v>3029</v>
      </c>
      <c r="H5631">
        <f t="shared" si="669"/>
        <v>0.99000000000000909</v>
      </c>
      <c r="I5631">
        <f t="shared" si="671"/>
        <v>1429000</v>
      </c>
      <c r="J5631">
        <v>2020.03</v>
      </c>
      <c r="K5631">
        <f t="shared" si="672"/>
        <v>256</v>
      </c>
      <c r="M5631">
        <f t="shared" si="673"/>
        <v>1299000</v>
      </c>
    </row>
    <row r="5632" spans="1:13" x14ac:dyDescent="0.45">
      <c r="A5632" t="s">
        <v>5323</v>
      </c>
      <c r="B5632">
        <v>970000</v>
      </c>
      <c r="C5632" t="s">
        <v>43</v>
      </c>
      <c r="D5632" t="str">
        <f t="shared" si="675"/>
        <v>2021.02</v>
      </c>
      <c r="E5632" t="str" cm="1">
        <f t="array" ref="E5632">IF(COUNT(FIND({"셀룰러","샐룰러","lte","Lte","LTE","Cellular","cellular"},G5632)),"lte","wifi")</f>
        <v>wifi</v>
      </c>
      <c r="F5632" t="s">
        <v>40</v>
      </c>
      <c r="G5632" t="s">
        <v>3003</v>
      </c>
      <c r="H5632">
        <f t="shared" si="669"/>
        <v>0.99000000000000909</v>
      </c>
      <c r="I5632">
        <f t="shared" si="671"/>
        <v>1429000</v>
      </c>
      <c r="J5632">
        <v>2020.03</v>
      </c>
      <c r="K5632">
        <f t="shared" si="672"/>
        <v>256</v>
      </c>
      <c r="M5632">
        <f t="shared" si="673"/>
        <v>1299000</v>
      </c>
    </row>
    <row r="5633" spans="1:13" x14ac:dyDescent="0.45">
      <c r="A5633" t="s">
        <v>5323</v>
      </c>
      <c r="B5633">
        <v>1200000</v>
      </c>
      <c r="C5633" t="s">
        <v>43</v>
      </c>
      <c r="D5633" t="str">
        <f t="shared" si="675"/>
        <v>2020.12</v>
      </c>
      <c r="E5633" t="str" cm="1">
        <f t="array" ref="E5633">IF(COUNT(FIND({"셀룰러","샐룰러","lte","Lte","LTE","Cellular","cellular"},G5633)),"lte","wifi")</f>
        <v>wifi</v>
      </c>
      <c r="F5633" t="s">
        <v>499</v>
      </c>
      <c r="G5633" t="s">
        <v>4974</v>
      </c>
      <c r="H5633">
        <f t="shared" si="669"/>
        <v>8.9999999999918145E-2</v>
      </c>
      <c r="I5633">
        <f t="shared" si="671"/>
        <v>1429000</v>
      </c>
      <c r="J5633">
        <v>2020.03</v>
      </c>
      <c r="K5633">
        <f t="shared" si="672"/>
        <v>256</v>
      </c>
      <c r="M5633">
        <f t="shared" si="673"/>
        <v>1299000</v>
      </c>
    </row>
    <row r="5634" spans="1:13" x14ac:dyDescent="0.45">
      <c r="A5634" t="s">
        <v>5323</v>
      </c>
      <c r="B5634">
        <v>950000</v>
      </c>
      <c r="C5634" t="s">
        <v>43</v>
      </c>
      <c r="D5634" t="str">
        <f t="shared" si="675"/>
        <v>2021.01</v>
      </c>
      <c r="E5634" t="str" cm="1">
        <f t="array" ref="E5634">IF(COUNT(FIND({"셀룰러","샐룰러","lte","Lte","LTE","Cellular","cellular"},G5634)),"lte","wifi")</f>
        <v>wifi</v>
      </c>
      <c r="F5634" t="s">
        <v>83</v>
      </c>
      <c r="G5634" t="s">
        <v>3106</v>
      </c>
      <c r="H5634">
        <f t="shared" si="669"/>
        <v>0.98000000000001819</v>
      </c>
      <c r="I5634">
        <f t="shared" si="671"/>
        <v>1429000</v>
      </c>
      <c r="J5634">
        <v>2020.03</v>
      </c>
      <c r="K5634">
        <f t="shared" si="672"/>
        <v>256</v>
      </c>
      <c r="M5634">
        <f t="shared" si="673"/>
        <v>1299000</v>
      </c>
    </row>
    <row r="5635" spans="1:13" x14ac:dyDescent="0.45">
      <c r="A5635" t="s">
        <v>5323</v>
      </c>
      <c r="B5635">
        <v>1400000</v>
      </c>
      <c r="C5635" t="s">
        <v>4</v>
      </c>
      <c r="D5635" t="str">
        <f t="shared" si="675"/>
        <v>2020.12</v>
      </c>
      <c r="E5635" t="str" cm="1">
        <f t="array" ref="E5635">IF(COUNT(FIND({"셀룰러","샐룰러","lte","Lte","LTE","Cellular","cellular"},G5635)),"lte","wifi")</f>
        <v>lte</v>
      </c>
      <c r="F5635" t="s">
        <v>153</v>
      </c>
      <c r="G5635" t="s">
        <v>4979</v>
      </c>
      <c r="H5635">
        <f t="shared" si="669"/>
        <v>8.9999999999918145E-2</v>
      </c>
      <c r="I5635">
        <f t="shared" si="671"/>
        <v>1629000</v>
      </c>
      <c r="J5635">
        <v>2020.03</v>
      </c>
      <c r="K5635">
        <f t="shared" si="672"/>
        <v>256</v>
      </c>
      <c r="M5635">
        <f t="shared" si="673"/>
        <v>1499000</v>
      </c>
    </row>
    <row r="5636" spans="1:13" x14ac:dyDescent="0.45">
      <c r="A5636" t="s">
        <v>5323</v>
      </c>
      <c r="B5636">
        <v>1000000</v>
      </c>
      <c r="C5636" t="s">
        <v>4</v>
      </c>
      <c r="D5636" t="str">
        <f t="shared" si="675"/>
        <v>2021.02</v>
      </c>
      <c r="E5636" t="str" cm="1">
        <f t="array" ref="E5636">IF(COUNT(FIND({"셀룰러","샐룰러","lte","Lte","LTE","Cellular","cellular"},G5636)),"lte","wifi")</f>
        <v>wifi</v>
      </c>
      <c r="F5636" t="s">
        <v>71</v>
      </c>
      <c r="G5636" t="s">
        <v>3083</v>
      </c>
      <c r="H5636">
        <f t="shared" si="669"/>
        <v>0.99000000000000909</v>
      </c>
      <c r="I5636">
        <f t="shared" si="671"/>
        <v>1429000</v>
      </c>
      <c r="J5636">
        <v>2020.03</v>
      </c>
      <c r="K5636">
        <f t="shared" si="672"/>
        <v>256</v>
      </c>
      <c r="M5636">
        <f t="shared" si="673"/>
        <v>1299000</v>
      </c>
    </row>
    <row r="5637" spans="1:13" x14ac:dyDescent="0.45">
      <c r="A5637" t="s">
        <v>5323</v>
      </c>
      <c r="B5637">
        <v>1150000</v>
      </c>
      <c r="C5637" t="s">
        <v>43</v>
      </c>
      <c r="D5637" s="2">
        <v>2020.11</v>
      </c>
      <c r="E5637" t="str" cm="1">
        <f t="array" ref="E5637">IF(COUNT(FIND({"셀룰러","샐룰러","lte","Lte","LTE","Cellular","cellular"},G5637)),"lte","wifi")</f>
        <v>wifi</v>
      </c>
      <c r="F5637">
        <v>20201120</v>
      </c>
      <c r="G5637" t="s">
        <v>5510</v>
      </c>
      <c r="H5637">
        <f t="shared" si="669"/>
        <v>7.999999999992724E-2</v>
      </c>
      <c r="I5637">
        <f t="shared" si="671"/>
        <v>1299000</v>
      </c>
      <c r="J5637">
        <v>2020.03</v>
      </c>
      <c r="K5637">
        <f t="shared" si="672"/>
        <v>128</v>
      </c>
      <c r="M5637">
        <f t="shared" si="673"/>
        <v>1299000</v>
      </c>
    </row>
    <row r="5638" spans="1:13" x14ac:dyDescent="0.45">
      <c r="A5638" t="s">
        <v>5323</v>
      </c>
      <c r="B5638">
        <v>1100000</v>
      </c>
      <c r="C5638" t="s">
        <v>4</v>
      </c>
      <c r="D5638" t="str">
        <f>LEFT(F5638,7)</f>
        <v>2021.02</v>
      </c>
      <c r="E5638" t="str" cm="1">
        <f t="array" ref="E5638">IF(COUNT(FIND({"셀룰러","샐룰러","lte","Lte","LTE","Cellular","cellular"},G5638)),"lte","wifi")</f>
        <v>lte</v>
      </c>
      <c r="F5638" t="s">
        <v>58</v>
      </c>
      <c r="G5638" t="s">
        <v>2903</v>
      </c>
      <c r="H5638">
        <f t="shared" si="669"/>
        <v>0.99000000000000909</v>
      </c>
      <c r="I5638">
        <f t="shared" si="671"/>
        <v>1499000</v>
      </c>
      <c r="J5638">
        <v>2020.03</v>
      </c>
      <c r="K5638">
        <f t="shared" si="672"/>
        <v>128</v>
      </c>
      <c r="M5638">
        <f t="shared" si="673"/>
        <v>1499000</v>
      </c>
    </row>
    <row r="5639" spans="1:13" x14ac:dyDescent="0.45">
      <c r="A5639" t="s">
        <v>5323</v>
      </c>
      <c r="B5639">
        <v>900000</v>
      </c>
      <c r="C5639" t="s">
        <v>43</v>
      </c>
      <c r="D5639" t="str">
        <f>LEFT(F5639,7)</f>
        <v>2021.01</v>
      </c>
      <c r="E5639" t="str" cm="1">
        <f t="array" ref="E5639">IF(COUNT(FIND({"셀룰러","샐룰러","lte","Lte","LTE","Cellular","cellular"},G5639)),"lte","wifi")</f>
        <v>wifi</v>
      </c>
      <c r="F5639" t="s">
        <v>342</v>
      </c>
      <c r="G5639" t="s">
        <v>3132</v>
      </c>
      <c r="H5639">
        <f t="shared" ref="H5639:H5702" si="676">D5639-J5639</f>
        <v>0.98000000000001819</v>
      </c>
      <c r="I5639">
        <f t="shared" si="671"/>
        <v>1299000</v>
      </c>
      <c r="J5639">
        <v>2020.03</v>
      </c>
      <c r="K5639">
        <f t="shared" si="672"/>
        <v>128</v>
      </c>
      <c r="M5639">
        <f t="shared" si="673"/>
        <v>1299000</v>
      </c>
    </row>
    <row r="5640" spans="1:13" x14ac:dyDescent="0.45">
      <c r="A5640" t="s">
        <v>5323</v>
      </c>
      <c r="B5640">
        <v>1060000</v>
      </c>
      <c r="C5640" t="s">
        <v>4</v>
      </c>
      <c r="D5640" s="2">
        <v>2020.11</v>
      </c>
      <c r="E5640" t="str" cm="1">
        <f t="array" ref="E5640">IF(COUNT(FIND({"셀룰러","샐룰러","lte","Lte","LTE","Cellular","cellular"},G5640)),"lte","wifi")</f>
        <v>wifi</v>
      </c>
      <c r="F5640">
        <v>20201125</v>
      </c>
      <c r="G5640" t="s">
        <v>5347</v>
      </c>
      <c r="H5640">
        <f t="shared" si="676"/>
        <v>7.999999999992724E-2</v>
      </c>
      <c r="I5640">
        <f t="shared" si="671"/>
        <v>1299000</v>
      </c>
      <c r="J5640">
        <v>2020.03</v>
      </c>
      <c r="K5640">
        <f t="shared" si="672"/>
        <v>128</v>
      </c>
      <c r="M5640">
        <f t="shared" si="673"/>
        <v>1299000</v>
      </c>
    </row>
    <row r="5641" spans="1:13" x14ac:dyDescent="0.45">
      <c r="A5641" t="s">
        <v>5323</v>
      </c>
      <c r="B5641">
        <v>1090000</v>
      </c>
      <c r="C5641" t="s">
        <v>43</v>
      </c>
      <c r="D5641" t="str">
        <f>LEFT(F5641,7)</f>
        <v>2021.02</v>
      </c>
      <c r="E5641" t="str" cm="1">
        <f t="array" ref="E5641">IF(COUNT(FIND({"셀룰러","샐룰러","lte","Lte","LTE","Cellular","cellular"},G5641)),"lte","wifi")</f>
        <v>wifi</v>
      </c>
      <c r="F5641" t="s">
        <v>49</v>
      </c>
      <c r="G5641" t="s">
        <v>2981</v>
      </c>
      <c r="H5641">
        <f t="shared" si="676"/>
        <v>0.99000000000000909</v>
      </c>
      <c r="I5641">
        <f t="shared" si="671"/>
        <v>1299000</v>
      </c>
      <c r="J5641">
        <v>2020.03</v>
      </c>
      <c r="K5641">
        <f t="shared" si="672"/>
        <v>128</v>
      </c>
      <c r="M5641">
        <f t="shared" si="673"/>
        <v>1299000</v>
      </c>
    </row>
    <row r="5642" spans="1:13" x14ac:dyDescent="0.45">
      <c r="A5642" t="s">
        <v>5323</v>
      </c>
      <c r="B5642">
        <v>850000</v>
      </c>
      <c r="C5642" t="s">
        <v>4</v>
      </c>
      <c r="D5642" s="2">
        <v>2020.12</v>
      </c>
      <c r="E5642" t="str" cm="1">
        <f t="array" ref="E5642">IF(COUNT(FIND({"셀룰러","샐룰러","lte","Lte","LTE","Cellular","cellular"},G5642)),"lte","wifi")</f>
        <v>wifi</v>
      </c>
      <c r="F5642">
        <v>20201226</v>
      </c>
      <c r="G5642" t="s">
        <v>5377</v>
      </c>
      <c r="H5642">
        <f t="shared" si="676"/>
        <v>8.9999999999918145E-2</v>
      </c>
      <c r="I5642">
        <f t="shared" si="671"/>
        <v>1299000</v>
      </c>
      <c r="J5642">
        <v>2020.03</v>
      </c>
      <c r="K5642">
        <f t="shared" si="672"/>
        <v>128</v>
      </c>
      <c r="M5642">
        <f t="shared" si="673"/>
        <v>1299000</v>
      </c>
    </row>
    <row r="5643" spans="1:13" x14ac:dyDescent="0.45">
      <c r="A5643" t="s">
        <v>5323</v>
      </c>
      <c r="B5643">
        <v>1000000</v>
      </c>
      <c r="C5643" t="s">
        <v>4</v>
      </c>
      <c r="D5643" t="str">
        <f>LEFT(F5643,7)</f>
        <v>2020.12</v>
      </c>
      <c r="E5643" t="str" cm="1">
        <f t="array" ref="E5643">IF(COUNT(FIND({"셀룰러","샐룰러","lte","Lte","LTE","Cellular","cellular"},G5643)),"lte","wifi")</f>
        <v>wifi</v>
      </c>
      <c r="F5643" t="s">
        <v>161</v>
      </c>
      <c r="G5643" t="s">
        <v>4981</v>
      </c>
      <c r="H5643">
        <f t="shared" si="676"/>
        <v>8.9999999999918145E-2</v>
      </c>
      <c r="I5643">
        <f t="shared" si="671"/>
        <v>1299000</v>
      </c>
      <c r="J5643">
        <v>2020.03</v>
      </c>
      <c r="K5643">
        <f t="shared" si="672"/>
        <v>128</v>
      </c>
      <c r="M5643">
        <f t="shared" si="673"/>
        <v>1299000</v>
      </c>
    </row>
    <row r="5644" spans="1:13" x14ac:dyDescent="0.45">
      <c r="A5644" t="s">
        <v>5323</v>
      </c>
      <c r="B5644">
        <v>1070000</v>
      </c>
      <c r="C5644" t="s">
        <v>4</v>
      </c>
      <c r="D5644" s="2">
        <v>2020.11</v>
      </c>
      <c r="E5644" t="str" cm="1">
        <f t="array" ref="E5644">IF(COUNT(FIND({"셀룰러","샐룰러","lte","Lte","LTE","Cellular","cellular"},G5644)),"lte","wifi")</f>
        <v>wifi</v>
      </c>
      <c r="F5644">
        <v>20201130</v>
      </c>
      <c r="G5644" t="s">
        <v>5334</v>
      </c>
      <c r="H5644">
        <f t="shared" si="676"/>
        <v>7.999999999992724E-2</v>
      </c>
      <c r="I5644">
        <f t="shared" si="671"/>
        <v>1299000</v>
      </c>
      <c r="J5644">
        <v>2020.03</v>
      </c>
      <c r="K5644">
        <f t="shared" si="672"/>
        <v>128</v>
      </c>
      <c r="M5644">
        <f t="shared" si="673"/>
        <v>1299000</v>
      </c>
    </row>
    <row r="5645" spans="1:13" x14ac:dyDescent="0.45">
      <c r="A5645" t="s">
        <v>5323</v>
      </c>
      <c r="B5645">
        <v>1150000</v>
      </c>
      <c r="C5645" t="s">
        <v>4</v>
      </c>
      <c r="D5645" t="str">
        <f>LEFT(F5645,7)</f>
        <v>2021.02</v>
      </c>
      <c r="E5645" t="str" cm="1">
        <f t="array" ref="E5645">IF(COUNT(FIND({"셀룰러","샐룰러","lte","Lte","LTE","Cellular","cellular"},G5645)),"lte","wifi")</f>
        <v>wifi</v>
      </c>
      <c r="F5645" t="s">
        <v>74</v>
      </c>
      <c r="G5645" t="s">
        <v>3076</v>
      </c>
      <c r="H5645">
        <f t="shared" si="676"/>
        <v>0.99000000000000909</v>
      </c>
      <c r="I5645">
        <f t="shared" si="671"/>
        <v>1299000</v>
      </c>
      <c r="J5645">
        <v>2020.03</v>
      </c>
      <c r="K5645">
        <f t="shared" si="672"/>
        <v>128</v>
      </c>
      <c r="M5645">
        <f t="shared" si="673"/>
        <v>1299000</v>
      </c>
    </row>
    <row r="5646" spans="1:13" x14ac:dyDescent="0.45">
      <c r="A5646" t="s">
        <v>5323</v>
      </c>
      <c r="B5646">
        <v>900000</v>
      </c>
      <c r="C5646" t="s">
        <v>4</v>
      </c>
      <c r="D5646" t="str">
        <f>LEFT(F5646,7)</f>
        <v>2021.03</v>
      </c>
      <c r="E5646" t="str" cm="1">
        <f t="array" ref="E5646">IF(COUNT(FIND({"셀룰러","샐룰러","lte","Lte","LTE","Cellular","cellular"},G5646)),"lte","wifi")</f>
        <v>wifi</v>
      </c>
      <c r="F5646" t="s">
        <v>190</v>
      </c>
      <c r="G5646" t="s">
        <v>2893</v>
      </c>
      <c r="H5646">
        <f t="shared" si="676"/>
        <v>1</v>
      </c>
      <c r="I5646">
        <f t="shared" si="671"/>
        <v>1299000</v>
      </c>
      <c r="J5646">
        <v>2020.03</v>
      </c>
      <c r="K5646">
        <f t="shared" si="672"/>
        <v>128</v>
      </c>
      <c r="M5646">
        <f t="shared" si="673"/>
        <v>1299000</v>
      </c>
    </row>
    <row r="5647" spans="1:13" x14ac:dyDescent="0.45">
      <c r="A5647" t="s">
        <v>5323</v>
      </c>
      <c r="B5647">
        <v>950000</v>
      </c>
      <c r="C5647" t="s">
        <v>4</v>
      </c>
      <c r="D5647" t="str">
        <f>LEFT(F5647,7)</f>
        <v>2021.01</v>
      </c>
      <c r="E5647" t="str" cm="1">
        <f t="array" ref="E5647">IF(COUNT(FIND({"셀룰러","샐룰러","lte","Lte","LTE","Cellular","cellular"},G5647)),"lte","wifi")</f>
        <v>lte</v>
      </c>
      <c r="F5647" t="s">
        <v>96</v>
      </c>
      <c r="G5647" t="s">
        <v>2923</v>
      </c>
      <c r="H5647">
        <f t="shared" si="676"/>
        <v>0.98000000000001819</v>
      </c>
      <c r="I5647">
        <f t="shared" si="671"/>
        <v>1629000</v>
      </c>
      <c r="J5647">
        <v>2020.03</v>
      </c>
      <c r="K5647">
        <f t="shared" si="672"/>
        <v>256</v>
      </c>
      <c r="M5647">
        <f t="shared" si="673"/>
        <v>1499000</v>
      </c>
    </row>
    <row r="5648" spans="1:13" x14ac:dyDescent="0.45">
      <c r="A5648" t="s">
        <v>5323</v>
      </c>
      <c r="B5648">
        <v>950000</v>
      </c>
      <c r="C5648" t="s">
        <v>4</v>
      </c>
      <c r="D5648" t="str">
        <f>LEFT(F5648,7)</f>
        <v>2021.02</v>
      </c>
      <c r="E5648" t="str" cm="1">
        <f t="array" ref="E5648">IF(COUNT(FIND({"셀룰러","샐룰러","lte","Lte","LTE","Cellular","cellular"},G5648)),"lte","wifi")</f>
        <v>wifi</v>
      </c>
      <c r="F5648" t="s">
        <v>71</v>
      </c>
      <c r="G5648" t="s">
        <v>3082</v>
      </c>
      <c r="H5648">
        <f t="shared" si="676"/>
        <v>0.99000000000000909</v>
      </c>
      <c r="I5648">
        <f t="shared" si="671"/>
        <v>1299000</v>
      </c>
      <c r="J5648">
        <v>2020.03</v>
      </c>
      <c r="K5648">
        <f t="shared" si="672"/>
        <v>128</v>
      </c>
      <c r="M5648">
        <f t="shared" si="673"/>
        <v>1299000</v>
      </c>
    </row>
    <row r="5649" spans="1:13" x14ac:dyDescent="0.45">
      <c r="A5649" t="s">
        <v>5323</v>
      </c>
      <c r="B5649">
        <v>1000000</v>
      </c>
      <c r="C5649" t="s">
        <v>43</v>
      </c>
      <c r="D5649" t="str">
        <f>LEFT(F5649,7)</f>
        <v>2020.11</v>
      </c>
      <c r="E5649" t="str" cm="1">
        <f t="array" ref="E5649">IF(COUNT(FIND({"셀룰러","샐룰러","lte","Lte","LTE","Cellular","cellular"},G5649)),"lte","wifi")</f>
        <v>wifi</v>
      </c>
      <c r="F5649" t="s">
        <v>599</v>
      </c>
      <c r="G5649" t="s">
        <v>5023</v>
      </c>
      <c r="H5649">
        <f t="shared" si="676"/>
        <v>7.999999999992724E-2</v>
      </c>
      <c r="I5649">
        <f t="shared" si="671"/>
        <v>1429000</v>
      </c>
      <c r="J5649">
        <v>2020.03</v>
      </c>
      <c r="K5649">
        <f t="shared" si="672"/>
        <v>256</v>
      </c>
      <c r="M5649">
        <f t="shared" si="673"/>
        <v>1299000</v>
      </c>
    </row>
    <row r="5650" spans="1:13" x14ac:dyDescent="0.45">
      <c r="A5650" t="s">
        <v>5323</v>
      </c>
      <c r="B5650">
        <v>960000</v>
      </c>
      <c r="C5650" t="s">
        <v>7</v>
      </c>
      <c r="D5650" s="2">
        <v>2021.03</v>
      </c>
      <c r="E5650" t="str" cm="1">
        <f t="array" ref="E5650">IF(COUNT(FIND({"셀룰러","샐룰러","lte","Lte","LTE","Cellular","cellular"},G5650)),"lte","wifi")</f>
        <v>lte</v>
      </c>
      <c r="F5650">
        <v>20210306</v>
      </c>
      <c r="G5650" t="s">
        <v>214</v>
      </c>
      <c r="H5650">
        <f t="shared" si="676"/>
        <v>1</v>
      </c>
      <c r="I5650">
        <f t="shared" si="671"/>
        <v>1629000</v>
      </c>
      <c r="J5650">
        <v>2020.03</v>
      </c>
      <c r="K5650">
        <f t="shared" si="672"/>
        <v>256</v>
      </c>
      <c r="M5650">
        <f t="shared" si="673"/>
        <v>1499000</v>
      </c>
    </row>
    <row r="5651" spans="1:13" x14ac:dyDescent="0.45">
      <c r="A5651" t="s">
        <v>5323</v>
      </c>
      <c r="B5651">
        <v>1150000</v>
      </c>
      <c r="C5651" t="s">
        <v>4</v>
      </c>
      <c r="D5651" t="str">
        <f>LEFT(F5651,7)</f>
        <v>2021.03</v>
      </c>
      <c r="E5651" t="str" cm="1">
        <f t="array" ref="E5651">IF(COUNT(FIND({"셀룰러","샐룰러","lte","Lte","LTE","Cellular","cellular"},G5651)),"lte","wifi")</f>
        <v>lte</v>
      </c>
      <c r="F5651" t="s">
        <v>8</v>
      </c>
      <c r="G5651" t="s">
        <v>3000</v>
      </c>
      <c r="H5651">
        <f t="shared" si="676"/>
        <v>1</v>
      </c>
      <c r="I5651">
        <f t="shared" si="671"/>
        <v>1499000</v>
      </c>
      <c r="J5651">
        <v>2020.03</v>
      </c>
      <c r="K5651">
        <f t="shared" si="672"/>
        <v>128</v>
      </c>
      <c r="M5651">
        <f t="shared" si="673"/>
        <v>1499000</v>
      </c>
    </row>
    <row r="5652" spans="1:13" x14ac:dyDescent="0.45">
      <c r="A5652" t="s">
        <v>5323</v>
      </c>
      <c r="B5652">
        <v>1050000</v>
      </c>
      <c r="C5652" t="s">
        <v>4</v>
      </c>
      <c r="D5652" t="str">
        <f>LEFT(F5652,7)</f>
        <v>2020.11</v>
      </c>
      <c r="E5652" t="str" cm="1">
        <f t="array" ref="E5652">IF(COUNT(FIND({"셀룰러","샐룰러","lte","Lte","LTE","Cellular","cellular"},G5652)),"lte","wifi")</f>
        <v>wifi</v>
      </c>
      <c r="F5652" t="s">
        <v>32</v>
      </c>
      <c r="G5652" t="s">
        <v>2954</v>
      </c>
      <c r="H5652">
        <f t="shared" si="676"/>
        <v>7.999999999992724E-2</v>
      </c>
      <c r="I5652">
        <f t="shared" si="671"/>
        <v>1299000</v>
      </c>
      <c r="J5652">
        <v>2020.03</v>
      </c>
      <c r="K5652">
        <f t="shared" si="672"/>
        <v>128</v>
      </c>
      <c r="M5652">
        <f t="shared" si="673"/>
        <v>1299000</v>
      </c>
    </row>
    <row r="5653" spans="1:13" x14ac:dyDescent="0.45">
      <c r="A5653" t="s">
        <v>5323</v>
      </c>
      <c r="B5653">
        <v>1050000</v>
      </c>
      <c r="C5653" t="s">
        <v>4</v>
      </c>
      <c r="D5653" s="2">
        <v>2020.11</v>
      </c>
      <c r="E5653" t="str" cm="1">
        <f t="array" ref="E5653">IF(COUNT(FIND({"셀룰러","샐룰러","lte","Lte","LTE","Cellular","cellular"},G5653)),"lte","wifi")</f>
        <v>lte</v>
      </c>
      <c r="F5653">
        <v>20201127</v>
      </c>
      <c r="G5653" t="s">
        <v>5720</v>
      </c>
      <c r="H5653">
        <f t="shared" si="676"/>
        <v>7.999999999992724E-2</v>
      </c>
      <c r="I5653">
        <f t="shared" si="671"/>
        <v>1629000</v>
      </c>
      <c r="J5653">
        <v>2020.03</v>
      </c>
      <c r="K5653">
        <f t="shared" si="672"/>
        <v>256</v>
      </c>
      <c r="M5653">
        <f t="shared" si="673"/>
        <v>1499000</v>
      </c>
    </row>
    <row r="5654" spans="1:13" x14ac:dyDescent="0.45">
      <c r="A5654" t="s">
        <v>5323</v>
      </c>
      <c r="B5654">
        <v>1050000</v>
      </c>
      <c r="C5654" t="s">
        <v>43</v>
      </c>
      <c r="D5654" t="str">
        <f t="shared" ref="D5654:D5662" si="677">LEFT(F5654,7)</f>
        <v>2020.12</v>
      </c>
      <c r="E5654" t="str" cm="1">
        <f t="array" ref="E5654">IF(COUNT(FIND({"셀룰러","샐룰러","lte","Lte","LTE","Cellular","cellular"},G5654)),"lte","wifi")</f>
        <v>wifi</v>
      </c>
      <c r="F5654" t="s">
        <v>152</v>
      </c>
      <c r="G5654" t="s">
        <v>3211</v>
      </c>
      <c r="H5654">
        <f t="shared" si="676"/>
        <v>8.9999999999918145E-2</v>
      </c>
      <c r="I5654">
        <f t="shared" si="671"/>
        <v>1299000</v>
      </c>
      <c r="J5654">
        <v>2020.03</v>
      </c>
      <c r="K5654">
        <f t="shared" si="672"/>
        <v>128</v>
      </c>
      <c r="M5654">
        <f t="shared" si="673"/>
        <v>1299000</v>
      </c>
    </row>
    <row r="5655" spans="1:13" x14ac:dyDescent="0.45">
      <c r="A5655" t="s">
        <v>5323</v>
      </c>
      <c r="B5655">
        <v>1100000</v>
      </c>
      <c r="C5655" t="s">
        <v>43</v>
      </c>
      <c r="D5655" t="str">
        <f t="shared" si="677"/>
        <v>2021.03</v>
      </c>
      <c r="E5655" t="str" cm="1">
        <f t="array" ref="E5655">IF(COUNT(FIND({"셀룰러","샐룰러","lte","Lte","LTE","Cellular","cellular"},G5655)),"lte","wifi")</f>
        <v>lte</v>
      </c>
      <c r="F5655" t="s">
        <v>18</v>
      </c>
      <c r="G5655" t="s">
        <v>2984</v>
      </c>
      <c r="H5655">
        <f t="shared" si="676"/>
        <v>1</v>
      </c>
      <c r="I5655">
        <f t="shared" si="671"/>
        <v>1499000</v>
      </c>
      <c r="J5655">
        <v>2020.03</v>
      </c>
      <c r="K5655">
        <f t="shared" si="672"/>
        <v>128</v>
      </c>
      <c r="M5655">
        <f t="shared" si="673"/>
        <v>1499000</v>
      </c>
    </row>
    <row r="5656" spans="1:13" x14ac:dyDescent="0.45">
      <c r="A5656" t="s">
        <v>5323</v>
      </c>
      <c r="B5656">
        <v>1100000</v>
      </c>
      <c r="C5656" t="s">
        <v>4</v>
      </c>
      <c r="D5656" t="str">
        <f t="shared" si="677"/>
        <v>2021.02</v>
      </c>
      <c r="E5656" t="str" cm="1">
        <f t="array" ref="E5656">IF(COUNT(FIND({"셀룰러","샐룰러","lte","Lte","LTE","Cellular","cellular"},G5656)),"lte","wifi")</f>
        <v>wifi</v>
      </c>
      <c r="F5656" t="s">
        <v>77</v>
      </c>
      <c r="G5656" t="s">
        <v>3049</v>
      </c>
      <c r="H5656">
        <f t="shared" si="676"/>
        <v>0.99000000000000909</v>
      </c>
      <c r="I5656">
        <f t="shared" si="671"/>
        <v>1299000</v>
      </c>
      <c r="J5656">
        <v>2020.03</v>
      </c>
      <c r="K5656">
        <f t="shared" si="672"/>
        <v>128</v>
      </c>
      <c r="M5656">
        <f t="shared" si="673"/>
        <v>1299000</v>
      </c>
    </row>
    <row r="5657" spans="1:13" x14ac:dyDescent="0.45">
      <c r="A5657" t="s">
        <v>5323</v>
      </c>
      <c r="B5657">
        <v>70000</v>
      </c>
      <c r="C5657" t="s">
        <v>7</v>
      </c>
      <c r="D5657" t="str">
        <f t="shared" si="677"/>
        <v>2021.03</v>
      </c>
      <c r="E5657" t="str" cm="1">
        <f t="array" ref="E5657">IF(COUNT(FIND({"셀룰러","샐룰러","lte","Lte","LTE","Cellular","cellular"},G5657)),"lte","wifi")</f>
        <v>wifi</v>
      </c>
      <c r="F5657" t="s">
        <v>15</v>
      </c>
      <c r="G5657" t="s">
        <v>4968</v>
      </c>
      <c r="H5657">
        <f t="shared" si="676"/>
        <v>1</v>
      </c>
      <c r="I5657">
        <f t="shared" si="671"/>
        <v>1429000</v>
      </c>
      <c r="J5657">
        <v>2020.03</v>
      </c>
      <c r="K5657">
        <f t="shared" si="672"/>
        <v>256</v>
      </c>
      <c r="M5657">
        <f t="shared" si="673"/>
        <v>1299000</v>
      </c>
    </row>
    <row r="5658" spans="1:13" x14ac:dyDescent="0.45">
      <c r="A5658" t="s">
        <v>5323</v>
      </c>
      <c r="B5658">
        <v>1300000</v>
      </c>
      <c r="C5658" t="s">
        <v>4</v>
      </c>
      <c r="D5658" t="str">
        <f t="shared" si="677"/>
        <v>2021.01</v>
      </c>
      <c r="E5658" t="str" cm="1">
        <f t="array" ref="E5658">IF(COUNT(FIND({"셀룰러","샐룰러","lte","Lte","LTE","Cellular","cellular"},G5658)),"lte","wifi")</f>
        <v>wifi</v>
      </c>
      <c r="F5658" t="s">
        <v>114</v>
      </c>
      <c r="G5658" t="s">
        <v>3176</v>
      </c>
      <c r="H5658">
        <f t="shared" si="676"/>
        <v>0.98000000000001819</v>
      </c>
      <c r="I5658">
        <f t="shared" si="671"/>
        <v>1429000</v>
      </c>
      <c r="J5658">
        <v>2020.03</v>
      </c>
      <c r="K5658">
        <f t="shared" si="672"/>
        <v>256</v>
      </c>
      <c r="M5658">
        <f t="shared" si="673"/>
        <v>1299000</v>
      </c>
    </row>
    <row r="5659" spans="1:13" x14ac:dyDescent="0.45">
      <c r="A5659" t="s">
        <v>5323</v>
      </c>
      <c r="B5659">
        <v>1150000</v>
      </c>
      <c r="C5659" t="s">
        <v>4</v>
      </c>
      <c r="D5659" t="str">
        <f t="shared" si="677"/>
        <v>2021.01</v>
      </c>
      <c r="E5659" t="str" cm="1">
        <f t="array" ref="E5659">IF(COUNT(FIND({"셀룰러","샐룰러","lte","Lte","LTE","Cellular","cellular"},G5659)),"lte","wifi")</f>
        <v>wifi</v>
      </c>
      <c r="F5659" t="s">
        <v>418</v>
      </c>
      <c r="G5659" t="s">
        <v>2926</v>
      </c>
      <c r="H5659">
        <f t="shared" si="676"/>
        <v>0.98000000000001819</v>
      </c>
      <c r="I5659">
        <f t="shared" si="671"/>
        <v>1689000</v>
      </c>
      <c r="J5659">
        <v>2020.03</v>
      </c>
      <c r="K5659">
        <f t="shared" si="672"/>
        <v>512</v>
      </c>
      <c r="M5659">
        <f t="shared" si="673"/>
        <v>1299000</v>
      </c>
    </row>
    <row r="5660" spans="1:13" x14ac:dyDescent="0.45">
      <c r="A5660" t="s">
        <v>5323</v>
      </c>
      <c r="B5660">
        <v>900000</v>
      </c>
      <c r="C5660" t="s">
        <v>4</v>
      </c>
      <c r="D5660" t="str">
        <f t="shared" si="677"/>
        <v>2021.02</v>
      </c>
      <c r="E5660" t="str" cm="1">
        <f t="array" ref="E5660">IF(COUNT(FIND({"셀룰러","샐룰러","lte","Lte","LTE","Cellular","cellular"},G5660)),"lte","wifi")</f>
        <v>wifi</v>
      </c>
      <c r="F5660" t="s">
        <v>35</v>
      </c>
      <c r="G5660" t="s">
        <v>2842</v>
      </c>
      <c r="H5660">
        <f t="shared" si="676"/>
        <v>0.99000000000000909</v>
      </c>
      <c r="I5660">
        <f t="shared" si="671"/>
        <v>1429000</v>
      </c>
      <c r="J5660">
        <v>2020.03</v>
      </c>
      <c r="K5660">
        <f t="shared" si="672"/>
        <v>256</v>
      </c>
      <c r="M5660">
        <f t="shared" si="673"/>
        <v>1299000</v>
      </c>
    </row>
    <row r="5661" spans="1:13" x14ac:dyDescent="0.45">
      <c r="A5661" t="s">
        <v>5323</v>
      </c>
      <c r="B5661">
        <v>1150000</v>
      </c>
      <c r="C5661" t="s">
        <v>4</v>
      </c>
      <c r="D5661" t="str">
        <f t="shared" si="677"/>
        <v>2021.01</v>
      </c>
      <c r="E5661" t="str" cm="1">
        <f t="array" ref="E5661">IF(COUNT(FIND({"셀룰러","샐룰러","lte","Lte","LTE","Cellular","cellular"},G5661)),"lte","wifi")</f>
        <v>wifi</v>
      </c>
      <c r="F5661" t="s">
        <v>342</v>
      </c>
      <c r="G5661" t="s">
        <v>3134</v>
      </c>
      <c r="H5661">
        <f t="shared" si="676"/>
        <v>0.98000000000001819</v>
      </c>
      <c r="I5661">
        <f t="shared" si="671"/>
        <v>1429000</v>
      </c>
      <c r="J5661">
        <v>2020.03</v>
      </c>
      <c r="K5661">
        <f t="shared" si="672"/>
        <v>256</v>
      </c>
      <c r="M5661">
        <f t="shared" si="673"/>
        <v>1299000</v>
      </c>
    </row>
    <row r="5662" spans="1:13" x14ac:dyDescent="0.45">
      <c r="A5662" t="s">
        <v>5323</v>
      </c>
      <c r="B5662">
        <v>830000</v>
      </c>
      <c r="C5662" t="s">
        <v>4</v>
      </c>
      <c r="D5662" t="str">
        <f t="shared" si="677"/>
        <v>2021.02</v>
      </c>
      <c r="E5662" t="str" cm="1">
        <f t="array" ref="E5662">IF(COUNT(FIND({"셀룰러","샐룰러","lte","Lte","LTE","Cellular","cellular"},G5662)),"lte","wifi")</f>
        <v>wifi</v>
      </c>
      <c r="F5662" t="s">
        <v>61</v>
      </c>
      <c r="G5662" t="s">
        <v>3033</v>
      </c>
      <c r="H5662">
        <f t="shared" si="676"/>
        <v>0.99000000000000909</v>
      </c>
      <c r="I5662">
        <f t="shared" si="671"/>
        <v>1299000</v>
      </c>
      <c r="J5662">
        <v>2020.03</v>
      </c>
      <c r="K5662">
        <f t="shared" si="672"/>
        <v>128</v>
      </c>
      <c r="M5662">
        <f t="shared" si="673"/>
        <v>1299000</v>
      </c>
    </row>
    <row r="5663" spans="1:13" x14ac:dyDescent="0.45">
      <c r="A5663" t="s">
        <v>5323</v>
      </c>
      <c r="B5663">
        <v>1050000</v>
      </c>
      <c r="C5663" t="s">
        <v>4</v>
      </c>
      <c r="D5663" s="2">
        <v>2021.03</v>
      </c>
      <c r="E5663" t="str" cm="1">
        <f t="array" ref="E5663">IF(COUNT(FIND({"셀룰러","샐룰러","lte","Lte","LTE","Cellular","cellular"},G5663)),"lte","wifi")</f>
        <v>lte</v>
      </c>
      <c r="F5663">
        <v>20210308</v>
      </c>
      <c r="G5663" t="s">
        <v>5519</v>
      </c>
      <c r="H5663">
        <f t="shared" si="676"/>
        <v>1</v>
      </c>
      <c r="I5663">
        <f t="shared" si="671"/>
        <v>1629000</v>
      </c>
      <c r="J5663">
        <v>2020.03</v>
      </c>
      <c r="K5663">
        <f t="shared" si="672"/>
        <v>256</v>
      </c>
      <c r="M5663">
        <f t="shared" si="673"/>
        <v>1499000</v>
      </c>
    </row>
    <row r="5664" spans="1:13" x14ac:dyDescent="0.45">
      <c r="A5664" t="s">
        <v>5323</v>
      </c>
      <c r="B5664">
        <v>930000</v>
      </c>
      <c r="C5664" t="s">
        <v>43</v>
      </c>
      <c r="D5664" t="str">
        <f t="shared" ref="D5664:D5675" si="678">LEFT(F5664,7)</f>
        <v>2020.12</v>
      </c>
      <c r="E5664" t="str" cm="1">
        <f t="array" ref="E5664">IF(COUNT(FIND({"셀룰러","샐룰러","lte","Lte","LTE","Cellular","cellular"},G5664)),"lte","wifi")</f>
        <v>wifi</v>
      </c>
      <c r="F5664" t="s">
        <v>153</v>
      </c>
      <c r="G5664" t="s">
        <v>4978</v>
      </c>
      <c r="H5664">
        <f t="shared" si="676"/>
        <v>8.9999999999918145E-2</v>
      </c>
      <c r="I5664">
        <f t="shared" si="671"/>
        <v>1299000</v>
      </c>
      <c r="J5664">
        <v>2020.03</v>
      </c>
      <c r="K5664">
        <f t="shared" si="672"/>
        <v>128</v>
      </c>
      <c r="M5664">
        <f t="shared" si="673"/>
        <v>1299000</v>
      </c>
    </row>
    <row r="5665" spans="1:13" x14ac:dyDescent="0.45">
      <c r="A5665" t="s">
        <v>5323</v>
      </c>
      <c r="B5665">
        <v>1100000</v>
      </c>
      <c r="C5665" t="s">
        <v>43</v>
      </c>
      <c r="D5665" t="str">
        <f t="shared" si="678"/>
        <v>2021.03</v>
      </c>
      <c r="E5665" t="str" cm="1">
        <f t="array" ref="E5665">IF(COUNT(FIND({"셀룰러","샐룰러","lte","Lte","LTE","Cellular","cellular"},G5665)),"lte","wifi")</f>
        <v>lte</v>
      </c>
      <c r="F5665" t="s">
        <v>13</v>
      </c>
      <c r="G5665" t="s">
        <v>2982</v>
      </c>
      <c r="H5665">
        <f t="shared" si="676"/>
        <v>1</v>
      </c>
      <c r="I5665">
        <f t="shared" si="671"/>
        <v>1499000</v>
      </c>
      <c r="J5665">
        <v>2020.03</v>
      </c>
      <c r="K5665">
        <f t="shared" si="672"/>
        <v>128</v>
      </c>
      <c r="M5665">
        <f t="shared" si="673"/>
        <v>1499000</v>
      </c>
    </row>
    <row r="5666" spans="1:13" x14ac:dyDescent="0.45">
      <c r="A5666" t="s">
        <v>5323</v>
      </c>
      <c r="B5666">
        <v>1200000</v>
      </c>
      <c r="C5666" t="s">
        <v>43</v>
      </c>
      <c r="D5666" t="str">
        <f t="shared" si="678"/>
        <v>2021.02</v>
      </c>
      <c r="E5666" t="str" cm="1">
        <f t="array" ref="E5666">IF(COUNT(FIND({"셀룰러","샐룰러","lte","Lte","LTE","Cellular","cellular"},G5666)),"lte","wifi")</f>
        <v>wifi</v>
      </c>
      <c r="F5666" t="s">
        <v>105</v>
      </c>
      <c r="G5666" t="s">
        <v>3079</v>
      </c>
      <c r="H5666">
        <f t="shared" si="676"/>
        <v>0.99000000000000909</v>
      </c>
      <c r="I5666">
        <f t="shared" si="671"/>
        <v>1429000</v>
      </c>
      <c r="J5666">
        <v>2020.03</v>
      </c>
      <c r="K5666">
        <f t="shared" si="672"/>
        <v>256</v>
      </c>
      <c r="M5666">
        <f t="shared" si="673"/>
        <v>1299000</v>
      </c>
    </row>
    <row r="5667" spans="1:13" x14ac:dyDescent="0.45">
      <c r="A5667" t="s">
        <v>5323</v>
      </c>
      <c r="B5667">
        <v>1100000</v>
      </c>
      <c r="C5667" t="s">
        <v>43</v>
      </c>
      <c r="D5667" t="str">
        <f t="shared" si="678"/>
        <v>2020.11</v>
      </c>
      <c r="E5667" t="str" cm="1">
        <f t="array" ref="E5667">IF(COUNT(FIND({"셀룰러","샐룰러","lte","Lte","LTE","Cellular","cellular"},G5667)),"lte","wifi")</f>
        <v>wifi</v>
      </c>
      <c r="F5667" t="s">
        <v>516</v>
      </c>
      <c r="G5667" t="s">
        <v>5016</v>
      </c>
      <c r="H5667">
        <f t="shared" si="676"/>
        <v>7.999999999992724E-2</v>
      </c>
      <c r="I5667">
        <f t="shared" si="671"/>
        <v>1429000</v>
      </c>
      <c r="J5667">
        <v>2020.03</v>
      </c>
      <c r="K5667">
        <f t="shared" si="672"/>
        <v>256</v>
      </c>
      <c r="M5667">
        <f t="shared" si="673"/>
        <v>1299000</v>
      </c>
    </row>
    <row r="5668" spans="1:13" x14ac:dyDescent="0.45">
      <c r="A5668" t="s">
        <v>5323</v>
      </c>
      <c r="B5668">
        <v>1100000</v>
      </c>
      <c r="C5668" t="s">
        <v>4</v>
      </c>
      <c r="D5668" t="str">
        <f t="shared" si="678"/>
        <v>2020.11</v>
      </c>
      <c r="E5668" t="str" cm="1">
        <f t="array" ref="E5668">IF(COUNT(FIND({"셀룰러","샐룰러","lte","Lte","LTE","Cellular","cellular"},G5668)),"lte","wifi")</f>
        <v>wifi</v>
      </c>
      <c r="F5668" t="s">
        <v>536</v>
      </c>
      <c r="G5668" t="s">
        <v>5024</v>
      </c>
      <c r="H5668">
        <f t="shared" si="676"/>
        <v>7.999999999992724E-2</v>
      </c>
      <c r="I5668">
        <f t="shared" si="671"/>
        <v>1299000</v>
      </c>
      <c r="J5668">
        <v>2020.03</v>
      </c>
      <c r="K5668">
        <f t="shared" si="672"/>
        <v>128</v>
      </c>
      <c r="M5668">
        <f t="shared" si="673"/>
        <v>1299000</v>
      </c>
    </row>
    <row r="5669" spans="1:13" x14ac:dyDescent="0.45">
      <c r="A5669" t="s">
        <v>5323</v>
      </c>
      <c r="B5669">
        <v>940000</v>
      </c>
      <c r="C5669" t="s">
        <v>43</v>
      </c>
      <c r="D5669" t="str">
        <f t="shared" si="678"/>
        <v>2021.01</v>
      </c>
      <c r="E5669" t="str" cm="1">
        <f t="array" ref="E5669">IF(COUNT(FIND({"셀룰러","샐룰러","lte","Lte","LTE","Cellular","cellular"},G5669)),"lte","wifi")</f>
        <v>wifi</v>
      </c>
      <c r="F5669" t="s">
        <v>418</v>
      </c>
      <c r="G5669" t="s">
        <v>3183</v>
      </c>
      <c r="H5669">
        <f t="shared" si="676"/>
        <v>0.98000000000001819</v>
      </c>
      <c r="I5669">
        <f t="shared" si="671"/>
        <v>1299000</v>
      </c>
      <c r="J5669">
        <v>2020.03</v>
      </c>
      <c r="K5669">
        <f t="shared" si="672"/>
        <v>128</v>
      </c>
      <c r="M5669">
        <f t="shared" si="673"/>
        <v>1299000</v>
      </c>
    </row>
    <row r="5670" spans="1:13" x14ac:dyDescent="0.45">
      <c r="A5670" t="s">
        <v>5323</v>
      </c>
      <c r="B5670">
        <v>910000</v>
      </c>
      <c r="C5670" t="s">
        <v>43</v>
      </c>
      <c r="D5670" t="str">
        <f t="shared" si="678"/>
        <v>2021.01</v>
      </c>
      <c r="E5670" t="str" cm="1">
        <f t="array" ref="E5670">IF(COUNT(FIND({"셀룰러","샐룰러","lte","Lte","LTE","Cellular","cellular"},G5670)),"lte","wifi")</f>
        <v>wifi</v>
      </c>
      <c r="F5670" t="s">
        <v>313</v>
      </c>
      <c r="G5670" t="s">
        <v>3117</v>
      </c>
      <c r="H5670">
        <f t="shared" si="676"/>
        <v>0.98000000000001819</v>
      </c>
      <c r="I5670">
        <f t="shared" si="671"/>
        <v>1299000</v>
      </c>
      <c r="J5670">
        <v>2020.03</v>
      </c>
      <c r="K5670">
        <f t="shared" si="672"/>
        <v>128</v>
      </c>
      <c r="M5670">
        <f t="shared" si="673"/>
        <v>1299000</v>
      </c>
    </row>
    <row r="5671" spans="1:13" x14ac:dyDescent="0.45">
      <c r="A5671" t="s">
        <v>5323</v>
      </c>
      <c r="B5671">
        <v>1040000</v>
      </c>
      <c r="C5671" t="s">
        <v>4</v>
      </c>
      <c r="D5671" t="str">
        <f t="shared" si="678"/>
        <v>2020.12</v>
      </c>
      <c r="E5671" t="str" cm="1">
        <f t="array" ref="E5671">IF(COUNT(FIND({"셀룰러","샐룰러","lte","Lte","LTE","Cellular","cellular"},G5671)),"lte","wifi")</f>
        <v>wifi</v>
      </c>
      <c r="F5671" t="s">
        <v>156</v>
      </c>
      <c r="G5671" t="s">
        <v>4995</v>
      </c>
      <c r="H5671">
        <f t="shared" si="676"/>
        <v>8.9999999999918145E-2</v>
      </c>
      <c r="I5671">
        <f t="shared" si="671"/>
        <v>1299000</v>
      </c>
      <c r="J5671">
        <v>2020.03</v>
      </c>
      <c r="K5671">
        <f t="shared" si="672"/>
        <v>128</v>
      </c>
      <c r="M5671">
        <f t="shared" si="673"/>
        <v>1299000</v>
      </c>
    </row>
    <row r="5672" spans="1:13" x14ac:dyDescent="0.45">
      <c r="A5672" t="s">
        <v>5323</v>
      </c>
      <c r="B5672">
        <v>930000</v>
      </c>
      <c r="C5672" t="s">
        <v>4</v>
      </c>
      <c r="D5672" t="str">
        <f t="shared" si="678"/>
        <v>2021.02</v>
      </c>
      <c r="E5672" t="str" cm="1">
        <f t="array" ref="E5672">IF(COUNT(FIND({"셀룰러","샐룰러","lte","Lte","LTE","Cellular","cellular"},G5672)),"lte","wifi")</f>
        <v>wifi</v>
      </c>
      <c r="F5672" t="s">
        <v>299</v>
      </c>
      <c r="G5672" t="s">
        <v>3071</v>
      </c>
      <c r="H5672">
        <f t="shared" si="676"/>
        <v>0.99000000000000909</v>
      </c>
      <c r="I5672">
        <f t="shared" si="671"/>
        <v>1299000</v>
      </c>
      <c r="J5672">
        <v>2020.03</v>
      </c>
      <c r="K5672">
        <f t="shared" si="672"/>
        <v>128</v>
      </c>
      <c r="M5672">
        <f t="shared" si="673"/>
        <v>1299000</v>
      </c>
    </row>
    <row r="5673" spans="1:13" x14ac:dyDescent="0.45">
      <c r="A5673" t="s">
        <v>5323</v>
      </c>
      <c r="B5673">
        <v>1350000</v>
      </c>
      <c r="C5673" t="s">
        <v>43</v>
      </c>
      <c r="D5673" t="str">
        <f t="shared" si="678"/>
        <v>2021.02</v>
      </c>
      <c r="E5673" t="str" cm="1">
        <f t="array" ref="E5673">IF(COUNT(FIND({"셀룰러","샐룰러","lte","Lte","LTE","Cellular","cellular"},G5673)),"lte","wifi")</f>
        <v>lte</v>
      </c>
      <c r="F5673" t="s">
        <v>77</v>
      </c>
      <c r="G5673" t="s">
        <v>3051</v>
      </c>
      <c r="H5673">
        <f t="shared" si="676"/>
        <v>0.99000000000000909</v>
      </c>
      <c r="I5673">
        <f t="shared" ref="I5673:I5736" si="679">IF(K5673=256,M5673+130000,IF(K5673=512,M5673+390000,IF(K5673=1024,M5673+650000,M5673)))</f>
        <v>1889000</v>
      </c>
      <c r="J5673">
        <v>2020.03</v>
      </c>
      <c r="K5673">
        <f t="shared" ref="K5673:K5736" si="680">IF(COUNT(FIND("1TB",G5673)),1024,IF(COUNT(FIND(128,G5673)),128,IF(COUNT(FIND(512,G5673)),512,256)))</f>
        <v>512</v>
      </c>
      <c r="M5673">
        <f t="shared" ref="M5673:M5736" si="681">IF(E5673="wifi",1299000,1499000)</f>
        <v>1499000</v>
      </c>
    </row>
    <row r="5674" spans="1:13" x14ac:dyDescent="0.45">
      <c r="A5674" t="s">
        <v>5323</v>
      </c>
      <c r="B5674">
        <v>1200000</v>
      </c>
      <c r="C5674" t="s">
        <v>43</v>
      </c>
      <c r="D5674" t="str">
        <f t="shared" si="678"/>
        <v>2020.12</v>
      </c>
      <c r="E5674" t="str" cm="1">
        <f t="array" ref="E5674">IF(COUNT(FIND({"셀룰러","샐룰러","lte","Lte","LTE","Cellular","cellular"},G5674)),"lte","wifi")</f>
        <v>wifi</v>
      </c>
      <c r="F5674" t="s">
        <v>460</v>
      </c>
      <c r="G5674" t="s">
        <v>2941</v>
      </c>
      <c r="H5674">
        <f t="shared" si="676"/>
        <v>8.9999999999918145E-2</v>
      </c>
      <c r="I5674">
        <f t="shared" si="679"/>
        <v>1429000</v>
      </c>
      <c r="J5674">
        <v>2020.03</v>
      </c>
      <c r="K5674">
        <f t="shared" si="680"/>
        <v>256</v>
      </c>
      <c r="M5674">
        <f t="shared" si="681"/>
        <v>1299000</v>
      </c>
    </row>
    <row r="5675" spans="1:13" x14ac:dyDescent="0.45">
      <c r="A5675" t="s">
        <v>5323</v>
      </c>
      <c r="B5675">
        <v>1050000</v>
      </c>
      <c r="C5675" t="s">
        <v>4</v>
      </c>
      <c r="D5675" t="str">
        <f t="shared" si="678"/>
        <v>2021.01</v>
      </c>
      <c r="E5675" t="str" cm="1">
        <f t="array" ref="E5675">IF(COUNT(FIND({"셀룰러","샐룰러","lte","Lte","LTE","Cellular","cellular"},G5675)),"lte","wifi")</f>
        <v>wifi</v>
      </c>
      <c r="F5675" t="s">
        <v>351</v>
      </c>
      <c r="G5675" t="s">
        <v>2912</v>
      </c>
      <c r="H5675">
        <f t="shared" si="676"/>
        <v>0.98000000000001819</v>
      </c>
      <c r="I5675">
        <f t="shared" si="679"/>
        <v>1299000</v>
      </c>
      <c r="J5675">
        <v>2020.03</v>
      </c>
      <c r="K5675">
        <f t="shared" si="680"/>
        <v>128</v>
      </c>
      <c r="M5675">
        <f t="shared" si="681"/>
        <v>1299000</v>
      </c>
    </row>
    <row r="5676" spans="1:13" x14ac:dyDescent="0.45">
      <c r="A5676" t="s">
        <v>5323</v>
      </c>
      <c r="B5676">
        <v>890000</v>
      </c>
      <c r="C5676" t="s">
        <v>43</v>
      </c>
      <c r="D5676" s="2">
        <v>2021.02</v>
      </c>
      <c r="E5676" t="str" cm="1">
        <f t="array" ref="E5676">IF(COUNT(FIND({"셀룰러","샐룰러","lte","Lte","LTE","Cellular","cellular"},G5676)),"lte","wifi")</f>
        <v>wifi</v>
      </c>
      <c r="F5676">
        <v>20210220</v>
      </c>
      <c r="G5676" t="s">
        <v>5494</v>
      </c>
      <c r="H5676">
        <f t="shared" si="676"/>
        <v>0.99000000000000909</v>
      </c>
      <c r="I5676">
        <f t="shared" si="679"/>
        <v>1299000</v>
      </c>
      <c r="J5676">
        <v>2020.03</v>
      </c>
      <c r="K5676">
        <f t="shared" si="680"/>
        <v>128</v>
      </c>
      <c r="M5676">
        <f t="shared" si="681"/>
        <v>1299000</v>
      </c>
    </row>
    <row r="5677" spans="1:13" x14ac:dyDescent="0.45">
      <c r="A5677" t="s">
        <v>5323</v>
      </c>
      <c r="B5677">
        <v>900000</v>
      </c>
      <c r="C5677" t="s">
        <v>7</v>
      </c>
      <c r="D5677" t="str">
        <f t="shared" ref="D5677:D5685" si="682">LEFT(F5677,7)</f>
        <v>2021.02</v>
      </c>
      <c r="E5677" t="str" cm="1">
        <f t="array" ref="E5677">IF(COUNT(FIND({"셀룰러","샐룰러","lte","Lte","LTE","Cellular","cellular"},G5677)),"lte","wifi")</f>
        <v>wifi</v>
      </c>
      <c r="F5677" t="s">
        <v>44</v>
      </c>
      <c r="G5677" t="s">
        <v>2862</v>
      </c>
      <c r="H5677">
        <f t="shared" si="676"/>
        <v>0.99000000000000909</v>
      </c>
      <c r="I5677">
        <f t="shared" si="679"/>
        <v>1299000</v>
      </c>
      <c r="J5677">
        <v>2020.03</v>
      </c>
      <c r="K5677">
        <f t="shared" si="680"/>
        <v>128</v>
      </c>
      <c r="M5677">
        <f t="shared" si="681"/>
        <v>1299000</v>
      </c>
    </row>
    <row r="5678" spans="1:13" x14ac:dyDescent="0.45">
      <c r="A5678" t="s">
        <v>5323</v>
      </c>
      <c r="B5678">
        <v>1093500</v>
      </c>
      <c r="C5678" t="s">
        <v>4</v>
      </c>
      <c r="D5678" t="str">
        <f t="shared" si="682"/>
        <v>2020.12</v>
      </c>
      <c r="E5678" t="str" cm="1">
        <f t="array" ref="E5678">IF(COUNT(FIND({"셀룰러","샐룰러","lte","Lte","LTE","Cellular","cellular"},G5678)),"lte","wifi")</f>
        <v>wifi</v>
      </c>
      <c r="F5678" t="s">
        <v>455</v>
      </c>
      <c r="G5678" t="s">
        <v>2790</v>
      </c>
      <c r="H5678">
        <f t="shared" si="676"/>
        <v>8.9999999999918145E-2</v>
      </c>
      <c r="I5678">
        <f t="shared" si="679"/>
        <v>1689000</v>
      </c>
      <c r="J5678">
        <v>2020.03</v>
      </c>
      <c r="K5678">
        <f t="shared" si="680"/>
        <v>512</v>
      </c>
      <c r="M5678">
        <f t="shared" si="681"/>
        <v>1299000</v>
      </c>
    </row>
    <row r="5679" spans="1:13" x14ac:dyDescent="0.45">
      <c r="A5679" t="s">
        <v>5323</v>
      </c>
      <c r="B5679">
        <v>1300000</v>
      </c>
      <c r="C5679" t="s">
        <v>4</v>
      </c>
      <c r="D5679" t="str">
        <f t="shared" si="682"/>
        <v>2020.12</v>
      </c>
      <c r="E5679" t="str" cm="1">
        <f t="array" ref="E5679">IF(COUNT(FIND({"셀룰러","샐룰러","lte","Lte","LTE","Cellular","cellular"},G5679)),"lte","wifi")</f>
        <v>lte</v>
      </c>
      <c r="F5679" t="s">
        <v>175</v>
      </c>
      <c r="G5679" t="s">
        <v>4996</v>
      </c>
      <c r="H5679">
        <f t="shared" si="676"/>
        <v>8.9999999999918145E-2</v>
      </c>
      <c r="I5679">
        <f t="shared" si="679"/>
        <v>1629000</v>
      </c>
      <c r="J5679">
        <v>2020.03</v>
      </c>
      <c r="K5679">
        <f t="shared" si="680"/>
        <v>256</v>
      </c>
      <c r="M5679">
        <f t="shared" si="681"/>
        <v>1499000</v>
      </c>
    </row>
    <row r="5680" spans="1:13" x14ac:dyDescent="0.45">
      <c r="A5680" t="s">
        <v>5323</v>
      </c>
      <c r="B5680">
        <v>850000</v>
      </c>
      <c r="C5680" t="s">
        <v>4</v>
      </c>
      <c r="D5680" t="str">
        <f t="shared" si="682"/>
        <v>2020.12</v>
      </c>
      <c r="E5680" t="str" cm="1">
        <f t="array" ref="E5680">IF(COUNT(FIND({"셀룰러","샐룰러","lte","Lte","LTE","Cellular","cellular"},G5680)),"lte","wifi")</f>
        <v>wifi</v>
      </c>
      <c r="F5680" t="s">
        <v>480</v>
      </c>
      <c r="G5680" t="s">
        <v>2943</v>
      </c>
      <c r="H5680">
        <f t="shared" si="676"/>
        <v>8.9999999999918145E-2</v>
      </c>
      <c r="I5680">
        <f t="shared" si="679"/>
        <v>1429000</v>
      </c>
      <c r="J5680">
        <v>2020.03</v>
      </c>
      <c r="K5680">
        <f t="shared" si="680"/>
        <v>256</v>
      </c>
      <c r="M5680">
        <f t="shared" si="681"/>
        <v>1299000</v>
      </c>
    </row>
    <row r="5681" spans="1:13" x14ac:dyDescent="0.45">
      <c r="A5681" t="s">
        <v>5323</v>
      </c>
      <c r="B5681">
        <v>1050000</v>
      </c>
      <c r="C5681" t="s">
        <v>43</v>
      </c>
      <c r="D5681" t="str">
        <f t="shared" si="682"/>
        <v>2020.11</v>
      </c>
      <c r="E5681" t="str" cm="1">
        <f t="array" ref="E5681">IF(COUNT(FIND({"셀룰러","샐룰러","lte","Lte","LTE","Cellular","cellular"},G5681)),"lte","wifi")</f>
        <v>wifi</v>
      </c>
      <c r="F5681" t="s">
        <v>168</v>
      </c>
      <c r="G5681" t="s">
        <v>5002</v>
      </c>
      <c r="H5681">
        <f t="shared" si="676"/>
        <v>7.999999999992724E-2</v>
      </c>
      <c r="I5681">
        <f t="shared" si="679"/>
        <v>1429000</v>
      </c>
      <c r="J5681">
        <v>2020.03</v>
      </c>
      <c r="K5681">
        <f t="shared" si="680"/>
        <v>256</v>
      </c>
      <c r="M5681">
        <f t="shared" si="681"/>
        <v>1299000</v>
      </c>
    </row>
    <row r="5682" spans="1:13" x14ac:dyDescent="0.45">
      <c r="A5682" t="s">
        <v>5323</v>
      </c>
      <c r="B5682">
        <v>870000</v>
      </c>
      <c r="C5682" t="s">
        <v>4</v>
      </c>
      <c r="D5682" t="str">
        <f t="shared" si="682"/>
        <v>2021.01</v>
      </c>
      <c r="E5682" t="str" cm="1">
        <f t="array" ref="E5682">IF(COUNT(FIND({"셀룰러","샐룰러","lte","Lte","LTE","Cellular","cellular"},G5682)),"lte","wifi")</f>
        <v>wifi</v>
      </c>
      <c r="F5682" t="s">
        <v>313</v>
      </c>
      <c r="G5682" t="s">
        <v>3101</v>
      </c>
      <c r="H5682">
        <f t="shared" si="676"/>
        <v>0.98000000000001819</v>
      </c>
      <c r="I5682">
        <f t="shared" si="679"/>
        <v>1299000</v>
      </c>
      <c r="J5682">
        <v>2020.03</v>
      </c>
      <c r="K5682">
        <f t="shared" si="680"/>
        <v>128</v>
      </c>
      <c r="M5682">
        <f t="shared" si="681"/>
        <v>1299000</v>
      </c>
    </row>
    <row r="5683" spans="1:13" x14ac:dyDescent="0.45">
      <c r="A5683" t="s">
        <v>5323</v>
      </c>
      <c r="B5683">
        <v>1350000</v>
      </c>
      <c r="C5683" t="s">
        <v>4</v>
      </c>
      <c r="D5683" t="str">
        <f t="shared" si="682"/>
        <v>2020.12</v>
      </c>
      <c r="E5683" t="str" cm="1">
        <f t="array" ref="E5683">IF(COUNT(FIND({"셀룰러","샐룰러","lte","Lte","LTE","Cellular","cellular"},G5683)),"lte","wifi")</f>
        <v>lte</v>
      </c>
      <c r="F5683" t="s">
        <v>128</v>
      </c>
      <c r="G5683" t="s">
        <v>3210</v>
      </c>
      <c r="H5683">
        <f t="shared" si="676"/>
        <v>8.9999999999918145E-2</v>
      </c>
      <c r="I5683">
        <f t="shared" si="679"/>
        <v>1629000</v>
      </c>
      <c r="J5683">
        <v>2020.03</v>
      </c>
      <c r="K5683">
        <f t="shared" si="680"/>
        <v>256</v>
      </c>
      <c r="M5683">
        <f t="shared" si="681"/>
        <v>1499000</v>
      </c>
    </row>
    <row r="5684" spans="1:13" x14ac:dyDescent="0.45">
      <c r="A5684" t="s">
        <v>5323</v>
      </c>
      <c r="B5684">
        <v>1100000</v>
      </c>
      <c r="C5684" t="s">
        <v>43</v>
      </c>
      <c r="D5684" t="str">
        <f t="shared" si="682"/>
        <v>2020.12</v>
      </c>
      <c r="E5684" t="str" cm="1">
        <f t="array" ref="E5684">IF(COUNT(FIND({"셀룰러","샐룰러","lte","Lte","LTE","Cellular","cellular"},G5684)),"lte","wifi")</f>
        <v>lte</v>
      </c>
      <c r="F5684" t="s">
        <v>130</v>
      </c>
      <c r="G5684" t="s">
        <v>4803</v>
      </c>
      <c r="H5684">
        <f t="shared" si="676"/>
        <v>8.9999999999918145E-2</v>
      </c>
      <c r="I5684">
        <f t="shared" si="679"/>
        <v>1499000</v>
      </c>
      <c r="J5684">
        <v>2020.03</v>
      </c>
      <c r="K5684">
        <f t="shared" si="680"/>
        <v>128</v>
      </c>
      <c r="M5684">
        <f t="shared" si="681"/>
        <v>1499000</v>
      </c>
    </row>
    <row r="5685" spans="1:13" x14ac:dyDescent="0.45">
      <c r="A5685" t="s">
        <v>5323</v>
      </c>
      <c r="B5685">
        <v>1000000</v>
      </c>
      <c r="C5685" t="s">
        <v>4</v>
      </c>
      <c r="D5685" t="str">
        <f t="shared" si="682"/>
        <v>2021.01</v>
      </c>
      <c r="E5685" t="str" cm="1">
        <f t="array" ref="E5685">IF(COUNT(FIND({"셀룰러","샐룰러","lte","Lte","LTE","Cellular","cellular"},G5685)),"lte","wifi")</f>
        <v>wifi</v>
      </c>
      <c r="F5685" t="s">
        <v>106</v>
      </c>
      <c r="G5685" t="s">
        <v>2925</v>
      </c>
      <c r="H5685">
        <f t="shared" si="676"/>
        <v>0.98000000000001819</v>
      </c>
      <c r="I5685">
        <f t="shared" si="679"/>
        <v>1429000</v>
      </c>
      <c r="J5685">
        <v>2020.03</v>
      </c>
      <c r="K5685">
        <f t="shared" si="680"/>
        <v>256</v>
      </c>
      <c r="M5685">
        <f t="shared" si="681"/>
        <v>1299000</v>
      </c>
    </row>
    <row r="5686" spans="1:13" x14ac:dyDescent="0.45">
      <c r="A5686" t="s">
        <v>5323</v>
      </c>
      <c r="B5686">
        <v>930000</v>
      </c>
      <c r="C5686" t="s">
        <v>43</v>
      </c>
      <c r="D5686" s="2">
        <v>2021.03</v>
      </c>
      <c r="E5686" t="str" cm="1">
        <f t="array" ref="E5686">IF(COUNT(FIND({"셀룰러","샐룰러","lte","Lte","LTE","Cellular","cellular"},G5686)),"lte","wifi")</f>
        <v>wifi</v>
      </c>
      <c r="F5686">
        <v>20210304</v>
      </c>
      <c r="G5686" t="s">
        <v>5442</v>
      </c>
      <c r="H5686">
        <f t="shared" si="676"/>
        <v>1</v>
      </c>
      <c r="I5686">
        <f t="shared" si="679"/>
        <v>1299000</v>
      </c>
      <c r="J5686">
        <v>2020.03</v>
      </c>
      <c r="K5686">
        <f t="shared" si="680"/>
        <v>128</v>
      </c>
      <c r="M5686">
        <f t="shared" si="681"/>
        <v>1299000</v>
      </c>
    </row>
    <row r="5687" spans="1:13" x14ac:dyDescent="0.45">
      <c r="A5687" t="s">
        <v>5323</v>
      </c>
      <c r="B5687">
        <v>950000</v>
      </c>
      <c r="C5687" t="s">
        <v>43</v>
      </c>
      <c r="D5687" t="str">
        <f>LEFT(F5687,7)</f>
        <v>2021.01</v>
      </c>
      <c r="E5687" t="str" cm="1">
        <f t="array" ref="E5687">IF(COUNT(FIND({"셀룰러","샐룰러","lte","Lte","LTE","Cellular","cellular"},G5687)),"lte","wifi")</f>
        <v>wifi</v>
      </c>
      <c r="F5687" t="s">
        <v>94</v>
      </c>
      <c r="G5687" t="s">
        <v>3112</v>
      </c>
      <c r="H5687">
        <f t="shared" si="676"/>
        <v>0.98000000000001819</v>
      </c>
      <c r="I5687">
        <f t="shared" si="679"/>
        <v>1299000</v>
      </c>
      <c r="J5687">
        <v>2020.03</v>
      </c>
      <c r="K5687">
        <f t="shared" si="680"/>
        <v>128</v>
      </c>
      <c r="M5687">
        <f t="shared" si="681"/>
        <v>1299000</v>
      </c>
    </row>
    <row r="5688" spans="1:13" x14ac:dyDescent="0.45">
      <c r="A5688" t="s">
        <v>5323</v>
      </c>
      <c r="B5688">
        <v>920000</v>
      </c>
      <c r="C5688" t="s">
        <v>7</v>
      </c>
      <c r="D5688" t="str">
        <f>LEFT(F5688,7)</f>
        <v>2021.02</v>
      </c>
      <c r="E5688" t="str" cm="1">
        <f t="array" ref="E5688">IF(COUNT(FIND({"셀룰러","샐룰러","lte","Lte","LTE","Cellular","cellular"},G5688)),"lte","wifi")</f>
        <v>wifi</v>
      </c>
      <c r="F5688" t="s">
        <v>30</v>
      </c>
      <c r="G5688" t="s">
        <v>3005</v>
      </c>
      <c r="H5688">
        <f t="shared" si="676"/>
        <v>0.99000000000000909</v>
      </c>
      <c r="I5688">
        <f t="shared" si="679"/>
        <v>1299000</v>
      </c>
      <c r="J5688">
        <v>2020.03</v>
      </c>
      <c r="K5688">
        <f t="shared" si="680"/>
        <v>128</v>
      </c>
      <c r="M5688">
        <f t="shared" si="681"/>
        <v>1299000</v>
      </c>
    </row>
    <row r="5689" spans="1:13" x14ac:dyDescent="0.45">
      <c r="A5689" t="s">
        <v>5323</v>
      </c>
      <c r="B5689">
        <v>933000</v>
      </c>
      <c r="C5689" t="s">
        <v>43</v>
      </c>
      <c r="D5689" t="str">
        <f>LEFT(F5689,7)</f>
        <v>2021.02</v>
      </c>
      <c r="E5689" t="str" cm="1">
        <f t="array" ref="E5689">IF(COUNT(FIND({"셀룰러","샐룰러","lte","Lte","LTE","Cellular","cellular"},G5689)),"lte","wifi")</f>
        <v>wifi</v>
      </c>
      <c r="F5689" t="s">
        <v>105</v>
      </c>
      <c r="G5689" t="s">
        <v>2910</v>
      </c>
      <c r="H5689">
        <f t="shared" si="676"/>
        <v>0.99000000000000909</v>
      </c>
      <c r="I5689">
        <f t="shared" si="679"/>
        <v>1429000</v>
      </c>
      <c r="J5689">
        <v>2020.03</v>
      </c>
      <c r="K5689">
        <f t="shared" si="680"/>
        <v>256</v>
      </c>
      <c r="M5689">
        <f t="shared" si="681"/>
        <v>1299000</v>
      </c>
    </row>
    <row r="5690" spans="1:13" x14ac:dyDescent="0.45">
      <c r="A5690" t="s">
        <v>5323</v>
      </c>
      <c r="B5690">
        <v>1200000</v>
      </c>
      <c r="C5690" t="s">
        <v>43</v>
      </c>
      <c r="D5690" s="2">
        <v>2020.12</v>
      </c>
      <c r="E5690" t="str" cm="1">
        <f t="array" ref="E5690">IF(COUNT(FIND({"셀룰러","샐룰러","lte","Lte","LTE","Cellular","cellular"},G5690)),"lte","wifi")</f>
        <v>lte</v>
      </c>
      <c r="F5690">
        <v>20201218</v>
      </c>
      <c r="G5690" t="s">
        <v>5632</v>
      </c>
      <c r="H5690">
        <f t="shared" si="676"/>
        <v>8.9999999999918145E-2</v>
      </c>
      <c r="I5690">
        <f t="shared" si="679"/>
        <v>1499000</v>
      </c>
      <c r="J5690">
        <v>2020.03</v>
      </c>
      <c r="K5690">
        <f t="shared" si="680"/>
        <v>128</v>
      </c>
      <c r="M5690">
        <f t="shared" si="681"/>
        <v>1499000</v>
      </c>
    </row>
    <row r="5691" spans="1:13" x14ac:dyDescent="0.45">
      <c r="A5691" t="s">
        <v>5323</v>
      </c>
      <c r="B5691">
        <v>990000</v>
      </c>
      <c r="C5691" t="s">
        <v>7</v>
      </c>
      <c r="D5691" t="str">
        <f t="shared" ref="D5691:D5696" si="683">LEFT(F5691,7)</f>
        <v>2021.01</v>
      </c>
      <c r="E5691" t="str" cm="1">
        <f t="array" ref="E5691">IF(COUNT(FIND({"셀룰러","샐룰러","lte","Lte","LTE","Cellular","cellular"},G5691)),"lte","wifi")</f>
        <v>wifi</v>
      </c>
      <c r="F5691" t="s">
        <v>103</v>
      </c>
      <c r="G5691" t="s">
        <v>3126</v>
      </c>
      <c r="H5691">
        <f t="shared" si="676"/>
        <v>0.98000000000001819</v>
      </c>
      <c r="I5691">
        <f t="shared" si="679"/>
        <v>1429000</v>
      </c>
      <c r="J5691">
        <v>2020.03</v>
      </c>
      <c r="K5691">
        <f t="shared" si="680"/>
        <v>256</v>
      </c>
      <c r="M5691">
        <f t="shared" si="681"/>
        <v>1299000</v>
      </c>
    </row>
    <row r="5692" spans="1:13" x14ac:dyDescent="0.45">
      <c r="A5692" t="s">
        <v>5323</v>
      </c>
      <c r="B5692">
        <v>930000</v>
      </c>
      <c r="C5692" t="s">
        <v>43</v>
      </c>
      <c r="D5692" t="str">
        <f t="shared" si="683"/>
        <v>2020.12</v>
      </c>
      <c r="E5692" t="str" cm="1">
        <f t="array" ref="E5692">IF(COUNT(FIND({"셀룰러","샐룰러","lte","Lte","LTE","Cellular","cellular"},G5692)),"lte","wifi")</f>
        <v>wifi</v>
      </c>
      <c r="F5692" t="s">
        <v>156</v>
      </c>
      <c r="G5692" t="s">
        <v>4980</v>
      </c>
      <c r="H5692">
        <f t="shared" si="676"/>
        <v>8.9999999999918145E-2</v>
      </c>
      <c r="I5692">
        <f t="shared" si="679"/>
        <v>1299000</v>
      </c>
      <c r="J5692">
        <v>2020.03</v>
      </c>
      <c r="K5692">
        <f t="shared" si="680"/>
        <v>128</v>
      </c>
      <c r="M5692">
        <f t="shared" si="681"/>
        <v>1299000</v>
      </c>
    </row>
    <row r="5693" spans="1:13" x14ac:dyDescent="0.45">
      <c r="A5693" t="s">
        <v>5323</v>
      </c>
      <c r="B5693">
        <v>1050000</v>
      </c>
      <c r="C5693" t="s">
        <v>4</v>
      </c>
      <c r="D5693" t="str">
        <f t="shared" si="683"/>
        <v>2021.01</v>
      </c>
      <c r="E5693" t="str" cm="1">
        <f t="array" ref="E5693">IF(COUNT(FIND({"셀룰러","샐룰러","lte","Lte","LTE","Cellular","cellular"},G5693)),"lte","wifi")</f>
        <v>wifi</v>
      </c>
      <c r="F5693" t="s">
        <v>102</v>
      </c>
      <c r="G5693" t="s">
        <v>3170</v>
      </c>
      <c r="H5693">
        <f t="shared" si="676"/>
        <v>0.98000000000001819</v>
      </c>
      <c r="I5693">
        <f t="shared" si="679"/>
        <v>1429000</v>
      </c>
      <c r="J5693">
        <v>2020.03</v>
      </c>
      <c r="K5693">
        <f t="shared" si="680"/>
        <v>256</v>
      </c>
      <c r="M5693">
        <f t="shared" si="681"/>
        <v>1299000</v>
      </c>
    </row>
    <row r="5694" spans="1:13" x14ac:dyDescent="0.45">
      <c r="A5694" t="s">
        <v>5323</v>
      </c>
      <c r="B5694">
        <v>1200000</v>
      </c>
      <c r="C5694" t="s">
        <v>43</v>
      </c>
      <c r="D5694" t="str">
        <f t="shared" si="683"/>
        <v>2021.02</v>
      </c>
      <c r="E5694" t="str" cm="1">
        <f t="array" ref="E5694">IF(COUNT(FIND({"셀룰러","샐룰러","lte","Lte","LTE","Cellular","cellular"},G5694)),"lte","wifi")</f>
        <v>wifi</v>
      </c>
      <c r="F5694" t="s">
        <v>208</v>
      </c>
      <c r="G5694" t="s">
        <v>3004</v>
      </c>
      <c r="H5694">
        <f t="shared" si="676"/>
        <v>0.99000000000000909</v>
      </c>
      <c r="I5694">
        <f t="shared" si="679"/>
        <v>1429000</v>
      </c>
      <c r="J5694">
        <v>2020.03</v>
      </c>
      <c r="K5694">
        <f t="shared" si="680"/>
        <v>256</v>
      </c>
      <c r="M5694">
        <f t="shared" si="681"/>
        <v>1299000</v>
      </c>
    </row>
    <row r="5695" spans="1:13" x14ac:dyDescent="0.45">
      <c r="A5695" t="s">
        <v>5323</v>
      </c>
      <c r="B5695">
        <v>1200000</v>
      </c>
      <c r="C5695" t="s">
        <v>43</v>
      </c>
      <c r="D5695" t="str">
        <f t="shared" si="683"/>
        <v>2021.01</v>
      </c>
      <c r="E5695" t="str" cm="1">
        <f t="array" ref="E5695">IF(COUNT(FIND({"셀룰러","샐룰러","lte","Lte","LTE","Cellular","cellular"},G5695)),"lte","wifi")</f>
        <v>wifi</v>
      </c>
      <c r="F5695" t="s">
        <v>111</v>
      </c>
      <c r="G5695" t="s">
        <v>2929</v>
      </c>
      <c r="H5695">
        <f t="shared" si="676"/>
        <v>0.98000000000001819</v>
      </c>
      <c r="I5695">
        <f t="shared" si="679"/>
        <v>1429000</v>
      </c>
      <c r="J5695">
        <v>2020.03</v>
      </c>
      <c r="K5695">
        <f t="shared" si="680"/>
        <v>256</v>
      </c>
      <c r="M5695">
        <f t="shared" si="681"/>
        <v>1299000</v>
      </c>
    </row>
    <row r="5696" spans="1:13" x14ac:dyDescent="0.45">
      <c r="A5696" t="s">
        <v>5323</v>
      </c>
      <c r="B5696">
        <v>950000</v>
      </c>
      <c r="C5696" t="s">
        <v>43</v>
      </c>
      <c r="D5696" t="str">
        <f t="shared" si="683"/>
        <v>2021.02</v>
      </c>
      <c r="E5696" t="str" cm="1">
        <f t="array" ref="E5696">IF(COUNT(FIND({"셀룰러","샐룰러","lte","Lte","LTE","Cellular","cellular"},G5696)),"lte","wifi")</f>
        <v>wifi</v>
      </c>
      <c r="F5696" t="s">
        <v>302</v>
      </c>
      <c r="G5696" t="s">
        <v>3078</v>
      </c>
      <c r="H5696">
        <f t="shared" si="676"/>
        <v>0.99000000000000909</v>
      </c>
      <c r="I5696">
        <f t="shared" si="679"/>
        <v>1429000</v>
      </c>
      <c r="J5696">
        <v>2020.03</v>
      </c>
      <c r="K5696">
        <f t="shared" si="680"/>
        <v>256</v>
      </c>
      <c r="M5696">
        <f t="shared" si="681"/>
        <v>1299000</v>
      </c>
    </row>
    <row r="5697" spans="1:13" x14ac:dyDescent="0.45">
      <c r="A5697" t="s">
        <v>5323</v>
      </c>
      <c r="B5697">
        <v>900000</v>
      </c>
      <c r="C5697" t="s">
        <v>43</v>
      </c>
      <c r="D5697" s="2">
        <v>2021.02</v>
      </c>
      <c r="E5697" t="str" cm="1">
        <f t="array" ref="E5697">IF(COUNT(FIND({"셀룰러","샐룰러","lte","Lte","LTE","Cellular","cellular"},G5697)),"lte","wifi")</f>
        <v>wifi</v>
      </c>
      <c r="F5697">
        <v>20210221</v>
      </c>
      <c r="G5697" t="s">
        <v>5555</v>
      </c>
      <c r="H5697">
        <f t="shared" si="676"/>
        <v>0.99000000000000909</v>
      </c>
      <c r="I5697">
        <f t="shared" si="679"/>
        <v>1299000</v>
      </c>
      <c r="J5697">
        <v>2020.03</v>
      </c>
      <c r="K5697">
        <f t="shared" si="680"/>
        <v>128</v>
      </c>
      <c r="M5697">
        <f t="shared" si="681"/>
        <v>1299000</v>
      </c>
    </row>
    <row r="5698" spans="1:13" x14ac:dyDescent="0.45">
      <c r="A5698" t="s">
        <v>5323</v>
      </c>
      <c r="B5698">
        <v>920000</v>
      </c>
      <c r="C5698" t="s">
        <v>43</v>
      </c>
      <c r="D5698" t="str">
        <f t="shared" ref="D5698:D5711" si="684">LEFT(F5698,7)</f>
        <v>2021.01</v>
      </c>
      <c r="E5698" t="str" cm="1">
        <f t="array" ref="E5698">IF(COUNT(FIND({"셀룰러","샐룰러","lte","Lte","LTE","Cellular","cellular"},G5698)),"lte","wifi")</f>
        <v>wifi</v>
      </c>
      <c r="F5698" t="s">
        <v>89</v>
      </c>
      <c r="G5698" t="s">
        <v>3107</v>
      </c>
      <c r="H5698">
        <f t="shared" si="676"/>
        <v>0.98000000000001819</v>
      </c>
      <c r="I5698">
        <f t="shared" si="679"/>
        <v>1299000</v>
      </c>
      <c r="J5698">
        <v>2020.03</v>
      </c>
      <c r="K5698">
        <f t="shared" si="680"/>
        <v>128</v>
      </c>
      <c r="M5698">
        <f t="shared" si="681"/>
        <v>1299000</v>
      </c>
    </row>
    <row r="5699" spans="1:13" x14ac:dyDescent="0.45">
      <c r="A5699" t="s">
        <v>5323</v>
      </c>
      <c r="B5699">
        <v>1260000</v>
      </c>
      <c r="C5699" t="s">
        <v>43</v>
      </c>
      <c r="D5699" t="str">
        <f t="shared" si="684"/>
        <v>2020.12</v>
      </c>
      <c r="E5699" t="str" cm="1">
        <f t="array" ref="E5699">IF(COUNT(FIND({"셀룰러","샐룰러","lte","Lte","LTE","Cellular","cellular"},G5699)),"lte","wifi")</f>
        <v>wifi</v>
      </c>
      <c r="F5699" t="s">
        <v>145</v>
      </c>
      <c r="G5699" t="s">
        <v>4943</v>
      </c>
      <c r="H5699">
        <f t="shared" si="676"/>
        <v>8.9999999999918145E-2</v>
      </c>
      <c r="I5699">
        <f t="shared" si="679"/>
        <v>1429000</v>
      </c>
      <c r="J5699">
        <v>2020.03</v>
      </c>
      <c r="K5699">
        <f t="shared" si="680"/>
        <v>256</v>
      </c>
      <c r="M5699">
        <f t="shared" si="681"/>
        <v>1299000</v>
      </c>
    </row>
    <row r="5700" spans="1:13" x14ac:dyDescent="0.45">
      <c r="A5700" t="s">
        <v>5323</v>
      </c>
      <c r="B5700">
        <v>90000</v>
      </c>
      <c r="C5700" t="s">
        <v>43</v>
      </c>
      <c r="D5700" t="str">
        <f t="shared" si="684"/>
        <v>2020.11</v>
      </c>
      <c r="E5700" t="str" cm="1">
        <f t="array" ref="E5700">IF(COUNT(FIND({"셀룰러","샐룰러","lte","Lte","LTE","Cellular","cellular"},G5700)),"lte","wifi")</f>
        <v>wifi</v>
      </c>
      <c r="F5700" t="s">
        <v>186</v>
      </c>
      <c r="G5700" t="s">
        <v>4967</v>
      </c>
      <c r="H5700">
        <f t="shared" si="676"/>
        <v>7.999999999992724E-2</v>
      </c>
      <c r="I5700">
        <f t="shared" si="679"/>
        <v>1429000</v>
      </c>
      <c r="J5700">
        <v>2020.03</v>
      </c>
      <c r="K5700">
        <f t="shared" si="680"/>
        <v>256</v>
      </c>
      <c r="M5700">
        <f t="shared" si="681"/>
        <v>1299000</v>
      </c>
    </row>
    <row r="5701" spans="1:13" x14ac:dyDescent="0.45">
      <c r="A5701" t="s">
        <v>5323</v>
      </c>
      <c r="B5701">
        <v>910000</v>
      </c>
      <c r="C5701" t="s">
        <v>43</v>
      </c>
      <c r="D5701" t="str">
        <f t="shared" si="684"/>
        <v>2020.11</v>
      </c>
      <c r="E5701" t="str" cm="1">
        <f t="array" ref="E5701">IF(COUNT(FIND({"셀룰러","샐룰러","lte","Lte","LTE","Cellular","cellular"},G5701)),"lte","wifi")</f>
        <v>wifi</v>
      </c>
      <c r="F5701" t="s">
        <v>604</v>
      </c>
      <c r="G5701" t="s">
        <v>2976</v>
      </c>
      <c r="H5701">
        <f t="shared" si="676"/>
        <v>7.999999999992724E-2</v>
      </c>
      <c r="I5701">
        <f t="shared" si="679"/>
        <v>1299000</v>
      </c>
      <c r="J5701">
        <v>2020.03</v>
      </c>
      <c r="K5701">
        <f t="shared" si="680"/>
        <v>128</v>
      </c>
      <c r="M5701">
        <f t="shared" si="681"/>
        <v>1299000</v>
      </c>
    </row>
    <row r="5702" spans="1:13" x14ac:dyDescent="0.45">
      <c r="A5702" t="s">
        <v>5323</v>
      </c>
      <c r="B5702">
        <v>1120000</v>
      </c>
      <c r="C5702" t="s">
        <v>4</v>
      </c>
      <c r="D5702" t="str">
        <f t="shared" si="684"/>
        <v>2020.12</v>
      </c>
      <c r="E5702" t="str" cm="1">
        <f t="array" ref="E5702">IF(COUNT(FIND({"셀룰러","샐룰러","lte","Lte","LTE","Cellular","cellular"},G5702)),"lte","wifi")</f>
        <v>lte</v>
      </c>
      <c r="F5702" t="s">
        <v>155</v>
      </c>
      <c r="G5702" t="s">
        <v>3202</v>
      </c>
      <c r="H5702">
        <f t="shared" si="676"/>
        <v>8.9999999999918145E-2</v>
      </c>
      <c r="I5702">
        <f t="shared" si="679"/>
        <v>1499000</v>
      </c>
      <c r="J5702">
        <v>2020.03</v>
      </c>
      <c r="K5702">
        <f t="shared" si="680"/>
        <v>128</v>
      </c>
      <c r="M5702">
        <f t="shared" si="681"/>
        <v>1499000</v>
      </c>
    </row>
    <row r="5703" spans="1:13" x14ac:dyDescent="0.45">
      <c r="A5703" t="s">
        <v>5323</v>
      </c>
      <c r="B5703">
        <v>1000000</v>
      </c>
      <c r="C5703" t="s">
        <v>43</v>
      </c>
      <c r="D5703" t="str">
        <f t="shared" si="684"/>
        <v>2021.01</v>
      </c>
      <c r="E5703" t="str" cm="1">
        <f t="array" ref="E5703">IF(COUNT(FIND({"셀룰러","샐룰러","lte","Lte","LTE","Cellular","cellular"},G5703)),"lte","wifi")</f>
        <v>wifi</v>
      </c>
      <c r="F5703" t="s">
        <v>111</v>
      </c>
      <c r="G5703" t="s">
        <v>4791</v>
      </c>
      <c r="H5703">
        <f t="shared" ref="H5703:H5766" si="685">D5703-J5703</f>
        <v>0.98000000000001819</v>
      </c>
      <c r="I5703">
        <f t="shared" si="679"/>
        <v>1429000</v>
      </c>
      <c r="J5703">
        <v>2020.03</v>
      </c>
      <c r="K5703">
        <f t="shared" si="680"/>
        <v>256</v>
      </c>
      <c r="M5703">
        <f t="shared" si="681"/>
        <v>1299000</v>
      </c>
    </row>
    <row r="5704" spans="1:13" x14ac:dyDescent="0.45">
      <c r="A5704" t="s">
        <v>5323</v>
      </c>
      <c r="B5704">
        <v>1050000</v>
      </c>
      <c r="C5704" t="s">
        <v>43</v>
      </c>
      <c r="D5704" t="str">
        <f t="shared" si="684"/>
        <v>2020.12</v>
      </c>
      <c r="E5704" t="str" cm="1">
        <f t="array" ref="E5704">IF(COUNT(FIND({"셀룰러","샐룰러","lte","Lte","LTE","Cellular","cellular"},G5704)),"lte","wifi")</f>
        <v>lte</v>
      </c>
      <c r="F5704" t="s">
        <v>159</v>
      </c>
      <c r="G5704" t="s">
        <v>4985</v>
      </c>
      <c r="H5704">
        <f t="shared" si="685"/>
        <v>8.9999999999918145E-2</v>
      </c>
      <c r="I5704">
        <f t="shared" si="679"/>
        <v>1499000</v>
      </c>
      <c r="J5704">
        <v>2020.03</v>
      </c>
      <c r="K5704">
        <f t="shared" si="680"/>
        <v>128</v>
      </c>
      <c r="M5704">
        <f t="shared" si="681"/>
        <v>1499000</v>
      </c>
    </row>
    <row r="5705" spans="1:13" x14ac:dyDescent="0.45">
      <c r="A5705" t="s">
        <v>5323</v>
      </c>
      <c r="B5705">
        <v>1300000</v>
      </c>
      <c r="C5705" t="s">
        <v>4</v>
      </c>
      <c r="D5705" t="str">
        <f t="shared" si="684"/>
        <v>2020.12</v>
      </c>
      <c r="E5705" t="str" cm="1">
        <f t="array" ref="E5705">IF(COUNT(FIND({"셀룰러","샐룰러","lte","Lte","LTE","Cellular","cellular"},G5705)),"lte","wifi")</f>
        <v>lte</v>
      </c>
      <c r="F5705" t="s">
        <v>480</v>
      </c>
      <c r="G5705" t="s">
        <v>4957</v>
      </c>
      <c r="H5705">
        <f t="shared" si="685"/>
        <v>8.9999999999918145E-2</v>
      </c>
      <c r="I5705">
        <f t="shared" si="679"/>
        <v>1629000</v>
      </c>
      <c r="J5705">
        <v>2020.03</v>
      </c>
      <c r="K5705">
        <f t="shared" si="680"/>
        <v>256</v>
      </c>
      <c r="M5705">
        <f t="shared" si="681"/>
        <v>1499000</v>
      </c>
    </row>
    <row r="5706" spans="1:13" x14ac:dyDescent="0.45">
      <c r="A5706" t="s">
        <v>5323</v>
      </c>
      <c r="B5706">
        <v>1100000</v>
      </c>
      <c r="C5706" t="s">
        <v>43</v>
      </c>
      <c r="D5706" t="str">
        <f t="shared" si="684"/>
        <v>2021.03</v>
      </c>
      <c r="E5706" t="str" cm="1">
        <f t="array" ref="E5706">IF(COUNT(FIND({"셀룰러","샐룰러","lte","Lte","LTE","Cellular","cellular"},G5706)),"lte","wifi")</f>
        <v>wifi</v>
      </c>
      <c r="F5706" t="s">
        <v>197</v>
      </c>
      <c r="G5706" t="s">
        <v>2971</v>
      </c>
      <c r="H5706">
        <f t="shared" si="685"/>
        <v>1</v>
      </c>
      <c r="I5706">
        <f t="shared" si="679"/>
        <v>1299000</v>
      </c>
      <c r="J5706">
        <v>2020.03</v>
      </c>
      <c r="K5706">
        <f t="shared" si="680"/>
        <v>128</v>
      </c>
      <c r="M5706">
        <f t="shared" si="681"/>
        <v>1299000</v>
      </c>
    </row>
    <row r="5707" spans="1:13" x14ac:dyDescent="0.45">
      <c r="A5707" t="s">
        <v>5323</v>
      </c>
      <c r="B5707">
        <v>1350000</v>
      </c>
      <c r="C5707" t="s">
        <v>4</v>
      </c>
      <c r="D5707" t="str">
        <f t="shared" si="684"/>
        <v>2021.01</v>
      </c>
      <c r="E5707" t="str" cm="1">
        <f t="array" ref="E5707">IF(COUNT(FIND({"셀룰러","샐룰러","lte","Lte","LTE","Cellular","cellular"},G5707)),"lte","wifi")</f>
        <v>wifi</v>
      </c>
      <c r="F5707" t="s">
        <v>117</v>
      </c>
      <c r="G5707" t="s">
        <v>3182</v>
      </c>
      <c r="H5707">
        <f t="shared" si="685"/>
        <v>0.98000000000001819</v>
      </c>
      <c r="I5707">
        <f t="shared" si="679"/>
        <v>1299000</v>
      </c>
      <c r="J5707">
        <v>2020.03</v>
      </c>
      <c r="K5707">
        <f t="shared" si="680"/>
        <v>128</v>
      </c>
      <c r="M5707">
        <f t="shared" si="681"/>
        <v>1299000</v>
      </c>
    </row>
    <row r="5708" spans="1:13" x14ac:dyDescent="0.45">
      <c r="A5708" t="s">
        <v>5323</v>
      </c>
      <c r="B5708">
        <v>1040000</v>
      </c>
      <c r="C5708" t="s">
        <v>43</v>
      </c>
      <c r="D5708" t="str">
        <f t="shared" si="684"/>
        <v>2021.01</v>
      </c>
      <c r="E5708" t="str" cm="1">
        <f t="array" ref="E5708">IF(COUNT(FIND({"셀룰러","샐룰러","lte","Lte","LTE","Cellular","cellular"},G5708)),"lte","wifi")</f>
        <v>wifi</v>
      </c>
      <c r="F5708" t="s">
        <v>97</v>
      </c>
      <c r="G5708" t="s">
        <v>3146</v>
      </c>
      <c r="H5708">
        <f t="shared" si="685"/>
        <v>0.98000000000001819</v>
      </c>
      <c r="I5708">
        <f t="shared" si="679"/>
        <v>1429000</v>
      </c>
      <c r="J5708">
        <v>2020.03</v>
      </c>
      <c r="K5708">
        <f t="shared" si="680"/>
        <v>256</v>
      </c>
      <c r="M5708">
        <f t="shared" si="681"/>
        <v>1299000</v>
      </c>
    </row>
    <row r="5709" spans="1:13" x14ac:dyDescent="0.45">
      <c r="A5709" t="s">
        <v>5323</v>
      </c>
      <c r="B5709">
        <v>1000000</v>
      </c>
      <c r="C5709" t="s">
        <v>4</v>
      </c>
      <c r="D5709" t="str">
        <f t="shared" si="684"/>
        <v>2021.03</v>
      </c>
      <c r="E5709" t="str" cm="1">
        <f t="array" ref="E5709">IF(COUNT(FIND({"셀룰러","샐룰러","lte","Lte","LTE","Cellular","cellular"},G5709)),"lte","wifi")</f>
        <v>lte</v>
      </c>
      <c r="F5709" t="s">
        <v>15</v>
      </c>
      <c r="G5709" t="s">
        <v>2973</v>
      </c>
      <c r="H5709">
        <f t="shared" si="685"/>
        <v>1</v>
      </c>
      <c r="I5709">
        <f t="shared" si="679"/>
        <v>1629000</v>
      </c>
      <c r="J5709">
        <v>2020.03</v>
      </c>
      <c r="K5709">
        <f t="shared" si="680"/>
        <v>256</v>
      </c>
      <c r="M5709">
        <f t="shared" si="681"/>
        <v>1499000</v>
      </c>
    </row>
    <row r="5710" spans="1:13" x14ac:dyDescent="0.45">
      <c r="A5710" t="s">
        <v>5323</v>
      </c>
      <c r="B5710">
        <v>810000</v>
      </c>
      <c r="C5710" t="s">
        <v>7</v>
      </c>
      <c r="D5710" t="str">
        <f t="shared" si="684"/>
        <v>2021.02</v>
      </c>
      <c r="E5710" t="str" cm="1">
        <f t="array" ref="E5710">IF(COUNT(FIND({"셀룰러","샐룰러","lte","Lte","LTE","Cellular","cellular"},G5710)),"lte","wifi")</f>
        <v>wifi</v>
      </c>
      <c r="F5710" t="s">
        <v>41</v>
      </c>
      <c r="G5710" t="s">
        <v>3023</v>
      </c>
      <c r="H5710">
        <f t="shared" si="685"/>
        <v>0.99000000000000909</v>
      </c>
      <c r="I5710">
        <f t="shared" si="679"/>
        <v>1299000</v>
      </c>
      <c r="J5710">
        <v>2020.03</v>
      </c>
      <c r="K5710">
        <f t="shared" si="680"/>
        <v>128</v>
      </c>
      <c r="M5710">
        <f t="shared" si="681"/>
        <v>1299000</v>
      </c>
    </row>
    <row r="5711" spans="1:13" x14ac:dyDescent="0.45">
      <c r="A5711" t="s">
        <v>5323</v>
      </c>
      <c r="B5711">
        <v>1230000</v>
      </c>
      <c r="C5711" t="s">
        <v>43</v>
      </c>
      <c r="D5711" t="str">
        <f t="shared" si="684"/>
        <v>2021.01</v>
      </c>
      <c r="E5711" t="str" cm="1">
        <f t="array" ref="E5711">IF(COUNT(FIND({"셀룰러","샐룰러","lte","Lte","LTE","Cellular","cellular"},G5711)),"lte","wifi")</f>
        <v>wifi</v>
      </c>
      <c r="F5711" t="s">
        <v>110</v>
      </c>
      <c r="G5711" t="s">
        <v>3158</v>
      </c>
      <c r="H5711">
        <f t="shared" si="685"/>
        <v>0.98000000000001819</v>
      </c>
      <c r="I5711">
        <f t="shared" si="679"/>
        <v>1429000</v>
      </c>
      <c r="J5711">
        <v>2020.03</v>
      </c>
      <c r="K5711">
        <f t="shared" si="680"/>
        <v>256</v>
      </c>
      <c r="M5711">
        <f t="shared" si="681"/>
        <v>1299000</v>
      </c>
    </row>
    <row r="5712" spans="1:13" x14ac:dyDescent="0.45">
      <c r="A5712" t="s">
        <v>5323</v>
      </c>
      <c r="B5712">
        <v>900000</v>
      </c>
      <c r="C5712" t="s">
        <v>7</v>
      </c>
      <c r="D5712" s="2">
        <v>2021.02</v>
      </c>
      <c r="E5712" t="str" cm="1">
        <f t="array" ref="E5712">IF(COUNT(FIND({"셀룰러","샐룰러","lte","Lte","LTE","Cellular","cellular"},G5712)),"lte","wifi")</f>
        <v>wifi</v>
      </c>
      <c r="F5712">
        <v>20210225</v>
      </c>
      <c r="G5712" t="s">
        <v>2850</v>
      </c>
      <c r="H5712">
        <f t="shared" si="685"/>
        <v>0.99000000000000909</v>
      </c>
      <c r="I5712">
        <f t="shared" si="679"/>
        <v>1429000</v>
      </c>
      <c r="J5712">
        <v>2020.03</v>
      </c>
      <c r="K5712">
        <f t="shared" si="680"/>
        <v>256</v>
      </c>
      <c r="M5712">
        <f t="shared" si="681"/>
        <v>1299000</v>
      </c>
    </row>
    <row r="5713" spans="1:13" x14ac:dyDescent="0.45">
      <c r="A5713" t="s">
        <v>5323</v>
      </c>
      <c r="B5713">
        <v>1350000</v>
      </c>
      <c r="C5713" t="s">
        <v>43</v>
      </c>
      <c r="D5713" t="str">
        <f t="shared" ref="D5713:D5727" si="686">LEFT(F5713,7)</f>
        <v>2021.01</v>
      </c>
      <c r="E5713" t="str" cm="1">
        <f t="array" ref="E5713">IF(COUNT(FIND({"셀룰러","샐룰러","lte","Lte","LTE","Cellular","cellular"},G5713)),"lte","wifi")</f>
        <v>wifi</v>
      </c>
      <c r="F5713" t="s">
        <v>127</v>
      </c>
      <c r="G5713" t="s">
        <v>3179</v>
      </c>
      <c r="H5713">
        <f t="shared" si="685"/>
        <v>0.98000000000001819</v>
      </c>
      <c r="I5713">
        <f t="shared" si="679"/>
        <v>1299000</v>
      </c>
      <c r="J5713">
        <v>2020.03</v>
      </c>
      <c r="K5713">
        <f t="shared" si="680"/>
        <v>128</v>
      </c>
      <c r="M5713">
        <f t="shared" si="681"/>
        <v>1299000</v>
      </c>
    </row>
    <row r="5714" spans="1:13" x14ac:dyDescent="0.45">
      <c r="A5714" t="s">
        <v>5323</v>
      </c>
      <c r="B5714">
        <v>1080000</v>
      </c>
      <c r="C5714" t="s">
        <v>43</v>
      </c>
      <c r="D5714" t="str">
        <f t="shared" si="686"/>
        <v>2021.02</v>
      </c>
      <c r="E5714" t="str" cm="1">
        <f t="array" ref="E5714">IF(COUNT(FIND({"셀룰러","샐룰러","lte","Lte","LTE","Cellular","cellular"},G5714)),"lte","wifi")</f>
        <v>wifi</v>
      </c>
      <c r="F5714" t="s">
        <v>302</v>
      </c>
      <c r="G5714" t="s">
        <v>2907</v>
      </c>
      <c r="H5714">
        <f t="shared" si="685"/>
        <v>0.99000000000000909</v>
      </c>
      <c r="I5714">
        <f t="shared" si="679"/>
        <v>1299000</v>
      </c>
      <c r="J5714">
        <v>2020.03</v>
      </c>
      <c r="K5714">
        <f t="shared" si="680"/>
        <v>128</v>
      </c>
      <c r="M5714">
        <f t="shared" si="681"/>
        <v>1299000</v>
      </c>
    </row>
    <row r="5715" spans="1:13" x14ac:dyDescent="0.45">
      <c r="A5715" t="s">
        <v>5323</v>
      </c>
      <c r="B5715">
        <v>855000</v>
      </c>
      <c r="C5715" t="s">
        <v>7</v>
      </c>
      <c r="D5715" t="str">
        <f t="shared" si="686"/>
        <v>2021.03</v>
      </c>
      <c r="E5715" t="str" cm="1">
        <f t="array" ref="E5715">IF(COUNT(FIND({"셀룰러","샐룰러","lte","Lte","LTE","Cellular","cellular"},G5715)),"lte","wifi")</f>
        <v>lte</v>
      </c>
      <c r="F5715" t="s">
        <v>8</v>
      </c>
      <c r="G5715" t="s">
        <v>2897</v>
      </c>
      <c r="H5715">
        <f t="shared" si="685"/>
        <v>1</v>
      </c>
      <c r="I5715">
        <f t="shared" si="679"/>
        <v>1499000</v>
      </c>
      <c r="J5715">
        <v>2020.03</v>
      </c>
      <c r="K5715">
        <f t="shared" si="680"/>
        <v>128</v>
      </c>
      <c r="M5715">
        <f t="shared" si="681"/>
        <v>1499000</v>
      </c>
    </row>
    <row r="5716" spans="1:13" x14ac:dyDescent="0.45">
      <c r="A5716" t="s">
        <v>5323</v>
      </c>
      <c r="B5716">
        <v>1000000</v>
      </c>
      <c r="C5716" t="s">
        <v>7</v>
      </c>
      <c r="D5716" t="str">
        <f t="shared" si="686"/>
        <v>2020.10</v>
      </c>
      <c r="E5716" t="str" cm="1">
        <f t="array" ref="E5716">IF(COUNT(FIND({"셀룰러","샐룰러","lte","Lte","LTE","Cellular","cellular"},G5716)),"lte","wifi")</f>
        <v>lte</v>
      </c>
      <c r="F5716" t="s">
        <v>2215</v>
      </c>
      <c r="G5716" t="s">
        <v>5198</v>
      </c>
      <c r="H5716">
        <f t="shared" si="685"/>
        <v>6.9999999999936335E-2</v>
      </c>
      <c r="I5716">
        <f t="shared" si="679"/>
        <v>1499000</v>
      </c>
      <c r="J5716">
        <v>2020.03</v>
      </c>
      <c r="K5716">
        <f t="shared" si="680"/>
        <v>128</v>
      </c>
      <c r="M5716">
        <f t="shared" si="681"/>
        <v>1499000</v>
      </c>
    </row>
    <row r="5717" spans="1:13" x14ac:dyDescent="0.45">
      <c r="A5717" t="s">
        <v>5323</v>
      </c>
      <c r="B5717">
        <v>1240000</v>
      </c>
      <c r="C5717" t="s">
        <v>4</v>
      </c>
      <c r="D5717" t="str">
        <f t="shared" si="686"/>
        <v>2021.02</v>
      </c>
      <c r="E5717" t="str" cm="1">
        <f t="array" ref="E5717">IF(COUNT(FIND({"셀룰러","샐룰러","lte","Lte","LTE","Cellular","cellular"},G5717)),"lte","wifi")</f>
        <v>lte</v>
      </c>
      <c r="F5717" t="s">
        <v>69</v>
      </c>
      <c r="G5717" t="s">
        <v>3066</v>
      </c>
      <c r="H5717">
        <f t="shared" si="685"/>
        <v>0.99000000000000909</v>
      </c>
      <c r="I5717">
        <f t="shared" si="679"/>
        <v>1629000</v>
      </c>
      <c r="J5717">
        <v>2020.03</v>
      </c>
      <c r="K5717">
        <f t="shared" si="680"/>
        <v>256</v>
      </c>
      <c r="M5717">
        <f t="shared" si="681"/>
        <v>1499000</v>
      </c>
    </row>
    <row r="5718" spans="1:13" x14ac:dyDescent="0.45">
      <c r="A5718" t="s">
        <v>5323</v>
      </c>
      <c r="B5718">
        <v>960000</v>
      </c>
      <c r="C5718" t="s">
        <v>4</v>
      </c>
      <c r="D5718" t="str">
        <f t="shared" si="686"/>
        <v>2020.11</v>
      </c>
      <c r="E5718" t="str" cm="1">
        <f t="array" ref="E5718">IF(COUNT(FIND({"셀룰러","샐룰러","lte","Lte","LTE","Cellular","cellular"},G5718)),"lte","wifi")</f>
        <v>wifi</v>
      </c>
      <c r="F5718" t="s">
        <v>285</v>
      </c>
      <c r="G5718" t="s">
        <v>3184</v>
      </c>
      <c r="H5718">
        <f t="shared" si="685"/>
        <v>7.999999999992724E-2</v>
      </c>
      <c r="I5718">
        <f t="shared" si="679"/>
        <v>1429000</v>
      </c>
      <c r="J5718">
        <v>2020.03</v>
      </c>
      <c r="K5718">
        <f t="shared" si="680"/>
        <v>256</v>
      </c>
      <c r="M5718">
        <f t="shared" si="681"/>
        <v>1299000</v>
      </c>
    </row>
    <row r="5719" spans="1:13" x14ac:dyDescent="0.45">
      <c r="A5719" t="s">
        <v>5323</v>
      </c>
      <c r="B5719">
        <v>1100000</v>
      </c>
      <c r="C5719" t="s">
        <v>43</v>
      </c>
      <c r="D5719" t="str">
        <f t="shared" si="686"/>
        <v>2021.01</v>
      </c>
      <c r="E5719" t="str" cm="1">
        <f t="array" ref="E5719">IF(COUNT(FIND({"셀룰러","샐룰러","lte","Lte","LTE","Cellular","cellular"},G5719)),"lte","wifi")</f>
        <v>wifi</v>
      </c>
      <c r="F5719" t="s">
        <v>313</v>
      </c>
      <c r="G5719" t="s">
        <v>3102</v>
      </c>
      <c r="H5719">
        <f t="shared" si="685"/>
        <v>0.98000000000001819</v>
      </c>
      <c r="I5719">
        <f t="shared" si="679"/>
        <v>1429000</v>
      </c>
      <c r="J5719">
        <v>2020.03</v>
      </c>
      <c r="K5719">
        <f t="shared" si="680"/>
        <v>256</v>
      </c>
      <c r="M5719">
        <f t="shared" si="681"/>
        <v>1299000</v>
      </c>
    </row>
    <row r="5720" spans="1:13" x14ac:dyDescent="0.45">
      <c r="A5720" t="s">
        <v>5323</v>
      </c>
      <c r="B5720">
        <v>1400000</v>
      </c>
      <c r="C5720" t="s">
        <v>7</v>
      </c>
      <c r="D5720" t="str">
        <f t="shared" si="686"/>
        <v>2021.03</v>
      </c>
      <c r="E5720" t="str" cm="1">
        <f t="array" ref="E5720">IF(COUNT(FIND({"셀룰러","샐룰러","lte","Lte","LTE","Cellular","cellular"},G5720)),"lte","wifi")</f>
        <v>wifi</v>
      </c>
      <c r="F5720" t="s">
        <v>10</v>
      </c>
      <c r="G5720" t="s">
        <v>2953</v>
      </c>
      <c r="H5720">
        <f t="shared" si="685"/>
        <v>1</v>
      </c>
      <c r="I5720">
        <f t="shared" si="679"/>
        <v>1429000</v>
      </c>
      <c r="J5720">
        <v>2020.03</v>
      </c>
      <c r="K5720">
        <f t="shared" si="680"/>
        <v>256</v>
      </c>
      <c r="M5720">
        <f t="shared" si="681"/>
        <v>1299000</v>
      </c>
    </row>
    <row r="5721" spans="1:13" x14ac:dyDescent="0.45">
      <c r="A5721" t="s">
        <v>5323</v>
      </c>
      <c r="B5721">
        <v>900000</v>
      </c>
      <c r="C5721" t="s">
        <v>43</v>
      </c>
      <c r="D5721" t="str">
        <f t="shared" si="686"/>
        <v>2021.02</v>
      </c>
      <c r="E5721" t="str" cm="1">
        <f t="array" ref="E5721">IF(COUNT(FIND({"셀룰러","샐룰러","lte","Lte","LTE","Cellular","cellular"},G5721)),"lte","wifi")</f>
        <v>wifi</v>
      </c>
      <c r="F5721" t="s">
        <v>66</v>
      </c>
      <c r="G5721" t="s">
        <v>3044</v>
      </c>
      <c r="H5721">
        <f t="shared" si="685"/>
        <v>0.99000000000000909</v>
      </c>
      <c r="I5721">
        <f t="shared" si="679"/>
        <v>1299000</v>
      </c>
      <c r="J5721">
        <v>2020.03</v>
      </c>
      <c r="K5721">
        <f t="shared" si="680"/>
        <v>128</v>
      </c>
      <c r="M5721">
        <f t="shared" si="681"/>
        <v>1299000</v>
      </c>
    </row>
    <row r="5722" spans="1:13" x14ac:dyDescent="0.45">
      <c r="A5722" t="s">
        <v>5323</v>
      </c>
      <c r="B5722">
        <v>900000</v>
      </c>
      <c r="C5722" t="s">
        <v>4</v>
      </c>
      <c r="D5722" t="str">
        <f t="shared" si="686"/>
        <v>2021.01</v>
      </c>
      <c r="E5722" t="str" cm="1">
        <f t="array" ref="E5722">IF(COUNT(FIND({"셀룰러","샐룰러","lte","Lte","LTE","Cellular","cellular"},G5722)),"lte","wifi")</f>
        <v>wifi</v>
      </c>
      <c r="F5722" t="s">
        <v>96</v>
      </c>
      <c r="G5722" t="s">
        <v>2778</v>
      </c>
      <c r="H5722">
        <f t="shared" si="685"/>
        <v>0.98000000000001819</v>
      </c>
      <c r="I5722">
        <f t="shared" si="679"/>
        <v>1429000</v>
      </c>
      <c r="J5722">
        <v>2020.03</v>
      </c>
      <c r="K5722">
        <f t="shared" si="680"/>
        <v>256</v>
      </c>
      <c r="M5722">
        <f t="shared" si="681"/>
        <v>1299000</v>
      </c>
    </row>
    <row r="5723" spans="1:13" x14ac:dyDescent="0.45">
      <c r="A5723" t="s">
        <v>5323</v>
      </c>
      <c r="B5723">
        <v>1100000</v>
      </c>
      <c r="C5723" t="s">
        <v>4</v>
      </c>
      <c r="D5723" t="str">
        <f t="shared" si="686"/>
        <v>2021.02</v>
      </c>
      <c r="E5723" t="str" cm="1">
        <f t="array" ref="E5723">IF(COUNT(FIND({"셀룰러","샐룰러","lte","Lte","LTE","Cellular","cellular"},G5723)),"lte","wifi")</f>
        <v>lte</v>
      </c>
      <c r="F5723" t="s">
        <v>35</v>
      </c>
      <c r="G5723" t="s">
        <v>3011</v>
      </c>
      <c r="H5723">
        <f t="shared" si="685"/>
        <v>0.99000000000000909</v>
      </c>
      <c r="I5723">
        <f t="shared" si="679"/>
        <v>1499000</v>
      </c>
      <c r="J5723">
        <v>2020.03</v>
      </c>
      <c r="K5723">
        <f t="shared" si="680"/>
        <v>128</v>
      </c>
      <c r="M5723">
        <f t="shared" si="681"/>
        <v>1499000</v>
      </c>
    </row>
    <row r="5724" spans="1:13" x14ac:dyDescent="0.45">
      <c r="A5724" t="s">
        <v>5323</v>
      </c>
      <c r="B5724">
        <v>1120000</v>
      </c>
      <c r="C5724" t="s">
        <v>43</v>
      </c>
      <c r="D5724" t="str">
        <f t="shared" si="686"/>
        <v>2021.02</v>
      </c>
      <c r="E5724" t="str" cm="1">
        <f t="array" ref="E5724">IF(COUNT(FIND({"셀룰러","샐룰러","lte","Lte","LTE","Cellular","cellular"},G5724)),"lte","wifi")</f>
        <v>wifi</v>
      </c>
      <c r="F5724" t="s">
        <v>74</v>
      </c>
      <c r="G5724" t="s">
        <v>2908</v>
      </c>
      <c r="H5724">
        <f t="shared" si="685"/>
        <v>0.99000000000000909</v>
      </c>
      <c r="I5724">
        <f t="shared" si="679"/>
        <v>1299000</v>
      </c>
      <c r="J5724">
        <v>2020.03</v>
      </c>
      <c r="K5724">
        <f t="shared" si="680"/>
        <v>128</v>
      </c>
      <c r="M5724">
        <f t="shared" si="681"/>
        <v>1299000</v>
      </c>
    </row>
    <row r="5725" spans="1:13" x14ac:dyDescent="0.45">
      <c r="A5725" t="s">
        <v>5323</v>
      </c>
      <c r="B5725">
        <v>1000000</v>
      </c>
      <c r="C5725" t="s">
        <v>7</v>
      </c>
      <c r="D5725" t="str">
        <f t="shared" si="686"/>
        <v>2020.12</v>
      </c>
      <c r="E5725" t="str" cm="1">
        <f t="array" ref="E5725">IF(COUNT(FIND({"셀룰러","샐룰러","lte","Lte","LTE","Cellular","cellular"},G5725)),"lte","wifi")</f>
        <v>wifi</v>
      </c>
      <c r="F5725" t="s">
        <v>153</v>
      </c>
      <c r="G5725" t="s">
        <v>5007</v>
      </c>
      <c r="H5725">
        <f t="shared" si="685"/>
        <v>8.9999999999918145E-2</v>
      </c>
      <c r="I5725">
        <f t="shared" si="679"/>
        <v>1299000</v>
      </c>
      <c r="J5725">
        <v>2020.03</v>
      </c>
      <c r="K5725">
        <f t="shared" si="680"/>
        <v>128</v>
      </c>
      <c r="M5725">
        <f t="shared" si="681"/>
        <v>1299000</v>
      </c>
    </row>
    <row r="5726" spans="1:13" x14ac:dyDescent="0.45">
      <c r="A5726" t="s">
        <v>5323</v>
      </c>
      <c r="B5726">
        <v>920000</v>
      </c>
      <c r="C5726" t="s">
        <v>43</v>
      </c>
      <c r="D5726" t="str">
        <f t="shared" si="686"/>
        <v>2021.02</v>
      </c>
      <c r="E5726" t="str" cm="1">
        <f t="array" ref="E5726">IF(COUNT(FIND({"셀룰러","샐룰러","lte","Lte","LTE","Cellular","cellular"},G5726)),"lte","wifi")</f>
        <v>wifi</v>
      </c>
      <c r="F5726" t="s">
        <v>40</v>
      </c>
      <c r="G5726" t="s">
        <v>3018</v>
      </c>
      <c r="H5726">
        <f t="shared" si="685"/>
        <v>0.99000000000000909</v>
      </c>
      <c r="I5726">
        <f t="shared" si="679"/>
        <v>1299000</v>
      </c>
      <c r="J5726">
        <v>2020.03</v>
      </c>
      <c r="K5726">
        <f t="shared" si="680"/>
        <v>128</v>
      </c>
      <c r="M5726">
        <f t="shared" si="681"/>
        <v>1299000</v>
      </c>
    </row>
    <row r="5727" spans="1:13" x14ac:dyDescent="0.45">
      <c r="A5727" t="s">
        <v>5323</v>
      </c>
      <c r="B5727">
        <v>250000</v>
      </c>
      <c r="C5727" t="s">
        <v>7</v>
      </c>
      <c r="D5727" t="str">
        <f t="shared" si="686"/>
        <v>2021.02</v>
      </c>
      <c r="E5727" t="str" cm="1">
        <f t="array" ref="E5727">IF(COUNT(FIND({"셀룰러","샐룰러","lte","Lte","LTE","Cellular","cellular"},G5727)),"lte","wifi")</f>
        <v>lte</v>
      </c>
      <c r="F5727" t="s">
        <v>208</v>
      </c>
      <c r="G5727" t="s">
        <v>1449</v>
      </c>
      <c r="H5727">
        <f t="shared" si="685"/>
        <v>0.99000000000000909</v>
      </c>
      <c r="I5727">
        <f t="shared" si="679"/>
        <v>1499000</v>
      </c>
      <c r="J5727">
        <v>2020.03</v>
      </c>
      <c r="K5727">
        <f t="shared" si="680"/>
        <v>128</v>
      </c>
      <c r="M5727">
        <f t="shared" si="681"/>
        <v>1499000</v>
      </c>
    </row>
    <row r="5728" spans="1:13" x14ac:dyDescent="0.45">
      <c r="A5728" t="s">
        <v>5323</v>
      </c>
      <c r="B5728">
        <v>950000</v>
      </c>
      <c r="C5728" t="s">
        <v>43</v>
      </c>
      <c r="D5728" s="2">
        <v>2020.12</v>
      </c>
      <c r="E5728" t="str" cm="1">
        <f t="array" ref="E5728">IF(COUNT(FIND({"셀룰러","샐룰러","lte","Lte","LTE","Cellular","cellular"},G5728)),"lte","wifi")</f>
        <v>wifi</v>
      </c>
      <c r="F5728">
        <v>20201217</v>
      </c>
      <c r="G5728" t="s">
        <v>2793</v>
      </c>
      <c r="H5728">
        <f t="shared" si="685"/>
        <v>8.9999999999918145E-2</v>
      </c>
      <c r="I5728">
        <f t="shared" si="679"/>
        <v>1429000</v>
      </c>
      <c r="J5728">
        <v>2020.03</v>
      </c>
      <c r="K5728">
        <f t="shared" si="680"/>
        <v>256</v>
      </c>
      <c r="M5728">
        <f t="shared" si="681"/>
        <v>1299000</v>
      </c>
    </row>
    <row r="5729" spans="1:13" x14ac:dyDescent="0.45">
      <c r="A5729" t="s">
        <v>5323</v>
      </c>
      <c r="B5729">
        <v>1150000</v>
      </c>
      <c r="C5729" t="s">
        <v>4</v>
      </c>
      <c r="D5729" t="str">
        <f t="shared" ref="D5729:D5745" si="687">LEFT(F5729,7)</f>
        <v>2021.02</v>
      </c>
      <c r="E5729" t="str" cm="1">
        <f t="array" ref="E5729">IF(COUNT(FIND({"셀룰러","샐룰러","lte","Lte","LTE","Cellular","cellular"},G5729)),"lte","wifi")</f>
        <v>lte</v>
      </c>
      <c r="F5729" t="s">
        <v>54</v>
      </c>
      <c r="G5729" t="s">
        <v>3048</v>
      </c>
      <c r="H5729">
        <f t="shared" si="685"/>
        <v>0.99000000000000909</v>
      </c>
      <c r="I5729">
        <f t="shared" si="679"/>
        <v>1629000</v>
      </c>
      <c r="J5729">
        <v>2020.03</v>
      </c>
      <c r="K5729">
        <f t="shared" si="680"/>
        <v>256</v>
      </c>
      <c r="M5729">
        <f t="shared" si="681"/>
        <v>1499000</v>
      </c>
    </row>
    <row r="5730" spans="1:13" x14ac:dyDescent="0.45">
      <c r="A5730" t="s">
        <v>5323</v>
      </c>
      <c r="B5730">
        <v>820000</v>
      </c>
      <c r="C5730" t="s">
        <v>4</v>
      </c>
      <c r="D5730" t="str">
        <f t="shared" si="687"/>
        <v>2021.01</v>
      </c>
      <c r="E5730" t="str" cm="1">
        <f t="array" ref="E5730">IF(COUNT(FIND({"셀룰러","샐룰러","lte","Lte","LTE","Cellular","cellular"},G5730)),"lte","wifi")</f>
        <v>wifi</v>
      </c>
      <c r="F5730" t="s">
        <v>346</v>
      </c>
      <c r="G5730" t="s">
        <v>3111</v>
      </c>
      <c r="H5730">
        <f t="shared" si="685"/>
        <v>0.98000000000001819</v>
      </c>
      <c r="I5730">
        <f t="shared" si="679"/>
        <v>1429000</v>
      </c>
      <c r="J5730">
        <v>2020.03</v>
      </c>
      <c r="K5730">
        <f t="shared" si="680"/>
        <v>256</v>
      </c>
      <c r="M5730">
        <f t="shared" si="681"/>
        <v>1299000</v>
      </c>
    </row>
    <row r="5731" spans="1:13" x14ac:dyDescent="0.45">
      <c r="A5731" t="s">
        <v>5323</v>
      </c>
      <c r="B5731">
        <v>1370000</v>
      </c>
      <c r="C5731" t="s">
        <v>43</v>
      </c>
      <c r="D5731" t="str">
        <f t="shared" si="687"/>
        <v>2021.02</v>
      </c>
      <c r="E5731" t="str" cm="1">
        <f t="array" ref="E5731">IF(COUNT(FIND({"셀룰러","샐룰러","lte","Lte","LTE","Cellular","cellular"},G5731)),"lte","wifi")</f>
        <v>lte</v>
      </c>
      <c r="F5731" t="s">
        <v>25</v>
      </c>
      <c r="G5731" t="s">
        <v>2996</v>
      </c>
      <c r="H5731">
        <f t="shared" si="685"/>
        <v>0.99000000000000909</v>
      </c>
      <c r="I5731">
        <f t="shared" si="679"/>
        <v>1629000</v>
      </c>
      <c r="J5731">
        <v>2020.03</v>
      </c>
      <c r="K5731">
        <f t="shared" si="680"/>
        <v>256</v>
      </c>
      <c r="M5731">
        <f t="shared" si="681"/>
        <v>1499000</v>
      </c>
    </row>
    <row r="5732" spans="1:13" x14ac:dyDescent="0.45">
      <c r="A5732" t="s">
        <v>5323</v>
      </c>
      <c r="B5732">
        <v>1010000</v>
      </c>
      <c r="C5732" t="s">
        <v>4</v>
      </c>
      <c r="D5732" t="str">
        <f t="shared" si="687"/>
        <v>2020.12</v>
      </c>
      <c r="E5732" t="str" cm="1">
        <f t="array" ref="E5732">IF(COUNT(FIND({"셀룰러","샐룰러","lte","Lte","LTE","Cellular","cellular"},G5732)),"lte","wifi")</f>
        <v>lte</v>
      </c>
      <c r="F5732" t="s">
        <v>146</v>
      </c>
      <c r="G5732" t="s">
        <v>2786</v>
      </c>
      <c r="H5732">
        <f t="shared" si="685"/>
        <v>8.9999999999918145E-2</v>
      </c>
      <c r="I5732">
        <f t="shared" si="679"/>
        <v>1629000</v>
      </c>
      <c r="J5732">
        <v>2020.03</v>
      </c>
      <c r="K5732">
        <f t="shared" si="680"/>
        <v>256</v>
      </c>
      <c r="M5732">
        <f t="shared" si="681"/>
        <v>1499000</v>
      </c>
    </row>
    <row r="5733" spans="1:13" x14ac:dyDescent="0.45">
      <c r="A5733" t="s">
        <v>5323</v>
      </c>
      <c r="B5733">
        <v>860000</v>
      </c>
      <c r="C5733" t="s">
        <v>4</v>
      </c>
      <c r="D5733" t="str">
        <f t="shared" si="687"/>
        <v>2021.01</v>
      </c>
      <c r="E5733" t="str" cm="1">
        <f t="array" ref="E5733">IF(COUNT(FIND({"셀룰러","샐룰러","lte","Lte","LTE","Cellular","cellular"},G5733)),"lte","wifi")</f>
        <v>wifi</v>
      </c>
      <c r="F5733" t="s">
        <v>83</v>
      </c>
      <c r="G5733" t="s">
        <v>3138</v>
      </c>
      <c r="H5733">
        <f t="shared" si="685"/>
        <v>0.98000000000001819</v>
      </c>
      <c r="I5733">
        <f t="shared" si="679"/>
        <v>1299000</v>
      </c>
      <c r="J5733">
        <v>2020.03</v>
      </c>
      <c r="K5733">
        <f t="shared" si="680"/>
        <v>128</v>
      </c>
      <c r="M5733">
        <f t="shared" si="681"/>
        <v>1299000</v>
      </c>
    </row>
    <row r="5734" spans="1:13" x14ac:dyDescent="0.45">
      <c r="A5734" t="s">
        <v>5323</v>
      </c>
      <c r="B5734">
        <v>1250000</v>
      </c>
      <c r="C5734" t="s">
        <v>43</v>
      </c>
      <c r="D5734" t="str">
        <f t="shared" si="687"/>
        <v>2020.12</v>
      </c>
      <c r="E5734" t="str" cm="1">
        <f t="array" ref="E5734">IF(COUNT(FIND({"셀룰러","샐룰러","lte","Lte","LTE","Cellular","cellular"},G5734)),"lte","wifi")</f>
        <v>wifi</v>
      </c>
      <c r="F5734" t="s">
        <v>128</v>
      </c>
      <c r="G5734" t="s">
        <v>2933</v>
      </c>
      <c r="H5734">
        <f t="shared" si="685"/>
        <v>8.9999999999918145E-2</v>
      </c>
      <c r="I5734">
        <f t="shared" si="679"/>
        <v>1429000</v>
      </c>
      <c r="J5734">
        <v>2020.03</v>
      </c>
      <c r="K5734">
        <f t="shared" si="680"/>
        <v>256</v>
      </c>
      <c r="M5734">
        <f t="shared" si="681"/>
        <v>1299000</v>
      </c>
    </row>
    <row r="5735" spans="1:13" x14ac:dyDescent="0.45">
      <c r="A5735" t="s">
        <v>5323</v>
      </c>
      <c r="B5735">
        <v>900000</v>
      </c>
      <c r="C5735" t="s">
        <v>4</v>
      </c>
      <c r="D5735" t="str">
        <f t="shared" si="687"/>
        <v>2021.02</v>
      </c>
      <c r="E5735" t="str" cm="1">
        <f t="array" ref="E5735">IF(COUNT(FIND({"셀룰러","샐룰러","lte","Lte","LTE","Cellular","cellular"},G5735)),"lte","wifi")</f>
        <v>lte</v>
      </c>
      <c r="F5735" t="s">
        <v>56</v>
      </c>
      <c r="G5735" t="s">
        <v>3050</v>
      </c>
      <c r="H5735">
        <f t="shared" si="685"/>
        <v>0.99000000000000909</v>
      </c>
      <c r="I5735">
        <f t="shared" si="679"/>
        <v>1499000</v>
      </c>
      <c r="J5735">
        <v>2020.03</v>
      </c>
      <c r="K5735">
        <f t="shared" si="680"/>
        <v>128</v>
      </c>
      <c r="M5735">
        <f t="shared" si="681"/>
        <v>1499000</v>
      </c>
    </row>
    <row r="5736" spans="1:13" x14ac:dyDescent="0.45">
      <c r="A5736" t="s">
        <v>5323</v>
      </c>
      <c r="B5736">
        <v>1500000</v>
      </c>
      <c r="C5736" t="s">
        <v>4</v>
      </c>
      <c r="D5736" t="str">
        <f t="shared" si="687"/>
        <v>2020.11</v>
      </c>
      <c r="E5736" t="str" cm="1">
        <f t="array" ref="E5736">IF(COUNT(FIND({"셀룰러","샐룰러","lte","Lte","LTE","Cellular","cellular"},G5736)),"lte","wifi")</f>
        <v>wifi</v>
      </c>
      <c r="F5736" t="s">
        <v>201</v>
      </c>
      <c r="G5736" t="s">
        <v>2957</v>
      </c>
      <c r="H5736">
        <f t="shared" si="685"/>
        <v>7.999999999992724E-2</v>
      </c>
      <c r="I5736">
        <f t="shared" si="679"/>
        <v>1429000</v>
      </c>
      <c r="J5736">
        <v>2020.03</v>
      </c>
      <c r="K5736">
        <f t="shared" si="680"/>
        <v>256</v>
      </c>
      <c r="M5736">
        <f t="shared" si="681"/>
        <v>1299000</v>
      </c>
    </row>
    <row r="5737" spans="1:13" x14ac:dyDescent="0.45">
      <c r="A5737" t="s">
        <v>5323</v>
      </c>
      <c r="B5737">
        <v>940000</v>
      </c>
      <c r="C5737" t="s">
        <v>4</v>
      </c>
      <c r="D5737" t="str">
        <f t="shared" si="687"/>
        <v>2021.03</v>
      </c>
      <c r="E5737" t="str" cm="1">
        <f t="array" ref="E5737">IF(COUNT(FIND({"셀룰러","샐룰러","lte","Lte","LTE","Cellular","cellular"},G5737)),"lte","wifi")</f>
        <v>wifi</v>
      </c>
      <c r="F5737" t="s">
        <v>8</v>
      </c>
      <c r="G5737" t="s">
        <v>2843</v>
      </c>
      <c r="H5737">
        <f t="shared" si="685"/>
        <v>1</v>
      </c>
      <c r="I5737">
        <f t="shared" ref="I5737:I5800" si="688">IF(K5737=256,M5737+130000,IF(K5737=512,M5737+390000,IF(K5737=1024,M5737+650000,M5737)))</f>
        <v>1299000</v>
      </c>
      <c r="J5737">
        <v>2020.03</v>
      </c>
      <c r="K5737">
        <f t="shared" ref="K5737:K5800" si="689">IF(COUNT(FIND("1TB",G5737)),1024,IF(COUNT(FIND(128,G5737)),128,IF(COUNT(FIND(512,G5737)),512,256)))</f>
        <v>128</v>
      </c>
      <c r="M5737">
        <f t="shared" ref="M5737:M5800" si="690">IF(E5737="wifi",1299000,1499000)</f>
        <v>1299000</v>
      </c>
    </row>
    <row r="5738" spans="1:13" x14ac:dyDescent="0.45">
      <c r="A5738" t="s">
        <v>5323</v>
      </c>
      <c r="B5738">
        <v>1050000</v>
      </c>
      <c r="C5738" t="s">
        <v>4</v>
      </c>
      <c r="D5738" t="str">
        <f t="shared" si="687"/>
        <v>2021.01</v>
      </c>
      <c r="E5738" t="str" cm="1">
        <f t="array" ref="E5738">IF(COUNT(FIND({"셀룰러","샐룰러","lte","Lte","LTE","Cellular","cellular"},G5738)),"lte","wifi")</f>
        <v>wifi</v>
      </c>
      <c r="F5738" t="s">
        <v>107</v>
      </c>
      <c r="G5738" t="s">
        <v>2914</v>
      </c>
      <c r="H5738">
        <f t="shared" si="685"/>
        <v>0.98000000000001819</v>
      </c>
      <c r="I5738">
        <f t="shared" si="688"/>
        <v>1299000</v>
      </c>
      <c r="J5738">
        <v>2020.03</v>
      </c>
      <c r="K5738">
        <f t="shared" si="689"/>
        <v>128</v>
      </c>
      <c r="M5738">
        <f t="shared" si="690"/>
        <v>1299000</v>
      </c>
    </row>
    <row r="5739" spans="1:13" x14ac:dyDescent="0.45">
      <c r="A5739" t="s">
        <v>5323</v>
      </c>
      <c r="B5739">
        <v>1200000</v>
      </c>
      <c r="C5739" t="s">
        <v>4</v>
      </c>
      <c r="D5739" t="str">
        <f t="shared" si="687"/>
        <v>2020.12</v>
      </c>
      <c r="E5739" t="str" cm="1">
        <f t="array" ref="E5739">IF(COUNT(FIND({"셀룰러","샐룰러","lte","Lte","LTE","Cellular","cellular"},G5739)),"lte","wifi")</f>
        <v>wifi</v>
      </c>
      <c r="F5739" t="s">
        <v>152</v>
      </c>
      <c r="G5739" t="s">
        <v>2937</v>
      </c>
      <c r="H5739">
        <f t="shared" si="685"/>
        <v>8.9999999999918145E-2</v>
      </c>
      <c r="I5739">
        <f t="shared" si="688"/>
        <v>1429000</v>
      </c>
      <c r="J5739">
        <v>2020.03</v>
      </c>
      <c r="K5739">
        <f t="shared" si="689"/>
        <v>256</v>
      </c>
      <c r="M5739">
        <f t="shared" si="690"/>
        <v>1299000</v>
      </c>
    </row>
    <row r="5740" spans="1:13" x14ac:dyDescent="0.45">
      <c r="A5740" t="s">
        <v>5323</v>
      </c>
      <c r="B5740">
        <v>1160000</v>
      </c>
      <c r="C5740" t="s">
        <v>4</v>
      </c>
      <c r="D5740" t="str">
        <f t="shared" si="687"/>
        <v>2021.02</v>
      </c>
      <c r="E5740" t="str" cm="1">
        <f t="array" ref="E5740">IF(COUNT(FIND({"셀룰러","샐룰러","lte","Lte","LTE","Cellular","cellular"},G5740)),"lte","wifi")</f>
        <v>wifi</v>
      </c>
      <c r="F5740" t="s">
        <v>61</v>
      </c>
      <c r="G5740" t="s">
        <v>3024</v>
      </c>
      <c r="H5740">
        <f t="shared" si="685"/>
        <v>0.99000000000000909</v>
      </c>
      <c r="I5740">
        <f t="shared" si="688"/>
        <v>1429000</v>
      </c>
      <c r="J5740">
        <v>2020.03</v>
      </c>
      <c r="K5740">
        <f t="shared" si="689"/>
        <v>256</v>
      </c>
      <c r="M5740">
        <f t="shared" si="690"/>
        <v>1299000</v>
      </c>
    </row>
    <row r="5741" spans="1:13" x14ac:dyDescent="0.45">
      <c r="A5741" t="s">
        <v>5323</v>
      </c>
      <c r="B5741">
        <v>800000</v>
      </c>
      <c r="C5741" t="s">
        <v>4</v>
      </c>
      <c r="D5741" t="str">
        <f t="shared" si="687"/>
        <v>2020.12</v>
      </c>
      <c r="E5741" t="str" cm="1">
        <f t="array" ref="E5741">IF(COUNT(FIND({"셀룰러","샐룰러","lte","Lte","LTE","Cellular","cellular"},G5741)),"lte","wifi")</f>
        <v>lte</v>
      </c>
      <c r="F5741" t="s">
        <v>165</v>
      </c>
      <c r="G5741" t="s">
        <v>166</v>
      </c>
      <c r="H5741">
        <f t="shared" si="685"/>
        <v>8.9999999999918145E-2</v>
      </c>
      <c r="I5741">
        <f t="shared" si="688"/>
        <v>1629000</v>
      </c>
      <c r="J5741">
        <v>2020.03</v>
      </c>
      <c r="K5741">
        <f t="shared" si="689"/>
        <v>256</v>
      </c>
      <c r="M5741">
        <f t="shared" si="690"/>
        <v>1499000</v>
      </c>
    </row>
    <row r="5742" spans="1:13" x14ac:dyDescent="0.45">
      <c r="A5742" t="s">
        <v>5323</v>
      </c>
      <c r="B5742">
        <v>990000</v>
      </c>
      <c r="C5742" t="s">
        <v>4</v>
      </c>
      <c r="D5742" t="str">
        <f t="shared" si="687"/>
        <v>2021.01</v>
      </c>
      <c r="E5742" t="str" cm="1">
        <f t="array" ref="E5742">IF(COUNT(FIND({"셀룰러","샐룰러","lte","Lte","LTE","Cellular","cellular"},G5742)),"lte","wifi")</f>
        <v>wifi</v>
      </c>
      <c r="F5742" t="s">
        <v>313</v>
      </c>
      <c r="G5742" t="s">
        <v>3103</v>
      </c>
      <c r="H5742">
        <f t="shared" si="685"/>
        <v>0.98000000000001819</v>
      </c>
      <c r="I5742">
        <f t="shared" si="688"/>
        <v>1299000</v>
      </c>
      <c r="J5742">
        <v>2020.03</v>
      </c>
      <c r="K5742">
        <f t="shared" si="689"/>
        <v>128</v>
      </c>
      <c r="M5742">
        <f t="shared" si="690"/>
        <v>1299000</v>
      </c>
    </row>
    <row r="5743" spans="1:13" x14ac:dyDescent="0.45">
      <c r="A5743" t="s">
        <v>5323</v>
      </c>
      <c r="B5743">
        <v>1200000</v>
      </c>
      <c r="C5743" t="s">
        <v>7</v>
      </c>
      <c r="D5743" t="str">
        <f t="shared" si="687"/>
        <v>2021.02</v>
      </c>
      <c r="E5743" t="str" cm="1">
        <f t="array" ref="E5743">IF(COUNT(FIND({"셀룰러","샐룰러","lte","Lte","LTE","Cellular","cellular"},G5743)),"lte","wifi")</f>
        <v>lte</v>
      </c>
      <c r="F5743" t="s">
        <v>44</v>
      </c>
      <c r="G5743" t="s">
        <v>3026</v>
      </c>
      <c r="H5743">
        <f t="shared" si="685"/>
        <v>0.99000000000000909</v>
      </c>
      <c r="I5743">
        <f t="shared" si="688"/>
        <v>1889000</v>
      </c>
      <c r="J5743">
        <v>2020.03</v>
      </c>
      <c r="K5743">
        <f t="shared" si="689"/>
        <v>512</v>
      </c>
      <c r="M5743">
        <f t="shared" si="690"/>
        <v>1499000</v>
      </c>
    </row>
    <row r="5744" spans="1:13" x14ac:dyDescent="0.45">
      <c r="A5744" t="s">
        <v>5323</v>
      </c>
      <c r="B5744">
        <v>1150000</v>
      </c>
      <c r="C5744" t="s">
        <v>4</v>
      </c>
      <c r="D5744" t="str">
        <f t="shared" si="687"/>
        <v>2021.01</v>
      </c>
      <c r="E5744" t="str" cm="1">
        <f t="array" ref="E5744">IF(COUNT(FIND({"셀룰러","샐룰러","lte","Lte","LTE","Cellular","cellular"},G5744)),"lte","wifi")</f>
        <v>lte</v>
      </c>
      <c r="F5744" t="s">
        <v>347</v>
      </c>
      <c r="G5744" t="s">
        <v>2911</v>
      </c>
      <c r="H5744">
        <f t="shared" si="685"/>
        <v>0.98000000000001819</v>
      </c>
      <c r="I5744">
        <f t="shared" si="688"/>
        <v>1499000</v>
      </c>
      <c r="J5744">
        <v>2020.03</v>
      </c>
      <c r="K5744">
        <f t="shared" si="689"/>
        <v>128</v>
      </c>
      <c r="M5744">
        <f t="shared" si="690"/>
        <v>1499000</v>
      </c>
    </row>
    <row r="5745" spans="1:13" x14ac:dyDescent="0.45">
      <c r="A5745" t="s">
        <v>5323</v>
      </c>
      <c r="B5745">
        <v>1100000</v>
      </c>
      <c r="C5745" t="s">
        <v>4</v>
      </c>
      <c r="D5745" t="str">
        <f t="shared" si="687"/>
        <v>2021.02</v>
      </c>
      <c r="E5745" t="str" cm="1">
        <f t="array" ref="E5745">IF(COUNT(FIND({"셀룰러","샐룰러","lte","Lte","LTE","Cellular","cellular"},G5745)),"lte","wifi")</f>
        <v>wifi</v>
      </c>
      <c r="F5745" t="s">
        <v>66</v>
      </c>
      <c r="G5745" t="s">
        <v>3043</v>
      </c>
      <c r="H5745">
        <f t="shared" si="685"/>
        <v>0.99000000000000909</v>
      </c>
      <c r="I5745">
        <f t="shared" si="688"/>
        <v>1299000</v>
      </c>
      <c r="J5745">
        <v>2020.03</v>
      </c>
      <c r="K5745">
        <f t="shared" si="689"/>
        <v>128</v>
      </c>
      <c r="M5745">
        <f t="shared" si="690"/>
        <v>1299000</v>
      </c>
    </row>
    <row r="5746" spans="1:13" x14ac:dyDescent="0.45">
      <c r="A5746" t="s">
        <v>5323</v>
      </c>
      <c r="B5746">
        <v>1600000</v>
      </c>
      <c r="C5746" t="s">
        <v>4</v>
      </c>
      <c r="D5746" s="2">
        <v>2021.02</v>
      </c>
      <c r="E5746" t="str" cm="1">
        <f t="array" ref="E5746">IF(COUNT(FIND({"셀룰러","샐룰러","lte","Lte","LTE","Cellular","cellular"},G5746)),"lte","wifi")</f>
        <v>lte</v>
      </c>
      <c r="F5746">
        <v>20210208</v>
      </c>
      <c r="G5746" t="s">
        <v>5481</v>
      </c>
      <c r="H5746">
        <f t="shared" si="685"/>
        <v>0.99000000000000909</v>
      </c>
      <c r="I5746">
        <f t="shared" si="688"/>
        <v>1889000</v>
      </c>
      <c r="J5746">
        <v>2020.03</v>
      </c>
      <c r="K5746">
        <f t="shared" si="689"/>
        <v>512</v>
      </c>
      <c r="M5746">
        <f t="shared" si="690"/>
        <v>1499000</v>
      </c>
    </row>
    <row r="5747" spans="1:13" x14ac:dyDescent="0.45">
      <c r="A5747" t="s">
        <v>5323</v>
      </c>
      <c r="B5747">
        <v>850000</v>
      </c>
      <c r="C5747" t="s">
        <v>43</v>
      </c>
      <c r="D5747" t="str">
        <f t="shared" ref="D5747:D5752" si="691">LEFT(F5747,7)</f>
        <v>2020.11</v>
      </c>
      <c r="E5747" t="str" cm="1">
        <f t="array" ref="E5747">IF(COUNT(FIND({"셀룰러","샐룰러","lte","Lte","LTE","Cellular","cellular"},G5747)),"lte","wifi")</f>
        <v>wifi</v>
      </c>
      <c r="F5747" t="s">
        <v>536</v>
      </c>
      <c r="G5747" t="s">
        <v>5028</v>
      </c>
      <c r="H5747">
        <f t="shared" si="685"/>
        <v>7.999999999992724E-2</v>
      </c>
      <c r="I5747">
        <f t="shared" si="688"/>
        <v>1299000</v>
      </c>
      <c r="J5747">
        <v>2020.03</v>
      </c>
      <c r="K5747">
        <f t="shared" si="689"/>
        <v>128</v>
      </c>
      <c r="M5747">
        <f t="shared" si="690"/>
        <v>1299000</v>
      </c>
    </row>
    <row r="5748" spans="1:13" x14ac:dyDescent="0.45">
      <c r="A5748" t="s">
        <v>5323</v>
      </c>
      <c r="B5748">
        <v>1100000</v>
      </c>
      <c r="C5748" t="s">
        <v>43</v>
      </c>
      <c r="D5748" t="str">
        <f t="shared" si="691"/>
        <v>2021.01</v>
      </c>
      <c r="E5748" t="str" cm="1">
        <f t="array" ref="E5748">IF(COUNT(FIND({"셀룰러","샐룰러","lte","Lte","LTE","Cellular","cellular"},G5748)),"lte","wifi")</f>
        <v>wifi</v>
      </c>
      <c r="F5748" t="s">
        <v>346</v>
      </c>
      <c r="G5748" t="s">
        <v>3108</v>
      </c>
      <c r="H5748">
        <f t="shared" si="685"/>
        <v>0.98000000000001819</v>
      </c>
      <c r="I5748">
        <f t="shared" si="688"/>
        <v>1429000</v>
      </c>
      <c r="J5748">
        <v>2020.03</v>
      </c>
      <c r="K5748">
        <f t="shared" si="689"/>
        <v>256</v>
      </c>
      <c r="M5748">
        <f t="shared" si="690"/>
        <v>1299000</v>
      </c>
    </row>
    <row r="5749" spans="1:13" x14ac:dyDescent="0.45">
      <c r="A5749" t="s">
        <v>5323</v>
      </c>
      <c r="B5749">
        <v>1200000</v>
      </c>
      <c r="C5749" t="s">
        <v>4</v>
      </c>
      <c r="D5749" t="str">
        <f t="shared" si="691"/>
        <v>2020.12</v>
      </c>
      <c r="E5749" t="str" cm="1">
        <f t="array" ref="E5749">IF(COUNT(FIND({"셀룰러","샐룰러","lte","Lte","LTE","Cellular","cellular"},G5749)),"lte","wifi")</f>
        <v>wifi</v>
      </c>
      <c r="F5749" t="s">
        <v>163</v>
      </c>
      <c r="G5749" t="s">
        <v>4997</v>
      </c>
      <c r="H5749">
        <f t="shared" si="685"/>
        <v>8.9999999999918145E-2</v>
      </c>
      <c r="I5749">
        <f t="shared" si="688"/>
        <v>1429000</v>
      </c>
      <c r="J5749">
        <v>2020.03</v>
      </c>
      <c r="K5749">
        <f t="shared" si="689"/>
        <v>256</v>
      </c>
      <c r="M5749">
        <f t="shared" si="690"/>
        <v>1299000</v>
      </c>
    </row>
    <row r="5750" spans="1:13" x14ac:dyDescent="0.45">
      <c r="A5750" t="s">
        <v>5323</v>
      </c>
      <c r="B5750">
        <v>900000</v>
      </c>
      <c r="C5750" t="s">
        <v>43</v>
      </c>
      <c r="D5750" t="str">
        <f t="shared" si="691"/>
        <v>2020.12</v>
      </c>
      <c r="E5750" t="str" cm="1">
        <f t="array" ref="E5750">IF(COUNT(FIND({"셀룰러","샐룰러","lte","Lte","LTE","Cellular","cellular"},G5750)),"lte","wifi")</f>
        <v>wifi</v>
      </c>
      <c r="F5750" t="s">
        <v>152</v>
      </c>
      <c r="G5750" t="s">
        <v>4966</v>
      </c>
      <c r="H5750">
        <f t="shared" si="685"/>
        <v>8.9999999999918145E-2</v>
      </c>
      <c r="I5750">
        <f t="shared" si="688"/>
        <v>1299000</v>
      </c>
      <c r="J5750">
        <v>2020.03</v>
      </c>
      <c r="K5750">
        <f t="shared" si="689"/>
        <v>128</v>
      </c>
      <c r="M5750">
        <f t="shared" si="690"/>
        <v>1299000</v>
      </c>
    </row>
    <row r="5751" spans="1:13" x14ac:dyDescent="0.45">
      <c r="A5751" t="s">
        <v>5323</v>
      </c>
      <c r="B5751">
        <v>1100000</v>
      </c>
      <c r="C5751" t="s">
        <v>43</v>
      </c>
      <c r="D5751" t="str">
        <f t="shared" si="691"/>
        <v>2020.12</v>
      </c>
      <c r="E5751" t="str" cm="1">
        <f t="array" ref="E5751">IF(COUNT(FIND({"셀룰러","샐룰러","lte","Lte","LTE","Cellular","cellular"},G5751)),"lte","wifi")</f>
        <v>wifi</v>
      </c>
      <c r="F5751" t="s">
        <v>128</v>
      </c>
      <c r="G5751" t="s">
        <v>2930</v>
      </c>
      <c r="H5751">
        <f t="shared" si="685"/>
        <v>8.9999999999918145E-2</v>
      </c>
      <c r="I5751">
        <f t="shared" si="688"/>
        <v>1429000</v>
      </c>
      <c r="J5751">
        <v>2020.03</v>
      </c>
      <c r="K5751">
        <f t="shared" si="689"/>
        <v>256</v>
      </c>
      <c r="M5751">
        <f t="shared" si="690"/>
        <v>1299000</v>
      </c>
    </row>
    <row r="5752" spans="1:13" x14ac:dyDescent="0.45">
      <c r="A5752" t="s">
        <v>5323</v>
      </c>
      <c r="B5752">
        <v>1300000</v>
      </c>
      <c r="C5752" t="s">
        <v>7</v>
      </c>
      <c r="D5752" t="str">
        <f t="shared" si="691"/>
        <v>2020.12</v>
      </c>
      <c r="E5752" t="str" cm="1">
        <f t="array" ref="E5752">IF(COUNT(FIND({"셀룰러","샐룰러","lte","Lte","LTE","Cellular","cellular"},G5752)),"lte","wifi")</f>
        <v>lte</v>
      </c>
      <c r="F5752" t="s">
        <v>145</v>
      </c>
      <c r="G5752" t="s">
        <v>2940</v>
      </c>
      <c r="H5752">
        <f t="shared" si="685"/>
        <v>8.9999999999918145E-2</v>
      </c>
      <c r="I5752">
        <f t="shared" si="688"/>
        <v>1629000</v>
      </c>
      <c r="J5752">
        <v>2020.03</v>
      </c>
      <c r="K5752">
        <f t="shared" si="689"/>
        <v>256</v>
      </c>
      <c r="M5752">
        <f t="shared" si="690"/>
        <v>1499000</v>
      </c>
    </row>
    <row r="5753" spans="1:13" x14ac:dyDescent="0.45">
      <c r="A5753" t="s">
        <v>5323</v>
      </c>
      <c r="B5753">
        <v>1200000</v>
      </c>
      <c r="C5753" t="s">
        <v>43</v>
      </c>
      <c r="D5753" s="2">
        <v>2021.01</v>
      </c>
      <c r="E5753" t="str" cm="1">
        <f t="array" ref="E5753">IF(COUNT(FIND({"셀룰러","샐룰러","lte","Lte","LTE","Cellular","cellular"},G5753)),"lte","wifi")</f>
        <v>wifi</v>
      </c>
      <c r="F5753">
        <v>20210131</v>
      </c>
      <c r="G5753" t="s">
        <v>5413</v>
      </c>
      <c r="H5753">
        <f t="shared" si="685"/>
        <v>0.98000000000001819</v>
      </c>
      <c r="I5753">
        <f t="shared" si="688"/>
        <v>1429000</v>
      </c>
      <c r="J5753">
        <v>2020.03</v>
      </c>
      <c r="K5753">
        <f t="shared" si="689"/>
        <v>256</v>
      </c>
      <c r="M5753">
        <f t="shared" si="690"/>
        <v>1299000</v>
      </c>
    </row>
    <row r="5754" spans="1:13" x14ac:dyDescent="0.45">
      <c r="A5754" t="s">
        <v>5323</v>
      </c>
      <c r="B5754">
        <v>1600000</v>
      </c>
      <c r="C5754" t="s">
        <v>43</v>
      </c>
      <c r="D5754" t="str">
        <f t="shared" ref="D5754:D5762" si="692">LEFT(F5754,7)</f>
        <v>2021.01</v>
      </c>
      <c r="E5754" t="str" cm="1">
        <f t="array" ref="E5754">IF(COUNT(FIND({"셀룰러","샐룰러","lte","Lte","LTE","Cellular","cellular"},G5754)),"lte","wifi")</f>
        <v>lte</v>
      </c>
      <c r="F5754" t="s">
        <v>111</v>
      </c>
      <c r="G5754" t="s">
        <v>2928</v>
      </c>
      <c r="H5754">
        <f t="shared" si="685"/>
        <v>0.98000000000001819</v>
      </c>
      <c r="I5754">
        <f t="shared" si="688"/>
        <v>1889000</v>
      </c>
      <c r="J5754">
        <v>2020.03</v>
      </c>
      <c r="K5754">
        <f t="shared" si="689"/>
        <v>512</v>
      </c>
      <c r="M5754">
        <f t="shared" si="690"/>
        <v>1499000</v>
      </c>
    </row>
    <row r="5755" spans="1:13" x14ac:dyDescent="0.45">
      <c r="A5755" t="s">
        <v>5323</v>
      </c>
      <c r="B5755">
        <v>850000</v>
      </c>
      <c r="C5755" t="s">
        <v>4</v>
      </c>
      <c r="D5755" t="str">
        <f t="shared" si="692"/>
        <v>2020.12</v>
      </c>
      <c r="E5755" t="str" cm="1">
        <f t="array" ref="E5755">IF(COUNT(FIND({"셀룰러","샐룰러","lte","Lte","LTE","Cellular","cellular"},G5755)),"lte","wifi")</f>
        <v>wifi</v>
      </c>
      <c r="F5755" t="s">
        <v>169</v>
      </c>
      <c r="G5755" t="s">
        <v>5024</v>
      </c>
      <c r="H5755">
        <f t="shared" si="685"/>
        <v>8.9999999999918145E-2</v>
      </c>
      <c r="I5755">
        <f t="shared" si="688"/>
        <v>1299000</v>
      </c>
      <c r="J5755">
        <v>2020.03</v>
      </c>
      <c r="K5755">
        <f t="shared" si="689"/>
        <v>128</v>
      </c>
      <c r="M5755">
        <f t="shared" si="690"/>
        <v>1299000</v>
      </c>
    </row>
    <row r="5756" spans="1:13" x14ac:dyDescent="0.45">
      <c r="A5756" t="s">
        <v>5323</v>
      </c>
      <c r="B5756">
        <v>880000</v>
      </c>
      <c r="C5756" t="s">
        <v>4</v>
      </c>
      <c r="D5756" t="str">
        <f t="shared" si="692"/>
        <v>2020.12</v>
      </c>
      <c r="E5756" t="str" cm="1">
        <f t="array" ref="E5756">IF(COUNT(FIND({"셀룰러","샐룰러","lte","Lte","LTE","Cellular","cellular"},G5756)),"lte","wifi")</f>
        <v>wifi</v>
      </c>
      <c r="F5756" t="s">
        <v>145</v>
      </c>
      <c r="G5756" t="s">
        <v>4960</v>
      </c>
      <c r="H5756">
        <f t="shared" si="685"/>
        <v>8.9999999999918145E-2</v>
      </c>
      <c r="I5756">
        <f t="shared" si="688"/>
        <v>1429000</v>
      </c>
      <c r="J5756">
        <v>2020.03</v>
      </c>
      <c r="K5756">
        <f t="shared" si="689"/>
        <v>256</v>
      </c>
      <c r="M5756">
        <f t="shared" si="690"/>
        <v>1299000</v>
      </c>
    </row>
    <row r="5757" spans="1:13" x14ac:dyDescent="0.45">
      <c r="A5757" t="s">
        <v>5323</v>
      </c>
      <c r="B5757">
        <v>1275000</v>
      </c>
      <c r="C5757" t="s">
        <v>4</v>
      </c>
      <c r="D5757" t="str">
        <f t="shared" si="692"/>
        <v>2021.02</v>
      </c>
      <c r="E5757" t="str" cm="1">
        <f t="array" ref="E5757">IF(COUNT(FIND({"셀룰러","샐룰러","lte","Lte","LTE","Cellular","cellular"},G5757)),"lte","wifi")</f>
        <v>lte</v>
      </c>
      <c r="F5757" t="s">
        <v>61</v>
      </c>
      <c r="G5757" t="s">
        <v>60</v>
      </c>
      <c r="H5757">
        <f t="shared" si="685"/>
        <v>0.99000000000000909</v>
      </c>
      <c r="I5757">
        <f t="shared" si="688"/>
        <v>1629000</v>
      </c>
      <c r="J5757">
        <v>2020.03</v>
      </c>
      <c r="K5757">
        <f t="shared" si="689"/>
        <v>256</v>
      </c>
      <c r="M5757">
        <f t="shared" si="690"/>
        <v>1499000</v>
      </c>
    </row>
    <row r="5758" spans="1:13" x14ac:dyDescent="0.45">
      <c r="A5758" t="s">
        <v>5323</v>
      </c>
      <c r="B5758">
        <v>1080000</v>
      </c>
      <c r="C5758" t="s">
        <v>43</v>
      </c>
      <c r="D5758" t="str">
        <f t="shared" si="692"/>
        <v>2020.11</v>
      </c>
      <c r="E5758" t="str" cm="1">
        <f t="array" ref="E5758">IF(COUNT(FIND({"셀룰러","샐룰러","lte","Lte","LTE","Cellular","cellular"},G5758)),"lte","wifi")</f>
        <v>lte</v>
      </c>
      <c r="F5758" t="s">
        <v>199</v>
      </c>
      <c r="G5758" t="s">
        <v>2961</v>
      </c>
      <c r="H5758">
        <f t="shared" si="685"/>
        <v>7.999999999992724E-2</v>
      </c>
      <c r="I5758">
        <f t="shared" si="688"/>
        <v>1499000</v>
      </c>
      <c r="J5758">
        <v>2020.03</v>
      </c>
      <c r="K5758">
        <f t="shared" si="689"/>
        <v>128</v>
      </c>
      <c r="M5758">
        <f t="shared" si="690"/>
        <v>1499000</v>
      </c>
    </row>
    <row r="5759" spans="1:13" x14ac:dyDescent="0.45">
      <c r="A5759" t="s">
        <v>5323</v>
      </c>
      <c r="B5759">
        <v>420000</v>
      </c>
      <c r="C5759" t="s">
        <v>7</v>
      </c>
      <c r="D5759" t="str">
        <f t="shared" si="692"/>
        <v>2021.02</v>
      </c>
      <c r="E5759" t="str" cm="1">
        <f t="array" ref="E5759">IF(COUNT(FIND({"셀룰러","샐룰러","lte","Lte","LTE","Cellular","cellular"},G5759)),"lte","wifi")</f>
        <v>wifi</v>
      </c>
      <c r="F5759" t="s">
        <v>302</v>
      </c>
      <c r="G5759" t="s">
        <v>2757</v>
      </c>
      <c r="H5759">
        <f t="shared" si="685"/>
        <v>0.99000000000000909</v>
      </c>
      <c r="I5759">
        <f t="shared" si="688"/>
        <v>1429000</v>
      </c>
      <c r="J5759">
        <v>2020.03</v>
      </c>
      <c r="K5759">
        <f t="shared" si="689"/>
        <v>256</v>
      </c>
      <c r="M5759">
        <f t="shared" si="690"/>
        <v>1299000</v>
      </c>
    </row>
    <row r="5760" spans="1:13" x14ac:dyDescent="0.45">
      <c r="A5760" t="s">
        <v>5323</v>
      </c>
      <c r="B5760">
        <v>900000</v>
      </c>
      <c r="C5760" t="s">
        <v>7</v>
      </c>
      <c r="D5760" t="str">
        <f t="shared" si="692"/>
        <v>2021.03</v>
      </c>
      <c r="E5760" t="str" cm="1">
        <f t="array" ref="E5760">IF(COUNT(FIND({"셀룰러","샐룰러","lte","Lte","LTE","Cellular","cellular"},G5760)),"lte","wifi")</f>
        <v>wifi</v>
      </c>
      <c r="F5760" t="s">
        <v>18</v>
      </c>
      <c r="G5760" t="s">
        <v>2839</v>
      </c>
      <c r="H5760">
        <f t="shared" si="685"/>
        <v>1</v>
      </c>
      <c r="I5760">
        <f t="shared" si="688"/>
        <v>1429000</v>
      </c>
      <c r="J5760">
        <v>2020.03</v>
      </c>
      <c r="K5760">
        <f t="shared" si="689"/>
        <v>256</v>
      </c>
      <c r="M5760">
        <f t="shared" si="690"/>
        <v>1299000</v>
      </c>
    </row>
    <row r="5761" spans="1:13" x14ac:dyDescent="0.45">
      <c r="A5761" t="s">
        <v>5323</v>
      </c>
      <c r="B5761">
        <v>1500000</v>
      </c>
      <c r="C5761" t="s">
        <v>43</v>
      </c>
      <c r="D5761" t="str">
        <f t="shared" si="692"/>
        <v>2021.02</v>
      </c>
      <c r="E5761" t="str" cm="1">
        <f t="array" ref="E5761">IF(COUNT(FIND({"셀룰러","샐룰러","lte","Lte","LTE","Cellular","cellular"},G5761)),"lte","wifi")</f>
        <v>wifi</v>
      </c>
      <c r="F5761" t="s">
        <v>35</v>
      </c>
      <c r="G5761" t="s">
        <v>3014</v>
      </c>
      <c r="H5761">
        <f t="shared" si="685"/>
        <v>0.99000000000000909</v>
      </c>
      <c r="I5761">
        <f t="shared" si="688"/>
        <v>1689000</v>
      </c>
      <c r="J5761">
        <v>2020.03</v>
      </c>
      <c r="K5761">
        <f t="shared" si="689"/>
        <v>512</v>
      </c>
      <c r="M5761">
        <f t="shared" si="690"/>
        <v>1299000</v>
      </c>
    </row>
    <row r="5762" spans="1:13" x14ac:dyDescent="0.45">
      <c r="A5762" t="s">
        <v>5323</v>
      </c>
      <c r="B5762">
        <v>1150000</v>
      </c>
      <c r="C5762" t="s">
        <v>43</v>
      </c>
      <c r="D5762" t="str">
        <f t="shared" si="692"/>
        <v>2020.12</v>
      </c>
      <c r="E5762" t="str" cm="1">
        <f t="array" ref="E5762">IF(COUNT(FIND({"셀룰러","샐룰러","lte","Lte","LTE","Cellular","cellular"},G5762)),"lte","wifi")</f>
        <v>lte</v>
      </c>
      <c r="F5762" t="s">
        <v>132</v>
      </c>
      <c r="G5762" t="s">
        <v>4971</v>
      </c>
      <c r="H5762">
        <f t="shared" si="685"/>
        <v>8.9999999999918145E-2</v>
      </c>
      <c r="I5762">
        <f t="shared" si="688"/>
        <v>1629000</v>
      </c>
      <c r="J5762">
        <v>2020.03</v>
      </c>
      <c r="K5762">
        <f t="shared" si="689"/>
        <v>256</v>
      </c>
      <c r="M5762">
        <f t="shared" si="690"/>
        <v>1499000</v>
      </c>
    </row>
    <row r="5763" spans="1:13" x14ac:dyDescent="0.45">
      <c r="A5763" t="s">
        <v>5323</v>
      </c>
      <c r="B5763">
        <v>1200000</v>
      </c>
      <c r="C5763" t="s">
        <v>4</v>
      </c>
      <c r="D5763" s="2">
        <v>2020.12</v>
      </c>
      <c r="E5763" t="str" cm="1">
        <f t="array" ref="E5763">IF(COUNT(FIND({"셀룰러","샐룰러","lte","Lte","LTE","Cellular","cellular"},G5763)),"lte","wifi")</f>
        <v>lte</v>
      </c>
      <c r="F5763">
        <v>20201222</v>
      </c>
      <c r="G5763" t="s">
        <v>5479</v>
      </c>
      <c r="H5763">
        <f t="shared" si="685"/>
        <v>8.9999999999918145E-2</v>
      </c>
      <c r="I5763">
        <f t="shared" si="688"/>
        <v>1629000</v>
      </c>
      <c r="J5763">
        <v>2020.03</v>
      </c>
      <c r="K5763">
        <f t="shared" si="689"/>
        <v>256</v>
      </c>
      <c r="M5763">
        <f t="shared" si="690"/>
        <v>1499000</v>
      </c>
    </row>
    <row r="5764" spans="1:13" x14ac:dyDescent="0.45">
      <c r="A5764" t="s">
        <v>5323</v>
      </c>
      <c r="B5764">
        <v>960000</v>
      </c>
      <c r="C5764" t="s">
        <v>43</v>
      </c>
      <c r="D5764" t="str">
        <f>LEFT(F5764,7)</f>
        <v>2021.02</v>
      </c>
      <c r="E5764" t="str" cm="1">
        <f t="array" ref="E5764">IF(COUNT(FIND({"셀룰러","샐룰러","lte","Lte","LTE","Cellular","cellular"},G5764)),"lte","wifi")</f>
        <v>wifi</v>
      </c>
      <c r="F5764" t="s">
        <v>40</v>
      </c>
      <c r="G5764" t="s">
        <v>2987</v>
      </c>
      <c r="H5764">
        <f t="shared" si="685"/>
        <v>0.99000000000000909</v>
      </c>
      <c r="I5764">
        <f t="shared" si="688"/>
        <v>1429000</v>
      </c>
      <c r="J5764">
        <v>2020.03</v>
      </c>
      <c r="K5764">
        <f t="shared" si="689"/>
        <v>256</v>
      </c>
      <c r="M5764">
        <f t="shared" si="690"/>
        <v>1299000</v>
      </c>
    </row>
    <row r="5765" spans="1:13" x14ac:dyDescent="0.45">
      <c r="A5765" t="s">
        <v>5323</v>
      </c>
      <c r="B5765">
        <v>900000</v>
      </c>
      <c r="C5765" t="s">
        <v>4</v>
      </c>
      <c r="D5765" t="str">
        <f>LEFT(F5765,7)</f>
        <v>2021.02</v>
      </c>
      <c r="E5765" t="str" cm="1">
        <f t="array" ref="E5765">IF(COUNT(FIND({"셀룰러","샐룰러","lte","Lte","LTE","Cellular","cellular"},G5765)),"lte","wifi")</f>
        <v>wifi</v>
      </c>
      <c r="F5765" t="s">
        <v>74</v>
      </c>
      <c r="G5765" t="s">
        <v>3090</v>
      </c>
      <c r="H5765">
        <f t="shared" si="685"/>
        <v>0.99000000000000909</v>
      </c>
      <c r="I5765">
        <f t="shared" si="688"/>
        <v>1299000</v>
      </c>
      <c r="J5765">
        <v>2020.03</v>
      </c>
      <c r="K5765">
        <f t="shared" si="689"/>
        <v>128</v>
      </c>
      <c r="M5765">
        <f t="shared" si="690"/>
        <v>1299000</v>
      </c>
    </row>
    <row r="5766" spans="1:13" x14ac:dyDescent="0.45">
      <c r="A5766" t="s">
        <v>5323</v>
      </c>
      <c r="B5766">
        <v>820000</v>
      </c>
      <c r="C5766" t="s">
        <v>7</v>
      </c>
      <c r="D5766" t="str">
        <f>LEFT(F5766,7)</f>
        <v>2021.01</v>
      </c>
      <c r="E5766" t="str" cm="1">
        <f t="array" ref="E5766">IF(COUNT(FIND({"셀룰러","샐룰러","lte","Lte","LTE","Cellular","cellular"},G5766)),"lte","wifi")</f>
        <v>wifi</v>
      </c>
      <c r="F5766" t="s">
        <v>106</v>
      </c>
      <c r="G5766" t="s">
        <v>3153</v>
      </c>
      <c r="H5766">
        <f t="shared" si="685"/>
        <v>0.98000000000001819</v>
      </c>
      <c r="I5766">
        <f t="shared" si="688"/>
        <v>1299000</v>
      </c>
      <c r="J5766">
        <v>2020.03</v>
      </c>
      <c r="K5766">
        <f t="shared" si="689"/>
        <v>128</v>
      </c>
      <c r="M5766">
        <f t="shared" si="690"/>
        <v>1299000</v>
      </c>
    </row>
    <row r="5767" spans="1:13" x14ac:dyDescent="0.45">
      <c r="A5767" t="s">
        <v>5323</v>
      </c>
      <c r="B5767">
        <v>940000</v>
      </c>
      <c r="C5767" t="s">
        <v>4</v>
      </c>
      <c r="D5767" t="str">
        <f>LEFT(F5767,7)</f>
        <v>2020.11</v>
      </c>
      <c r="E5767" t="str" cm="1">
        <f t="array" ref="E5767">IF(COUNT(FIND({"셀룰러","샐룰러","lte","Lte","LTE","Cellular","cellular"},G5767)),"lte","wifi")</f>
        <v>lte</v>
      </c>
      <c r="F5767" t="s">
        <v>516</v>
      </c>
      <c r="G5767" t="s">
        <v>4984</v>
      </c>
      <c r="H5767">
        <f t="shared" ref="H5767:H5830" si="693">D5767-J5767</f>
        <v>7.999999999992724E-2</v>
      </c>
      <c r="I5767">
        <f t="shared" si="688"/>
        <v>1499000</v>
      </c>
      <c r="J5767">
        <v>2020.03</v>
      </c>
      <c r="K5767">
        <f t="shared" si="689"/>
        <v>128</v>
      </c>
      <c r="M5767">
        <f t="shared" si="690"/>
        <v>1499000</v>
      </c>
    </row>
    <row r="5768" spans="1:13" x14ac:dyDescent="0.45">
      <c r="A5768" t="s">
        <v>5323</v>
      </c>
      <c r="B5768">
        <v>1400000</v>
      </c>
      <c r="C5768" t="s">
        <v>4</v>
      </c>
      <c r="D5768" t="str">
        <f>LEFT(F5768,7)</f>
        <v>2021.02</v>
      </c>
      <c r="E5768" t="str" cm="1">
        <f t="array" ref="E5768">IF(COUNT(FIND({"셀룰러","샐룰러","lte","Lte","LTE","Cellular","cellular"},G5768)),"lte","wifi")</f>
        <v>wifi</v>
      </c>
      <c r="F5768" t="s">
        <v>25</v>
      </c>
      <c r="G5768" t="s">
        <v>3006</v>
      </c>
      <c r="H5768">
        <f t="shared" si="693"/>
        <v>0.99000000000000909</v>
      </c>
      <c r="I5768">
        <f t="shared" si="688"/>
        <v>1689000</v>
      </c>
      <c r="J5768">
        <v>2020.03</v>
      </c>
      <c r="K5768">
        <f t="shared" si="689"/>
        <v>512</v>
      </c>
      <c r="M5768">
        <f t="shared" si="690"/>
        <v>1299000</v>
      </c>
    </row>
    <row r="5769" spans="1:13" x14ac:dyDescent="0.45">
      <c r="A5769" t="s">
        <v>5323</v>
      </c>
      <c r="B5769">
        <v>870000</v>
      </c>
      <c r="C5769" t="s">
        <v>4</v>
      </c>
      <c r="D5769" s="2">
        <v>2021.02</v>
      </c>
      <c r="E5769" t="str" cm="1">
        <f t="array" ref="E5769">IF(COUNT(FIND({"셀룰러","샐룰러","lte","Lte","LTE","Cellular","cellular"},G5769)),"lte","wifi")</f>
        <v>wifi</v>
      </c>
      <c r="F5769">
        <v>20210225</v>
      </c>
      <c r="G5769" t="s">
        <v>5361</v>
      </c>
      <c r="H5769">
        <f t="shared" si="693"/>
        <v>0.99000000000000909</v>
      </c>
      <c r="I5769">
        <f t="shared" si="688"/>
        <v>1299000</v>
      </c>
      <c r="J5769">
        <v>2020.03</v>
      </c>
      <c r="K5769">
        <f t="shared" si="689"/>
        <v>128</v>
      </c>
      <c r="M5769">
        <f t="shared" si="690"/>
        <v>1299000</v>
      </c>
    </row>
    <row r="5770" spans="1:13" x14ac:dyDescent="0.45">
      <c r="A5770" t="s">
        <v>5323</v>
      </c>
      <c r="B5770">
        <v>65000</v>
      </c>
      <c r="C5770" t="s">
        <v>4</v>
      </c>
      <c r="D5770" t="str">
        <f t="shared" ref="D5770:D5777" si="694">LEFT(F5770,7)</f>
        <v>2021.02</v>
      </c>
      <c r="E5770" t="str" cm="1">
        <f t="array" ref="E5770">IF(COUNT(FIND({"셀룰러","샐룰러","lte","Lte","LTE","Cellular","cellular"},G5770)),"lte","wifi")</f>
        <v>wifi</v>
      </c>
      <c r="F5770" t="s">
        <v>30</v>
      </c>
      <c r="G5770" t="s">
        <v>4948</v>
      </c>
      <c r="H5770">
        <f t="shared" si="693"/>
        <v>0.99000000000000909</v>
      </c>
      <c r="I5770">
        <f t="shared" si="688"/>
        <v>1429000</v>
      </c>
      <c r="J5770">
        <v>2020.03</v>
      </c>
      <c r="K5770">
        <f t="shared" si="689"/>
        <v>256</v>
      </c>
      <c r="M5770">
        <f t="shared" si="690"/>
        <v>1299000</v>
      </c>
    </row>
    <row r="5771" spans="1:13" x14ac:dyDescent="0.45">
      <c r="A5771" t="s">
        <v>5323</v>
      </c>
      <c r="B5771">
        <v>1000000</v>
      </c>
      <c r="C5771" t="s">
        <v>4</v>
      </c>
      <c r="D5771" t="str">
        <f t="shared" si="694"/>
        <v>2021.01</v>
      </c>
      <c r="E5771" t="str" cm="1">
        <f t="array" ref="E5771">IF(COUNT(FIND({"셀룰러","샐룰러","lte","Lte","LTE","Cellular","cellular"},G5771)),"lte","wifi")</f>
        <v>wifi</v>
      </c>
      <c r="F5771" t="s">
        <v>418</v>
      </c>
      <c r="G5771" t="s">
        <v>3181</v>
      </c>
      <c r="H5771">
        <f t="shared" si="693"/>
        <v>0.98000000000001819</v>
      </c>
      <c r="I5771">
        <f t="shared" si="688"/>
        <v>1429000</v>
      </c>
      <c r="J5771">
        <v>2020.03</v>
      </c>
      <c r="K5771">
        <f t="shared" si="689"/>
        <v>256</v>
      </c>
      <c r="M5771">
        <f t="shared" si="690"/>
        <v>1299000</v>
      </c>
    </row>
    <row r="5772" spans="1:13" x14ac:dyDescent="0.45">
      <c r="A5772" t="s">
        <v>5323</v>
      </c>
      <c r="B5772">
        <v>1100000</v>
      </c>
      <c r="C5772" t="s">
        <v>43</v>
      </c>
      <c r="D5772" t="str">
        <f t="shared" si="694"/>
        <v>2020.11</v>
      </c>
      <c r="E5772" t="str" cm="1">
        <f t="array" ref="E5772">IF(COUNT(FIND({"셀룰러","샐룰러","lte","Lte","LTE","Cellular","cellular"},G5772)),"lte","wifi")</f>
        <v>wifi</v>
      </c>
      <c r="F5772" t="s">
        <v>201</v>
      </c>
      <c r="G5772" t="s">
        <v>5015</v>
      </c>
      <c r="H5772">
        <f t="shared" si="693"/>
        <v>7.999999999992724E-2</v>
      </c>
      <c r="I5772">
        <f t="shared" si="688"/>
        <v>1299000</v>
      </c>
      <c r="J5772">
        <v>2020.03</v>
      </c>
      <c r="K5772">
        <f t="shared" si="689"/>
        <v>128</v>
      </c>
      <c r="M5772">
        <f t="shared" si="690"/>
        <v>1299000</v>
      </c>
    </row>
    <row r="5773" spans="1:13" x14ac:dyDescent="0.45">
      <c r="A5773" t="s">
        <v>5323</v>
      </c>
      <c r="B5773">
        <v>830000</v>
      </c>
      <c r="C5773" t="s">
        <v>4</v>
      </c>
      <c r="D5773" t="str">
        <f t="shared" si="694"/>
        <v>2020.11</v>
      </c>
      <c r="E5773" t="str" cm="1">
        <f t="array" ref="E5773">IF(COUNT(FIND({"셀룰러","샐룰러","lte","Lte","LTE","Cellular","cellular"},G5773)),"lte","wifi")</f>
        <v>wifi</v>
      </c>
      <c r="F5773" t="s">
        <v>32</v>
      </c>
      <c r="G5773" t="s">
        <v>5017</v>
      </c>
      <c r="H5773">
        <f t="shared" si="693"/>
        <v>7.999999999992724E-2</v>
      </c>
      <c r="I5773">
        <f t="shared" si="688"/>
        <v>1299000</v>
      </c>
      <c r="J5773">
        <v>2020.03</v>
      </c>
      <c r="K5773">
        <f t="shared" si="689"/>
        <v>128</v>
      </c>
      <c r="M5773">
        <f t="shared" si="690"/>
        <v>1299000</v>
      </c>
    </row>
    <row r="5774" spans="1:13" x14ac:dyDescent="0.45">
      <c r="A5774" t="s">
        <v>5323</v>
      </c>
      <c r="B5774">
        <v>1080000</v>
      </c>
      <c r="C5774" t="s">
        <v>4</v>
      </c>
      <c r="D5774" t="str">
        <f t="shared" si="694"/>
        <v>2021.02</v>
      </c>
      <c r="E5774" t="str" cm="1">
        <f t="array" ref="E5774">IF(COUNT(FIND({"셀룰러","샐룰러","lte","Lte","LTE","Cellular","cellular"},G5774)),"lte","wifi")</f>
        <v>wifi</v>
      </c>
      <c r="F5774" t="s">
        <v>40</v>
      </c>
      <c r="G5774" t="s">
        <v>3001</v>
      </c>
      <c r="H5774">
        <f t="shared" si="693"/>
        <v>0.99000000000000909</v>
      </c>
      <c r="I5774">
        <f t="shared" si="688"/>
        <v>1429000</v>
      </c>
      <c r="J5774">
        <v>2020.03</v>
      </c>
      <c r="K5774">
        <f t="shared" si="689"/>
        <v>256</v>
      </c>
      <c r="M5774">
        <f t="shared" si="690"/>
        <v>1299000</v>
      </c>
    </row>
    <row r="5775" spans="1:13" x14ac:dyDescent="0.45">
      <c r="A5775" t="s">
        <v>5323</v>
      </c>
      <c r="B5775">
        <v>1100000</v>
      </c>
      <c r="C5775" t="s">
        <v>4</v>
      </c>
      <c r="D5775" t="str">
        <f t="shared" si="694"/>
        <v>2021.02</v>
      </c>
      <c r="E5775" t="str" cm="1">
        <f t="array" ref="E5775">IF(COUNT(FIND({"셀룰러","샐룰러","lte","Lte","LTE","Cellular","cellular"},G5775)),"lte","wifi")</f>
        <v>wifi</v>
      </c>
      <c r="F5775" t="s">
        <v>25</v>
      </c>
      <c r="G5775" t="s">
        <v>2994</v>
      </c>
      <c r="H5775">
        <f t="shared" si="693"/>
        <v>0.99000000000000909</v>
      </c>
      <c r="I5775">
        <f t="shared" si="688"/>
        <v>1299000</v>
      </c>
      <c r="J5775">
        <v>2020.03</v>
      </c>
      <c r="K5775">
        <f t="shared" si="689"/>
        <v>128</v>
      </c>
      <c r="M5775">
        <f t="shared" si="690"/>
        <v>1299000</v>
      </c>
    </row>
    <row r="5776" spans="1:13" x14ac:dyDescent="0.45">
      <c r="A5776" t="s">
        <v>5323</v>
      </c>
      <c r="B5776">
        <v>1100000</v>
      </c>
      <c r="C5776" t="s">
        <v>4</v>
      </c>
      <c r="D5776" t="str">
        <f t="shared" si="694"/>
        <v>2021.02</v>
      </c>
      <c r="E5776" t="str" cm="1">
        <f t="array" ref="E5776">IF(COUNT(FIND({"셀룰러","샐룰러","lte","Lte","LTE","Cellular","cellular"},G5776)),"lte","wifi")</f>
        <v>lte</v>
      </c>
      <c r="F5776" t="s">
        <v>29</v>
      </c>
      <c r="G5776" t="s">
        <v>2991</v>
      </c>
      <c r="H5776">
        <f t="shared" si="693"/>
        <v>0.99000000000000909</v>
      </c>
      <c r="I5776">
        <f t="shared" si="688"/>
        <v>1499000</v>
      </c>
      <c r="J5776">
        <v>2020.03</v>
      </c>
      <c r="K5776">
        <f t="shared" si="689"/>
        <v>128</v>
      </c>
      <c r="M5776">
        <f t="shared" si="690"/>
        <v>1499000</v>
      </c>
    </row>
    <row r="5777" spans="1:13" x14ac:dyDescent="0.45">
      <c r="A5777" t="s">
        <v>5323</v>
      </c>
      <c r="B5777">
        <v>1250000</v>
      </c>
      <c r="C5777" t="s">
        <v>43</v>
      </c>
      <c r="D5777" t="str">
        <f t="shared" si="694"/>
        <v>2020.11</v>
      </c>
      <c r="E5777" t="str" cm="1">
        <f t="array" ref="E5777">IF(COUNT(FIND({"셀룰러","샐룰러","lte","Lte","LTE","Cellular","cellular"},G5777)),"lte","wifi")</f>
        <v>wifi</v>
      </c>
      <c r="F5777" t="s">
        <v>183</v>
      </c>
      <c r="G5777" t="s">
        <v>5020</v>
      </c>
      <c r="H5777">
        <f t="shared" si="693"/>
        <v>7.999999999992724E-2</v>
      </c>
      <c r="I5777">
        <f t="shared" si="688"/>
        <v>1429000</v>
      </c>
      <c r="J5777">
        <v>2020.03</v>
      </c>
      <c r="K5777">
        <f t="shared" si="689"/>
        <v>256</v>
      </c>
      <c r="M5777">
        <f t="shared" si="690"/>
        <v>1299000</v>
      </c>
    </row>
    <row r="5778" spans="1:13" x14ac:dyDescent="0.45">
      <c r="A5778" t="s">
        <v>5323</v>
      </c>
      <c r="B5778">
        <v>1200000</v>
      </c>
      <c r="C5778" t="s">
        <v>43</v>
      </c>
      <c r="D5778" s="2">
        <v>2021.01</v>
      </c>
      <c r="E5778" t="str" cm="1">
        <f t="array" ref="E5778">IF(COUNT(FIND({"셀룰러","샐룰러","lte","Lte","LTE","Cellular","cellular"},G5778)),"lte","wifi")</f>
        <v>wifi</v>
      </c>
      <c r="F5778">
        <v>20210119</v>
      </c>
      <c r="G5778" t="s">
        <v>5345</v>
      </c>
      <c r="H5778">
        <f t="shared" si="693"/>
        <v>0.98000000000001819</v>
      </c>
      <c r="I5778">
        <f t="shared" si="688"/>
        <v>1429000</v>
      </c>
      <c r="J5778">
        <v>2020.03</v>
      </c>
      <c r="K5778">
        <f t="shared" si="689"/>
        <v>256</v>
      </c>
      <c r="M5778">
        <f t="shared" si="690"/>
        <v>1299000</v>
      </c>
    </row>
    <row r="5779" spans="1:13" x14ac:dyDescent="0.45">
      <c r="A5779" t="s">
        <v>5323</v>
      </c>
      <c r="B5779">
        <v>920000</v>
      </c>
      <c r="C5779" t="s">
        <v>43</v>
      </c>
      <c r="D5779" t="str">
        <f t="shared" ref="D5779:D5789" si="695">LEFT(F5779,7)</f>
        <v>2021.02</v>
      </c>
      <c r="E5779" t="str" cm="1">
        <f t="array" ref="E5779">IF(COUNT(FIND({"셀룰러","샐룰러","lte","Lte","LTE","Cellular","cellular"},G5779)),"lte","wifi")</f>
        <v>wifi</v>
      </c>
      <c r="F5779" t="s">
        <v>61</v>
      </c>
      <c r="G5779" t="s">
        <v>3034</v>
      </c>
      <c r="H5779">
        <f t="shared" si="693"/>
        <v>0.99000000000000909</v>
      </c>
      <c r="I5779">
        <f t="shared" si="688"/>
        <v>1299000</v>
      </c>
      <c r="J5779">
        <v>2020.03</v>
      </c>
      <c r="K5779">
        <f t="shared" si="689"/>
        <v>128</v>
      </c>
      <c r="M5779">
        <f t="shared" si="690"/>
        <v>1299000</v>
      </c>
    </row>
    <row r="5780" spans="1:13" x14ac:dyDescent="0.45">
      <c r="A5780" t="s">
        <v>5323</v>
      </c>
      <c r="B5780">
        <v>1250000</v>
      </c>
      <c r="C5780" t="s">
        <v>4</v>
      </c>
      <c r="D5780" t="str">
        <f t="shared" si="695"/>
        <v>2021.01</v>
      </c>
      <c r="E5780" t="str" cm="1">
        <f t="array" ref="E5780">IF(COUNT(FIND({"셀룰러","샐룰러","lte","Lte","LTE","Cellular","cellular"},G5780)),"lte","wifi")</f>
        <v>lte</v>
      </c>
      <c r="F5780" t="s">
        <v>116</v>
      </c>
      <c r="G5780" t="s">
        <v>3165</v>
      </c>
      <c r="H5780">
        <f t="shared" si="693"/>
        <v>0.98000000000001819</v>
      </c>
      <c r="I5780">
        <f t="shared" si="688"/>
        <v>1629000</v>
      </c>
      <c r="J5780">
        <v>2020.03</v>
      </c>
      <c r="K5780">
        <f t="shared" si="689"/>
        <v>256</v>
      </c>
      <c r="M5780">
        <f t="shared" si="690"/>
        <v>1499000</v>
      </c>
    </row>
    <row r="5781" spans="1:13" x14ac:dyDescent="0.45">
      <c r="A5781" t="s">
        <v>5323</v>
      </c>
      <c r="B5781">
        <v>905000</v>
      </c>
      <c r="C5781" t="s">
        <v>43</v>
      </c>
      <c r="D5781" t="str">
        <f t="shared" si="695"/>
        <v>2020.12</v>
      </c>
      <c r="E5781" t="str" cm="1">
        <f t="array" ref="E5781">IF(COUNT(FIND({"셀룰러","샐룰러","lte","Lte","LTE","Cellular","cellular"},G5781)),"lte","wifi")</f>
        <v>wifi</v>
      </c>
      <c r="F5781" t="s">
        <v>499</v>
      </c>
      <c r="G5781" t="s">
        <v>4973</v>
      </c>
      <c r="H5781">
        <f t="shared" si="693"/>
        <v>8.9999999999918145E-2</v>
      </c>
      <c r="I5781">
        <f t="shared" si="688"/>
        <v>1299000</v>
      </c>
      <c r="J5781">
        <v>2020.03</v>
      </c>
      <c r="K5781">
        <f t="shared" si="689"/>
        <v>128</v>
      </c>
      <c r="M5781">
        <f t="shared" si="690"/>
        <v>1299000</v>
      </c>
    </row>
    <row r="5782" spans="1:13" x14ac:dyDescent="0.45">
      <c r="A5782" t="s">
        <v>5323</v>
      </c>
      <c r="B5782">
        <v>1110000</v>
      </c>
      <c r="C5782" t="s">
        <v>43</v>
      </c>
      <c r="D5782" t="str">
        <f t="shared" si="695"/>
        <v>2020.11</v>
      </c>
      <c r="E5782" t="str" cm="1">
        <f t="array" ref="E5782">IF(COUNT(FIND({"셀룰러","샐룰러","lte","Lte","LTE","Cellular","cellular"},G5782)),"lte","wifi")</f>
        <v>wifi</v>
      </c>
      <c r="F5782" t="s">
        <v>201</v>
      </c>
      <c r="G5782" t="s">
        <v>2958</v>
      </c>
      <c r="H5782">
        <f t="shared" si="693"/>
        <v>7.999999999992724E-2</v>
      </c>
      <c r="I5782">
        <f t="shared" si="688"/>
        <v>1299000</v>
      </c>
      <c r="J5782">
        <v>2020.03</v>
      </c>
      <c r="K5782">
        <f t="shared" si="689"/>
        <v>128</v>
      </c>
      <c r="M5782">
        <f t="shared" si="690"/>
        <v>1299000</v>
      </c>
    </row>
    <row r="5783" spans="1:13" x14ac:dyDescent="0.45">
      <c r="A5783" t="s">
        <v>5323</v>
      </c>
      <c r="B5783">
        <v>1100000</v>
      </c>
      <c r="C5783" t="s">
        <v>4</v>
      </c>
      <c r="D5783" t="str">
        <f t="shared" si="695"/>
        <v>2020.12</v>
      </c>
      <c r="E5783" t="str" cm="1">
        <f t="array" ref="E5783">IF(COUNT(FIND({"셀룰러","샐룰러","lte","Lte","LTE","Cellular","cellular"},G5783)),"lte","wifi")</f>
        <v>wifi</v>
      </c>
      <c r="F5783" t="s">
        <v>150</v>
      </c>
      <c r="G5783" t="s">
        <v>4947</v>
      </c>
      <c r="H5783">
        <f t="shared" si="693"/>
        <v>8.9999999999918145E-2</v>
      </c>
      <c r="I5783">
        <f t="shared" si="688"/>
        <v>1299000</v>
      </c>
      <c r="J5783">
        <v>2020.03</v>
      </c>
      <c r="K5783">
        <f t="shared" si="689"/>
        <v>128</v>
      </c>
      <c r="M5783">
        <f t="shared" si="690"/>
        <v>1299000</v>
      </c>
    </row>
    <row r="5784" spans="1:13" x14ac:dyDescent="0.45">
      <c r="A5784" t="s">
        <v>5323</v>
      </c>
      <c r="B5784">
        <v>800000</v>
      </c>
      <c r="C5784" t="s">
        <v>4</v>
      </c>
      <c r="D5784" t="str">
        <f t="shared" si="695"/>
        <v>2021.01</v>
      </c>
      <c r="E5784" t="str" cm="1">
        <f t="array" ref="E5784">IF(COUNT(FIND({"셀룰러","샐룰러","lte","Lte","LTE","Cellular","cellular"},G5784)),"lte","wifi")</f>
        <v>wifi</v>
      </c>
      <c r="F5784" t="s">
        <v>116</v>
      </c>
      <c r="G5784" t="s">
        <v>3166</v>
      </c>
      <c r="H5784">
        <f t="shared" si="693"/>
        <v>0.98000000000001819</v>
      </c>
      <c r="I5784">
        <f t="shared" si="688"/>
        <v>1429000</v>
      </c>
      <c r="J5784">
        <v>2020.03</v>
      </c>
      <c r="K5784">
        <f t="shared" si="689"/>
        <v>256</v>
      </c>
      <c r="M5784">
        <f t="shared" si="690"/>
        <v>1299000</v>
      </c>
    </row>
    <row r="5785" spans="1:13" x14ac:dyDescent="0.45">
      <c r="A5785" t="s">
        <v>5323</v>
      </c>
      <c r="B5785">
        <v>1300000</v>
      </c>
      <c r="C5785" t="s">
        <v>4</v>
      </c>
      <c r="D5785" t="str">
        <f t="shared" si="695"/>
        <v>2020.11</v>
      </c>
      <c r="E5785" t="str" cm="1">
        <f t="array" ref="E5785">IF(COUNT(FIND({"셀룰러","샐룰러","lte","Lte","LTE","Cellular","cellular"},G5785)),"lte","wifi")</f>
        <v>wifi</v>
      </c>
      <c r="F5785" t="s">
        <v>516</v>
      </c>
      <c r="G5785" t="s">
        <v>2948</v>
      </c>
      <c r="H5785">
        <f t="shared" si="693"/>
        <v>7.999999999992724E-2</v>
      </c>
      <c r="I5785">
        <f t="shared" si="688"/>
        <v>1429000</v>
      </c>
      <c r="J5785">
        <v>2020.03</v>
      </c>
      <c r="K5785">
        <f t="shared" si="689"/>
        <v>256</v>
      </c>
      <c r="M5785">
        <f t="shared" si="690"/>
        <v>1299000</v>
      </c>
    </row>
    <row r="5786" spans="1:13" x14ac:dyDescent="0.45">
      <c r="A5786" t="s">
        <v>5323</v>
      </c>
      <c r="B5786">
        <v>980000</v>
      </c>
      <c r="C5786" t="s">
        <v>43</v>
      </c>
      <c r="D5786" t="str">
        <f t="shared" si="695"/>
        <v>2021.02</v>
      </c>
      <c r="E5786" t="str" cm="1">
        <f t="array" ref="E5786">IF(COUNT(FIND({"셀룰러","샐룰러","lte","Lte","LTE","Cellular","cellular"},G5786)),"lte","wifi")</f>
        <v>wifi</v>
      </c>
      <c r="F5786" t="s">
        <v>69</v>
      </c>
      <c r="G5786" t="s">
        <v>2891</v>
      </c>
      <c r="H5786">
        <f t="shared" si="693"/>
        <v>0.99000000000000909</v>
      </c>
      <c r="I5786">
        <f t="shared" si="688"/>
        <v>1429000</v>
      </c>
      <c r="J5786">
        <v>2020.03</v>
      </c>
      <c r="K5786">
        <f t="shared" si="689"/>
        <v>256</v>
      </c>
      <c r="M5786">
        <f t="shared" si="690"/>
        <v>1299000</v>
      </c>
    </row>
    <row r="5787" spans="1:13" x14ac:dyDescent="0.45">
      <c r="A5787" t="s">
        <v>5323</v>
      </c>
      <c r="B5787">
        <v>850000</v>
      </c>
      <c r="C5787" t="s">
        <v>4</v>
      </c>
      <c r="D5787" t="str">
        <f t="shared" si="695"/>
        <v>2020.12</v>
      </c>
      <c r="E5787" t="str" cm="1">
        <f t="array" ref="E5787">IF(COUNT(FIND({"셀룰러","샐룰러","lte","Lte","LTE","Cellular","cellular"},G5787)),"lte","wifi")</f>
        <v>wifi</v>
      </c>
      <c r="F5787" t="s">
        <v>480</v>
      </c>
      <c r="G5787" t="s">
        <v>4986</v>
      </c>
      <c r="H5787">
        <f t="shared" si="693"/>
        <v>8.9999999999918145E-2</v>
      </c>
      <c r="I5787">
        <f t="shared" si="688"/>
        <v>1299000</v>
      </c>
      <c r="J5787">
        <v>2020.03</v>
      </c>
      <c r="K5787">
        <f t="shared" si="689"/>
        <v>128</v>
      </c>
      <c r="M5787">
        <f t="shared" si="690"/>
        <v>1299000</v>
      </c>
    </row>
    <row r="5788" spans="1:13" x14ac:dyDescent="0.45">
      <c r="A5788" t="s">
        <v>5323</v>
      </c>
      <c r="B5788">
        <v>1250000</v>
      </c>
      <c r="C5788" t="s">
        <v>4</v>
      </c>
      <c r="D5788" t="str">
        <f t="shared" si="695"/>
        <v>2021.02</v>
      </c>
      <c r="E5788" t="str" cm="1">
        <f t="array" ref="E5788">IF(COUNT(FIND({"셀룰러","샐룰러","lte","Lte","LTE","Cellular","cellular"},G5788)),"lte","wifi")</f>
        <v>lte</v>
      </c>
      <c r="F5788" t="s">
        <v>48</v>
      </c>
      <c r="G5788" t="s">
        <v>3058</v>
      </c>
      <c r="H5788">
        <f t="shared" si="693"/>
        <v>0.99000000000000909</v>
      </c>
      <c r="I5788">
        <f t="shared" si="688"/>
        <v>1629000</v>
      </c>
      <c r="J5788">
        <v>2020.03</v>
      </c>
      <c r="K5788">
        <f t="shared" si="689"/>
        <v>256</v>
      </c>
      <c r="M5788">
        <f t="shared" si="690"/>
        <v>1499000</v>
      </c>
    </row>
    <row r="5789" spans="1:13" x14ac:dyDescent="0.45">
      <c r="A5789" t="s">
        <v>5323</v>
      </c>
      <c r="B5789">
        <v>850000</v>
      </c>
      <c r="C5789" t="s">
        <v>7</v>
      </c>
      <c r="D5789" t="str">
        <f t="shared" si="695"/>
        <v>2021.03</v>
      </c>
      <c r="E5789" t="str" cm="1">
        <f t="array" ref="E5789">IF(COUNT(FIND({"셀룰러","샐룰러","lte","Lte","LTE","Cellular","cellular"},G5789)),"lte","wifi")</f>
        <v>wifi</v>
      </c>
      <c r="F5789" t="s">
        <v>190</v>
      </c>
      <c r="G5789" t="s">
        <v>2989</v>
      </c>
      <c r="H5789">
        <f t="shared" si="693"/>
        <v>1</v>
      </c>
      <c r="I5789">
        <f t="shared" si="688"/>
        <v>1299000</v>
      </c>
      <c r="J5789">
        <v>2020.03</v>
      </c>
      <c r="K5789">
        <f t="shared" si="689"/>
        <v>128</v>
      </c>
      <c r="M5789">
        <f t="shared" si="690"/>
        <v>1299000</v>
      </c>
    </row>
    <row r="5790" spans="1:13" x14ac:dyDescent="0.45">
      <c r="A5790" t="s">
        <v>5323</v>
      </c>
      <c r="B5790">
        <v>900000</v>
      </c>
      <c r="C5790" t="s">
        <v>4</v>
      </c>
      <c r="D5790" s="2">
        <v>2021.01</v>
      </c>
      <c r="E5790" t="str" cm="1">
        <f t="array" ref="E5790">IF(COUNT(FIND({"셀룰러","샐룰러","lte","Lte","LTE","Cellular","cellular"},G5790)),"lte","wifi")</f>
        <v>wifi</v>
      </c>
      <c r="F5790">
        <v>20210129</v>
      </c>
      <c r="G5790" t="s">
        <v>5477</v>
      </c>
      <c r="H5790">
        <f t="shared" si="693"/>
        <v>0.98000000000001819</v>
      </c>
      <c r="I5790">
        <f t="shared" si="688"/>
        <v>1429000</v>
      </c>
      <c r="J5790">
        <v>2020.03</v>
      </c>
      <c r="K5790">
        <f t="shared" si="689"/>
        <v>256</v>
      </c>
      <c r="M5790">
        <f t="shared" si="690"/>
        <v>1299000</v>
      </c>
    </row>
    <row r="5791" spans="1:13" x14ac:dyDescent="0.45">
      <c r="A5791" t="s">
        <v>5323</v>
      </c>
      <c r="B5791">
        <v>1050000</v>
      </c>
      <c r="C5791" t="s">
        <v>4</v>
      </c>
      <c r="D5791" t="str">
        <f t="shared" ref="D5791:D5799" si="696">LEFT(F5791,7)</f>
        <v>2021.01</v>
      </c>
      <c r="E5791" t="str" cm="1">
        <f t="array" ref="E5791">IF(COUNT(FIND({"셀룰러","샐룰러","lte","Lte","LTE","Cellular","cellular"},G5791)),"lte","wifi")</f>
        <v>wifi</v>
      </c>
      <c r="F5791" t="s">
        <v>81</v>
      </c>
      <c r="G5791" t="s">
        <v>3100</v>
      </c>
      <c r="H5791">
        <f t="shared" si="693"/>
        <v>0.98000000000001819</v>
      </c>
      <c r="I5791">
        <f t="shared" si="688"/>
        <v>1299000</v>
      </c>
      <c r="J5791">
        <v>2020.03</v>
      </c>
      <c r="K5791">
        <f t="shared" si="689"/>
        <v>128</v>
      </c>
      <c r="M5791">
        <f t="shared" si="690"/>
        <v>1299000</v>
      </c>
    </row>
    <row r="5792" spans="1:13" x14ac:dyDescent="0.45">
      <c r="A5792" t="s">
        <v>5323</v>
      </c>
      <c r="B5792">
        <v>1250000</v>
      </c>
      <c r="C5792" t="s">
        <v>4</v>
      </c>
      <c r="D5792" t="str">
        <f t="shared" si="696"/>
        <v>2020.12</v>
      </c>
      <c r="E5792" t="str" cm="1">
        <f t="array" ref="E5792">IF(COUNT(FIND({"셀룰러","샐룰러","lte","Lte","LTE","Cellular","cellular"},G5792)),"lte","wifi")</f>
        <v>wifi</v>
      </c>
      <c r="F5792" t="s">
        <v>175</v>
      </c>
      <c r="G5792" t="s">
        <v>2951</v>
      </c>
      <c r="H5792">
        <f t="shared" si="693"/>
        <v>8.9999999999918145E-2</v>
      </c>
      <c r="I5792">
        <f t="shared" si="688"/>
        <v>1299000</v>
      </c>
      <c r="J5792">
        <v>2020.03</v>
      </c>
      <c r="K5792">
        <f t="shared" si="689"/>
        <v>128</v>
      </c>
      <c r="M5792">
        <f t="shared" si="690"/>
        <v>1299000</v>
      </c>
    </row>
    <row r="5793" spans="1:13" x14ac:dyDescent="0.45">
      <c r="A5793" t="s">
        <v>5323</v>
      </c>
      <c r="B5793">
        <v>1100000</v>
      </c>
      <c r="C5793" t="s">
        <v>7</v>
      </c>
      <c r="D5793" t="str">
        <f t="shared" si="696"/>
        <v>2020.12</v>
      </c>
      <c r="E5793" t="str" cm="1">
        <f t="array" ref="E5793">IF(COUNT(FIND({"셀룰러","샐룰러","lte","Lte","LTE","Cellular","cellular"},G5793)),"lte","wifi")</f>
        <v>wifi</v>
      </c>
      <c r="F5793" t="s">
        <v>121</v>
      </c>
      <c r="G5793" t="s">
        <v>3175</v>
      </c>
      <c r="H5793">
        <f t="shared" si="693"/>
        <v>8.9999999999918145E-2</v>
      </c>
      <c r="I5793">
        <f t="shared" si="688"/>
        <v>1299000</v>
      </c>
      <c r="J5793">
        <v>2020.03</v>
      </c>
      <c r="K5793">
        <f t="shared" si="689"/>
        <v>128</v>
      </c>
      <c r="M5793">
        <f t="shared" si="690"/>
        <v>1299000</v>
      </c>
    </row>
    <row r="5794" spans="1:13" x14ac:dyDescent="0.45">
      <c r="A5794" t="s">
        <v>5323</v>
      </c>
      <c r="B5794">
        <v>1000000</v>
      </c>
      <c r="C5794" t="s">
        <v>4</v>
      </c>
      <c r="D5794" t="str">
        <f t="shared" si="696"/>
        <v>2021.02</v>
      </c>
      <c r="E5794" t="str" cm="1">
        <f t="array" ref="E5794">IF(COUNT(FIND({"셀룰러","샐룰러","lte","Lte","LTE","Cellular","cellular"},G5794)),"lte","wifi")</f>
        <v>wifi</v>
      </c>
      <c r="F5794" t="s">
        <v>61</v>
      </c>
      <c r="G5794" t="s">
        <v>3037</v>
      </c>
      <c r="H5794">
        <f t="shared" si="693"/>
        <v>0.99000000000000909</v>
      </c>
      <c r="I5794">
        <f t="shared" si="688"/>
        <v>1299000</v>
      </c>
      <c r="J5794">
        <v>2020.03</v>
      </c>
      <c r="K5794">
        <f t="shared" si="689"/>
        <v>128</v>
      </c>
      <c r="M5794">
        <f t="shared" si="690"/>
        <v>1299000</v>
      </c>
    </row>
    <row r="5795" spans="1:13" x14ac:dyDescent="0.45">
      <c r="A5795" t="s">
        <v>5323</v>
      </c>
      <c r="B5795">
        <v>1250000</v>
      </c>
      <c r="C5795" t="s">
        <v>43</v>
      </c>
      <c r="D5795" t="str">
        <f t="shared" si="696"/>
        <v>2021.01</v>
      </c>
      <c r="E5795" t="str" cm="1">
        <f t="array" ref="E5795">IF(COUNT(FIND({"셀룰러","샐룰러","lte","Lte","LTE","Cellular","cellular"},G5795)),"lte","wifi")</f>
        <v>lte</v>
      </c>
      <c r="F5795" t="s">
        <v>418</v>
      </c>
      <c r="G5795" t="s">
        <v>3197</v>
      </c>
      <c r="H5795">
        <f t="shared" si="693"/>
        <v>0.98000000000001819</v>
      </c>
      <c r="I5795">
        <f t="shared" si="688"/>
        <v>1889000</v>
      </c>
      <c r="J5795">
        <v>2020.03</v>
      </c>
      <c r="K5795">
        <f t="shared" si="689"/>
        <v>512</v>
      </c>
      <c r="M5795">
        <f t="shared" si="690"/>
        <v>1499000</v>
      </c>
    </row>
    <row r="5796" spans="1:13" x14ac:dyDescent="0.45">
      <c r="A5796" t="s">
        <v>5323</v>
      </c>
      <c r="B5796">
        <v>1330000</v>
      </c>
      <c r="C5796" t="s">
        <v>4</v>
      </c>
      <c r="D5796" t="str">
        <f t="shared" si="696"/>
        <v>2021.02</v>
      </c>
      <c r="E5796" t="str" cm="1">
        <f t="array" ref="E5796">IF(COUNT(FIND({"셀룰러","샐룰러","lte","Lte","LTE","Cellular","cellular"},G5796)),"lte","wifi")</f>
        <v>wifi</v>
      </c>
      <c r="F5796" t="s">
        <v>299</v>
      </c>
      <c r="G5796" t="s">
        <v>3053</v>
      </c>
      <c r="H5796">
        <f t="shared" si="693"/>
        <v>0.99000000000000909</v>
      </c>
      <c r="I5796">
        <f t="shared" si="688"/>
        <v>1429000</v>
      </c>
      <c r="J5796">
        <v>2020.03</v>
      </c>
      <c r="K5796">
        <f t="shared" si="689"/>
        <v>256</v>
      </c>
      <c r="M5796">
        <f t="shared" si="690"/>
        <v>1299000</v>
      </c>
    </row>
    <row r="5797" spans="1:13" x14ac:dyDescent="0.45">
      <c r="A5797" t="s">
        <v>5323</v>
      </c>
      <c r="B5797">
        <v>1400000</v>
      </c>
      <c r="C5797" t="s">
        <v>43</v>
      </c>
      <c r="D5797" t="str">
        <f t="shared" si="696"/>
        <v>2021.01</v>
      </c>
      <c r="E5797" t="str" cm="1">
        <f t="array" ref="E5797">IF(COUNT(FIND({"셀룰러","샐룰러","lte","Lte","LTE","Cellular","cellular"},G5797)),"lte","wifi")</f>
        <v>lte</v>
      </c>
      <c r="F5797" t="s">
        <v>342</v>
      </c>
      <c r="G5797" t="s">
        <v>3131</v>
      </c>
      <c r="H5797">
        <f t="shared" si="693"/>
        <v>0.98000000000001819</v>
      </c>
      <c r="I5797">
        <f t="shared" si="688"/>
        <v>1629000</v>
      </c>
      <c r="J5797">
        <v>2020.03</v>
      </c>
      <c r="K5797">
        <f t="shared" si="689"/>
        <v>256</v>
      </c>
      <c r="M5797">
        <f t="shared" si="690"/>
        <v>1499000</v>
      </c>
    </row>
    <row r="5798" spans="1:13" x14ac:dyDescent="0.45">
      <c r="A5798" t="s">
        <v>5323</v>
      </c>
      <c r="B5798">
        <v>1250000</v>
      </c>
      <c r="C5798" t="s">
        <v>4</v>
      </c>
      <c r="D5798" t="str">
        <f t="shared" si="696"/>
        <v>2021.02</v>
      </c>
      <c r="E5798" t="str" cm="1">
        <f t="array" ref="E5798">IF(COUNT(FIND({"셀룰러","샐룰러","lte","Lte","LTE","Cellular","cellular"},G5798)),"lte","wifi")</f>
        <v>wifi</v>
      </c>
      <c r="F5798" t="s">
        <v>302</v>
      </c>
      <c r="G5798" t="s">
        <v>3081</v>
      </c>
      <c r="H5798">
        <f t="shared" si="693"/>
        <v>0.99000000000000909</v>
      </c>
      <c r="I5798">
        <f t="shared" si="688"/>
        <v>1429000</v>
      </c>
      <c r="J5798">
        <v>2020.03</v>
      </c>
      <c r="K5798">
        <f t="shared" si="689"/>
        <v>256</v>
      </c>
      <c r="M5798">
        <f t="shared" si="690"/>
        <v>1299000</v>
      </c>
    </row>
    <row r="5799" spans="1:13" x14ac:dyDescent="0.45">
      <c r="A5799" t="s">
        <v>5323</v>
      </c>
      <c r="B5799">
        <v>1320000</v>
      </c>
      <c r="C5799" t="s">
        <v>43</v>
      </c>
      <c r="D5799" t="str">
        <f t="shared" si="696"/>
        <v>2021.01</v>
      </c>
      <c r="E5799" t="str" cm="1">
        <f t="array" ref="E5799">IF(COUNT(FIND({"셀룰러","샐룰러","lte","Lte","LTE","Cellular","cellular"},G5799)),"lte","wifi")</f>
        <v>lte</v>
      </c>
      <c r="F5799" t="s">
        <v>116</v>
      </c>
      <c r="G5799" t="s">
        <v>3167</v>
      </c>
      <c r="H5799">
        <f t="shared" si="693"/>
        <v>0.98000000000001819</v>
      </c>
      <c r="I5799">
        <f t="shared" si="688"/>
        <v>1629000</v>
      </c>
      <c r="J5799">
        <v>2020.03</v>
      </c>
      <c r="K5799">
        <f t="shared" si="689"/>
        <v>256</v>
      </c>
      <c r="M5799">
        <f t="shared" si="690"/>
        <v>1499000</v>
      </c>
    </row>
    <row r="5800" spans="1:13" x14ac:dyDescent="0.45">
      <c r="A5800" t="s">
        <v>5323</v>
      </c>
      <c r="B5800">
        <v>950000</v>
      </c>
      <c r="C5800" t="s">
        <v>4</v>
      </c>
      <c r="D5800" s="2">
        <v>2021.03</v>
      </c>
      <c r="E5800" t="str" cm="1">
        <f t="array" ref="E5800">IF(COUNT(FIND({"셀룰러","샐룰러","lte","Lte","LTE","Cellular","cellular"},G5800)),"lte","wifi")</f>
        <v>lte</v>
      </c>
      <c r="F5800">
        <v>20210304</v>
      </c>
      <c r="G5800" t="s">
        <v>5670</v>
      </c>
      <c r="H5800">
        <f t="shared" si="693"/>
        <v>1</v>
      </c>
      <c r="I5800">
        <f t="shared" si="688"/>
        <v>1499000</v>
      </c>
      <c r="J5800">
        <v>2020.03</v>
      </c>
      <c r="K5800">
        <f t="shared" si="689"/>
        <v>128</v>
      </c>
      <c r="M5800">
        <f t="shared" si="690"/>
        <v>1499000</v>
      </c>
    </row>
    <row r="5801" spans="1:13" x14ac:dyDescent="0.45">
      <c r="A5801" t="s">
        <v>5323</v>
      </c>
      <c r="B5801">
        <v>1090000</v>
      </c>
      <c r="C5801" t="s">
        <v>43</v>
      </c>
      <c r="D5801" s="2">
        <v>2021.02</v>
      </c>
      <c r="E5801" t="str" cm="1">
        <f t="array" ref="E5801">IF(COUNT(FIND({"셀룰러","샐룰러","lte","Lte","LTE","Cellular","cellular"},G5801)),"lte","wifi")</f>
        <v>wifi</v>
      </c>
      <c r="F5801">
        <v>20210224</v>
      </c>
      <c r="G5801" t="s">
        <v>5560</v>
      </c>
      <c r="H5801">
        <f t="shared" si="693"/>
        <v>0.99000000000000909</v>
      </c>
      <c r="I5801">
        <f t="shared" ref="I5801:I5864" si="697">IF(K5801=256,M5801+130000,IF(K5801=512,M5801+390000,IF(K5801=1024,M5801+650000,M5801)))</f>
        <v>1299000</v>
      </c>
      <c r="J5801">
        <v>2020.03</v>
      </c>
      <c r="K5801">
        <f t="shared" ref="K5801:K5864" si="698">IF(COUNT(FIND("1TB",G5801)),1024,IF(COUNT(FIND(128,G5801)),128,IF(COUNT(FIND(512,G5801)),512,256)))</f>
        <v>128</v>
      </c>
      <c r="M5801">
        <f t="shared" ref="M5801:M5864" si="699">IF(E5801="wifi",1299000,1499000)</f>
        <v>1299000</v>
      </c>
    </row>
    <row r="5802" spans="1:13" x14ac:dyDescent="0.45">
      <c r="A5802" t="s">
        <v>5323</v>
      </c>
      <c r="B5802">
        <v>920000</v>
      </c>
      <c r="C5802" t="s">
        <v>43</v>
      </c>
      <c r="D5802" s="2">
        <v>2020.1</v>
      </c>
      <c r="E5802" t="str" cm="1">
        <f t="array" ref="E5802">IF(COUNT(FIND({"셀룰러","샐룰러","lte","Lte","LTE","Cellular","cellular"},G5802)),"lte","wifi")</f>
        <v>wifi</v>
      </c>
      <c r="F5802">
        <v>20201030</v>
      </c>
      <c r="G5802" t="s">
        <v>5565</v>
      </c>
      <c r="H5802">
        <f t="shared" si="693"/>
        <v>6.9999999999936335E-2</v>
      </c>
      <c r="I5802">
        <f t="shared" si="697"/>
        <v>1299000</v>
      </c>
      <c r="J5802">
        <v>2020.03</v>
      </c>
      <c r="K5802">
        <f t="shared" si="698"/>
        <v>128</v>
      </c>
      <c r="M5802">
        <f t="shared" si="699"/>
        <v>1299000</v>
      </c>
    </row>
    <row r="5803" spans="1:13" x14ac:dyDescent="0.45">
      <c r="A5803" t="s">
        <v>5323</v>
      </c>
      <c r="B5803">
        <v>1250000</v>
      </c>
      <c r="C5803" t="s">
        <v>4</v>
      </c>
      <c r="D5803" t="str">
        <f t="shared" ref="D5803:D5819" si="700">LEFT(F5803,7)</f>
        <v>2020.11</v>
      </c>
      <c r="E5803" t="str" cm="1">
        <f t="array" ref="E5803">IF(COUNT(FIND({"셀룰러","샐룰러","lte","Lte","LTE","Cellular","cellular"},G5803)),"lte","wifi")</f>
        <v>lte</v>
      </c>
      <c r="F5803" t="s">
        <v>536</v>
      </c>
      <c r="G5803" t="s">
        <v>2952</v>
      </c>
      <c r="H5803">
        <f t="shared" si="693"/>
        <v>7.999999999992724E-2</v>
      </c>
      <c r="I5803">
        <f t="shared" si="697"/>
        <v>1499000</v>
      </c>
      <c r="J5803">
        <v>2020.03</v>
      </c>
      <c r="K5803">
        <f t="shared" si="698"/>
        <v>128</v>
      </c>
      <c r="M5803">
        <f t="shared" si="699"/>
        <v>1499000</v>
      </c>
    </row>
    <row r="5804" spans="1:13" x14ac:dyDescent="0.45">
      <c r="A5804" t="s">
        <v>5323</v>
      </c>
      <c r="B5804">
        <v>930000</v>
      </c>
      <c r="C5804" t="s">
        <v>43</v>
      </c>
      <c r="D5804" t="str">
        <f t="shared" si="700"/>
        <v>2021.02</v>
      </c>
      <c r="E5804" t="str" cm="1">
        <f t="array" ref="E5804">IF(COUNT(FIND({"셀룰러","샐룰러","lte","Lte","LTE","Cellular","cellular"},G5804)),"lte","wifi")</f>
        <v>wifi</v>
      </c>
      <c r="F5804" t="s">
        <v>35</v>
      </c>
      <c r="G5804" t="s">
        <v>2851</v>
      </c>
      <c r="H5804">
        <f t="shared" si="693"/>
        <v>0.99000000000000909</v>
      </c>
      <c r="I5804">
        <f t="shared" si="697"/>
        <v>1429000</v>
      </c>
      <c r="J5804">
        <v>2020.03</v>
      </c>
      <c r="K5804">
        <f t="shared" si="698"/>
        <v>256</v>
      </c>
      <c r="M5804">
        <f t="shared" si="699"/>
        <v>1299000</v>
      </c>
    </row>
    <row r="5805" spans="1:13" x14ac:dyDescent="0.45">
      <c r="A5805" t="s">
        <v>5323</v>
      </c>
      <c r="B5805">
        <v>1100000</v>
      </c>
      <c r="C5805" t="s">
        <v>4</v>
      </c>
      <c r="D5805" t="str">
        <f t="shared" si="700"/>
        <v>2021.02</v>
      </c>
      <c r="E5805" t="str" cm="1">
        <f t="array" ref="E5805">IF(COUNT(FIND({"셀룰러","샐룰러","lte","Lte","LTE","Cellular","cellular"},G5805)),"lte","wifi")</f>
        <v>wifi</v>
      </c>
      <c r="F5805" t="s">
        <v>25</v>
      </c>
      <c r="G5805" t="s">
        <v>2995</v>
      </c>
      <c r="H5805">
        <f t="shared" si="693"/>
        <v>0.99000000000000909</v>
      </c>
      <c r="I5805">
        <f t="shared" si="697"/>
        <v>1429000</v>
      </c>
      <c r="J5805">
        <v>2020.03</v>
      </c>
      <c r="K5805">
        <f t="shared" si="698"/>
        <v>256</v>
      </c>
      <c r="M5805">
        <f t="shared" si="699"/>
        <v>1299000</v>
      </c>
    </row>
    <row r="5806" spans="1:13" x14ac:dyDescent="0.45">
      <c r="A5806" t="s">
        <v>5323</v>
      </c>
      <c r="B5806">
        <v>1200000</v>
      </c>
      <c r="C5806" t="s">
        <v>43</v>
      </c>
      <c r="D5806" t="str">
        <f t="shared" si="700"/>
        <v>2020.11</v>
      </c>
      <c r="E5806" t="str" cm="1">
        <f t="array" ref="E5806">IF(COUNT(FIND({"셀룰러","샐룰러","lte","Lte","LTE","Cellular","cellular"},G5806)),"lte","wifi")</f>
        <v>lte</v>
      </c>
      <c r="F5806" t="s">
        <v>234</v>
      </c>
      <c r="G5806" t="s">
        <v>5008</v>
      </c>
      <c r="H5806">
        <f t="shared" si="693"/>
        <v>7.999999999992724E-2</v>
      </c>
      <c r="I5806">
        <f t="shared" si="697"/>
        <v>1629000</v>
      </c>
      <c r="J5806">
        <v>2020.03</v>
      </c>
      <c r="K5806">
        <f t="shared" si="698"/>
        <v>256</v>
      </c>
      <c r="M5806">
        <f t="shared" si="699"/>
        <v>1499000</v>
      </c>
    </row>
    <row r="5807" spans="1:13" x14ac:dyDescent="0.45">
      <c r="A5807" t="s">
        <v>5323</v>
      </c>
      <c r="B5807">
        <v>1000000</v>
      </c>
      <c r="C5807" t="s">
        <v>43</v>
      </c>
      <c r="D5807" t="str">
        <f t="shared" si="700"/>
        <v>2020.12</v>
      </c>
      <c r="E5807" t="str" cm="1">
        <f t="array" ref="E5807">IF(COUNT(FIND({"셀룰러","샐룰러","lte","Lte","LTE","Cellular","cellular"},G5807)),"lte","wifi")</f>
        <v>wifi</v>
      </c>
      <c r="F5807" t="s">
        <v>165</v>
      </c>
      <c r="G5807" t="s">
        <v>4982</v>
      </c>
      <c r="H5807">
        <f t="shared" si="693"/>
        <v>8.9999999999918145E-2</v>
      </c>
      <c r="I5807">
        <f t="shared" si="697"/>
        <v>1429000</v>
      </c>
      <c r="J5807">
        <v>2020.03</v>
      </c>
      <c r="K5807">
        <f t="shared" si="698"/>
        <v>256</v>
      </c>
      <c r="M5807">
        <f t="shared" si="699"/>
        <v>1299000</v>
      </c>
    </row>
    <row r="5808" spans="1:13" x14ac:dyDescent="0.45">
      <c r="A5808" t="s">
        <v>5323</v>
      </c>
      <c r="B5808">
        <v>1260000</v>
      </c>
      <c r="C5808" t="s">
        <v>4</v>
      </c>
      <c r="D5808" t="str">
        <f t="shared" si="700"/>
        <v>2021.01</v>
      </c>
      <c r="E5808" t="str" cm="1">
        <f t="array" ref="E5808">IF(COUNT(FIND({"셀룰러","샐룰러","lte","Lte","LTE","Cellular","cellular"},G5808)),"lte","wifi")</f>
        <v>lte</v>
      </c>
      <c r="F5808" t="s">
        <v>111</v>
      </c>
      <c r="G5808" t="s">
        <v>3187</v>
      </c>
      <c r="H5808">
        <f t="shared" si="693"/>
        <v>0.98000000000001819</v>
      </c>
      <c r="I5808">
        <f t="shared" si="697"/>
        <v>1499000</v>
      </c>
      <c r="J5808">
        <v>2020.03</v>
      </c>
      <c r="K5808">
        <f t="shared" si="698"/>
        <v>128</v>
      </c>
      <c r="M5808">
        <f t="shared" si="699"/>
        <v>1499000</v>
      </c>
    </row>
    <row r="5809" spans="1:13" x14ac:dyDescent="0.45">
      <c r="A5809" t="s">
        <v>5323</v>
      </c>
      <c r="B5809">
        <v>1020000</v>
      </c>
      <c r="C5809" t="s">
        <v>4</v>
      </c>
      <c r="D5809" t="str">
        <f t="shared" si="700"/>
        <v>2021.01</v>
      </c>
      <c r="E5809" t="str" cm="1">
        <f t="array" ref="E5809">IF(COUNT(FIND({"셀룰러","샐룰러","lte","Lte","LTE","Cellular","cellular"},G5809)),"lte","wifi")</f>
        <v>wifi</v>
      </c>
      <c r="F5809" t="s">
        <v>95</v>
      </c>
      <c r="G5809" t="s">
        <v>3142</v>
      </c>
      <c r="H5809">
        <f t="shared" si="693"/>
        <v>0.98000000000001819</v>
      </c>
      <c r="I5809">
        <f t="shared" si="697"/>
        <v>1299000</v>
      </c>
      <c r="J5809">
        <v>2020.03</v>
      </c>
      <c r="K5809">
        <f t="shared" si="698"/>
        <v>128</v>
      </c>
      <c r="M5809">
        <f t="shared" si="699"/>
        <v>1299000</v>
      </c>
    </row>
    <row r="5810" spans="1:13" x14ac:dyDescent="0.45">
      <c r="A5810" t="s">
        <v>5323</v>
      </c>
      <c r="B5810">
        <v>950000</v>
      </c>
      <c r="C5810" t="s">
        <v>4</v>
      </c>
      <c r="D5810" t="str">
        <f t="shared" si="700"/>
        <v>2020.12</v>
      </c>
      <c r="E5810" t="str" cm="1">
        <f t="array" ref="E5810">IF(COUNT(FIND({"셀룰러","샐룰러","lte","Lte","LTE","Cellular","cellular"},G5810)),"lte","wifi")</f>
        <v>wifi</v>
      </c>
      <c r="F5810" t="s">
        <v>480</v>
      </c>
      <c r="G5810" t="s">
        <v>4942</v>
      </c>
      <c r="H5810">
        <f t="shared" si="693"/>
        <v>8.9999999999918145E-2</v>
      </c>
      <c r="I5810">
        <f t="shared" si="697"/>
        <v>1299000</v>
      </c>
      <c r="J5810">
        <v>2020.03</v>
      </c>
      <c r="K5810">
        <f t="shared" si="698"/>
        <v>128</v>
      </c>
      <c r="M5810">
        <f t="shared" si="699"/>
        <v>1299000</v>
      </c>
    </row>
    <row r="5811" spans="1:13" x14ac:dyDescent="0.45">
      <c r="A5811" t="s">
        <v>5323</v>
      </c>
      <c r="B5811">
        <v>1000000</v>
      </c>
      <c r="C5811" t="s">
        <v>4</v>
      </c>
      <c r="D5811" t="str">
        <f t="shared" si="700"/>
        <v>2020.12</v>
      </c>
      <c r="E5811" t="str" cm="1">
        <f t="array" ref="E5811">IF(COUNT(FIND({"셀룰러","샐룰러","lte","Lte","LTE","Cellular","cellular"},G5811)),"lte","wifi")</f>
        <v>wifi</v>
      </c>
      <c r="F5811" t="s">
        <v>150</v>
      </c>
      <c r="G5811" t="s">
        <v>3199</v>
      </c>
      <c r="H5811">
        <f t="shared" si="693"/>
        <v>8.9999999999918145E-2</v>
      </c>
      <c r="I5811">
        <f t="shared" si="697"/>
        <v>1299000</v>
      </c>
      <c r="J5811">
        <v>2020.03</v>
      </c>
      <c r="K5811">
        <f t="shared" si="698"/>
        <v>128</v>
      </c>
      <c r="M5811">
        <f t="shared" si="699"/>
        <v>1299000</v>
      </c>
    </row>
    <row r="5812" spans="1:13" x14ac:dyDescent="0.45">
      <c r="A5812" t="s">
        <v>5323</v>
      </c>
      <c r="B5812">
        <v>1050000</v>
      </c>
      <c r="C5812" t="s">
        <v>4</v>
      </c>
      <c r="D5812" t="str">
        <f t="shared" si="700"/>
        <v>2021.01</v>
      </c>
      <c r="E5812" t="str" cm="1">
        <f t="array" ref="E5812">IF(COUNT(FIND({"셀룰러","샐룰러","lte","Lte","LTE","Cellular","cellular"},G5812)),"lte","wifi")</f>
        <v>wifi</v>
      </c>
      <c r="F5812" t="s">
        <v>81</v>
      </c>
      <c r="G5812" t="s">
        <v>3080</v>
      </c>
      <c r="H5812">
        <f t="shared" si="693"/>
        <v>0.98000000000001819</v>
      </c>
      <c r="I5812">
        <f t="shared" si="697"/>
        <v>1429000</v>
      </c>
      <c r="J5812">
        <v>2020.03</v>
      </c>
      <c r="K5812">
        <f t="shared" si="698"/>
        <v>256</v>
      </c>
      <c r="M5812">
        <f t="shared" si="699"/>
        <v>1299000</v>
      </c>
    </row>
    <row r="5813" spans="1:13" x14ac:dyDescent="0.45">
      <c r="A5813" t="s">
        <v>5323</v>
      </c>
      <c r="B5813">
        <v>950000</v>
      </c>
      <c r="C5813" t="s">
        <v>4</v>
      </c>
      <c r="D5813" t="str">
        <f t="shared" si="700"/>
        <v>2021.01</v>
      </c>
      <c r="E5813" t="str" cm="1">
        <f t="array" ref="E5813">IF(COUNT(FIND({"셀룰러","샐룰러","lte","Lte","LTE","Cellular","cellular"},G5813)),"lte","wifi")</f>
        <v>wifi</v>
      </c>
      <c r="F5813" t="s">
        <v>94</v>
      </c>
      <c r="G5813" t="s">
        <v>3115</v>
      </c>
      <c r="H5813">
        <f t="shared" si="693"/>
        <v>0.98000000000001819</v>
      </c>
      <c r="I5813">
        <f t="shared" si="697"/>
        <v>1299000</v>
      </c>
      <c r="J5813">
        <v>2020.03</v>
      </c>
      <c r="K5813">
        <f t="shared" si="698"/>
        <v>128</v>
      </c>
      <c r="M5813">
        <f t="shared" si="699"/>
        <v>1299000</v>
      </c>
    </row>
    <row r="5814" spans="1:13" x14ac:dyDescent="0.45">
      <c r="A5814" t="s">
        <v>5323</v>
      </c>
      <c r="B5814">
        <v>985000</v>
      </c>
      <c r="C5814" t="s">
        <v>43</v>
      </c>
      <c r="D5814" t="str">
        <f t="shared" si="700"/>
        <v>2020.12</v>
      </c>
      <c r="E5814" t="str" cm="1">
        <f t="array" ref="E5814">IF(COUNT(FIND({"셀룰러","샐룰러","lte","Lte","LTE","Cellular","cellular"},G5814)),"lte","wifi")</f>
        <v>wifi</v>
      </c>
      <c r="F5814" t="s">
        <v>153</v>
      </c>
      <c r="G5814" t="s">
        <v>2946</v>
      </c>
      <c r="H5814">
        <f t="shared" si="693"/>
        <v>8.9999999999918145E-2</v>
      </c>
      <c r="I5814">
        <f t="shared" si="697"/>
        <v>1429000</v>
      </c>
      <c r="J5814">
        <v>2020.03</v>
      </c>
      <c r="K5814">
        <f t="shared" si="698"/>
        <v>256</v>
      </c>
      <c r="M5814">
        <f t="shared" si="699"/>
        <v>1299000</v>
      </c>
    </row>
    <row r="5815" spans="1:13" x14ac:dyDescent="0.45">
      <c r="A5815" t="s">
        <v>5323</v>
      </c>
      <c r="B5815">
        <v>1120000</v>
      </c>
      <c r="C5815" t="s">
        <v>4</v>
      </c>
      <c r="D5815" t="str">
        <f t="shared" si="700"/>
        <v>2021.01</v>
      </c>
      <c r="E5815" t="str" cm="1">
        <f t="array" ref="E5815">IF(COUNT(FIND({"셀룰러","샐룰러","lte","Lte","LTE","Cellular","cellular"},G5815)),"lte","wifi")</f>
        <v>wifi</v>
      </c>
      <c r="F5815" t="s">
        <v>92</v>
      </c>
      <c r="G5815" t="s">
        <v>3121</v>
      </c>
      <c r="H5815">
        <f t="shared" si="693"/>
        <v>0.98000000000001819</v>
      </c>
      <c r="I5815">
        <f t="shared" si="697"/>
        <v>1299000</v>
      </c>
      <c r="J5815">
        <v>2020.03</v>
      </c>
      <c r="K5815">
        <f t="shared" si="698"/>
        <v>128</v>
      </c>
      <c r="M5815">
        <f t="shared" si="699"/>
        <v>1299000</v>
      </c>
    </row>
    <row r="5816" spans="1:13" x14ac:dyDescent="0.45">
      <c r="A5816" t="s">
        <v>5323</v>
      </c>
      <c r="B5816">
        <v>850000</v>
      </c>
      <c r="C5816" t="s">
        <v>7</v>
      </c>
      <c r="D5816" t="str">
        <f t="shared" si="700"/>
        <v>2021.01</v>
      </c>
      <c r="E5816" t="str" cm="1">
        <f t="array" ref="E5816">IF(COUNT(FIND({"셀룰러","샐룰러","lte","Lte","LTE","Cellular","cellular"},G5816)),"lte","wifi")</f>
        <v>wifi</v>
      </c>
      <c r="F5816" t="s">
        <v>102</v>
      </c>
      <c r="G5816" t="s">
        <v>3168</v>
      </c>
      <c r="H5816">
        <f t="shared" si="693"/>
        <v>0.98000000000001819</v>
      </c>
      <c r="I5816">
        <f t="shared" si="697"/>
        <v>1429000</v>
      </c>
      <c r="J5816">
        <v>2020.03</v>
      </c>
      <c r="K5816">
        <f t="shared" si="698"/>
        <v>256</v>
      </c>
      <c r="M5816">
        <f t="shared" si="699"/>
        <v>1299000</v>
      </c>
    </row>
    <row r="5817" spans="1:13" x14ac:dyDescent="0.45">
      <c r="A5817" t="s">
        <v>5323</v>
      </c>
      <c r="B5817">
        <v>970000</v>
      </c>
      <c r="C5817" t="s">
        <v>4</v>
      </c>
      <c r="D5817" t="str">
        <f t="shared" si="700"/>
        <v>2020.11</v>
      </c>
      <c r="E5817" t="str" cm="1">
        <f t="array" ref="E5817">IF(COUNT(FIND({"셀룰러","샐룰러","lte","Lte","LTE","Cellular","cellular"},G5817)),"lte","wifi")</f>
        <v>wifi</v>
      </c>
      <c r="F5817" t="s">
        <v>181</v>
      </c>
      <c r="G5817" t="s">
        <v>5009</v>
      </c>
      <c r="H5817">
        <f t="shared" si="693"/>
        <v>7.999999999992724E-2</v>
      </c>
      <c r="I5817">
        <f t="shared" si="697"/>
        <v>1299000</v>
      </c>
      <c r="J5817">
        <v>2020.03</v>
      </c>
      <c r="K5817">
        <f t="shared" si="698"/>
        <v>128</v>
      </c>
      <c r="M5817">
        <f t="shared" si="699"/>
        <v>1299000</v>
      </c>
    </row>
    <row r="5818" spans="1:13" x14ac:dyDescent="0.45">
      <c r="A5818" t="s">
        <v>5323</v>
      </c>
      <c r="B5818">
        <v>1300000</v>
      </c>
      <c r="C5818" t="s">
        <v>43</v>
      </c>
      <c r="D5818" t="str">
        <f t="shared" si="700"/>
        <v>2020.12</v>
      </c>
      <c r="E5818" t="str" cm="1">
        <f t="array" ref="E5818">IF(COUNT(FIND({"셀룰러","샐룰러","lte","Lte","LTE","Cellular","cellular"},G5818)),"lte","wifi")</f>
        <v>wifi</v>
      </c>
      <c r="F5818" t="s">
        <v>169</v>
      </c>
      <c r="G5818" t="s">
        <v>4991</v>
      </c>
      <c r="H5818">
        <f t="shared" si="693"/>
        <v>8.9999999999918145E-2</v>
      </c>
      <c r="I5818">
        <f t="shared" si="697"/>
        <v>1429000</v>
      </c>
      <c r="J5818">
        <v>2020.03</v>
      </c>
      <c r="K5818">
        <f t="shared" si="698"/>
        <v>256</v>
      </c>
      <c r="M5818">
        <f t="shared" si="699"/>
        <v>1299000</v>
      </c>
    </row>
    <row r="5819" spans="1:13" x14ac:dyDescent="0.45">
      <c r="A5819" t="s">
        <v>5323</v>
      </c>
      <c r="B5819">
        <v>1450000</v>
      </c>
      <c r="C5819" t="s">
        <v>4</v>
      </c>
      <c r="D5819" t="str">
        <f t="shared" si="700"/>
        <v>2020.11</v>
      </c>
      <c r="E5819" t="str" cm="1">
        <f t="array" ref="E5819">IF(COUNT(FIND({"셀룰러","샐룰러","lte","Lte","LTE","Cellular","cellular"},G5819)),"lte","wifi")</f>
        <v>wifi</v>
      </c>
      <c r="F5819" t="s">
        <v>220</v>
      </c>
      <c r="G5819" t="s">
        <v>5019</v>
      </c>
      <c r="H5819">
        <f t="shared" si="693"/>
        <v>7.999999999992724E-2</v>
      </c>
      <c r="I5819">
        <f t="shared" si="697"/>
        <v>1949000</v>
      </c>
      <c r="J5819">
        <v>2020.03</v>
      </c>
      <c r="K5819">
        <f t="shared" si="698"/>
        <v>1024</v>
      </c>
      <c r="M5819">
        <f t="shared" si="699"/>
        <v>1299000</v>
      </c>
    </row>
    <row r="5820" spans="1:13" x14ac:dyDescent="0.45">
      <c r="A5820" t="s">
        <v>5323</v>
      </c>
      <c r="B5820">
        <v>1220000</v>
      </c>
      <c r="C5820" t="s">
        <v>43</v>
      </c>
      <c r="D5820" s="2">
        <v>2020.12</v>
      </c>
      <c r="E5820" t="str" cm="1">
        <f t="array" ref="E5820">IF(COUNT(FIND({"셀룰러","샐룰러","lte","Lte","LTE","Cellular","cellular"},G5820)),"lte","wifi")</f>
        <v>wifi</v>
      </c>
      <c r="F5820">
        <v>20201217</v>
      </c>
      <c r="G5820" t="s">
        <v>5654</v>
      </c>
      <c r="H5820">
        <f t="shared" si="693"/>
        <v>8.9999999999918145E-2</v>
      </c>
      <c r="I5820">
        <f t="shared" si="697"/>
        <v>1429000</v>
      </c>
      <c r="J5820">
        <v>2020.03</v>
      </c>
      <c r="K5820">
        <f t="shared" si="698"/>
        <v>256</v>
      </c>
      <c r="M5820">
        <f t="shared" si="699"/>
        <v>1299000</v>
      </c>
    </row>
    <row r="5821" spans="1:13" x14ac:dyDescent="0.45">
      <c r="A5821" t="s">
        <v>5323</v>
      </c>
      <c r="B5821">
        <v>800000</v>
      </c>
      <c r="C5821" t="s">
        <v>4</v>
      </c>
      <c r="D5821" t="str">
        <f>LEFT(F5821,7)</f>
        <v>2021.02</v>
      </c>
      <c r="E5821" t="str" cm="1">
        <f t="array" ref="E5821">IF(COUNT(FIND({"셀룰러","샐룰러","lte","Lte","LTE","Cellular","cellular"},G5821)),"lte","wifi")</f>
        <v>wifi</v>
      </c>
      <c r="F5821" t="s">
        <v>74</v>
      </c>
      <c r="G5821" t="s">
        <v>2888</v>
      </c>
      <c r="H5821">
        <f t="shared" si="693"/>
        <v>0.99000000000000909</v>
      </c>
      <c r="I5821">
        <f t="shared" si="697"/>
        <v>1299000</v>
      </c>
      <c r="J5821">
        <v>2020.03</v>
      </c>
      <c r="K5821">
        <f t="shared" si="698"/>
        <v>128</v>
      </c>
      <c r="M5821">
        <f t="shared" si="699"/>
        <v>1299000</v>
      </c>
    </row>
    <row r="5822" spans="1:13" x14ac:dyDescent="0.45">
      <c r="A5822" t="s">
        <v>5323</v>
      </c>
      <c r="B5822">
        <v>900000</v>
      </c>
      <c r="C5822" t="s">
        <v>43</v>
      </c>
      <c r="D5822" t="str">
        <f>LEFT(F5822,7)</f>
        <v>2021.03</v>
      </c>
      <c r="E5822" t="str" cm="1">
        <f t="array" ref="E5822">IF(COUNT(FIND({"셀룰러","샐룰러","lte","Lte","LTE","Cellular","cellular"},G5822)),"lte","wifi")</f>
        <v>wifi</v>
      </c>
      <c r="F5822" t="s">
        <v>13</v>
      </c>
      <c r="G5822" t="s">
        <v>2819</v>
      </c>
      <c r="H5822">
        <f t="shared" si="693"/>
        <v>1</v>
      </c>
      <c r="I5822">
        <f t="shared" si="697"/>
        <v>1299000</v>
      </c>
      <c r="J5822">
        <v>2020.03</v>
      </c>
      <c r="K5822">
        <f t="shared" si="698"/>
        <v>128</v>
      </c>
      <c r="M5822">
        <f t="shared" si="699"/>
        <v>1299000</v>
      </c>
    </row>
    <row r="5823" spans="1:13" x14ac:dyDescent="0.45">
      <c r="A5823" t="s">
        <v>5323</v>
      </c>
      <c r="B5823">
        <v>710000</v>
      </c>
      <c r="C5823" t="s">
        <v>7</v>
      </c>
      <c r="D5823" t="str">
        <f>LEFT(F5823,7)</f>
        <v>2020.12</v>
      </c>
      <c r="E5823" t="str" cm="1">
        <f t="array" ref="E5823">IF(COUNT(FIND({"셀룰러","샐룰러","lte","Lte","LTE","Cellular","cellular"},G5823)),"lte","wifi")</f>
        <v>wifi</v>
      </c>
      <c r="F5823" t="s">
        <v>159</v>
      </c>
      <c r="G5823" t="s">
        <v>167</v>
      </c>
      <c r="H5823">
        <f t="shared" si="693"/>
        <v>8.9999999999918145E-2</v>
      </c>
      <c r="I5823">
        <f t="shared" si="697"/>
        <v>1429000</v>
      </c>
      <c r="J5823">
        <v>2020.03</v>
      </c>
      <c r="K5823">
        <f t="shared" si="698"/>
        <v>256</v>
      </c>
      <c r="M5823">
        <f t="shared" si="699"/>
        <v>1299000</v>
      </c>
    </row>
    <row r="5824" spans="1:13" x14ac:dyDescent="0.45">
      <c r="A5824" t="s">
        <v>5323</v>
      </c>
      <c r="B5824">
        <v>970000</v>
      </c>
      <c r="C5824" t="s">
        <v>43</v>
      </c>
      <c r="D5824" s="2">
        <v>2020.12</v>
      </c>
      <c r="E5824" t="str" cm="1">
        <f t="array" ref="E5824">IF(COUNT(FIND({"셀룰러","샐룰러","lte","Lte","LTE","Cellular","cellular"},G5824)),"lte","wifi")</f>
        <v>wifi</v>
      </c>
      <c r="F5824">
        <v>20201203</v>
      </c>
      <c r="G5824" t="s">
        <v>3075</v>
      </c>
      <c r="H5824">
        <f t="shared" si="693"/>
        <v>8.9999999999918145E-2</v>
      </c>
      <c r="I5824">
        <f t="shared" si="697"/>
        <v>1429000</v>
      </c>
      <c r="J5824">
        <v>2020.03</v>
      </c>
      <c r="K5824">
        <f t="shared" si="698"/>
        <v>256</v>
      </c>
      <c r="M5824">
        <f t="shared" si="699"/>
        <v>1299000</v>
      </c>
    </row>
    <row r="5825" spans="1:13" x14ac:dyDescent="0.45">
      <c r="A5825" t="s">
        <v>5323</v>
      </c>
      <c r="B5825">
        <v>1050000</v>
      </c>
      <c r="C5825" t="s">
        <v>7</v>
      </c>
      <c r="D5825" t="str">
        <f>LEFT(F5825,7)</f>
        <v>2021.02</v>
      </c>
      <c r="E5825" t="str" cm="1">
        <f t="array" ref="E5825">IF(COUNT(FIND({"셀룰러","샐룰러","lte","Lte","LTE","Cellular","cellular"},G5825)),"lte","wifi")</f>
        <v>wifi</v>
      </c>
      <c r="F5825" t="s">
        <v>208</v>
      </c>
      <c r="G5825" t="s">
        <v>3002</v>
      </c>
      <c r="H5825">
        <f t="shared" si="693"/>
        <v>0.99000000000000909</v>
      </c>
      <c r="I5825">
        <f t="shared" si="697"/>
        <v>1299000</v>
      </c>
      <c r="J5825">
        <v>2020.03</v>
      </c>
      <c r="K5825">
        <f t="shared" si="698"/>
        <v>128</v>
      </c>
      <c r="M5825">
        <f t="shared" si="699"/>
        <v>1299000</v>
      </c>
    </row>
    <row r="5826" spans="1:13" x14ac:dyDescent="0.45">
      <c r="A5826" t="s">
        <v>5323</v>
      </c>
      <c r="B5826">
        <v>150000</v>
      </c>
      <c r="C5826" t="s">
        <v>4</v>
      </c>
      <c r="D5826" t="str">
        <f>LEFT(F5826,7)</f>
        <v>2021.02</v>
      </c>
      <c r="E5826" t="str" cm="1">
        <f t="array" ref="E5826">IF(COUNT(FIND({"셀룰러","샐룰러","lte","Lte","LTE","Cellular","cellular"},G5826)),"lte","wifi")</f>
        <v>wifi</v>
      </c>
      <c r="F5826" t="s">
        <v>35</v>
      </c>
      <c r="G5826" t="s">
        <v>4969</v>
      </c>
      <c r="H5826">
        <f t="shared" si="693"/>
        <v>0.99000000000000909</v>
      </c>
      <c r="I5826">
        <f t="shared" si="697"/>
        <v>1429000</v>
      </c>
      <c r="J5826">
        <v>2020.03</v>
      </c>
      <c r="K5826">
        <f t="shared" si="698"/>
        <v>256</v>
      </c>
      <c r="M5826">
        <f t="shared" si="699"/>
        <v>1299000</v>
      </c>
    </row>
    <row r="5827" spans="1:13" x14ac:dyDescent="0.45">
      <c r="A5827" t="s">
        <v>5323</v>
      </c>
      <c r="B5827">
        <v>1100000</v>
      </c>
      <c r="C5827" t="s">
        <v>43</v>
      </c>
      <c r="D5827" t="str">
        <f>LEFT(F5827,7)</f>
        <v>2021.02</v>
      </c>
      <c r="E5827" t="str" cm="1">
        <f t="array" ref="E5827">IF(COUNT(FIND({"셀룰러","샐룰러","lte","Lte","LTE","Cellular","cellular"},G5827)),"lte","wifi")</f>
        <v>wifi</v>
      </c>
      <c r="F5827" t="s">
        <v>77</v>
      </c>
      <c r="G5827" t="s">
        <v>3068</v>
      </c>
      <c r="H5827">
        <f t="shared" si="693"/>
        <v>0.99000000000000909</v>
      </c>
      <c r="I5827">
        <f t="shared" si="697"/>
        <v>1299000</v>
      </c>
      <c r="J5827">
        <v>2020.03</v>
      </c>
      <c r="K5827">
        <f t="shared" si="698"/>
        <v>128</v>
      </c>
      <c r="M5827">
        <f t="shared" si="699"/>
        <v>1299000</v>
      </c>
    </row>
    <row r="5828" spans="1:13" x14ac:dyDescent="0.45">
      <c r="A5828" t="s">
        <v>5323</v>
      </c>
      <c r="B5828">
        <v>800000</v>
      </c>
      <c r="C5828" t="s">
        <v>4</v>
      </c>
      <c r="D5828" s="2">
        <v>2021.02</v>
      </c>
      <c r="E5828" t="str" cm="1">
        <f t="array" ref="E5828">IF(COUNT(FIND({"셀룰러","샐룰러","lte","Lte","LTE","Cellular","cellular"},G5828)),"lte","wifi")</f>
        <v>wifi</v>
      </c>
      <c r="F5828">
        <v>20210215</v>
      </c>
      <c r="G5828" t="s">
        <v>5491</v>
      </c>
      <c r="H5828">
        <f t="shared" si="693"/>
        <v>0.99000000000000909</v>
      </c>
      <c r="I5828">
        <f t="shared" si="697"/>
        <v>1299000</v>
      </c>
      <c r="J5828">
        <v>2020.03</v>
      </c>
      <c r="K5828">
        <f t="shared" si="698"/>
        <v>128</v>
      </c>
      <c r="M5828">
        <f t="shared" si="699"/>
        <v>1299000</v>
      </c>
    </row>
    <row r="5829" spans="1:13" x14ac:dyDescent="0.45">
      <c r="A5829" t="s">
        <v>5323</v>
      </c>
      <c r="B5829">
        <v>950000</v>
      </c>
      <c r="C5829" t="s">
        <v>7</v>
      </c>
      <c r="D5829" t="str">
        <f t="shared" ref="D5829:D5840" si="701">LEFT(F5829,7)</f>
        <v>2021.01</v>
      </c>
      <c r="E5829" t="str" cm="1">
        <f t="array" ref="E5829">IF(COUNT(FIND({"셀룰러","샐룰러","lte","Lte","LTE","Cellular","cellular"},G5829)),"lte","wifi")</f>
        <v>wifi</v>
      </c>
      <c r="F5829" t="s">
        <v>89</v>
      </c>
      <c r="G5829" t="s">
        <v>3124</v>
      </c>
      <c r="H5829">
        <f t="shared" si="693"/>
        <v>0.98000000000001819</v>
      </c>
      <c r="I5829">
        <f t="shared" si="697"/>
        <v>1429000</v>
      </c>
      <c r="J5829">
        <v>2020.03</v>
      </c>
      <c r="K5829">
        <f t="shared" si="698"/>
        <v>256</v>
      </c>
      <c r="M5829">
        <f t="shared" si="699"/>
        <v>1299000</v>
      </c>
    </row>
    <row r="5830" spans="1:13" x14ac:dyDescent="0.45">
      <c r="A5830" t="s">
        <v>5323</v>
      </c>
      <c r="B5830">
        <v>670000</v>
      </c>
      <c r="C5830" t="s">
        <v>4</v>
      </c>
      <c r="D5830" t="str">
        <f t="shared" si="701"/>
        <v>2021.01</v>
      </c>
      <c r="E5830" t="str" cm="1">
        <f t="array" ref="E5830">IF(COUNT(FIND({"셀룰러","샐룰러","lte","Lte","LTE","Cellular","cellular"},G5830)),"lte","wifi")</f>
        <v>wifi</v>
      </c>
      <c r="F5830" t="s">
        <v>95</v>
      </c>
      <c r="G5830" t="s">
        <v>119</v>
      </c>
      <c r="H5830">
        <f t="shared" si="693"/>
        <v>0.98000000000001819</v>
      </c>
      <c r="I5830">
        <f t="shared" si="697"/>
        <v>1429000</v>
      </c>
      <c r="J5830">
        <v>2020.03</v>
      </c>
      <c r="K5830">
        <f t="shared" si="698"/>
        <v>256</v>
      </c>
      <c r="M5830">
        <f t="shared" si="699"/>
        <v>1299000</v>
      </c>
    </row>
    <row r="5831" spans="1:13" x14ac:dyDescent="0.45">
      <c r="A5831" t="s">
        <v>5323</v>
      </c>
      <c r="B5831">
        <v>980000</v>
      </c>
      <c r="C5831" t="s">
        <v>43</v>
      </c>
      <c r="D5831" t="str">
        <f t="shared" si="701"/>
        <v>2020.12</v>
      </c>
      <c r="E5831" t="str" cm="1">
        <f t="array" ref="E5831">IF(COUNT(FIND({"셀룰러","샐룰러","lte","Lte","LTE","Cellular","cellular"},G5831)),"lte","wifi")</f>
        <v>wifi</v>
      </c>
      <c r="F5831" t="s">
        <v>130</v>
      </c>
      <c r="G5831" t="s">
        <v>3188</v>
      </c>
      <c r="H5831">
        <f t="shared" ref="H5831:H5894" si="702">D5831-J5831</f>
        <v>8.9999999999918145E-2</v>
      </c>
      <c r="I5831">
        <f t="shared" si="697"/>
        <v>1429000</v>
      </c>
      <c r="J5831">
        <v>2020.03</v>
      </c>
      <c r="K5831">
        <f t="shared" si="698"/>
        <v>256</v>
      </c>
      <c r="M5831">
        <f t="shared" si="699"/>
        <v>1299000</v>
      </c>
    </row>
    <row r="5832" spans="1:13" x14ac:dyDescent="0.45">
      <c r="A5832" t="s">
        <v>5323</v>
      </c>
      <c r="B5832">
        <v>800000</v>
      </c>
      <c r="C5832" t="s">
        <v>4</v>
      </c>
      <c r="D5832" t="str">
        <f t="shared" si="701"/>
        <v>2021.02</v>
      </c>
      <c r="E5832" t="str" cm="1">
        <f t="array" ref="E5832">IF(COUNT(FIND({"셀룰러","샐룰러","lte","Lte","LTE","Cellular","cellular"},G5832)),"lte","wifi")</f>
        <v>wifi</v>
      </c>
      <c r="F5832" t="s">
        <v>29</v>
      </c>
      <c r="G5832" t="s">
        <v>2837</v>
      </c>
      <c r="H5832">
        <f t="shared" si="702"/>
        <v>0.99000000000000909</v>
      </c>
      <c r="I5832">
        <f t="shared" si="697"/>
        <v>1429000</v>
      </c>
      <c r="J5832">
        <v>2020.03</v>
      </c>
      <c r="K5832">
        <f t="shared" si="698"/>
        <v>256</v>
      </c>
      <c r="M5832">
        <f t="shared" si="699"/>
        <v>1299000</v>
      </c>
    </row>
    <row r="5833" spans="1:13" x14ac:dyDescent="0.45">
      <c r="A5833" t="s">
        <v>5323</v>
      </c>
      <c r="B5833">
        <v>1150000</v>
      </c>
      <c r="C5833" t="s">
        <v>43</v>
      </c>
      <c r="D5833" t="str">
        <f t="shared" si="701"/>
        <v>2021.02</v>
      </c>
      <c r="E5833" t="str" cm="1">
        <f t="array" ref="E5833">IF(COUNT(FIND({"셀룰러","샐룰러","lte","Lte","LTE","Cellular","cellular"},G5833)),"lte","wifi")</f>
        <v>wifi</v>
      </c>
      <c r="F5833" t="s">
        <v>35</v>
      </c>
      <c r="G5833" t="s">
        <v>2902</v>
      </c>
      <c r="H5833">
        <f t="shared" si="702"/>
        <v>0.99000000000000909</v>
      </c>
      <c r="I5833">
        <f t="shared" si="697"/>
        <v>1429000</v>
      </c>
      <c r="J5833">
        <v>2020.03</v>
      </c>
      <c r="K5833">
        <f t="shared" si="698"/>
        <v>256</v>
      </c>
      <c r="M5833">
        <f t="shared" si="699"/>
        <v>1299000</v>
      </c>
    </row>
    <row r="5834" spans="1:13" x14ac:dyDescent="0.45">
      <c r="A5834" t="s">
        <v>5323</v>
      </c>
      <c r="B5834">
        <v>1350000</v>
      </c>
      <c r="C5834" t="s">
        <v>43</v>
      </c>
      <c r="D5834" t="str">
        <f t="shared" si="701"/>
        <v>2020.11</v>
      </c>
      <c r="E5834" t="str" cm="1">
        <f t="array" ref="E5834">IF(COUNT(FIND({"셀룰러","샐룰러","lte","Lte","LTE","Cellular","cellular"},G5834)),"lte","wifi")</f>
        <v>lte</v>
      </c>
      <c r="F5834" t="s">
        <v>206</v>
      </c>
      <c r="G5834" t="s">
        <v>4987</v>
      </c>
      <c r="H5834">
        <f t="shared" si="702"/>
        <v>7.999999999992724E-2</v>
      </c>
      <c r="I5834">
        <f t="shared" si="697"/>
        <v>1629000</v>
      </c>
      <c r="J5834">
        <v>2020.03</v>
      </c>
      <c r="K5834">
        <f t="shared" si="698"/>
        <v>256</v>
      </c>
      <c r="M5834">
        <f t="shared" si="699"/>
        <v>1499000</v>
      </c>
    </row>
    <row r="5835" spans="1:13" x14ac:dyDescent="0.45">
      <c r="A5835" t="s">
        <v>5323</v>
      </c>
      <c r="B5835">
        <v>990000</v>
      </c>
      <c r="C5835" t="s">
        <v>4</v>
      </c>
      <c r="D5835" t="str">
        <f t="shared" si="701"/>
        <v>2021.01</v>
      </c>
      <c r="E5835" t="str" cm="1">
        <f t="array" ref="E5835">IF(COUNT(FIND({"셀룰러","샐룰러","lte","Lte","LTE","Cellular","cellular"},G5835)),"lte","wifi")</f>
        <v>wifi</v>
      </c>
      <c r="F5835" t="s">
        <v>102</v>
      </c>
      <c r="G5835" t="s">
        <v>3185</v>
      </c>
      <c r="H5835">
        <f t="shared" si="702"/>
        <v>0.98000000000001819</v>
      </c>
      <c r="I5835">
        <f t="shared" si="697"/>
        <v>1429000</v>
      </c>
      <c r="J5835">
        <v>2020.03</v>
      </c>
      <c r="K5835">
        <f t="shared" si="698"/>
        <v>256</v>
      </c>
      <c r="M5835">
        <f t="shared" si="699"/>
        <v>1299000</v>
      </c>
    </row>
    <row r="5836" spans="1:13" x14ac:dyDescent="0.45">
      <c r="A5836" t="s">
        <v>5323</v>
      </c>
      <c r="B5836">
        <v>910000</v>
      </c>
      <c r="C5836" t="s">
        <v>43</v>
      </c>
      <c r="D5836" t="str">
        <f t="shared" si="701"/>
        <v>2021.01</v>
      </c>
      <c r="E5836" t="str" cm="1">
        <f t="array" ref="E5836">IF(COUNT(FIND({"셀룰러","샐룰러","lte","Lte","LTE","Cellular","cellular"},G5836)),"lte","wifi")</f>
        <v>wifi</v>
      </c>
      <c r="F5836" t="s">
        <v>418</v>
      </c>
      <c r="G5836" t="s">
        <v>3196</v>
      </c>
      <c r="H5836">
        <f t="shared" si="702"/>
        <v>0.98000000000001819</v>
      </c>
      <c r="I5836">
        <f t="shared" si="697"/>
        <v>1299000</v>
      </c>
      <c r="J5836">
        <v>2020.03</v>
      </c>
      <c r="K5836">
        <f t="shared" si="698"/>
        <v>128</v>
      </c>
      <c r="M5836">
        <f t="shared" si="699"/>
        <v>1299000</v>
      </c>
    </row>
    <row r="5837" spans="1:13" x14ac:dyDescent="0.45">
      <c r="A5837" t="s">
        <v>5323</v>
      </c>
      <c r="B5837">
        <v>1000000</v>
      </c>
      <c r="C5837" t="s">
        <v>4</v>
      </c>
      <c r="D5837" t="str">
        <f t="shared" si="701"/>
        <v>2021.02</v>
      </c>
      <c r="E5837" t="str" cm="1">
        <f t="array" ref="E5837">IF(COUNT(FIND({"셀룰러","샐룰러","lte","Lte","LTE","Cellular","cellular"},G5837)),"lte","wifi")</f>
        <v>wifi</v>
      </c>
      <c r="F5837" t="s">
        <v>105</v>
      </c>
      <c r="G5837" t="s">
        <v>3097</v>
      </c>
      <c r="H5837">
        <f t="shared" si="702"/>
        <v>0.99000000000000909</v>
      </c>
      <c r="I5837">
        <f t="shared" si="697"/>
        <v>1299000</v>
      </c>
      <c r="J5837">
        <v>2020.03</v>
      </c>
      <c r="K5837">
        <f t="shared" si="698"/>
        <v>128</v>
      </c>
      <c r="M5837">
        <f t="shared" si="699"/>
        <v>1299000</v>
      </c>
    </row>
    <row r="5838" spans="1:13" x14ac:dyDescent="0.45">
      <c r="A5838" t="s">
        <v>5323</v>
      </c>
      <c r="B5838">
        <v>1600000</v>
      </c>
      <c r="C5838" t="s">
        <v>4</v>
      </c>
      <c r="D5838" t="str">
        <f t="shared" si="701"/>
        <v>2021.01</v>
      </c>
      <c r="E5838" t="str" cm="1">
        <f t="array" ref="E5838">IF(COUNT(FIND({"셀룰러","샐룰러","lte","Lte","LTE","Cellular","cellular"},G5838)),"lte","wifi")</f>
        <v>lte</v>
      </c>
      <c r="F5838" t="s">
        <v>87</v>
      </c>
      <c r="G5838" t="s">
        <v>2872</v>
      </c>
      <c r="H5838">
        <f t="shared" si="702"/>
        <v>0.98000000000001819</v>
      </c>
      <c r="I5838">
        <f t="shared" si="697"/>
        <v>1629000</v>
      </c>
      <c r="J5838">
        <v>2020.03</v>
      </c>
      <c r="K5838">
        <f t="shared" si="698"/>
        <v>256</v>
      </c>
      <c r="M5838">
        <f t="shared" si="699"/>
        <v>1499000</v>
      </c>
    </row>
    <row r="5839" spans="1:13" x14ac:dyDescent="0.45">
      <c r="A5839" t="s">
        <v>5323</v>
      </c>
      <c r="B5839">
        <v>1400000</v>
      </c>
      <c r="C5839" t="s">
        <v>43</v>
      </c>
      <c r="D5839" t="str">
        <f t="shared" si="701"/>
        <v>2021.01</v>
      </c>
      <c r="E5839" t="str" cm="1">
        <f t="array" ref="E5839">IF(COUNT(FIND({"셀룰러","샐룰러","lte","Lte","LTE","Cellular","cellular"},G5839)),"lte","wifi")</f>
        <v>lte</v>
      </c>
      <c r="F5839" t="s">
        <v>371</v>
      </c>
      <c r="G5839" t="s">
        <v>3141</v>
      </c>
      <c r="H5839">
        <f t="shared" si="702"/>
        <v>0.98000000000001819</v>
      </c>
      <c r="I5839">
        <f t="shared" si="697"/>
        <v>1629000</v>
      </c>
      <c r="J5839">
        <v>2020.03</v>
      </c>
      <c r="K5839">
        <f t="shared" si="698"/>
        <v>256</v>
      </c>
      <c r="M5839">
        <f t="shared" si="699"/>
        <v>1499000</v>
      </c>
    </row>
    <row r="5840" spans="1:13" x14ac:dyDescent="0.45">
      <c r="A5840" t="s">
        <v>5323</v>
      </c>
      <c r="B5840">
        <v>830000</v>
      </c>
      <c r="C5840" t="s">
        <v>4</v>
      </c>
      <c r="D5840" t="str">
        <f t="shared" si="701"/>
        <v>2021.03</v>
      </c>
      <c r="E5840" t="str" cm="1">
        <f t="array" ref="E5840">IF(COUNT(FIND({"셀룰러","샐룰러","lte","Lte","LTE","Cellular","cellular"},G5840)),"lte","wifi")</f>
        <v>lte</v>
      </c>
      <c r="F5840" t="s">
        <v>17</v>
      </c>
      <c r="G5840" t="s">
        <v>2967</v>
      </c>
      <c r="H5840">
        <f t="shared" si="702"/>
        <v>1</v>
      </c>
      <c r="I5840">
        <f t="shared" si="697"/>
        <v>1499000</v>
      </c>
      <c r="J5840">
        <v>2020.03</v>
      </c>
      <c r="K5840">
        <f t="shared" si="698"/>
        <v>128</v>
      </c>
      <c r="M5840">
        <f t="shared" si="699"/>
        <v>1499000</v>
      </c>
    </row>
    <row r="5841" spans="1:13" x14ac:dyDescent="0.45">
      <c r="A5841" t="s">
        <v>5323</v>
      </c>
      <c r="B5841">
        <v>1150000</v>
      </c>
      <c r="C5841" t="s">
        <v>43</v>
      </c>
      <c r="D5841" s="2">
        <v>2021.01</v>
      </c>
      <c r="E5841" t="str" cm="1">
        <f t="array" ref="E5841">IF(COUNT(FIND({"셀룰러","샐룰러","lte","Lte","LTE","Cellular","cellular"},G5841)),"lte","wifi")</f>
        <v>wifi</v>
      </c>
      <c r="F5841">
        <v>20210113</v>
      </c>
      <c r="G5841" t="s">
        <v>3190</v>
      </c>
      <c r="H5841">
        <f t="shared" si="702"/>
        <v>0.98000000000001819</v>
      </c>
      <c r="I5841">
        <f t="shared" si="697"/>
        <v>1429000</v>
      </c>
      <c r="J5841">
        <v>2020.03</v>
      </c>
      <c r="K5841">
        <f t="shared" si="698"/>
        <v>256</v>
      </c>
      <c r="M5841">
        <f t="shared" si="699"/>
        <v>1299000</v>
      </c>
    </row>
    <row r="5842" spans="1:13" x14ac:dyDescent="0.45">
      <c r="A5842" t="s">
        <v>5323</v>
      </c>
      <c r="B5842">
        <v>900000</v>
      </c>
      <c r="C5842" t="s">
        <v>4</v>
      </c>
      <c r="D5842" t="str">
        <f t="shared" ref="D5842:D5857" si="703">LEFT(F5842,7)</f>
        <v>2021.02</v>
      </c>
      <c r="E5842" t="str" cm="1">
        <f t="array" ref="E5842">IF(COUNT(FIND({"셀룰러","샐룰러","lte","Lte","LTE","Cellular","cellular"},G5842)),"lte","wifi")</f>
        <v>wifi</v>
      </c>
      <c r="F5842" t="s">
        <v>47</v>
      </c>
      <c r="G5842" t="s">
        <v>3027</v>
      </c>
      <c r="H5842">
        <f t="shared" si="702"/>
        <v>0.99000000000000909</v>
      </c>
      <c r="I5842">
        <f t="shared" si="697"/>
        <v>1429000</v>
      </c>
      <c r="J5842">
        <v>2020.03</v>
      </c>
      <c r="K5842">
        <f t="shared" si="698"/>
        <v>256</v>
      </c>
      <c r="M5842">
        <f t="shared" si="699"/>
        <v>1299000</v>
      </c>
    </row>
    <row r="5843" spans="1:13" x14ac:dyDescent="0.45">
      <c r="A5843" t="s">
        <v>5323</v>
      </c>
      <c r="B5843">
        <v>1000000</v>
      </c>
      <c r="C5843" t="s">
        <v>43</v>
      </c>
      <c r="D5843" t="str">
        <f t="shared" si="703"/>
        <v>2020.12</v>
      </c>
      <c r="E5843" t="str" cm="1">
        <f t="array" ref="E5843">IF(COUNT(FIND({"셀룰러","샐룰러","lte","Lte","LTE","Cellular","cellular"},G5843)),"lte","wifi")</f>
        <v>wifi</v>
      </c>
      <c r="F5843" t="s">
        <v>163</v>
      </c>
      <c r="G5843" t="s">
        <v>2811</v>
      </c>
      <c r="H5843">
        <f t="shared" si="702"/>
        <v>8.9999999999918145E-2</v>
      </c>
      <c r="I5843">
        <f t="shared" si="697"/>
        <v>1429000</v>
      </c>
      <c r="J5843">
        <v>2020.03</v>
      </c>
      <c r="K5843">
        <f t="shared" si="698"/>
        <v>256</v>
      </c>
      <c r="M5843">
        <f t="shared" si="699"/>
        <v>1299000</v>
      </c>
    </row>
    <row r="5844" spans="1:13" x14ac:dyDescent="0.45">
      <c r="A5844" t="s">
        <v>5323</v>
      </c>
      <c r="B5844">
        <v>930000</v>
      </c>
      <c r="C5844" t="s">
        <v>43</v>
      </c>
      <c r="D5844" t="str">
        <f t="shared" si="703"/>
        <v>2020.12</v>
      </c>
      <c r="E5844" t="str" cm="1">
        <f t="array" ref="E5844">IF(COUNT(FIND({"셀룰러","샐룰러","lte","Lte","LTE","Cellular","cellular"},G5844)),"lte","wifi")</f>
        <v>wifi</v>
      </c>
      <c r="F5844" t="s">
        <v>145</v>
      </c>
      <c r="G5844" t="s">
        <v>3201</v>
      </c>
      <c r="H5844">
        <f t="shared" si="702"/>
        <v>8.9999999999918145E-2</v>
      </c>
      <c r="I5844">
        <f t="shared" si="697"/>
        <v>1299000</v>
      </c>
      <c r="J5844">
        <v>2020.03</v>
      </c>
      <c r="K5844">
        <f t="shared" si="698"/>
        <v>128</v>
      </c>
      <c r="M5844">
        <f t="shared" si="699"/>
        <v>1299000</v>
      </c>
    </row>
    <row r="5845" spans="1:13" x14ac:dyDescent="0.45">
      <c r="A5845" t="s">
        <v>5323</v>
      </c>
      <c r="B5845">
        <v>1100000</v>
      </c>
      <c r="C5845" t="s">
        <v>4</v>
      </c>
      <c r="D5845" t="str">
        <f t="shared" si="703"/>
        <v>2021.01</v>
      </c>
      <c r="E5845" t="str" cm="1">
        <f t="array" ref="E5845">IF(COUNT(FIND({"셀룰러","샐룰러","lte","Lte","LTE","Cellular","cellular"},G5845)),"lte","wifi")</f>
        <v>lte</v>
      </c>
      <c r="F5845" t="s">
        <v>418</v>
      </c>
      <c r="G5845" t="s">
        <v>4945</v>
      </c>
      <c r="H5845">
        <f t="shared" si="702"/>
        <v>0.98000000000001819</v>
      </c>
      <c r="I5845">
        <f t="shared" si="697"/>
        <v>1499000</v>
      </c>
      <c r="J5845">
        <v>2020.03</v>
      </c>
      <c r="K5845">
        <f t="shared" si="698"/>
        <v>128</v>
      </c>
      <c r="M5845">
        <f t="shared" si="699"/>
        <v>1499000</v>
      </c>
    </row>
    <row r="5846" spans="1:13" x14ac:dyDescent="0.45">
      <c r="A5846" t="s">
        <v>5323</v>
      </c>
      <c r="B5846">
        <v>40000</v>
      </c>
      <c r="C5846" t="s">
        <v>7</v>
      </c>
      <c r="D5846" t="str">
        <f t="shared" si="703"/>
        <v>2021.01</v>
      </c>
      <c r="E5846" t="str" cm="1">
        <f t="array" ref="E5846">IF(COUNT(FIND({"셀룰러","샐룰러","lte","Lte","LTE","Cellular","cellular"},G5846)),"lte","wifi")</f>
        <v>wifi</v>
      </c>
      <c r="F5846" t="s">
        <v>87</v>
      </c>
      <c r="G5846" t="s">
        <v>3086</v>
      </c>
      <c r="H5846">
        <f t="shared" si="702"/>
        <v>0.98000000000001819</v>
      </c>
      <c r="I5846">
        <f t="shared" si="697"/>
        <v>1429000</v>
      </c>
      <c r="J5846">
        <v>2020.03</v>
      </c>
      <c r="K5846">
        <f t="shared" si="698"/>
        <v>256</v>
      </c>
      <c r="M5846">
        <f t="shared" si="699"/>
        <v>1299000</v>
      </c>
    </row>
    <row r="5847" spans="1:13" x14ac:dyDescent="0.45">
      <c r="A5847" t="s">
        <v>5323</v>
      </c>
      <c r="B5847">
        <v>1250000</v>
      </c>
      <c r="C5847" t="s">
        <v>43</v>
      </c>
      <c r="D5847" t="str">
        <f t="shared" si="703"/>
        <v>2021.01</v>
      </c>
      <c r="E5847" t="str" cm="1">
        <f t="array" ref="E5847">IF(COUNT(FIND({"셀룰러","샐룰러","lte","Lte","LTE","Cellular","cellular"},G5847)),"lte","wifi")</f>
        <v>wifi</v>
      </c>
      <c r="F5847" t="s">
        <v>94</v>
      </c>
      <c r="G5847" t="s">
        <v>3098</v>
      </c>
      <c r="H5847">
        <f t="shared" si="702"/>
        <v>0.98000000000001819</v>
      </c>
      <c r="I5847">
        <f t="shared" si="697"/>
        <v>1429000</v>
      </c>
      <c r="J5847">
        <v>2020.03</v>
      </c>
      <c r="K5847">
        <f t="shared" si="698"/>
        <v>256</v>
      </c>
      <c r="M5847">
        <f t="shared" si="699"/>
        <v>1299000</v>
      </c>
    </row>
    <row r="5848" spans="1:13" x14ac:dyDescent="0.45">
      <c r="A5848" t="s">
        <v>5323</v>
      </c>
      <c r="B5848">
        <v>1300000</v>
      </c>
      <c r="C5848" t="s">
        <v>4</v>
      </c>
      <c r="D5848" t="str">
        <f t="shared" si="703"/>
        <v>2020.11</v>
      </c>
      <c r="E5848" t="str" cm="1">
        <f t="array" ref="E5848">IF(COUNT(FIND({"셀룰러","샐룰러","lte","Lte","LTE","Cellular","cellular"},G5848)),"lte","wifi")</f>
        <v>lte</v>
      </c>
      <c r="F5848" t="s">
        <v>536</v>
      </c>
      <c r="G5848" t="s">
        <v>5026</v>
      </c>
      <c r="H5848">
        <f t="shared" si="702"/>
        <v>7.999999999992724E-2</v>
      </c>
      <c r="I5848">
        <f t="shared" si="697"/>
        <v>1629000</v>
      </c>
      <c r="J5848">
        <v>2020.03</v>
      </c>
      <c r="K5848">
        <f t="shared" si="698"/>
        <v>256</v>
      </c>
      <c r="M5848">
        <f t="shared" si="699"/>
        <v>1499000</v>
      </c>
    </row>
    <row r="5849" spans="1:13" x14ac:dyDescent="0.45">
      <c r="A5849" t="s">
        <v>5323</v>
      </c>
      <c r="B5849">
        <v>1050000</v>
      </c>
      <c r="C5849" t="s">
        <v>43</v>
      </c>
      <c r="D5849" t="str">
        <f t="shared" si="703"/>
        <v>2020.12</v>
      </c>
      <c r="E5849" t="str" cm="1">
        <f t="array" ref="E5849">IF(COUNT(FIND({"셀룰러","샐룰러","lte","Lte","LTE","Cellular","cellular"},G5849)),"lte","wifi")</f>
        <v>wifi</v>
      </c>
      <c r="F5849" t="s">
        <v>472</v>
      </c>
      <c r="G5849" t="s">
        <v>4946</v>
      </c>
      <c r="H5849">
        <f t="shared" si="702"/>
        <v>8.9999999999918145E-2</v>
      </c>
      <c r="I5849">
        <f t="shared" si="697"/>
        <v>1299000</v>
      </c>
      <c r="J5849">
        <v>2020.03</v>
      </c>
      <c r="K5849">
        <f t="shared" si="698"/>
        <v>128</v>
      </c>
      <c r="M5849">
        <f t="shared" si="699"/>
        <v>1299000</v>
      </c>
    </row>
    <row r="5850" spans="1:13" x14ac:dyDescent="0.45">
      <c r="A5850" t="s">
        <v>5323</v>
      </c>
      <c r="B5850">
        <v>720000</v>
      </c>
      <c r="C5850" t="s">
        <v>7</v>
      </c>
      <c r="D5850" t="str">
        <f t="shared" si="703"/>
        <v>2021.01</v>
      </c>
      <c r="E5850" t="str" cm="1">
        <f t="array" ref="E5850">IF(COUNT(FIND({"셀룰러","샐룰러","lte","Lte","LTE","Cellular","cellular"},G5850)),"lte","wifi")</f>
        <v>wifi</v>
      </c>
      <c r="F5850" t="s">
        <v>83</v>
      </c>
      <c r="G5850" t="s">
        <v>2763</v>
      </c>
      <c r="H5850">
        <f t="shared" si="702"/>
        <v>0.98000000000001819</v>
      </c>
      <c r="I5850">
        <f t="shared" si="697"/>
        <v>1429000</v>
      </c>
      <c r="J5850">
        <v>2020.03</v>
      </c>
      <c r="K5850">
        <f t="shared" si="698"/>
        <v>256</v>
      </c>
      <c r="M5850">
        <f t="shared" si="699"/>
        <v>1299000</v>
      </c>
    </row>
    <row r="5851" spans="1:13" x14ac:dyDescent="0.45">
      <c r="A5851" t="s">
        <v>5323</v>
      </c>
      <c r="B5851">
        <v>1350000</v>
      </c>
      <c r="C5851" t="s">
        <v>43</v>
      </c>
      <c r="D5851" t="str">
        <f t="shared" si="703"/>
        <v>2021.02</v>
      </c>
      <c r="E5851" t="str" cm="1">
        <f t="array" ref="E5851">IF(COUNT(FIND({"셀룰러","샐룰러","lte","Lte","LTE","Cellular","cellular"},G5851)),"lte","wifi")</f>
        <v>wifi</v>
      </c>
      <c r="F5851" t="s">
        <v>29</v>
      </c>
      <c r="G5851" t="s">
        <v>2801</v>
      </c>
      <c r="H5851">
        <f t="shared" si="702"/>
        <v>0.99000000000000909</v>
      </c>
      <c r="I5851">
        <f t="shared" si="697"/>
        <v>1689000</v>
      </c>
      <c r="J5851">
        <v>2020.03</v>
      </c>
      <c r="K5851">
        <f t="shared" si="698"/>
        <v>512</v>
      </c>
      <c r="M5851">
        <f t="shared" si="699"/>
        <v>1299000</v>
      </c>
    </row>
    <row r="5852" spans="1:13" x14ac:dyDescent="0.45">
      <c r="A5852" t="s">
        <v>5323</v>
      </c>
      <c r="B5852">
        <v>860000</v>
      </c>
      <c r="C5852" t="s">
        <v>4</v>
      </c>
      <c r="D5852" t="str">
        <f t="shared" si="703"/>
        <v>2021.01</v>
      </c>
      <c r="E5852" t="str" cm="1">
        <f t="array" ref="E5852">IF(COUNT(FIND({"셀룰러","샐룰러","lte","Lte","LTE","Cellular","cellular"},G5852)),"lte","wifi")</f>
        <v>wifi</v>
      </c>
      <c r="F5852" t="s">
        <v>95</v>
      </c>
      <c r="G5852" t="s">
        <v>3151</v>
      </c>
      <c r="H5852">
        <f t="shared" si="702"/>
        <v>0.98000000000001819</v>
      </c>
      <c r="I5852">
        <f t="shared" si="697"/>
        <v>1429000</v>
      </c>
      <c r="J5852">
        <v>2020.03</v>
      </c>
      <c r="K5852">
        <f t="shared" si="698"/>
        <v>256</v>
      </c>
      <c r="M5852">
        <f t="shared" si="699"/>
        <v>1299000</v>
      </c>
    </row>
    <row r="5853" spans="1:13" x14ac:dyDescent="0.45">
      <c r="A5853" t="s">
        <v>5323</v>
      </c>
      <c r="B5853">
        <v>920000</v>
      </c>
      <c r="C5853" t="s">
        <v>43</v>
      </c>
      <c r="D5853" t="str">
        <f t="shared" si="703"/>
        <v>2020.12</v>
      </c>
      <c r="E5853" t="str" cm="1">
        <f t="array" ref="E5853">IF(COUNT(FIND({"셀룰러","샐룰러","lte","Lte","LTE","Cellular","cellular"},G5853)),"lte","wifi")</f>
        <v>wifi</v>
      </c>
      <c r="F5853" t="s">
        <v>169</v>
      </c>
      <c r="G5853" t="s">
        <v>4990</v>
      </c>
      <c r="H5853">
        <f t="shared" si="702"/>
        <v>8.9999999999918145E-2</v>
      </c>
      <c r="I5853">
        <f t="shared" si="697"/>
        <v>1299000</v>
      </c>
      <c r="J5853">
        <v>2020.03</v>
      </c>
      <c r="K5853">
        <f t="shared" si="698"/>
        <v>128</v>
      </c>
      <c r="M5853">
        <f t="shared" si="699"/>
        <v>1299000</v>
      </c>
    </row>
    <row r="5854" spans="1:13" x14ac:dyDescent="0.45">
      <c r="A5854" t="s">
        <v>5323</v>
      </c>
      <c r="B5854">
        <v>800000</v>
      </c>
      <c r="C5854" t="s">
        <v>7</v>
      </c>
      <c r="D5854" t="str">
        <f t="shared" si="703"/>
        <v>2020.11</v>
      </c>
      <c r="E5854" t="str" cm="1">
        <f t="array" ref="E5854">IF(COUNT(FIND({"셀룰러","샐룰러","lte","Lte","LTE","Cellular","cellular"},G5854)),"lte","wifi")</f>
        <v>lte</v>
      </c>
      <c r="F5854" t="s">
        <v>234</v>
      </c>
      <c r="G5854" t="s">
        <v>5006</v>
      </c>
      <c r="H5854">
        <f t="shared" si="702"/>
        <v>7.999999999992724E-2</v>
      </c>
      <c r="I5854">
        <f t="shared" si="697"/>
        <v>1499000</v>
      </c>
      <c r="J5854">
        <v>2020.03</v>
      </c>
      <c r="K5854">
        <f t="shared" si="698"/>
        <v>128</v>
      </c>
      <c r="M5854">
        <f t="shared" si="699"/>
        <v>1499000</v>
      </c>
    </row>
    <row r="5855" spans="1:13" x14ac:dyDescent="0.45">
      <c r="A5855" t="s">
        <v>5323</v>
      </c>
      <c r="B5855">
        <v>1400000</v>
      </c>
      <c r="C5855" t="s">
        <v>4</v>
      </c>
      <c r="D5855" t="str">
        <f t="shared" si="703"/>
        <v>2020.11</v>
      </c>
      <c r="E5855" t="str" cm="1">
        <f t="array" ref="E5855">IF(COUNT(FIND({"셀룰러","샐룰러","lte","Lte","LTE","Cellular","cellular"},G5855)),"lte","wifi")</f>
        <v>wifi</v>
      </c>
      <c r="F5855" t="s">
        <v>183</v>
      </c>
      <c r="G5855" t="s">
        <v>5018</v>
      </c>
      <c r="H5855">
        <f t="shared" si="702"/>
        <v>7.999999999992724E-2</v>
      </c>
      <c r="I5855">
        <f t="shared" si="697"/>
        <v>1689000</v>
      </c>
      <c r="J5855">
        <v>2020.03</v>
      </c>
      <c r="K5855">
        <f t="shared" si="698"/>
        <v>512</v>
      </c>
      <c r="M5855">
        <f t="shared" si="699"/>
        <v>1299000</v>
      </c>
    </row>
    <row r="5856" spans="1:13" x14ac:dyDescent="0.45">
      <c r="A5856" t="s">
        <v>5323</v>
      </c>
      <c r="B5856">
        <v>810000</v>
      </c>
      <c r="C5856" t="s">
        <v>4</v>
      </c>
      <c r="D5856" t="str">
        <f t="shared" si="703"/>
        <v>2020.12</v>
      </c>
      <c r="E5856" t="str" cm="1">
        <f t="array" ref="E5856">IF(COUNT(FIND({"셀룰러","샐룰러","lte","Lte","LTE","Cellular","cellular"},G5856)),"lte","wifi")</f>
        <v>wifi</v>
      </c>
      <c r="F5856" t="s">
        <v>455</v>
      </c>
      <c r="G5856" t="s">
        <v>4964</v>
      </c>
      <c r="H5856">
        <f t="shared" si="702"/>
        <v>8.9999999999918145E-2</v>
      </c>
      <c r="I5856">
        <f t="shared" si="697"/>
        <v>1299000</v>
      </c>
      <c r="J5856">
        <v>2020.03</v>
      </c>
      <c r="K5856">
        <f t="shared" si="698"/>
        <v>128</v>
      </c>
      <c r="M5856">
        <f t="shared" si="699"/>
        <v>1299000</v>
      </c>
    </row>
    <row r="5857" spans="1:13" x14ac:dyDescent="0.45">
      <c r="A5857" t="s">
        <v>5323</v>
      </c>
      <c r="B5857">
        <v>830000</v>
      </c>
      <c r="C5857" t="s">
        <v>4</v>
      </c>
      <c r="D5857" t="str">
        <f t="shared" si="703"/>
        <v>2020.12</v>
      </c>
      <c r="E5857" t="str" cm="1">
        <f t="array" ref="E5857">IF(COUNT(FIND({"셀룰러","샐룰러","lte","Lte","LTE","Cellular","cellular"},G5857)),"lte","wifi")</f>
        <v>wifi</v>
      </c>
      <c r="F5857" t="s">
        <v>480</v>
      </c>
      <c r="G5857" t="s">
        <v>2944</v>
      </c>
      <c r="H5857">
        <f t="shared" si="702"/>
        <v>8.9999999999918145E-2</v>
      </c>
      <c r="I5857">
        <f t="shared" si="697"/>
        <v>1429000</v>
      </c>
      <c r="J5857">
        <v>2020.03</v>
      </c>
      <c r="K5857">
        <f t="shared" si="698"/>
        <v>256</v>
      </c>
      <c r="M5857">
        <f t="shared" si="699"/>
        <v>1299000</v>
      </c>
    </row>
    <row r="5858" spans="1:13" x14ac:dyDescent="0.45">
      <c r="A5858" t="s">
        <v>5323</v>
      </c>
      <c r="B5858">
        <v>830000</v>
      </c>
      <c r="C5858" t="s">
        <v>4</v>
      </c>
      <c r="D5858" s="2">
        <v>2020.12</v>
      </c>
      <c r="E5858" t="str" cm="1">
        <f t="array" ref="E5858">IF(COUNT(FIND({"셀룰러","샐룰러","lte","Lte","LTE","Cellular","cellular"},G5858)),"lte","wifi")</f>
        <v>wifi</v>
      </c>
      <c r="F5858">
        <v>20201221</v>
      </c>
      <c r="G5858" t="s">
        <v>5649</v>
      </c>
      <c r="H5858">
        <f t="shared" si="702"/>
        <v>8.9999999999918145E-2</v>
      </c>
      <c r="I5858">
        <f t="shared" si="697"/>
        <v>1299000</v>
      </c>
      <c r="J5858">
        <v>2020.03</v>
      </c>
      <c r="K5858">
        <f t="shared" si="698"/>
        <v>128</v>
      </c>
      <c r="M5858">
        <f t="shared" si="699"/>
        <v>1299000</v>
      </c>
    </row>
    <row r="5859" spans="1:13" x14ac:dyDescent="0.45">
      <c r="A5859" t="s">
        <v>5323</v>
      </c>
      <c r="B5859">
        <v>1010000</v>
      </c>
      <c r="C5859" t="s">
        <v>4</v>
      </c>
      <c r="D5859" t="str">
        <f t="shared" ref="D5859:D5868" si="704">LEFT(F5859,7)</f>
        <v>2020.12</v>
      </c>
      <c r="E5859" t="str" cm="1">
        <f t="array" ref="E5859">IF(COUNT(FIND({"셀룰러","샐룰러","lte","Lte","LTE","Cellular","cellular"},G5859)),"lte","wifi")</f>
        <v>wifi</v>
      </c>
      <c r="F5859" t="s">
        <v>150</v>
      </c>
      <c r="G5859" t="s">
        <v>4950</v>
      </c>
      <c r="H5859">
        <f t="shared" si="702"/>
        <v>8.9999999999918145E-2</v>
      </c>
      <c r="I5859">
        <f t="shared" si="697"/>
        <v>1429000</v>
      </c>
      <c r="J5859">
        <v>2020.03</v>
      </c>
      <c r="K5859">
        <f t="shared" si="698"/>
        <v>256</v>
      </c>
      <c r="M5859">
        <f t="shared" si="699"/>
        <v>1299000</v>
      </c>
    </row>
    <row r="5860" spans="1:13" x14ac:dyDescent="0.45">
      <c r="A5860" t="s">
        <v>5323</v>
      </c>
      <c r="B5860">
        <v>1180000</v>
      </c>
      <c r="C5860" t="s">
        <v>4</v>
      </c>
      <c r="D5860" t="str">
        <f t="shared" si="704"/>
        <v>2021.02</v>
      </c>
      <c r="E5860" t="str" cm="1">
        <f t="array" ref="E5860">IF(COUNT(FIND({"셀룰러","샐룰러","lte","Lte","LTE","Cellular","cellular"},G5860)),"lte","wifi")</f>
        <v>lte</v>
      </c>
      <c r="F5860" t="s">
        <v>66</v>
      </c>
      <c r="G5860" t="s">
        <v>3061</v>
      </c>
      <c r="H5860">
        <f t="shared" si="702"/>
        <v>0.99000000000000909</v>
      </c>
      <c r="I5860">
        <f t="shared" si="697"/>
        <v>1629000</v>
      </c>
      <c r="J5860">
        <v>2020.03</v>
      </c>
      <c r="K5860">
        <f t="shared" si="698"/>
        <v>256</v>
      </c>
      <c r="M5860">
        <f t="shared" si="699"/>
        <v>1499000</v>
      </c>
    </row>
    <row r="5861" spans="1:13" x14ac:dyDescent="0.45">
      <c r="A5861" t="s">
        <v>5323</v>
      </c>
      <c r="B5861">
        <v>950000</v>
      </c>
      <c r="C5861" t="s">
        <v>4</v>
      </c>
      <c r="D5861" t="str">
        <f t="shared" si="704"/>
        <v>2021.01</v>
      </c>
      <c r="E5861" t="str" cm="1">
        <f t="array" ref="E5861">IF(COUNT(FIND({"셀룰러","샐룰러","lte","Lte","LTE","Cellular","cellular"},G5861)),"lte","wifi")</f>
        <v>lte</v>
      </c>
      <c r="F5861" t="s">
        <v>347</v>
      </c>
      <c r="G5861" t="s">
        <v>3110</v>
      </c>
      <c r="H5861">
        <f t="shared" si="702"/>
        <v>0.98000000000001819</v>
      </c>
      <c r="I5861">
        <f t="shared" si="697"/>
        <v>1629000</v>
      </c>
      <c r="J5861">
        <v>2020.03</v>
      </c>
      <c r="K5861">
        <f t="shared" si="698"/>
        <v>256</v>
      </c>
      <c r="M5861">
        <f t="shared" si="699"/>
        <v>1499000</v>
      </c>
    </row>
    <row r="5862" spans="1:13" x14ac:dyDescent="0.45">
      <c r="A5862" t="s">
        <v>5323</v>
      </c>
      <c r="B5862">
        <v>1050000</v>
      </c>
      <c r="C5862" t="s">
        <v>43</v>
      </c>
      <c r="D5862" t="str">
        <f t="shared" si="704"/>
        <v>2020.12</v>
      </c>
      <c r="E5862" t="str" cm="1">
        <f t="array" ref="E5862">IF(COUNT(FIND({"셀룰러","샐룰러","lte","Lte","LTE","Cellular","cellular"},G5862)),"lte","wifi")</f>
        <v>lte</v>
      </c>
      <c r="F5862" t="s">
        <v>171</v>
      </c>
      <c r="G5862" t="s">
        <v>4975</v>
      </c>
      <c r="H5862">
        <f t="shared" si="702"/>
        <v>8.9999999999918145E-2</v>
      </c>
      <c r="I5862">
        <f t="shared" si="697"/>
        <v>1499000</v>
      </c>
      <c r="J5862">
        <v>2020.03</v>
      </c>
      <c r="K5862">
        <f t="shared" si="698"/>
        <v>128</v>
      </c>
      <c r="M5862">
        <f t="shared" si="699"/>
        <v>1499000</v>
      </c>
    </row>
    <row r="5863" spans="1:13" x14ac:dyDescent="0.45">
      <c r="A5863" t="s">
        <v>5323</v>
      </c>
      <c r="B5863">
        <v>1160000</v>
      </c>
      <c r="C5863" t="s">
        <v>43</v>
      </c>
      <c r="D5863" t="str">
        <f t="shared" si="704"/>
        <v>2020.11</v>
      </c>
      <c r="E5863" t="str" cm="1">
        <f t="array" ref="E5863">IF(COUNT(FIND({"셀룰러","샐룰러","lte","Lte","LTE","Cellular","cellular"},G5863)),"lte","wifi")</f>
        <v>wifi</v>
      </c>
      <c r="F5863" t="s">
        <v>67</v>
      </c>
      <c r="G5863" t="s">
        <v>2979</v>
      </c>
      <c r="H5863">
        <f t="shared" si="702"/>
        <v>7.999999999992724E-2</v>
      </c>
      <c r="I5863">
        <f t="shared" si="697"/>
        <v>1299000</v>
      </c>
      <c r="J5863">
        <v>2020.03</v>
      </c>
      <c r="K5863">
        <f t="shared" si="698"/>
        <v>128</v>
      </c>
      <c r="M5863">
        <f t="shared" si="699"/>
        <v>1299000</v>
      </c>
    </row>
    <row r="5864" spans="1:13" x14ac:dyDescent="0.45">
      <c r="A5864" t="s">
        <v>5323</v>
      </c>
      <c r="B5864">
        <v>540000</v>
      </c>
      <c r="C5864" t="s">
        <v>7</v>
      </c>
      <c r="D5864" t="str">
        <f t="shared" si="704"/>
        <v>2021.03</v>
      </c>
      <c r="E5864" t="str" cm="1">
        <f t="array" ref="E5864">IF(COUNT(FIND({"셀룰러","샐룰러","lte","Lte","LTE","Cellular","cellular"},G5864)),"lte","wifi")</f>
        <v>wifi</v>
      </c>
      <c r="F5864" t="s">
        <v>5</v>
      </c>
      <c r="G5864" t="s">
        <v>2747</v>
      </c>
      <c r="H5864">
        <f t="shared" si="702"/>
        <v>1</v>
      </c>
      <c r="I5864">
        <f t="shared" si="697"/>
        <v>1299000</v>
      </c>
      <c r="J5864">
        <v>2020.03</v>
      </c>
      <c r="K5864">
        <f t="shared" si="698"/>
        <v>128</v>
      </c>
      <c r="M5864">
        <f t="shared" si="699"/>
        <v>1299000</v>
      </c>
    </row>
    <row r="5865" spans="1:13" x14ac:dyDescent="0.45">
      <c r="A5865" t="s">
        <v>5323</v>
      </c>
      <c r="B5865">
        <v>900000</v>
      </c>
      <c r="C5865" t="s">
        <v>7</v>
      </c>
      <c r="D5865" t="str">
        <f t="shared" si="704"/>
        <v>2021.01</v>
      </c>
      <c r="E5865" t="str" cm="1">
        <f t="array" ref="E5865">IF(COUNT(FIND({"셀룰러","샐룰러","lte","Lte","LTE","Cellular","cellular"},G5865)),"lte","wifi")</f>
        <v>wifi</v>
      </c>
      <c r="F5865" t="s">
        <v>346</v>
      </c>
      <c r="G5865" t="s">
        <v>3109</v>
      </c>
      <c r="H5865">
        <f t="shared" si="702"/>
        <v>0.98000000000001819</v>
      </c>
      <c r="I5865">
        <f t="shared" ref="I5865:I5928" si="705">IF(K5865=256,M5865+130000,IF(K5865=512,M5865+390000,IF(K5865=1024,M5865+650000,M5865)))</f>
        <v>1299000</v>
      </c>
      <c r="J5865">
        <v>2020.03</v>
      </c>
      <c r="K5865">
        <f t="shared" ref="K5865:K5928" si="706">IF(COUNT(FIND("1TB",G5865)),1024,IF(COUNT(FIND(128,G5865)),128,IF(COUNT(FIND(512,G5865)),512,256)))</f>
        <v>128</v>
      </c>
      <c r="M5865">
        <f t="shared" ref="M5865:M5928" si="707">IF(E5865="wifi",1299000,1499000)</f>
        <v>1299000</v>
      </c>
    </row>
    <row r="5866" spans="1:13" x14ac:dyDescent="0.45">
      <c r="A5866" t="s">
        <v>5323</v>
      </c>
      <c r="B5866">
        <v>900000</v>
      </c>
      <c r="C5866" t="s">
        <v>4</v>
      </c>
      <c r="D5866" t="str">
        <f t="shared" si="704"/>
        <v>2020.12</v>
      </c>
      <c r="E5866" t="str" cm="1">
        <f t="array" ref="E5866">IF(COUNT(FIND({"셀룰러","샐룰러","lte","Lte","LTE","Cellular","cellular"},G5866)),"lte","wifi")</f>
        <v>wifi</v>
      </c>
      <c r="F5866" t="s">
        <v>159</v>
      </c>
      <c r="G5866" t="s">
        <v>5021</v>
      </c>
      <c r="H5866">
        <f t="shared" si="702"/>
        <v>8.9999999999918145E-2</v>
      </c>
      <c r="I5866">
        <f t="shared" si="705"/>
        <v>1299000</v>
      </c>
      <c r="J5866">
        <v>2020.03</v>
      </c>
      <c r="K5866">
        <f t="shared" si="706"/>
        <v>128</v>
      </c>
      <c r="M5866">
        <f t="shared" si="707"/>
        <v>1299000</v>
      </c>
    </row>
    <row r="5867" spans="1:13" x14ac:dyDescent="0.45">
      <c r="A5867" t="s">
        <v>5323</v>
      </c>
      <c r="B5867">
        <v>850000</v>
      </c>
      <c r="C5867" t="s">
        <v>4</v>
      </c>
      <c r="D5867" t="str">
        <f t="shared" si="704"/>
        <v>2021.03</v>
      </c>
      <c r="E5867" t="str" cm="1">
        <f t="array" ref="E5867">IF(COUNT(FIND({"셀룰러","샐룰러","lte","Lte","LTE","Cellular","cellular"},G5867)),"lte","wifi")</f>
        <v>wifi</v>
      </c>
      <c r="F5867" t="s">
        <v>18</v>
      </c>
      <c r="G5867" t="s">
        <v>2824</v>
      </c>
      <c r="H5867">
        <f t="shared" si="702"/>
        <v>1</v>
      </c>
      <c r="I5867">
        <f t="shared" si="705"/>
        <v>1299000</v>
      </c>
      <c r="J5867">
        <v>2020.03</v>
      </c>
      <c r="K5867">
        <f t="shared" si="706"/>
        <v>128</v>
      </c>
      <c r="M5867">
        <f t="shared" si="707"/>
        <v>1299000</v>
      </c>
    </row>
    <row r="5868" spans="1:13" x14ac:dyDescent="0.45">
      <c r="A5868" t="s">
        <v>5323</v>
      </c>
      <c r="B5868">
        <v>1050000</v>
      </c>
      <c r="C5868" t="s">
        <v>4</v>
      </c>
      <c r="D5868" t="str">
        <f t="shared" si="704"/>
        <v>2021.02</v>
      </c>
      <c r="E5868" t="str" cm="1">
        <f t="array" ref="E5868">IF(COUNT(FIND({"셀룰러","샐룰러","lte","Lte","LTE","Cellular","cellular"},G5868)),"lte","wifi")</f>
        <v>lte</v>
      </c>
      <c r="F5868" t="s">
        <v>69</v>
      </c>
      <c r="G5868" t="s">
        <v>3077</v>
      </c>
      <c r="H5868">
        <f t="shared" si="702"/>
        <v>0.99000000000000909</v>
      </c>
      <c r="I5868">
        <f t="shared" si="705"/>
        <v>1499000</v>
      </c>
      <c r="J5868">
        <v>2020.03</v>
      </c>
      <c r="K5868">
        <f t="shared" si="706"/>
        <v>128</v>
      </c>
      <c r="M5868">
        <f t="shared" si="707"/>
        <v>1499000</v>
      </c>
    </row>
    <row r="5869" spans="1:13" x14ac:dyDescent="0.45">
      <c r="A5869" t="s">
        <v>5323</v>
      </c>
      <c r="B5869">
        <v>1003000</v>
      </c>
      <c r="C5869" t="s">
        <v>4</v>
      </c>
      <c r="D5869" s="2">
        <v>2020.12</v>
      </c>
      <c r="E5869" t="str" cm="1">
        <f t="array" ref="E5869">IF(COUNT(FIND({"셀룰러","샐룰러","lte","Lte","LTE","Cellular","cellular"},G5869)),"lte","wifi")</f>
        <v>wifi</v>
      </c>
      <c r="F5869">
        <v>20201209</v>
      </c>
      <c r="G5869" t="s">
        <v>5570</v>
      </c>
      <c r="H5869">
        <f t="shared" si="702"/>
        <v>8.9999999999918145E-2</v>
      </c>
      <c r="I5869">
        <f t="shared" si="705"/>
        <v>1299000</v>
      </c>
      <c r="J5869">
        <v>2020.03</v>
      </c>
      <c r="K5869">
        <f t="shared" si="706"/>
        <v>128</v>
      </c>
      <c r="M5869">
        <f t="shared" si="707"/>
        <v>1299000</v>
      </c>
    </row>
    <row r="5870" spans="1:13" x14ac:dyDescent="0.45">
      <c r="A5870" t="s">
        <v>5323</v>
      </c>
      <c r="B5870">
        <v>900000</v>
      </c>
      <c r="C5870" t="s">
        <v>43</v>
      </c>
      <c r="D5870" t="str">
        <f t="shared" ref="D5870:D5879" si="708">LEFT(F5870,7)</f>
        <v>2021.02</v>
      </c>
      <c r="E5870" t="str" cm="1">
        <f t="array" ref="E5870">IF(COUNT(FIND({"셀룰러","샐룰러","lte","Lte","LTE","Cellular","cellular"},G5870)),"lte","wifi")</f>
        <v>wifi</v>
      </c>
      <c r="F5870" t="s">
        <v>105</v>
      </c>
      <c r="G5870" t="s">
        <v>3070</v>
      </c>
      <c r="H5870">
        <f t="shared" si="702"/>
        <v>0.99000000000000909</v>
      </c>
      <c r="I5870">
        <f t="shared" si="705"/>
        <v>1299000</v>
      </c>
      <c r="J5870">
        <v>2020.03</v>
      </c>
      <c r="K5870">
        <f t="shared" si="706"/>
        <v>128</v>
      </c>
      <c r="M5870">
        <f t="shared" si="707"/>
        <v>1299000</v>
      </c>
    </row>
    <row r="5871" spans="1:13" x14ac:dyDescent="0.45">
      <c r="A5871" t="s">
        <v>5323</v>
      </c>
      <c r="B5871">
        <v>1070000</v>
      </c>
      <c r="C5871" t="s">
        <v>43</v>
      </c>
      <c r="D5871" t="str">
        <f t="shared" si="708"/>
        <v>2021.02</v>
      </c>
      <c r="E5871" t="str" cm="1">
        <f t="array" ref="E5871">IF(COUNT(FIND({"셀룰러","샐룰러","lte","Lte","LTE","Cellular","cellular"},G5871)),"lte","wifi")</f>
        <v>wifi</v>
      </c>
      <c r="F5871" t="s">
        <v>48</v>
      </c>
      <c r="G5871" t="s">
        <v>3059</v>
      </c>
      <c r="H5871">
        <f t="shared" si="702"/>
        <v>0.99000000000000909</v>
      </c>
      <c r="I5871">
        <f t="shared" si="705"/>
        <v>1299000</v>
      </c>
      <c r="J5871">
        <v>2020.03</v>
      </c>
      <c r="K5871">
        <f t="shared" si="706"/>
        <v>128</v>
      </c>
      <c r="M5871">
        <f t="shared" si="707"/>
        <v>1299000</v>
      </c>
    </row>
    <row r="5872" spans="1:13" x14ac:dyDescent="0.45">
      <c r="A5872" t="s">
        <v>5323</v>
      </c>
      <c r="B5872">
        <v>1150000</v>
      </c>
      <c r="C5872" t="s">
        <v>43</v>
      </c>
      <c r="D5872" t="str">
        <f t="shared" si="708"/>
        <v>2020.12</v>
      </c>
      <c r="E5872" t="str" cm="1">
        <f t="array" ref="E5872">IF(COUNT(FIND({"셀룰러","샐룰러","lte","Lte","LTE","Cellular","cellular"},G5872)),"lte","wifi")</f>
        <v>wifi</v>
      </c>
      <c r="F5872" t="s">
        <v>138</v>
      </c>
      <c r="G5872" t="s">
        <v>3214</v>
      </c>
      <c r="H5872">
        <f t="shared" si="702"/>
        <v>8.9999999999918145E-2</v>
      </c>
      <c r="I5872">
        <f t="shared" si="705"/>
        <v>1299000</v>
      </c>
      <c r="J5872">
        <v>2020.03</v>
      </c>
      <c r="K5872">
        <f t="shared" si="706"/>
        <v>128</v>
      </c>
      <c r="M5872">
        <f t="shared" si="707"/>
        <v>1299000</v>
      </c>
    </row>
    <row r="5873" spans="1:13" x14ac:dyDescent="0.45">
      <c r="A5873" t="s">
        <v>5323</v>
      </c>
      <c r="B5873">
        <v>400000</v>
      </c>
      <c r="C5873" t="s">
        <v>4</v>
      </c>
      <c r="D5873" t="str">
        <f t="shared" si="708"/>
        <v>2020.12</v>
      </c>
      <c r="E5873" t="str" cm="1">
        <f t="array" ref="E5873">IF(COUNT(FIND({"셀룰러","샐룰러","lte","Lte","LTE","Cellular","cellular"},G5873)),"lte","wifi")</f>
        <v>wifi</v>
      </c>
      <c r="F5873" t="s">
        <v>148</v>
      </c>
      <c r="G5873" t="s">
        <v>147</v>
      </c>
      <c r="H5873">
        <f t="shared" si="702"/>
        <v>8.9999999999918145E-2</v>
      </c>
      <c r="I5873">
        <f t="shared" si="705"/>
        <v>1429000</v>
      </c>
      <c r="J5873">
        <v>2020.03</v>
      </c>
      <c r="K5873">
        <f t="shared" si="706"/>
        <v>256</v>
      </c>
      <c r="M5873">
        <f t="shared" si="707"/>
        <v>1299000</v>
      </c>
    </row>
    <row r="5874" spans="1:13" x14ac:dyDescent="0.45">
      <c r="A5874" t="s">
        <v>5323</v>
      </c>
      <c r="B5874">
        <v>1200000</v>
      </c>
      <c r="C5874" t="s">
        <v>43</v>
      </c>
      <c r="D5874" t="str">
        <f t="shared" si="708"/>
        <v>2021.01</v>
      </c>
      <c r="E5874" t="str" cm="1">
        <f t="array" ref="E5874">IF(COUNT(FIND({"셀룰러","샐룰러","lte","Lte","LTE","Cellular","cellular"},G5874)),"lte","wifi")</f>
        <v>wifi</v>
      </c>
      <c r="F5874" t="s">
        <v>117</v>
      </c>
      <c r="G5874" t="s">
        <v>2938</v>
      </c>
      <c r="H5874">
        <f t="shared" si="702"/>
        <v>0.98000000000001819</v>
      </c>
      <c r="I5874">
        <f t="shared" si="705"/>
        <v>1429000</v>
      </c>
      <c r="J5874">
        <v>2020.03</v>
      </c>
      <c r="K5874">
        <f t="shared" si="706"/>
        <v>256</v>
      </c>
      <c r="M5874">
        <f t="shared" si="707"/>
        <v>1299000</v>
      </c>
    </row>
    <row r="5875" spans="1:13" x14ac:dyDescent="0.45">
      <c r="A5875" t="s">
        <v>5323</v>
      </c>
      <c r="B5875">
        <v>1350000</v>
      </c>
      <c r="C5875" t="s">
        <v>4</v>
      </c>
      <c r="D5875" t="str">
        <f t="shared" si="708"/>
        <v>2021.02</v>
      </c>
      <c r="E5875" t="str" cm="1">
        <f t="array" ref="E5875">IF(COUNT(FIND({"셀룰러","샐룰러","lte","Lte","LTE","Cellular","cellular"},G5875)),"lte","wifi")</f>
        <v>lte</v>
      </c>
      <c r="F5875" t="s">
        <v>61</v>
      </c>
      <c r="G5875" t="s">
        <v>3035</v>
      </c>
      <c r="H5875">
        <f t="shared" si="702"/>
        <v>0.99000000000000909</v>
      </c>
      <c r="I5875">
        <f t="shared" si="705"/>
        <v>1629000</v>
      </c>
      <c r="J5875">
        <v>2020.03</v>
      </c>
      <c r="K5875">
        <f t="shared" si="706"/>
        <v>256</v>
      </c>
      <c r="M5875">
        <f t="shared" si="707"/>
        <v>1499000</v>
      </c>
    </row>
    <row r="5876" spans="1:13" x14ac:dyDescent="0.45">
      <c r="A5876" t="s">
        <v>5323</v>
      </c>
      <c r="B5876">
        <v>1150000</v>
      </c>
      <c r="C5876" t="s">
        <v>43</v>
      </c>
      <c r="D5876" t="str">
        <f t="shared" si="708"/>
        <v>2020.12</v>
      </c>
      <c r="E5876" t="str" cm="1">
        <f t="array" ref="E5876">IF(COUNT(FIND({"셀룰러","샐룰러","lte","Lte","LTE","Cellular","cellular"},G5876)),"lte","wifi")</f>
        <v>wifi</v>
      </c>
      <c r="F5876" t="s">
        <v>472</v>
      </c>
      <c r="G5876" t="s">
        <v>2947</v>
      </c>
      <c r="H5876">
        <f t="shared" si="702"/>
        <v>8.9999999999918145E-2</v>
      </c>
      <c r="I5876">
        <f t="shared" si="705"/>
        <v>1299000</v>
      </c>
      <c r="J5876">
        <v>2020.03</v>
      </c>
      <c r="K5876">
        <f t="shared" si="706"/>
        <v>128</v>
      </c>
      <c r="M5876">
        <f t="shared" si="707"/>
        <v>1299000</v>
      </c>
    </row>
    <row r="5877" spans="1:13" x14ac:dyDescent="0.45">
      <c r="A5877" t="s">
        <v>5323</v>
      </c>
      <c r="B5877">
        <v>850000</v>
      </c>
      <c r="C5877" t="s">
        <v>4</v>
      </c>
      <c r="D5877" t="str">
        <f t="shared" si="708"/>
        <v>2021.01</v>
      </c>
      <c r="E5877" t="str" cm="1">
        <f t="array" ref="E5877">IF(COUNT(FIND({"셀룰러","샐룰러","lte","Lte","LTE","Cellular","cellular"},G5877)),"lte","wifi")</f>
        <v>wifi</v>
      </c>
      <c r="F5877" t="s">
        <v>95</v>
      </c>
      <c r="G5877" t="s">
        <v>5195</v>
      </c>
      <c r="H5877">
        <f t="shared" si="702"/>
        <v>0.98000000000001819</v>
      </c>
      <c r="I5877">
        <f t="shared" si="705"/>
        <v>1299000</v>
      </c>
      <c r="J5877">
        <v>2020.03</v>
      </c>
      <c r="K5877">
        <f t="shared" si="706"/>
        <v>128</v>
      </c>
      <c r="M5877">
        <f t="shared" si="707"/>
        <v>1299000</v>
      </c>
    </row>
    <row r="5878" spans="1:13" x14ac:dyDescent="0.45">
      <c r="A5878" t="s">
        <v>5323</v>
      </c>
      <c r="B5878">
        <v>1250000</v>
      </c>
      <c r="C5878" t="s">
        <v>4</v>
      </c>
      <c r="D5878" t="str">
        <f t="shared" si="708"/>
        <v>2020.12</v>
      </c>
      <c r="E5878" t="str" cm="1">
        <f t="array" ref="E5878">IF(COUNT(FIND({"셀룰러","샐룰러","lte","Lte","LTE","Cellular","cellular"},G5878)),"lte","wifi")</f>
        <v>lte</v>
      </c>
      <c r="F5878" t="s">
        <v>163</v>
      </c>
      <c r="G5878" t="s">
        <v>5000</v>
      </c>
      <c r="H5878">
        <f t="shared" si="702"/>
        <v>8.9999999999918145E-2</v>
      </c>
      <c r="I5878">
        <f t="shared" si="705"/>
        <v>1629000</v>
      </c>
      <c r="J5878">
        <v>2020.03</v>
      </c>
      <c r="K5878">
        <f t="shared" si="706"/>
        <v>256</v>
      </c>
      <c r="M5878">
        <f t="shared" si="707"/>
        <v>1499000</v>
      </c>
    </row>
    <row r="5879" spans="1:13" x14ac:dyDescent="0.45">
      <c r="A5879" t="s">
        <v>5323</v>
      </c>
      <c r="B5879">
        <v>1120000</v>
      </c>
      <c r="C5879" t="s">
        <v>43</v>
      </c>
      <c r="D5879" t="str">
        <f t="shared" si="708"/>
        <v>2021.01</v>
      </c>
      <c r="E5879" t="str" cm="1">
        <f t="array" ref="E5879">IF(COUNT(FIND({"셀룰러","샐룰러","lte","Lte","LTE","Cellular","cellular"},G5879)),"lte","wifi")</f>
        <v>wifi</v>
      </c>
      <c r="F5879" t="s">
        <v>102</v>
      </c>
      <c r="G5879" t="s">
        <v>3154</v>
      </c>
      <c r="H5879">
        <f t="shared" si="702"/>
        <v>0.98000000000001819</v>
      </c>
      <c r="I5879">
        <f t="shared" si="705"/>
        <v>1299000</v>
      </c>
      <c r="J5879">
        <v>2020.03</v>
      </c>
      <c r="K5879">
        <f t="shared" si="706"/>
        <v>128</v>
      </c>
      <c r="M5879">
        <f t="shared" si="707"/>
        <v>1299000</v>
      </c>
    </row>
    <row r="5880" spans="1:13" x14ac:dyDescent="0.45">
      <c r="A5880" t="s">
        <v>5323</v>
      </c>
      <c r="B5880">
        <v>1350000</v>
      </c>
      <c r="C5880" t="s">
        <v>43</v>
      </c>
      <c r="D5880" s="2">
        <v>2020.12</v>
      </c>
      <c r="E5880" t="str" cm="1">
        <f t="array" ref="E5880">IF(COUNT(FIND({"셀룰러","샐룰러","lte","Lte","LTE","Cellular","cellular"},G5880)),"lte","wifi")</f>
        <v>lte</v>
      </c>
      <c r="F5880">
        <v>20201228</v>
      </c>
      <c r="G5880" t="s">
        <v>5541</v>
      </c>
      <c r="H5880">
        <f t="shared" si="702"/>
        <v>8.9999999999918145E-2</v>
      </c>
      <c r="I5880">
        <f t="shared" si="705"/>
        <v>1629000</v>
      </c>
      <c r="J5880">
        <v>2020.03</v>
      </c>
      <c r="K5880">
        <f t="shared" si="706"/>
        <v>256</v>
      </c>
      <c r="M5880">
        <f t="shared" si="707"/>
        <v>1499000</v>
      </c>
    </row>
    <row r="5881" spans="1:13" x14ac:dyDescent="0.45">
      <c r="A5881" t="s">
        <v>5323</v>
      </c>
      <c r="B5881">
        <v>1000000</v>
      </c>
      <c r="C5881" t="s">
        <v>43</v>
      </c>
      <c r="D5881" t="str">
        <f t="shared" ref="D5881:D5912" si="709">LEFT(F5881,7)</f>
        <v>2020.11</v>
      </c>
      <c r="E5881" t="str" cm="1">
        <f t="array" ref="E5881">IF(COUNT(FIND({"셀룰러","샐룰러","lte","Lte","LTE","Cellular","cellular"},G5881)),"lte","wifi")</f>
        <v>wifi</v>
      </c>
      <c r="F5881" t="s">
        <v>193</v>
      </c>
      <c r="G5881" t="s">
        <v>4993</v>
      </c>
      <c r="H5881">
        <f t="shared" si="702"/>
        <v>7.999999999992724E-2</v>
      </c>
      <c r="I5881">
        <f t="shared" si="705"/>
        <v>1429000</v>
      </c>
      <c r="J5881">
        <v>2020.03</v>
      </c>
      <c r="K5881">
        <f t="shared" si="706"/>
        <v>256</v>
      </c>
      <c r="M5881">
        <f t="shared" si="707"/>
        <v>1299000</v>
      </c>
    </row>
    <row r="5882" spans="1:13" x14ac:dyDescent="0.45">
      <c r="A5882" t="s">
        <v>5323</v>
      </c>
      <c r="B5882">
        <v>450000</v>
      </c>
      <c r="C5882" t="s">
        <v>7</v>
      </c>
      <c r="D5882" t="str">
        <f t="shared" si="709"/>
        <v>2021.03</v>
      </c>
      <c r="E5882" t="str" cm="1">
        <f t="array" ref="E5882">IF(COUNT(FIND({"셀룰러","샐룰러","lte","Lte","LTE","Cellular","cellular"},G5882)),"lte","wifi")</f>
        <v>wifi</v>
      </c>
      <c r="F5882" t="s">
        <v>190</v>
      </c>
      <c r="G5882" t="s">
        <v>5197</v>
      </c>
      <c r="H5882">
        <f t="shared" si="702"/>
        <v>1</v>
      </c>
      <c r="I5882">
        <f t="shared" si="705"/>
        <v>1429000</v>
      </c>
      <c r="J5882">
        <v>2020.03</v>
      </c>
      <c r="K5882">
        <f t="shared" si="706"/>
        <v>256</v>
      </c>
      <c r="M5882">
        <f t="shared" si="707"/>
        <v>1299000</v>
      </c>
    </row>
    <row r="5883" spans="1:13" x14ac:dyDescent="0.45">
      <c r="A5883" t="s">
        <v>5323</v>
      </c>
      <c r="B5883">
        <v>1250000</v>
      </c>
      <c r="C5883" t="s">
        <v>43</v>
      </c>
      <c r="D5883" t="str">
        <f t="shared" si="709"/>
        <v>2021.03</v>
      </c>
      <c r="E5883" t="str" cm="1">
        <f t="array" ref="E5883">IF(COUNT(FIND({"셀룰러","샐룰러","lte","Lte","LTE","Cellular","cellular"},G5883)),"lte","wifi")</f>
        <v>wifi</v>
      </c>
      <c r="F5883" t="s">
        <v>15</v>
      </c>
      <c r="G5883" t="s">
        <v>2896</v>
      </c>
      <c r="H5883">
        <f t="shared" si="702"/>
        <v>1</v>
      </c>
      <c r="I5883">
        <f t="shared" si="705"/>
        <v>1429000</v>
      </c>
      <c r="J5883">
        <v>2020.03</v>
      </c>
      <c r="K5883">
        <f t="shared" si="706"/>
        <v>256</v>
      </c>
      <c r="M5883">
        <f t="shared" si="707"/>
        <v>1299000</v>
      </c>
    </row>
    <row r="5884" spans="1:13" x14ac:dyDescent="0.45">
      <c r="A5884" t="s">
        <v>5323</v>
      </c>
      <c r="B5884">
        <v>1270000</v>
      </c>
      <c r="C5884" t="s">
        <v>43</v>
      </c>
      <c r="D5884" t="str">
        <f t="shared" si="709"/>
        <v>2021.01</v>
      </c>
      <c r="E5884" t="str" cm="1">
        <f t="array" ref="E5884">IF(COUNT(FIND({"셀룰러","샐룰러","lte","Lte","LTE","Cellular","cellular"},G5884)),"lte","wifi")</f>
        <v>wifi</v>
      </c>
      <c r="F5884" t="s">
        <v>102</v>
      </c>
      <c r="G5884" t="s">
        <v>3155</v>
      </c>
      <c r="H5884">
        <f t="shared" si="702"/>
        <v>0.98000000000001819</v>
      </c>
      <c r="I5884">
        <f t="shared" si="705"/>
        <v>1429000</v>
      </c>
      <c r="J5884">
        <v>2020.03</v>
      </c>
      <c r="K5884">
        <f t="shared" si="706"/>
        <v>256</v>
      </c>
      <c r="M5884">
        <f t="shared" si="707"/>
        <v>1299000</v>
      </c>
    </row>
    <row r="5885" spans="1:13" x14ac:dyDescent="0.45">
      <c r="A5885" t="s">
        <v>5323</v>
      </c>
      <c r="B5885">
        <v>1050000</v>
      </c>
      <c r="C5885" t="s">
        <v>4</v>
      </c>
      <c r="D5885" t="str">
        <f t="shared" si="709"/>
        <v>2020.12</v>
      </c>
      <c r="E5885" t="str" cm="1">
        <f t="array" ref="E5885">IF(COUNT(FIND({"셀룰러","샐룰러","lte","Lte","LTE","Cellular","cellular"},G5885)),"lte","wifi")</f>
        <v>lte</v>
      </c>
      <c r="F5885" t="s">
        <v>165</v>
      </c>
      <c r="G5885" t="s">
        <v>4983</v>
      </c>
      <c r="H5885">
        <f t="shared" si="702"/>
        <v>8.9999999999918145E-2</v>
      </c>
      <c r="I5885">
        <f t="shared" si="705"/>
        <v>1629000</v>
      </c>
      <c r="J5885">
        <v>2020.03</v>
      </c>
      <c r="K5885">
        <f t="shared" si="706"/>
        <v>256</v>
      </c>
      <c r="M5885">
        <f t="shared" si="707"/>
        <v>1499000</v>
      </c>
    </row>
    <row r="5886" spans="1:13" x14ac:dyDescent="0.45">
      <c r="A5886" t="s">
        <v>5323</v>
      </c>
      <c r="B5886">
        <v>890000</v>
      </c>
      <c r="C5886" t="s">
        <v>4</v>
      </c>
      <c r="D5886" t="str">
        <f t="shared" si="709"/>
        <v>2021.01</v>
      </c>
      <c r="E5886" t="str" cm="1">
        <f t="array" ref="E5886">IF(COUNT(FIND({"셀룰러","샐룰러","lte","Lte","LTE","Cellular","cellular"},G5886)),"lte","wifi")</f>
        <v>wifi</v>
      </c>
      <c r="F5886" t="s">
        <v>84</v>
      </c>
      <c r="G5886" t="s">
        <v>3093</v>
      </c>
      <c r="H5886">
        <f t="shared" si="702"/>
        <v>0.98000000000001819</v>
      </c>
      <c r="I5886">
        <f t="shared" si="705"/>
        <v>1299000</v>
      </c>
      <c r="J5886">
        <v>2020.03</v>
      </c>
      <c r="K5886">
        <f t="shared" si="706"/>
        <v>128</v>
      </c>
      <c r="M5886">
        <f t="shared" si="707"/>
        <v>1299000</v>
      </c>
    </row>
    <row r="5887" spans="1:13" x14ac:dyDescent="0.45">
      <c r="A5887" t="s">
        <v>5323</v>
      </c>
      <c r="B5887">
        <v>840000</v>
      </c>
      <c r="C5887" t="s">
        <v>4</v>
      </c>
      <c r="D5887" t="str">
        <f t="shared" si="709"/>
        <v>2020.12</v>
      </c>
      <c r="E5887" t="str" cm="1">
        <f t="array" ref="E5887">IF(COUNT(FIND({"셀룰러","샐룰러","lte","Lte","LTE","Cellular","cellular"},G5887)),"lte","wifi")</f>
        <v>lte</v>
      </c>
      <c r="F5887" t="s">
        <v>145</v>
      </c>
      <c r="G5887" t="s">
        <v>3204</v>
      </c>
      <c r="H5887">
        <f t="shared" si="702"/>
        <v>8.9999999999918145E-2</v>
      </c>
      <c r="I5887">
        <f t="shared" si="705"/>
        <v>1499000</v>
      </c>
      <c r="J5887">
        <v>2020.03</v>
      </c>
      <c r="K5887">
        <f t="shared" si="706"/>
        <v>128</v>
      </c>
      <c r="M5887">
        <f t="shared" si="707"/>
        <v>1499000</v>
      </c>
    </row>
    <row r="5888" spans="1:13" x14ac:dyDescent="0.45">
      <c r="A5888" t="s">
        <v>5323</v>
      </c>
      <c r="B5888">
        <v>820000</v>
      </c>
      <c r="C5888" t="s">
        <v>4</v>
      </c>
      <c r="D5888" t="str">
        <f t="shared" si="709"/>
        <v>2020.11</v>
      </c>
      <c r="E5888" t="str" cm="1">
        <f t="array" ref="E5888">IF(COUNT(FIND({"셀룰러","샐룰러","lte","Lte","LTE","Cellular","cellular"},G5888)),"lte","wifi")</f>
        <v>wifi</v>
      </c>
      <c r="F5888" t="s">
        <v>185</v>
      </c>
      <c r="G5888" t="s">
        <v>4999</v>
      </c>
      <c r="H5888">
        <f t="shared" si="702"/>
        <v>7.999999999992724E-2</v>
      </c>
      <c r="I5888">
        <f t="shared" si="705"/>
        <v>1299000</v>
      </c>
      <c r="J5888">
        <v>2020.03</v>
      </c>
      <c r="K5888">
        <f t="shared" si="706"/>
        <v>128</v>
      </c>
      <c r="M5888">
        <f t="shared" si="707"/>
        <v>1299000</v>
      </c>
    </row>
    <row r="5889" spans="1:13" x14ac:dyDescent="0.45">
      <c r="A5889" t="s">
        <v>5323</v>
      </c>
      <c r="B5889">
        <v>1150000</v>
      </c>
      <c r="C5889" t="s">
        <v>43</v>
      </c>
      <c r="D5889" t="str">
        <f t="shared" si="709"/>
        <v>2021.01</v>
      </c>
      <c r="E5889" t="str" cm="1">
        <f t="array" ref="E5889">IF(COUNT(FIND({"셀룰러","샐룰러","lte","Lte","LTE","Cellular","cellular"},G5889)),"lte","wifi")</f>
        <v>wifi</v>
      </c>
      <c r="F5889" t="s">
        <v>83</v>
      </c>
      <c r="G5889" t="s">
        <v>3089</v>
      </c>
      <c r="H5889">
        <f t="shared" si="702"/>
        <v>0.98000000000001819</v>
      </c>
      <c r="I5889">
        <f t="shared" si="705"/>
        <v>1429000</v>
      </c>
      <c r="J5889">
        <v>2020.03</v>
      </c>
      <c r="K5889">
        <f t="shared" si="706"/>
        <v>256</v>
      </c>
      <c r="M5889">
        <f t="shared" si="707"/>
        <v>1299000</v>
      </c>
    </row>
    <row r="5890" spans="1:13" x14ac:dyDescent="0.45">
      <c r="A5890" t="s">
        <v>5323</v>
      </c>
      <c r="B5890">
        <v>1110000</v>
      </c>
      <c r="C5890" t="s">
        <v>4</v>
      </c>
      <c r="D5890" t="str">
        <f t="shared" si="709"/>
        <v>2020.12</v>
      </c>
      <c r="E5890" t="str" cm="1">
        <f t="array" ref="E5890">IF(COUNT(FIND({"셀룰러","샐룰러","lte","Lte","LTE","Cellular","cellular"},G5890)),"lte","wifi")</f>
        <v>wifi</v>
      </c>
      <c r="F5890" t="s">
        <v>121</v>
      </c>
      <c r="G5890" t="s">
        <v>3205</v>
      </c>
      <c r="H5890">
        <f t="shared" si="702"/>
        <v>8.9999999999918145E-2</v>
      </c>
      <c r="I5890">
        <f t="shared" si="705"/>
        <v>1299000</v>
      </c>
      <c r="J5890">
        <v>2020.03</v>
      </c>
      <c r="K5890">
        <f t="shared" si="706"/>
        <v>128</v>
      </c>
      <c r="M5890">
        <f t="shared" si="707"/>
        <v>1299000</v>
      </c>
    </row>
    <row r="5891" spans="1:13" x14ac:dyDescent="0.45">
      <c r="A5891" t="s">
        <v>5323</v>
      </c>
      <c r="B5891">
        <v>65000</v>
      </c>
      <c r="C5891" t="s">
        <v>4</v>
      </c>
      <c r="D5891" t="str">
        <f t="shared" si="709"/>
        <v>2021.01</v>
      </c>
      <c r="E5891" t="str" cm="1">
        <f t="array" ref="E5891">IF(COUNT(FIND({"셀룰러","샐룰러","lte","Lte","LTE","Cellular","cellular"},G5891)),"lte","wifi")</f>
        <v>wifi</v>
      </c>
      <c r="F5891" t="s">
        <v>339</v>
      </c>
      <c r="G5891" t="s">
        <v>4940</v>
      </c>
      <c r="H5891">
        <f t="shared" si="702"/>
        <v>0.98000000000001819</v>
      </c>
      <c r="I5891">
        <f t="shared" si="705"/>
        <v>1429000</v>
      </c>
      <c r="J5891">
        <v>2020.03</v>
      </c>
      <c r="K5891">
        <f t="shared" si="706"/>
        <v>256</v>
      </c>
      <c r="M5891">
        <f t="shared" si="707"/>
        <v>1299000</v>
      </c>
    </row>
    <row r="5892" spans="1:13" x14ac:dyDescent="0.45">
      <c r="A5892" t="s">
        <v>5323</v>
      </c>
      <c r="B5892">
        <v>970000</v>
      </c>
      <c r="C5892" t="s">
        <v>43</v>
      </c>
      <c r="D5892" t="str">
        <f t="shared" si="709"/>
        <v>2021.02</v>
      </c>
      <c r="E5892" t="str" cm="1">
        <f t="array" ref="E5892">IF(COUNT(FIND({"셀룰러","샐룰러","lte","Lte","LTE","Cellular","cellular"},G5892)),"lte","wifi")</f>
        <v>wifi</v>
      </c>
      <c r="F5892" t="s">
        <v>257</v>
      </c>
      <c r="G5892" t="s">
        <v>3009</v>
      </c>
      <c r="H5892">
        <f t="shared" si="702"/>
        <v>0.99000000000000909</v>
      </c>
      <c r="I5892">
        <f t="shared" si="705"/>
        <v>1429000</v>
      </c>
      <c r="J5892">
        <v>2020.03</v>
      </c>
      <c r="K5892">
        <f t="shared" si="706"/>
        <v>256</v>
      </c>
      <c r="M5892">
        <f t="shared" si="707"/>
        <v>1299000</v>
      </c>
    </row>
    <row r="5893" spans="1:13" x14ac:dyDescent="0.45">
      <c r="A5893" t="s">
        <v>5323</v>
      </c>
      <c r="B5893">
        <v>1180000</v>
      </c>
      <c r="C5893" t="s">
        <v>4</v>
      </c>
      <c r="D5893" t="str">
        <f t="shared" si="709"/>
        <v>2021.01</v>
      </c>
      <c r="E5893" t="str" cm="1">
        <f t="array" ref="E5893">IF(COUNT(FIND({"셀룰러","샐룰러","lte","Lte","LTE","Cellular","cellular"},G5893)),"lte","wifi")</f>
        <v>wifi</v>
      </c>
      <c r="F5893" t="s">
        <v>106</v>
      </c>
      <c r="G5893" t="s">
        <v>3137</v>
      </c>
      <c r="H5893">
        <f t="shared" si="702"/>
        <v>0.98000000000001819</v>
      </c>
      <c r="I5893">
        <f t="shared" si="705"/>
        <v>1299000</v>
      </c>
      <c r="J5893">
        <v>2020.03</v>
      </c>
      <c r="K5893">
        <f t="shared" si="706"/>
        <v>128</v>
      </c>
      <c r="M5893">
        <f t="shared" si="707"/>
        <v>1299000</v>
      </c>
    </row>
    <row r="5894" spans="1:13" x14ac:dyDescent="0.45">
      <c r="A5894" t="s">
        <v>5323</v>
      </c>
      <c r="B5894">
        <v>1300000</v>
      </c>
      <c r="C5894" t="s">
        <v>4</v>
      </c>
      <c r="D5894" t="str">
        <f t="shared" si="709"/>
        <v>2021.01</v>
      </c>
      <c r="E5894" t="str" cm="1">
        <f t="array" ref="E5894">IF(COUNT(FIND({"셀룰러","샐룰러","lte","Lte","LTE","Cellular","cellular"},G5894)),"lte","wifi")</f>
        <v>wifi</v>
      </c>
      <c r="F5894" t="s">
        <v>114</v>
      </c>
      <c r="G5894" t="s">
        <v>3177</v>
      </c>
      <c r="H5894">
        <f t="shared" si="702"/>
        <v>0.98000000000001819</v>
      </c>
      <c r="I5894">
        <f t="shared" si="705"/>
        <v>1429000</v>
      </c>
      <c r="J5894">
        <v>2020.03</v>
      </c>
      <c r="K5894">
        <f t="shared" si="706"/>
        <v>256</v>
      </c>
      <c r="M5894">
        <f t="shared" si="707"/>
        <v>1299000</v>
      </c>
    </row>
    <row r="5895" spans="1:13" x14ac:dyDescent="0.45">
      <c r="A5895" t="s">
        <v>5323</v>
      </c>
      <c r="B5895">
        <v>950000</v>
      </c>
      <c r="C5895" t="s">
        <v>4</v>
      </c>
      <c r="D5895" t="str">
        <f t="shared" si="709"/>
        <v>2020.12</v>
      </c>
      <c r="E5895" t="str" cm="1">
        <f t="array" ref="E5895">IF(COUNT(FIND({"셀룰러","샐룰러","lte","Lte","LTE","Cellular","cellular"},G5895)),"lte","wifi")</f>
        <v>wifi</v>
      </c>
      <c r="F5895" t="s">
        <v>152</v>
      </c>
      <c r="G5895" t="s">
        <v>4844</v>
      </c>
      <c r="H5895">
        <f t="shared" ref="H5895:H5958" si="710">D5895-J5895</f>
        <v>8.9999999999918145E-2</v>
      </c>
      <c r="I5895">
        <f t="shared" si="705"/>
        <v>1299000</v>
      </c>
      <c r="J5895">
        <v>2020.03</v>
      </c>
      <c r="K5895">
        <f t="shared" si="706"/>
        <v>128</v>
      </c>
      <c r="M5895">
        <f t="shared" si="707"/>
        <v>1299000</v>
      </c>
    </row>
    <row r="5896" spans="1:13" x14ac:dyDescent="0.45">
      <c r="A5896" t="s">
        <v>5323</v>
      </c>
      <c r="B5896">
        <v>1080000</v>
      </c>
      <c r="C5896" t="s">
        <v>4</v>
      </c>
      <c r="D5896" t="str">
        <f t="shared" si="709"/>
        <v>2021.02</v>
      </c>
      <c r="E5896" t="str" cm="1">
        <f t="array" ref="E5896">IF(COUNT(FIND({"셀룰러","샐룰러","lte","Lte","LTE","Cellular","cellular"},G5896)),"lte","wifi")</f>
        <v>wifi</v>
      </c>
      <c r="F5896" t="s">
        <v>49</v>
      </c>
      <c r="G5896" t="s">
        <v>3021</v>
      </c>
      <c r="H5896">
        <f t="shared" si="710"/>
        <v>0.99000000000000909</v>
      </c>
      <c r="I5896">
        <f t="shared" si="705"/>
        <v>1299000</v>
      </c>
      <c r="J5896">
        <v>2020.03</v>
      </c>
      <c r="K5896">
        <f t="shared" si="706"/>
        <v>128</v>
      </c>
      <c r="M5896">
        <f t="shared" si="707"/>
        <v>1299000</v>
      </c>
    </row>
    <row r="5897" spans="1:13" x14ac:dyDescent="0.45">
      <c r="A5897" t="s">
        <v>5323</v>
      </c>
      <c r="B5897">
        <v>900000</v>
      </c>
      <c r="C5897" t="s">
        <v>4</v>
      </c>
      <c r="D5897" t="str">
        <f t="shared" si="709"/>
        <v>2020.12</v>
      </c>
      <c r="E5897" t="str" cm="1">
        <f t="array" ref="E5897">IF(COUNT(FIND({"셀룰러","샐룰러","lte","Lte","LTE","Cellular","cellular"},G5897)),"lte","wifi")</f>
        <v>wifi</v>
      </c>
      <c r="F5897" t="s">
        <v>455</v>
      </c>
      <c r="G5897" t="s">
        <v>4954</v>
      </c>
      <c r="H5897">
        <f t="shared" si="710"/>
        <v>8.9999999999918145E-2</v>
      </c>
      <c r="I5897">
        <f t="shared" si="705"/>
        <v>1299000</v>
      </c>
      <c r="J5897">
        <v>2020.03</v>
      </c>
      <c r="K5897">
        <f t="shared" si="706"/>
        <v>128</v>
      </c>
      <c r="M5897">
        <f t="shared" si="707"/>
        <v>1299000</v>
      </c>
    </row>
    <row r="5898" spans="1:13" x14ac:dyDescent="0.45">
      <c r="A5898" t="s">
        <v>5323</v>
      </c>
      <c r="B5898">
        <v>1030000</v>
      </c>
      <c r="C5898" t="s">
        <v>43</v>
      </c>
      <c r="D5898" t="str">
        <f t="shared" si="709"/>
        <v>2020.11</v>
      </c>
      <c r="E5898" t="str" cm="1">
        <f t="array" ref="E5898">IF(COUNT(FIND({"셀룰러","샐룰러","lte","Lte","LTE","Cellular","cellular"},G5898)),"lte","wifi")</f>
        <v>wifi</v>
      </c>
      <c r="F5898" t="s">
        <v>67</v>
      </c>
      <c r="G5898" t="s">
        <v>5003</v>
      </c>
      <c r="H5898">
        <f t="shared" si="710"/>
        <v>7.999999999992724E-2</v>
      </c>
      <c r="I5898">
        <f t="shared" si="705"/>
        <v>1429000</v>
      </c>
      <c r="J5898">
        <v>2020.03</v>
      </c>
      <c r="K5898">
        <f t="shared" si="706"/>
        <v>256</v>
      </c>
      <c r="M5898">
        <f t="shared" si="707"/>
        <v>1299000</v>
      </c>
    </row>
    <row r="5899" spans="1:13" x14ac:dyDescent="0.45">
      <c r="A5899" t="s">
        <v>5323</v>
      </c>
      <c r="B5899">
        <v>1000000</v>
      </c>
      <c r="C5899" t="s">
        <v>4</v>
      </c>
      <c r="D5899" t="str">
        <f t="shared" si="709"/>
        <v>2020.12</v>
      </c>
      <c r="E5899" t="str" cm="1">
        <f t="array" ref="E5899">IF(COUNT(FIND({"셀룰러","샐룰러","lte","Lte","LTE","Cellular","cellular"},G5899)),"lte","wifi")</f>
        <v>wifi</v>
      </c>
      <c r="F5899" t="s">
        <v>143</v>
      </c>
      <c r="G5899" t="s">
        <v>3195</v>
      </c>
      <c r="H5899">
        <f t="shared" si="710"/>
        <v>8.9999999999918145E-2</v>
      </c>
      <c r="I5899">
        <f t="shared" si="705"/>
        <v>1429000</v>
      </c>
      <c r="J5899">
        <v>2020.03</v>
      </c>
      <c r="K5899">
        <f t="shared" si="706"/>
        <v>256</v>
      </c>
      <c r="M5899">
        <f t="shared" si="707"/>
        <v>1299000</v>
      </c>
    </row>
    <row r="5900" spans="1:13" x14ac:dyDescent="0.45">
      <c r="A5900" t="s">
        <v>5323</v>
      </c>
      <c r="B5900">
        <v>1350000</v>
      </c>
      <c r="C5900" t="s">
        <v>4</v>
      </c>
      <c r="D5900" t="str">
        <f t="shared" si="709"/>
        <v>2021.02</v>
      </c>
      <c r="E5900" t="str" cm="1">
        <f t="array" ref="E5900">IF(COUNT(FIND({"셀룰러","샐룰러","lte","Lte","LTE","Cellular","cellular"},G5900)),"lte","wifi")</f>
        <v>lte</v>
      </c>
      <c r="F5900" t="s">
        <v>105</v>
      </c>
      <c r="G5900" t="s">
        <v>3099</v>
      </c>
      <c r="H5900">
        <f t="shared" si="710"/>
        <v>0.99000000000000909</v>
      </c>
      <c r="I5900">
        <f t="shared" si="705"/>
        <v>1499000</v>
      </c>
      <c r="J5900">
        <v>2020.03</v>
      </c>
      <c r="K5900">
        <f t="shared" si="706"/>
        <v>128</v>
      </c>
      <c r="M5900">
        <f t="shared" si="707"/>
        <v>1499000</v>
      </c>
    </row>
    <row r="5901" spans="1:13" x14ac:dyDescent="0.45">
      <c r="A5901" t="s">
        <v>5323</v>
      </c>
      <c r="B5901">
        <v>1400000</v>
      </c>
      <c r="C5901" t="s">
        <v>43</v>
      </c>
      <c r="D5901" t="str">
        <f t="shared" si="709"/>
        <v>2020.12</v>
      </c>
      <c r="E5901" t="str" cm="1">
        <f t="array" ref="E5901">IF(COUNT(FIND({"셀룰러","샐룰러","lte","Lte","LTE","Cellular","cellular"},G5901)),"lte","wifi")</f>
        <v>lte</v>
      </c>
      <c r="F5901" t="s">
        <v>121</v>
      </c>
      <c r="G5901" t="s">
        <v>3209</v>
      </c>
      <c r="H5901">
        <f t="shared" si="710"/>
        <v>8.9999999999918145E-2</v>
      </c>
      <c r="I5901">
        <f t="shared" si="705"/>
        <v>1629000</v>
      </c>
      <c r="J5901">
        <v>2020.03</v>
      </c>
      <c r="K5901">
        <f t="shared" si="706"/>
        <v>256</v>
      </c>
      <c r="M5901">
        <f t="shared" si="707"/>
        <v>1499000</v>
      </c>
    </row>
    <row r="5902" spans="1:13" x14ac:dyDescent="0.45">
      <c r="A5902" t="s">
        <v>5323</v>
      </c>
      <c r="B5902">
        <v>1450000</v>
      </c>
      <c r="C5902" t="s">
        <v>4</v>
      </c>
      <c r="D5902" t="str">
        <f t="shared" si="709"/>
        <v>2020.11</v>
      </c>
      <c r="E5902" t="str" cm="1">
        <f t="array" ref="E5902">IF(COUNT(FIND({"셀룰러","샐룰러","lte","Lte","LTE","Cellular","cellular"},G5902)),"lte","wifi")</f>
        <v>wifi</v>
      </c>
      <c r="F5902" t="s">
        <v>238</v>
      </c>
      <c r="G5902" t="s">
        <v>2990</v>
      </c>
      <c r="H5902">
        <f t="shared" si="710"/>
        <v>7.999999999992724E-2</v>
      </c>
      <c r="I5902">
        <f t="shared" si="705"/>
        <v>1689000</v>
      </c>
      <c r="J5902">
        <v>2020.03</v>
      </c>
      <c r="K5902">
        <f t="shared" si="706"/>
        <v>512</v>
      </c>
      <c r="M5902">
        <f t="shared" si="707"/>
        <v>1299000</v>
      </c>
    </row>
    <row r="5903" spans="1:13" x14ac:dyDescent="0.45">
      <c r="A5903" t="s">
        <v>5323</v>
      </c>
      <c r="B5903">
        <v>1000000</v>
      </c>
      <c r="C5903" t="s">
        <v>43</v>
      </c>
      <c r="D5903" t="str">
        <f t="shared" si="709"/>
        <v>2021.02</v>
      </c>
      <c r="E5903" t="str" cm="1">
        <f t="array" ref="E5903">IF(COUNT(FIND({"셀룰러","샐룰러","lte","Lte","LTE","Cellular","cellular"},G5903)),"lte","wifi")</f>
        <v>wifi</v>
      </c>
      <c r="F5903" t="s">
        <v>74</v>
      </c>
      <c r="G5903" t="s">
        <v>3087</v>
      </c>
      <c r="H5903">
        <f t="shared" si="710"/>
        <v>0.99000000000000909</v>
      </c>
      <c r="I5903">
        <f t="shared" si="705"/>
        <v>1299000</v>
      </c>
      <c r="J5903">
        <v>2020.03</v>
      </c>
      <c r="K5903">
        <f t="shared" si="706"/>
        <v>128</v>
      </c>
      <c r="M5903">
        <f t="shared" si="707"/>
        <v>1299000</v>
      </c>
    </row>
    <row r="5904" spans="1:13" x14ac:dyDescent="0.45">
      <c r="A5904" t="s">
        <v>5323</v>
      </c>
      <c r="B5904">
        <v>1220000</v>
      </c>
      <c r="C5904" t="s">
        <v>4</v>
      </c>
      <c r="D5904" t="str">
        <f t="shared" si="709"/>
        <v>2021.01</v>
      </c>
      <c r="E5904" t="str" cm="1">
        <f t="array" ref="E5904">IF(COUNT(FIND({"셀룰러","샐룰러","lte","Lte","LTE","Cellular","cellular"},G5904)),"lte","wifi")</f>
        <v>lte</v>
      </c>
      <c r="F5904" t="s">
        <v>110</v>
      </c>
      <c r="G5904" t="s">
        <v>2920</v>
      </c>
      <c r="H5904">
        <f t="shared" si="710"/>
        <v>0.98000000000001819</v>
      </c>
      <c r="I5904">
        <f t="shared" si="705"/>
        <v>1629000</v>
      </c>
      <c r="J5904">
        <v>2020.03</v>
      </c>
      <c r="K5904">
        <f t="shared" si="706"/>
        <v>256</v>
      </c>
      <c r="M5904">
        <f t="shared" si="707"/>
        <v>1499000</v>
      </c>
    </row>
    <row r="5905" spans="1:13" x14ac:dyDescent="0.45">
      <c r="A5905" t="s">
        <v>5323</v>
      </c>
      <c r="B5905">
        <v>1100000</v>
      </c>
      <c r="C5905" t="s">
        <v>43</v>
      </c>
      <c r="D5905" t="str">
        <f t="shared" si="709"/>
        <v>2020.11</v>
      </c>
      <c r="E5905" t="str" cm="1">
        <f t="array" ref="E5905">IF(COUNT(FIND({"셀룰러","샐룰러","lte","Lte","LTE","Cellular","cellular"},G5905)),"lte","wifi")</f>
        <v>wifi</v>
      </c>
      <c r="F5905" t="s">
        <v>599</v>
      </c>
      <c r="G5905" t="s">
        <v>5012</v>
      </c>
      <c r="H5905">
        <f t="shared" si="710"/>
        <v>7.999999999992724E-2</v>
      </c>
      <c r="I5905">
        <f t="shared" si="705"/>
        <v>1299000</v>
      </c>
      <c r="J5905">
        <v>2020.03</v>
      </c>
      <c r="K5905">
        <f t="shared" si="706"/>
        <v>128</v>
      </c>
      <c r="M5905">
        <f t="shared" si="707"/>
        <v>1299000</v>
      </c>
    </row>
    <row r="5906" spans="1:13" x14ac:dyDescent="0.45">
      <c r="A5906" t="s">
        <v>5323</v>
      </c>
      <c r="B5906">
        <v>1120000</v>
      </c>
      <c r="C5906" t="s">
        <v>4</v>
      </c>
      <c r="D5906" t="str">
        <f t="shared" si="709"/>
        <v>2021.02</v>
      </c>
      <c r="E5906" t="str" cm="1">
        <f t="array" ref="E5906">IF(COUNT(FIND({"셀룰러","샐룰러","lte","Lte","LTE","Cellular","cellular"},G5906)),"lte","wifi")</f>
        <v>wifi</v>
      </c>
      <c r="F5906" t="s">
        <v>64</v>
      </c>
      <c r="G5906" t="s">
        <v>3039</v>
      </c>
      <c r="H5906">
        <f t="shared" si="710"/>
        <v>0.99000000000000909</v>
      </c>
      <c r="I5906">
        <f t="shared" si="705"/>
        <v>1299000</v>
      </c>
      <c r="J5906">
        <v>2020.03</v>
      </c>
      <c r="K5906">
        <f t="shared" si="706"/>
        <v>128</v>
      </c>
      <c r="M5906">
        <f t="shared" si="707"/>
        <v>1299000</v>
      </c>
    </row>
    <row r="5907" spans="1:13" x14ac:dyDescent="0.45">
      <c r="A5907" t="s">
        <v>5323</v>
      </c>
      <c r="B5907">
        <v>850000</v>
      </c>
      <c r="C5907" t="s">
        <v>4</v>
      </c>
      <c r="D5907" t="str">
        <f t="shared" si="709"/>
        <v>2021.01</v>
      </c>
      <c r="E5907" t="str" cm="1">
        <f t="array" ref="E5907">IF(COUNT(FIND({"셀룰러","샐룰러","lte","Lte","LTE","Cellular","cellular"},G5907)),"lte","wifi")</f>
        <v>wifi</v>
      </c>
      <c r="F5907" t="s">
        <v>127</v>
      </c>
      <c r="G5907" t="s">
        <v>3178</v>
      </c>
      <c r="H5907">
        <f t="shared" si="710"/>
        <v>0.98000000000001819</v>
      </c>
      <c r="I5907">
        <f t="shared" si="705"/>
        <v>1299000</v>
      </c>
      <c r="J5907">
        <v>2020.03</v>
      </c>
      <c r="K5907">
        <f t="shared" si="706"/>
        <v>128</v>
      </c>
      <c r="M5907">
        <f t="shared" si="707"/>
        <v>1299000</v>
      </c>
    </row>
    <row r="5908" spans="1:13" x14ac:dyDescent="0.45">
      <c r="A5908" t="s">
        <v>5323</v>
      </c>
      <c r="B5908">
        <v>970000</v>
      </c>
      <c r="C5908" t="s">
        <v>43</v>
      </c>
      <c r="D5908" t="str">
        <f t="shared" si="709"/>
        <v>2020.11</v>
      </c>
      <c r="E5908" t="str" cm="1">
        <f t="array" ref="E5908">IF(COUNT(FIND({"셀룰러","샐룰러","lte","Lte","LTE","Cellular","cellular"},G5908)),"lte","wifi")</f>
        <v>wifi</v>
      </c>
      <c r="F5908" t="s">
        <v>516</v>
      </c>
      <c r="G5908" t="s">
        <v>5001</v>
      </c>
      <c r="H5908">
        <f t="shared" si="710"/>
        <v>7.999999999992724E-2</v>
      </c>
      <c r="I5908">
        <f t="shared" si="705"/>
        <v>1429000</v>
      </c>
      <c r="J5908">
        <v>2020.03</v>
      </c>
      <c r="K5908">
        <f t="shared" si="706"/>
        <v>256</v>
      </c>
      <c r="M5908">
        <f t="shared" si="707"/>
        <v>1299000</v>
      </c>
    </row>
    <row r="5909" spans="1:13" x14ac:dyDescent="0.45">
      <c r="A5909" t="s">
        <v>5323</v>
      </c>
      <c r="B5909">
        <v>1050000</v>
      </c>
      <c r="C5909" t="s">
        <v>4</v>
      </c>
      <c r="D5909" t="str">
        <f t="shared" si="709"/>
        <v>2021.02</v>
      </c>
      <c r="E5909" t="str" cm="1">
        <f t="array" ref="E5909">IF(COUNT(FIND({"셀룰러","샐룰러","lte","Lte","LTE","Cellular","cellular"},G5909)),"lte","wifi")</f>
        <v>lte</v>
      </c>
      <c r="F5909" t="s">
        <v>257</v>
      </c>
      <c r="G5909" t="s">
        <v>2756</v>
      </c>
      <c r="H5909">
        <f t="shared" si="710"/>
        <v>0.99000000000000909</v>
      </c>
      <c r="I5909">
        <f t="shared" si="705"/>
        <v>1499000</v>
      </c>
      <c r="J5909">
        <v>2020.03</v>
      </c>
      <c r="K5909">
        <f t="shared" si="706"/>
        <v>128</v>
      </c>
      <c r="M5909">
        <f t="shared" si="707"/>
        <v>1499000</v>
      </c>
    </row>
    <row r="5910" spans="1:13" x14ac:dyDescent="0.45">
      <c r="A5910" t="s">
        <v>5323</v>
      </c>
      <c r="B5910">
        <v>1050000</v>
      </c>
      <c r="C5910" t="s">
        <v>4</v>
      </c>
      <c r="D5910" t="str">
        <f t="shared" si="709"/>
        <v>2021.02</v>
      </c>
      <c r="E5910" t="str" cm="1">
        <f t="array" ref="E5910">IF(COUNT(FIND({"셀룰러","샐룰러","lte","Lte","LTE","Cellular","cellular"},G5910)),"lte","wifi")</f>
        <v>wifi</v>
      </c>
      <c r="F5910" t="s">
        <v>105</v>
      </c>
      <c r="G5910" t="s">
        <v>3095</v>
      </c>
      <c r="H5910">
        <f t="shared" si="710"/>
        <v>0.99000000000000909</v>
      </c>
      <c r="I5910">
        <f t="shared" si="705"/>
        <v>1429000</v>
      </c>
      <c r="J5910">
        <v>2020.03</v>
      </c>
      <c r="K5910">
        <f t="shared" si="706"/>
        <v>256</v>
      </c>
      <c r="M5910">
        <f t="shared" si="707"/>
        <v>1299000</v>
      </c>
    </row>
    <row r="5911" spans="1:13" x14ac:dyDescent="0.45">
      <c r="A5911" t="s">
        <v>5323</v>
      </c>
      <c r="B5911">
        <v>880000</v>
      </c>
      <c r="C5911" t="s">
        <v>4</v>
      </c>
      <c r="D5911" t="str">
        <f t="shared" si="709"/>
        <v>2020.12</v>
      </c>
      <c r="E5911" t="str" cm="1">
        <f t="array" ref="E5911">IF(COUNT(FIND({"셀룰러","샐룰러","lte","Lte","LTE","Cellular","cellular"},G5911)),"lte","wifi")</f>
        <v>wifi</v>
      </c>
      <c r="F5911" t="s">
        <v>460</v>
      </c>
      <c r="G5911" t="s">
        <v>4989</v>
      </c>
      <c r="H5911">
        <f t="shared" si="710"/>
        <v>8.9999999999918145E-2</v>
      </c>
      <c r="I5911">
        <f t="shared" si="705"/>
        <v>1429000</v>
      </c>
      <c r="J5911">
        <v>2020.03</v>
      </c>
      <c r="K5911">
        <f t="shared" si="706"/>
        <v>256</v>
      </c>
      <c r="M5911">
        <f t="shared" si="707"/>
        <v>1299000</v>
      </c>
    </row>
    <row r="5912" spans="1:13" x14ac:dyDescent="0.45">
      <c r="A5912" t="s">
        <v>5323</v>
      </c>
      <c r="B5912">
        <v>1090000</v>
      </c>
      <c r="C5912" t="s">
        <v>7</v>
      </c>
      <c r="D5912" t="str">
        <f t="shared" si="709"/>
        <v>2020.12</v>
      </c>
      <c r="E5912" t="str" cm="1">
        <f t="array" ref="E5912">IF(COUNT(FIND({"셀룰러","샐룰러","lte","Lte","LTE","Cellular","cellular"},G5912)),"lte","wifi")</f>
        <v>wifi</v>
      </c>
      <c r="F5912" t="s">
        <v>142</v>
      </c>
      <c r="G5912" t="s">
        <v>3215</v>
      </c>
      <c r="H5912">
        <f t="shared" si="710"/>
        <v>8.9999999999918145E-2</v>
      </c>
      <c r="I5912">
        <f t="shared" si="705"/>
        <v>1299000</v>
      </c>
      <c r="J5912">
        <v>2020.03</v>
      </c>
      <c r="K5912">
        <f t="shared" si="706"/>
        <v>128</v>
      </c>
      <c r="M5912">
        <f t="shared" si="707"/>
        <v>1299000</v>
      </c>
    </row>
    <row r="5913" spans="1:13" x14ac:dyDescent="0.45">
      <c r="A5913" t="s">
        <v>5323</v>
      </c>
      <c r="B5913">
        <v>810000</v>
      </c>
      <c r="C5913" t="s">
        <v>4</v>
      </c>
      <c r="D5913" s="2">
        <v>2020.11</v>
      </c>
      <c r="E5913" t="str" cm="1">
        <f t="array" ref="E5913">IF(COUNT(FIND({"셀룰러","샐룰러","lte","Lte","LTE","Cellular","cellular"},G5913)),"lte","wifi")</f>
        <v>wifi</v>
      </c>
      <c r="F5913">
        <v>20201122</v>
      </c>
      <c r="G5913" t="s">
        <v>5390</v>
      </c>
      <c r="H5913">
        <f t="shared" si="710"/>
        <v>7.999999999992724E-2</v>
      </c>
      <c r="I5913">
        <f t="shared" si="705"/>
        <v>1299000</v>
      </c>
      <c r="J5913">
        <v>2020.03</v>
      </c>
      <c r="K5913">
        <f t="shared" si="706"/>
        <v>128</v>
      </c>
      <c r="M5913">
        <f t="shared" si="707"/>
        <v>1299000</v>
      </c>
    </row>
    <row r="5914" spans="1:13" x14ac:dyDescent="0.45">
      <c r="A5914" t="s">
        <v>5323</v>
      </c>
      <c r="B5914">
        <v>895000</v>
      </c>
      <c r="C5914" t="s">
        <v>43</v>
      </c>
      <c r="D5914" t="str">
        <f t="shared" ref="D5914:D5921" si="711">LEFT(F5914,7)</f>
        <v>2020.12</v>
      </c>
      <c r="E5914" t="str" cm="1">
        <f t="array" ref="E5914">IF(COUNT(FIND({"셀룰러","샐룰러","lte","Lte","LTE","Cellular","cellular"},G5914)),"lte","wifi")</f>
        <v>wifi</v>
      </c>
      <c r="F5914" t="s">
        <v>134</v>
      </c>
      <c r="G5914" t="s">
        <v>3206</v>
      </c>
      <c r="H5914">
        <f t="shared" si="710"/>
        <v>8.9999999999918145E-2</v>
      </c>
      <c r="I5914">
        <f t="shared" si="705"/>
        <v>1299000</v>
      </c>
      <c r="J5914">
        <v>2020.03</v>
      </c>
      <c r="K5914">
        <f t="shared" si="706"/>
        <v>128</v>
      </c>
      <c r="M5914">
        <f t="shared" si="707"/>
        <v>1299000</v>
      </c>
    </row>
    <row r="5915" spans="1:13" x14ac:dyDescent="0.45">
      <c r="A5915" t="s">
        <v>5323</v>
      </c>
      <c r="B5915">
        <v>1150000</v>
      </c>
      <c r="C5915" t="s">
        <v>4</v>
      </c>
      <c r="D5915" t="str">
        <f t="shared" si="711"/>
        <v>2021.03</v>
      </c>
      <c r="E5915" t="str" cm="1">
        <f t="array" ref="E5915">IF(COUNT(FIND({"셀룰러","샐룰러","lte","Lte","LTE","Cellular","cellular"},G5915)),"lte","wifi")</f>
        <v>wifi</v>
      </c>
      <c r="F5915" t="s">
        <v>22</v>
      </c>
      <c r="G5915" t="s">
        <v>2980</v>
      </c>
      <c r="H5915">
        <f t="shared" si="710"/>
        <v>1</v>
      </c>
      <c r="I5915">
        <f t="shared" si="705"/>
        <v>1429000</v>
      </c>
      <c r="J5915">
        <v>2020.03</v>
      </c>
      <c r="K5915">
        <f t="shared" si="706"/>
        <v>256</v>
      </c>
      <c r="M5915">
        <f t="shared" si="707"/>
        <v>1299000</v>
      </c>
    </row>
    <row r="5916" spans="1:13" x14ac:dyDescent="0.45">
      <c r="A5916" t="s">
        <v>5323</v>
      </c>
      <c r="B5916">
        <v>1700000</v>
      </c>
      <c r="C5916" t="s">
        <v>43</v>
      </c>
      <c r="D5916" t="str">
        <f t="shared" si="711"/>
        <v>2021.01</v>
      </c>
      <c r="E5916" t="str" cm="1">
        <f t="array" ref="E5916">IF(COUNT(FIND({"셀룰러","샐룰러","lte","Lte","LTE","Cellular","cellular"},G5916)),"lte","wifi")</f>
        <v>lte</v>
      </c>
      <c r="F5916" t="s">
        <v>108</v>
      </c>
      <c r="G5916" t="s">
        <v>2931</v>
      </c>
      <c r="H5916">
        <f t="shared" si="710"/>
        <v>0.98000000000001819</v>
      </c>
      <c r="I5916">
        <f t="shared" si="705"/>
        <v>1889000</v>
      </c>
      <c r="J5916">
        <v>2020.03</v>
      </c>
      <c r="K5916">
        <f t="shared" si="706"/>
        <v>512</v>
      </c>
      <c r="M5916">
        <f t="shared" si="707"/>
        <v>1499000</v>
      </c>
    </row>
    <row r="5917" spans="1:13" x14ac:dyDescent="0.45">
      <c r="A5917" t="s">
        <v>5323</v>
      </c>
      <c r="B5917">
        <v>880000</v>
      </c>
      <c r="C5917" t="s">
        <v>43</v>
      </c>
      <c r="D5917" t="str">
        <f t="shared" si="711"/>
        <v>2021.02</v>
      </c>
      <c r="E5917" t="str" cm="1">
        <f t="array" ref="E5917">IF(COUNT(FIND({"셀룰러","샐룰러","lte","Lte","LTE","Cellular","cellular"},G5917)),"lte","wifi")</f>
        <v>wifi</v>
      </c>
      <c r="F5917" t="s">
        <v>64</v>
      </c>
      <c r="G5917" t="s">
        <v>3041</v>
      </c>
      <c r="H5917">
        <f t="shared" si="710"/>
        <v>0.99000000000000909</v>
      </c>
      <c r="I5917">
        <f t="shared" si="705"/>
        <v>1299000</v>
      </c>
      <c r="J5917">
        <v>2020.03</v>
      </c>
      <c r="K5917">
        <f t="shared" si="706"/>
        <v>128</v>
      </c>
      <c r="M5917">
        <f t="shared" si="707"/>
        <v>1299000</v>
      </c>
    </row>
    <row r="5918" spans="1:13" x14ac:dyDescent="0.45">
      <c r="A5918" t="s">
        <v>5323</v>
      </c>
      <c r="B5918">
        <v>950000</v>
      </c>
      <c r="C5918" t="s">
        <v>43</v>
      </c>
      <c r="D5918" t="str">
        <f t="shared" si="711"/>
        <v>2020.12</v>
      </c>
      <c r="E5918" t="str" cm="1">
        <f t="array" ref="E5918">IF(COUNT(FIND({"셀룰러","샐룰러","lte","Lte","LTE","Cellular","cellular"},G5918)),"lte","wifi")</f>
        <v>wifi</v>
      </c>
      <c r="F5918" t="s">
        <v>121</v>
      </c>
      <c r="G5918" t="s">
        <v>2935</v>
      </c>
      <c r="H5918">
        <f t="shared" si="710"/>
        <v>8.9999999999918145E-2</v>
      </c>
      <c r="I5918">
        <f t="shared" si="705"/>
        <v>1299000</v>
      </c>
      <c r="J5918">
        <v>2020.03</v>
      </c>
      <c r="K5918">
        <f t="shared" si="706"/>
        <v>128</v>
      </c>
      <c r="M5918">
        <f t="shared" si="707"/>
        <v>1299000</v>
      </c>
    </row>
    <row r="5919" spans="1:13" x14ac:dyDescent="0.45">
      <c r="A5919" t="s">
        <v>5323</v>
      </c>
      <c r="B5919">
        <v>1100000</v>
      </c>
      <c r="C5919" t="s">
        <v>43</v>
      </c>
      <c r="D5919" t="str">
        <f t="shared" si="711"/>
        <v>2021.03</v>
      </c>
      <c r="E5919" t="str" cm="1">
        <f t="array" ref="E5919">IF(COUNT(FIND({"셀룰러","샐룰러","lte","Lte","LTE","Cellular","cellular"},G5919)),"lte","wifi")</f>
        <v>wifi</v>
      </c>
      <c r="F5919" t="s">
        <v>13</v>
      </c>
      <c r="G5919" t="s">
        <v>2998</v>
      </c>
      <c r="H5919">
        <f t="shared" si="710"/>
        <v>1</v>
      </c>
      <c r="I5919">
        <f t="shared" si="705"/>
        <v>1429000</v>
      </c>
      <c r="J5919">
        <v>2020.03</v>
      </c>
      <c r="K5919">
        <f t="shared" si="706"/>
        <v>256</v>
      </c>
      <c r="M5919">
        <f t="shared" si="707"/>
        <v>1299000</v>
      </c>
    </row>
    <row r="5920" spans="1:13" x14ac:dyDescent="0.45">
      <c r="A5920" t="s">
        <v>5323</v>
      </c>
      <c r="B5920">
        <v>1000000</v>
      </c>
      <c r="C5920" t="s">
        <v>4</v>
      </c>
      <c r="D5920" t="str">
        <f t="shared" si="711"/>
        <v>2021.03</v>
      </c>
      <c r="E5920" t="str" cm="1">
        <f t="array" ref="E5920">IF(COUNT(FIND({"셀룰러","샐룰러","lte","Lte","LTE","Cellular","cellular"},G5920)),"lte","wifi")</f>
        <v>lte</v>
      </c>
      <c r="F5920" t="s">
        <v>15</v>
      </c>
      <c r="G5920" t="s">
        <v>2975</v>
      </c>
      <c r="H5920">
        <f t="shared" si="710"/>
        <v>1</v>
      </c>
      <c r="I5920">
        <f t="shared" si="705"/>
        <v>1499000</v>
      </c>
      <c r="J5920">
        <v>2020.03</v>
      </c>
      <c r="K5920">
        <f t="shared" si="706"/>
        <v>128</v>
      </c>
      <c r="M5920">
        <f t="shared" si="707"/>
        <v>1499000</v>
      </c>
    </row>
    <row r="5921" spans="1:13" x14ac:dyDescent="0.45">
      <c r="A5921" t="s">
        <v>5323</v>
      </c>
      <c r="B5921">
        <v>1300000</v>
      </c>
      <c r="C5921" t="s">
        <v>4</v>
      </c>
      <c r="D5921" t="str">
        <f t="shared" si="711"/>
        <v>2021.01</v>
      </c>
      <c r="E5921" t="str" cm="1">
        <f t="array" ref="E5921">IF(COUNT(FIND({"셀룰러","샐룰러","lte","Lte","LTE","Cellular","cellular"},G5921)),"lte","wifi")</f>
        <v>wifi</v>
      </c>
      <c r="F5921" t="s">
        <v>127</v>
      </c>
      <c r="G5921" t="s">
        <v>3180</v>
      </c>
      <c r="H5921">
        <f t="shared" si="710"/>
        <v>0.98000000000001819</v>
      </c>
      <c r="I5921">
        <f t="shared" si="705"/>
        <v>1299000</v>
      </c>
      <c r="J5921">
        <v>2020.03</v>
      </c>
      <c r="K5921">
        <f t="shared" si="706"/>
        <v>128</v>
      </c>
      <c r="M5921">
        <f t="shared" si="707"/>
        <v>1299000</v>
      </c>
    </row>
    <row r="5922" spans="1:13" x14ac:dyDescent="0.45">
      <c r="A5922" t="s">
        <v>5323</v>
      </c>
      <c r="B5922">
        <v>1150000</v>
      </c>
      <c r="C5922" t="s">
        <v>4</v>
      </c>
      <c r="D5922" s="2">
        <v>2021.01</v>
      </c>
      <c r="E5922" t="str" cm="1">
        <f t="array" ref="E5922">IF(COUNT(FIND({"셀룰러","샐룰러","lte","Lte","LTE","Cellular","cellular"},G5922)),"lte","wifi")</f>
        <v>wifi</v>
      </c>
      <c r="F5922">
        <v>20210118</v>
      </c>
      <c r="G5922" t="s">
        <v>5450</v>
      </c>
      <c r="H5922">
        <f t="shared" si="710"/>
        <v>0.98000000000001819</v>
      </c>
      <c r="I5922">
        <f t="shared" si="705"/>
        <v>1429000</v>
      </c>
      <c r="J5922">
        <v>2020.03</v>
      </c>
      <c r="K5922">
        <f t="shared" si="706"/>
        <v>256</v>
      </c>
      <c r="M5922">
        <f t="shared" si="707"/>
        <v>1299000</v>
      </c>
    </row>
    <row r="5923" spans="1:13" x14ac:dyDescent="0.45">
      <c r="A5923" t="s">
        <v>5323</v>
      </c>
      <c r="B5923">
        <v>960000</v>
      </c>
      <c r="C5923" t="s">
        <v>43</v>
      </c>
      <c r="D5923" t="str">
        <f t="shared" ref="D5923:D5932" si="712">LEFT(F5923,7)</f>
        <v>2021.02</v>
      </c>
      <c r="E5923" t="str" cm="1">
        <f t="array" ref="E5923">IF(COUNT(FIND({"셀룰러","샐룰러","lte","Lte","LTE","Cellular","cellular"},G5923)),"lte","wifi")</f>
        <v>wifi</v>
      </c>
      <c r="F5923" t="s">
        <v>74</v>
      </c>
      <c r="G5923" t="s">
        <v>3075</v>
      </c>
      <c r="H5923">
        <f t="shared" si="710"/>
        <v>0.99000000000000909</v>
      </c>
      <c r="I5923">
        <f t="shared" si="705"/>
        <v>1429000</v>
      </c>
      <c r="J5923">
        <v>2020.03</v>
      </c>
      <c r="K5923">
        <f t="shared" si="706"/>
        <v>256</v>
      </c>
      <c r="M5923">
        <f t="shared" si="707"/>
        <v>1299000</v>
      </c>
    </row>
    <row r="5924" spans="1:13" x14ac:dyDescent="0.45">
      <c r="A5924" t="s">
        <v>5323</v>
      </c>
      <c r="B5924">
        <v>950000</v>
      </c>
      <c r="C5924" t="s">
        <v>4</v>
      </c>
      <c r="D5924" t="str">
        <f t="shared" si="712"/>
        <v>2020.12</v>
      </c>
      <c r="E5924" t="str" cm="1">
        <f t="array" ref="E5924">IF(COUNT(FIND({"셀룰러","샐룰러","lte","Lte","LTE","Cellular","cellular"},G5924)),"lte","wifi")</f>
        <v>wifi</v>
      </c>
      <c r="F5924" t="s">
        <v>160</v>
      </c>
      <c r="G5924" t="s">
        <v>4963</v>
      </c>
      <c r="H5924">
        <f t="shared" si="710"/>
        <v>8.9999999999918145E-2</v>
      </c>
      <c r="I5924">
        <f t="shared" si="705"/>
        <v>1429000</v>
      </c>
      <c r="J5924">
        <v>2020.03</v>
      </c>
      <c r="K5924">
        <f t="shared" si="706"/>
        <v>256</v>
      </c>
      <c r="M5924">
        <f t="shared" si="707"/>
        <v>1299000</v>
      </c>
    </row>
    <row r="5925" spans="1:13" x14ac:dyDescent="0.45">
      <c r="A5925" t="s">
        <v>5323</v>
      </c>
      <c r="B5925">
        <v>1000000</v>
      </c>
      <c r="C5925" t="s">
        <v>43</v>
      </c>
      <c r="D5925" t="str">
        <f t="shared" si="712"/>
        <v>2020.12</v>
      </c>
      <c r="E5925" t="str" cm="1">
        <f t="array" ref="E5925">IF(COUNT(FIND({"셀룰러","샐룰러","lte","Lte","LTE","Cellular","cellular"},G5925)),"lte","wifi")</f>
        <v>lte</v>
      </c>
      <c r="F5925" t="s">
        <v>160</v>
      </c>
      <c r="G5925" t="s">
        <v>4840</v>
      </c>
      <c r="H5925">
        <f t="shared" si="710"/>
        <v>8.9999999999918145E-2</v>
      </c>
      <c r="I5925">
        <f t="shared" si="705"/>
        <v>1499000</v>
      </c>
      <c r="J5925">
        <v>2020.03</v>
      </c>
      <c r="K5925">
        <f t="shared" si="706"/>
        <v>128</v>
      </c>
      <c r="M5925">
        <f t="shared" si="707"/>
        <v>1499000</v>
      </c>
    </row>
    <row r="5926" spans="1:13" x14ac:dyDescent="0.45">
      <c r="A5926" t="s">
        <v>5323</v>
      </c>
      <c r="B5926">
        <v>1200000</v>
      </c>
      <c r="C5926" t="s">
        <v>7</v>
      </c>
      <c r="D5926" t="str">
        <f t="shared" si="712"/>
        <v>2021.02</v>
      </c>
      <c r="E5926" t="str" cm="1">
        <f t="array" ref="E5926">IF(COUNT(FIND({"셀룰러","샐룰러","lte","Lte","LTE","Cellular","cellular"},G5926)),"lte","wifi")</f>
        <v>lte</v>
      </c>
      <c r="F5926" t="s">
        <v>257</v>
      </c>
      <c r="G5926" t="s">
        <v>3010</v>
      </c>
      <c r="H5926">
        <f t="shared" si="710"/>
        <v>0.99000000000000909</v>
      </c>
      <c r="I5926">
        <f t="shared" si="705"/>
        <v>1499000</v>
      </c>
      <c r="J5926">
        <v>2020.03</v>
      </c>
      <c r="K5926">
        <f t="shared" si="706"/>
        <v>128</v>
      </c>
      <c r="M5926">
        <f t="shared" si="707"/>
        <v>1499000</v>
      </c>
    </row>
    <row r="5927" spans="1:13" x14ac:dyDescent="0.45">
      <c r="A5927" t="s">
        <v>5323</v>
      </c>
      <c r="B5927">
        <v>840000</v>
      </c>
      <c r="C5927" t="s">
        <v>4</v>
      </c>
      <c r="D5927" t="str">
        <f t="shared" si="712"/>
        <v>2021.02</v>
      </c>
      <c r="E5927" t="str" cm="1">
        <f t="array" ref="E5927">IF(COUNT(FIND({"셀룰러","샐룰러","lte","Lte","LTE","Cellular","cellular"},G5927)),"lte","wifi")</f>
        <v>wifi</v>
      </c>
      <c r="F5927" t="s">
        <v>64</v>
      </c>
      <c r="G5927" t="s">
        <v>2905</v>
      </c>
      <c r="H5927">
        <f t="shared" si="710"/>
        <v>0.99000000000000909</v>
      </c>
      <c r="I5927">
        <f t="shared" si="705"/>
        <v>1299000</v>
      </c>
      <c r="J5927">
        <v>2020.03</v>
      </c>
      <c r="K5927">
        <f t="shared" si="706"/>
        <v>128</v>
      </c>
      <c r="M5927">
        <f t="shared" si="707"/>
        <v>1299000</v>
      </c>
    </row>
    <row r="5928" spans="1:13" x14ac:dyDescent="0.45">
      <c r="A5928" t="s">
        <v>5323</v>
      </c>
      <c r="B5928">
        <v>1200000</v>
      </c>
      <c r="C5928" t="s">
        <v>4</v>
      </c>
      <c r="D5928" t="str">
        <f t="shared" si="712"/>
        <v>2020.11</v>
      </c>
      <c r="E5928" t="str" cm="1">
        <f t="array" ref="E5928">IF(COUNT(FIND({"셀룰러","샐룰러","lte","Lte","LTE","Cellular","cellular"},G5928)),"lte","wifi")</f>
        <v>lte</v>
      </c>
      <c r="F5928" t="s">
        <v>213</v>
      </c>
      <c r="G5928" t="s">
        <v>5004</v>
      </c>
      <c r="H5928">
        <f t="shared" si="710"/>
        <v>7.999999999992724E-2</v>
      </c>
      <c r="I5928">
        <f t="shared" si="705"/>
        <v>1499000</v>
      </c>
      <c r="J5928">
        <v>2020.03</v>
      </c>
      <c r="K5928">
        <f t="shared" si="706"/>
        <v>128</v>
      </c>
      <c r="M5928">
        <f t="shared" si="707"/>
        <v>1499000</v>
      </c>
    </row>
    <row r="5929" spans="1:13" x14ac:dyDescent="0.45">
      <c r="A5929" t="s">
        <v>5323</v>
      </c>
      <c r="B5929">
        <v>1050000</v>
      </c>
      <c r="C5929" t="s">
        <v>43</v>
      </c>
      <c r="D5929" t="str">
        <f t="shared" si="712"/>
        <v>2021.03</v>
      </c>
      <c r="E5929" t="str" cm="1">
        <f t="array" ref="E5929">IF(COUNT(FIND({"셀룰러","샐룰러","lte","Lte","LTE","Cellular","cellular"},G5929)),"lte","wifi")</f>
        <v>wifi</v>
      </c>
      <c r="F5929" t="s">
        <v>20</v>
      </c>
      <c r="G5929" t="s">
        <v>2969</v>
      </c>
      <c r="H5929">
        <f t="shared" si="710"/>
        <v>1</v>
      </c>
      <c r="I5929">
        <f t="shared" ref="I5929:I5992" si="713">IF(K5929=256,M5929+130000,IF(K5929=512,M5929+390000,IF(K5929=1024,M5929+650000,M5929)))</f>
        <v>1429000</v>
      </c>
      <c r="J5929">
        <v>2020.03</v>
      </c>
      <c r="K5929">
        <f t="shared" ref="K5929:K5992" si="714">IF(COUNT(FIND("1TB",G5929)),1024,IF(COUNT(FIND(128,G5929)),128,IF(COUNT(FIND(512,G5929)),512,256)))</f>
        <v>256</v>
      </c>
      <c r="M5929">
        <f t="shared" ref="M5929:M5992" si="715">IF(E5929="wifi",1299000,1499000)</f>
        <v>1299000</v>
      </c>
    </row>
    <row r="5930" spans="1:13" x14ac:dyDescent="0.45">
      <c r="A5930" t="s">
        <v>5323</v>
      </c>
      <c r="B5930">
        <v>1600000</v>
      </c>
      <c r="C5930" t="s">
        <v>43</v>
      </c>
      <c r="D5930" t="str">
        <f t="shared" si="712"/>
        <v>2020.12</v>
      </c>
      <c r="E5930" t="str" cm="1">
        <f t="array" ref="E5930">IF(COUNT(FIND({"셀룰러","샐룰러","lte","Lte","LTE","Cellular","cellular"},G5930)),"lte","wifi")</f>
        <v>wifi</v>
      </c>
      <c r="F5930" t="s">
        <v>169</v>
      </c>
      <c r="G5930" t="s">
        <v>4963</v>
      </c>
      <c r="H5930">
        <f t="shared" si="710"/>
        <v>8.9999999999918145E-2</v>
      </c>
      <c r="I5930">
        <f t="shared" si="713"/>
        <v>1429000</v>
      </c>
      <c r="J5930">
        <v>2020.03</v>
      </c>
      <c r="K5930">
        <f t="shared" si="714"/>
        <v>256</v>
      </c>
      <c r="M5930">
        <f t="shared" si="715"/>
        <v>1299000</v>
      </c>
    </row>
    <row r="5931" spans="1:13" x14ac:dyDescent="0.45">
      <c r="A5931" t="s">
        <v>5323</v>
      </c>
      <c r="B5931">
        <v>800000</v>
      </c>
      <c r="C5931" t="s">
        <v>4</v>
      </c>
      <c r="D5931" t="str">
        <f t="shared" si="712"/>
        <v>2021.02</v>
      </c>
      <c r="E5931" t="str" cm="1">
        <f t="array" ref="E5931">IF(COUNT(FIND({"셀룰러","샐룰러","lte","Lte","LTE","Cellular","cellular"},G5931)),"lte","wifi")</f>
        <v>wifi</v>
      </c>
      <c r="F5931" t="s">
        <v>35</v>
      </c>
      <c r="G5931" t="s">
        <v>3012</v>
      </c>
      <c r="H5931">
        <f t="shared" si="710"/>
        <v>0.99000000000000909</v>
      </c>
      <c r="I5931">
        <f t="shared" si="713"/>
        <v>1299000</v>
      </c>
      <c r="J5931">
        <v>2020.03</v>
      </c>
      <c r="K5931">
        <f t="shared" si="714"/>
        <v>128</v>
      </c>
      <c r="M5931">
        <f t="shared" si="715"/>
        <v>1299000</v>
      </c>
    </row>
    <row r="5932" spans="1:13" x14ac:dyDescent="0.45">
      <c r="A5932" t="s">
        <v>5323</v>
      </c>
      <c r="B5932">
        <v>1180000</v>
      </c>
      <c r="C5932" t="s">
        <v>4</v>
      </c>
      <c r="D5932" t="str">
        <f t="shared" si="712"/>
        <v>2021.02</v>
      </c>
      <c r="E5932" t="str" cm="1">
        <f t="array" ref="E5932">IF(COUNT(FIND({"셀룰러","샐룰러","lte","Lte","LTE","Cellular","cellular"},G5932)),"lte","wifi")</f>
        <v>wifi</v>
      </c>
      <c r="F5932" t="s">
        <v>40</v>
      </c>
      <c r="G5932" t="s">
        <v>3015</v>
      </c>
      <c r="H5932">
        <f t="shared" si="710"/>
        <v>0.99000000000000909</v>
      </c>
      <c r="I5932">
        <f t="shared" si="713"/>
        <v>1299000</v>
      </c>
      <c r="J5932">
        <v>2020.03</v>
      </c>
      <c r="K5932">
        <f t="shared" si="714"/>
        <v>128</v>
      </c>
      <c r="M5932">
        <f t="shared" si="715"/>
        <v>1299000</v>
      </c>
    </row>
    <row r="5933" spans="1:13" x14ac:dyDescent="0.45">
      <c r="A5933" t="s">
        <v>5323</v>
      </c>
      <c r="B5933">
        <v>1500000</v>
      </c>
      <c r="C5933" t="s">
        <v>4</v>
      </c>
      <c r="D5933" s="2">
        <v>2021.01</v>
      </c>
      <c r="E5933" t="str" cm="1">
        <f t="array" ref="E5933">IF(COUNT(FIND({"셀룰러","샐룰러","lte","Lte","LTE","Cellular","cellular"},G5933)),"lte","wifi")</f>
        <v>lte</v>
      </c>
      <c r="F5933">
        <v>20210125</v>
      </c>
      <c r="G5933" t="s">
        <v>5699</v>
      </c>
      <c r="H5933">
        <f t="shared" si="710"/>
        <v>0.98000000000001819</v>
      </c>
      <c r="I5933">
        <f t="shared" si="713"/>
        <v>1629000</v>
      </c>
      <c r="J5933">
        <v>2020.03</v>
      </c>
      <c r="K5933">
        <f t="shared" si="714"/>
        <v>256</v>
      </c>
      <c r="M5933">
        <f t="shared" si="715"/>
        <v>1499000</v>
      </c>
    </row>
    <row r="5934" spans="1:13" x14ac:dyDescent="0.45">
      <c r="A5934" t="s">
        <v>5323</v>
      </c>
      <c r="B5934">
        <v>980000</v>
      </c>
      <c r="C5934" t="s">
        <v>4</v>
      </c>
      <c r="D5934" t="str">
        <f t="shared" ref="D5934:D5947" si="716">LEFT(F5934,7)</f>
        <v>2021.02</v>
      </c>
      <c r="E5934" t="str" cm="1">
        <f t="array" ref="E5934">IF(COUNT(FIND({"셀룰러","샐룰러","lte","Lte","LTE","Cellular","cellular"},G5934)),"lte","wifi")</f>
        <v>wifi</v>
      </c>
      <c r="F5934" t="s">
        <v>61</v>
      </c>
      <c r="G5934" t="s">
        <v>3055</v>
      </c>
      <c r="H5934">
        <f t="shared" si="710"/>
        <v>0.99000000000000909</v>
      </c>
      <c r="I5934">
        <f t="shared" si="713"/>
        <v>1299000</v>
      </c>
      <c r="J5934">
        <v>2020.03</v>
      </c>
      <c r="K5934">
        <f t="shared" si="714"/>
        <v>128</v>
      </c>
      <c r="M5934">
        <f t="shared" si="715"/>
        <v>1299000</v>
      </c>
    </row>
    <row r="5935" spans="1:13" x14ac:dyDescent="0.45">
      <c r="A5935" t="s">
        <v>5323</v>
      </c>
      <c r="B5935">
        <v>980000</v>
      </c>
      <c r="C5935" t="s">
        <v>4</v>
      </c>
      <c r="D5935" t="str">
        <f t="shared" si="716"/>
        <v>2020.12</v>
      </c>
      <c r="E5935" t="str" cm="1">
        <f t="array" ref="E5935">IF(COUNT(FIND({"셀룰러","샐룰러","lte","Lte","LTE","Cellular","cellular"},G5935)),"lte","wifi")</f>
        <v>wifi</v>
      </c>
      <c r="F5935" t="s">
        <v>472</v>
      </c>
      <c r="G5935" t="s">
        <v>4998</v>
      </c>
      <c r="H5935">
        <f t="shared" si="710"/>
        <v>8.9999999999918145E-2</v>
      </c>
      <c r="I5935">
        <f t="shared" si="713"/>
        <v>1429000</v>
      </c>
      <c r="J5935">
        <v>2020.03</v>
      </c>
      <c r="K5935">
        <f t="shared" si="714"/>
        <v>256</v>
      </c>
      <c r="M5935">
        <f t="shared" si="715"/>
        <v>1299000</v>
      </c>
    </row>
    <row r="5936" spans="1:13" x14ac:dyDescent="0.45">
      <c r="A5936" t="s">
        <v>5323</v>
      </c>
      <c r="B5936">
        <v>890000</v>
      </c>
      <c r="C5936" t="s">
        <v>4</v>
      </c>
      <c r="D5936" t="str">
        <f t="shared" si="716"/>
        <v>2021.02</v>
      </c>
      <c r="E5936" t="str" cm="1">
        <f t="array" ref="E5936">IF(COUNT(FIND({"셀룰러","샐룰러","lte","Lte","LTE","Cellular","cellular"},G5936)),"lte","wifi")</f>
        <v>wifi</v>
      </c>
      <c r="F5936" t="s">
        <v>41</v>
      </c>
      <c r="G5936" t="s">
        <v>3022</v>
      </c>
      <c r="H5936">
        <f t="shared" si="710"/>
        <v>0.99000000000000909</v>
      </c>
      <c r="I5936">
        <f t="shared" si="713"/>
        <v>1299000</v>
      </c>
      <c r="J5936">
        <v>2020.03</v>
      </c>
      <c r="K5936">
        <f t="shared" si="714"/>
        <v>128</v>
      </c>
      <c r="M5936">
        <f t="shared" si="715"/>
        <v>1299000</v>
      </c>
    </row>
    <row r="5937" spans="1:13" x14ac:dyDescent="0.45">
      <c r="A5937" t="s">
        <v>5323</v>
      </c>
      <c r="B5937">
        <v>1000000</v>
      </c>
      <c r="C5937" t="s">
        <v>4</v>
      </c>
      <c r="D5937" t="str">
        <f t="shared" si="716"/>
        <v>2021.01</v>
      </c>
      <c r="E5937" t="str" cm="1">
        <f t="array" ref="E5937">IF(COUNT(FIND({"셀룰러","샐룰러","lte","Lte","LTE","Cellular","cellular"},G5937)),"lte","wifi")</f>
        <v>wifi</v>
      </c>
      <c r="F5937" t="s">
        <v>96</v>
      </c>
      <c r="G5937" t="s">
        <v>3163</v>
      </c>
      <c r="H5937">
        <f t="shared" si="710"/>
        <v>0.98000000000001819</v>
      </c>
      <c r="I5937">
        <f t="shared" si="713"/>
        <v>1299000</v>
      </c>
      <c r="J5937">
        <v>2020.03</v>
      </c>
      <c r="K5937">
        <f t="shared" si="714"/>
        <v>128</v>
      </c>
      <c r="M5937">
        <f t="shared" si="715"/>
        <v>1299000</v>
      </c>
    </row>
    <row r="5938" spans="1:13" x14ac:dyDescent="0.45">
      <c r="A5938" t="s">
        <v>5323</v>
      </c>
      <c r="B5938">
        <v>1000000</v>
      </c>
      <c r="C5938" t="s">
        <v>43</v>
      </c>
      <c r="D5938" t="str">
        <f t="shared" si="716"/>
        <v>2021.01</v>
      </c>
      <c r="E5938" t="str" cm="1">
        <f t="array" ref="E5938">IF(COUNT(FIND({"셀룰러","샐룰러","lte","Lte","LTE","Cellular","cellular"},G5938)),"lte","wifi")</f>
        <v>wifi</v>
      </c>
      <c r="F5938" t="s">
        <v>94</v>
      </c>
      <c r="G5938" t="s">
        <v>3114</v>
      </c>
      <c r="H5938">
        <f t="shared" si="710"/>
        <v>0.98000000000001819</v>
      </c>
      <c r="I5938">
        <f t="shared" si="713"/>
        <v>1429000</v>
      </c>
      <c r="J5938">
        <v>2020.03</v>
      </c>
      <c r="K5938">
        <f t="shared" si="714"/>
        <v>256</v>
      </c>
      <c r="M5938">
        <f t="shared" si="715"/>
        <v>1299000</v>
      </c>
    </row>
    <row r="5939" spans="1:13" x14ac:dyDescent="0.45">
      <c r="A5939" t="s">
        <v>5323</v>
      </c>
      <c r="B5939">
        <v>900000</v>
      </c>
      <c r="C5939" t="s">
        <v>43</v>
      </c>
      <c r="D5939" t="str">
        <f t="shared" si="716"/>
        <v>2020.12</v>
      </c>
      <c r="E5939" t="str" cm="1">
        <f t="array" ref="E5939">IF(COUNT(FIND({"셀룰러","샐룰러","lte","Lte","LTE","Cellular","cellular"},G5939)),"lte","wifi")</f>
        <v>wifi</v>
      </c>
      <c r="F5939" t="s">
        <v>130</v>
      </c>
      <c r="G5939" t="s">
        <v>3189</v>
      </c>
      <c r="H5939">
        <f t="shared" si="710"/>
        <v>8.9999999999918145E-2</v>
      </c>
      <c r="I5939">
        <f t="shared" si="713"/>
        <v>1299000</v>
      </c>
      <c r="J5939">
        <v>2020.03</v>
      </c>
      <c r="K5939">
        <f t="shared" si="714"/>
        <v>128</v>
      </c>
      <c r="M5939">
        <f t="shared" si="715"/>
        <v>1299000</v>
      </c>
    </row>
    <row r="5940" spans="1:13" x14ac:dyDescent="0.45">
      <c r="A5940" t="s">
        <v>5323</v>
      </c>
      <c r="B5940">
        <v>1200000</v>
      </c>
      <c r="C5940" t="s">
        <v>4</v>
      </c>
      <c r="D5940" t="str">
        <f t="shared" si="716"/>
        <v>2021.01</v>
      </c>
      <c r="E5940" t="str" cm="1">
        <f t="array" ref="E5940">IF(COUNT(FIND({"셀룰러","샐룰러","lte","Lte","LTE","Cellular","cellular"},G5940)),"lte","wifi")</f>
        <v>wifi</v>
      </c>
      <c r="F5940" t="s">
        <v>97</v>
      </c>
      <c r="G5940" t="s">
        <v>3164</v>
      </c>
      <c r="H5940">
        <f t="shared" si="710"/>
        <v>0.98000000000001819</v>
      </c>
      <c r="I5940">
        <f t="shared" si="713"/>
        <v>1429000</v>
      </c>
      <c r="J5940">
        <v>2020.03</v>
      </c>
      <c r="K5940">
        <f t="shared" si="714"/>
        <v>256</v>
      </c>
      <c r="M5940">
        <f t="shared" si="715"/>
        <v>1299000</v>
      </c>
    </row>
    <row r="5941" spans="1:13" x14ac:dyDescent="0.45">
      <c r="A5941" t="s">
        <v>5323</v>
      </c>
      <c r="B5941">
        <v>1220000</v>
      </c>
      <c r="C5941" t="s">
        <v>4</v>
      </c>
      <c r="D5941" t="str">
        <f t="shared" si="716"/>
        <v>2021.01</v>
      </c>
      <c r="E5941" t="str" cm="1">
        <f t="array" ref="E5941">IF(COUNT(FIND({"셀룰러","샐룰러","lte","Lte","LTE","Cellular","cellular"},G5941)),"lte","wifi")</f>
        <v>wifi</v>
      </c>
      <c r="F5941" t="s">
        <v>102</v>
      </c>
      <c r="G5941" t="s">
        <v>2927</v>
      </c>
      <c r="H5941">
        <f t="shared" si="710"/>
        <v>0.98000000000001819</v>
      </c>
      <c r="I5941">
        <f t="shared" si="713"/>
        <v>1429000</v>
      </c>
      <c r="J5941">
        <v>2020.03</v>
      </c>
      <c r="K5941">
        <f t="shared" si="714"/>
        <v>256</v>
      </c>
      <c r="M5941">
        <f t="shared" si="715"/>
        <v>1299000</v>
      </c>
    </row>
    <row r="5942" spans="1:13" x14ac:dyDescent="0.45">
      <c r="A5942" t="s">
        <v>5323</v>
      </c>
      <c r="B5942">
        <v>1000000</v>
      </c>
      <c r="C5942" t="s">
        <v>7</v>
      </c>
      <c r="D5942" t="str">
        <f t="shared" si="716"/>
        <v>2021.01</v>
      </c>
      <c r="E5942" t="str" cm="1">
        <f t="array" ref="E5942">IF(COUNT(FIND({"셀룰러","샐룰러","lte","Lte","LTE","Cellular","cellular"},G5942)),"lte","wifi")</f>
        <v>wifi</v>
      </c>
      <c r="F5942" t="s">
        <v>96</v>
      </c>
      <c r="G5942" t="s">
        <v>3160</v>
      </c>
      <c r="H5942">
        <f t="shared" si="710"/>
        <v>0.98000000000001819</v>
      </c>
      <c r="I5942">
        <f t="shared" si="713"/>
        <v>1299000</v>
      </c>
      <c r="J5942">
        <v>2020.03</v>
      </c>
      <c r="K5942">
        <f t="shared" si="714"/>
        <v>128</v>
      </c>
      <c r="M5942">
        <f t="shared" si="715"/>
        <v>1299000</v>
      </c>
    </row>
    <row r="5943" spans="1:13" x14ac:dyDescent="0.45">
      <c r="A5943" t="s">
        <v>5323</v>
      </c>
      <c r="B5943">
        <v>1000000</v>
      </c>
      <c r="C5943" t="s">
        <v>4</v>
      </c>
      <c r="D5943" t="str">
        <f t="shared" si="716"/>
        <v>2021.01</v>
      </c>
      <c r="E5943" t="str" cm="1">
        <f t="array" ref="E5943">IF(COUNT(FIND({"셀룰러","샐룰러","lte","Lte","LTE","Cellular","cellular"},G5943)),"lte","wifi")</f>
        <v>wifi</v>
      </c>
      <c r="F5943" t="s">
        <v>96</v>
      </c>
      <c r="G5943" t="s">
        <v>3161</v>
      </c>
      <c r="H5943">
        <f t="shared" si="710"/>
        <v>0.98000000000001819</v>
      </c>
      <c r="I5943">
        <f t="shared" si="713"/>
        <v>1299000</v>
      </c>
      <c r="J5943">
        <v>2020.03</v>
      </c>
      <c r="K5943">
        <f t="shared" si="714"/>
        <v>128</v>
      </c>
      <c r="M5943">
        <f t="shared" si="715"/>
        <v>1299000</v>
      </c>
    </row>
    <row r="5944" spans="1:13" x14ac:dyDescent="0.45">
      <c r="A5944" t="s">
        <v>5323</v>
      </c>
      <c r="B5944">
        <v>900000</v>
      </c>
      <c r="C5944" t="s">
        <v>43</v>
      </c>
      <c r="D5944" t="str">
        <f t="shared" si="716"/>
        <v>2020.12</v>
      </c>
      <c r="E5944" t="str" cm="1">
        <f t="array" ref="E5944">IF(COUNT(FIND({"셀룰러","샐룰러","lte","Lte","LTE","Cellular","cellular"},G5944)),"lte","wifi")</f>
        <v>wifi</v>
      </c>
      <c r="F5944" t="s">
        <v>142</v>
      </c>
      <c r="G5944" t="s">
        <v>4972</v>
      </c>
      <c r="H5944">
        <f t="shared" si="710"/>
        <v>8.9999999999918145E-2</v>
      </c>
      <c r="I5944">
        <f t="shared" si="713"/>
        <v>1299000</v>
      </c>
      <c r="J5944">
        <v>2020.03</v>
      </c>
      <c r="K5944">
        <f t="shared" si="714"/>
        <v>128</v>
      </c>
      <c r="M5944">
        <f t="shared" si="715"/>
        <v>1299000</v>
      </c>
    </row>
    <row r="5945" spans="1:13" x14ac:dyDescent="0.45">
      <c r="A5945" t="s">
        <v>5323</v>
      </c>
      <c r="B5945">
        <v>950000</v>
      </c>
      <c r="C5945" t="s">
        <v>4</v>
      </c>
      <c r="D5945" t="str">
        <f t="shared" si="716"/>
        <v>2020.12</v>
      </c>
      <c r="E5945" t="str" cm="1">
        <f t="array" ref="E5945">IF(COUNT(FIND({"셀룰러","샐룰러","lte","Lte","LTE","Cellular","cellular"},G5945)),"lte","wifi")</f>
        <v>wifi</v>
      </c>
      <c r="F5945" t="s">
        <v>138</v>
      </c>
      <c r="G5945" t="s">
        <v>3193</v>
      </c>
      <c r="H5945">
        <f t="shared" si="710"/>
        <v>8.9999999999918145E-2</v>
      </c>
      <c r="I5945">
        <f t="shared" si="713"/>
        <v>1299000</v>
      </c>
      <c r="J5945">
        <v>2020.03</v>
      </c>
      <c r="K5945">
        <f t="shared" si="714"/>
        <v>128</v>
      </c>
      <c r="M5945">
        <f t="shared" si="715"/>
        <v>1299000</v>
      </c>
    </row>
    <row r="5946" spans="1:13" x14ac:dyDescent="0.45">
      <c r="A5946" t="s">
        <v>5323</v>
      </c>
      <c r="B5946">
        <v>1500000</v>
      </c>
      <c r="C5946" t="s">
        <v>7</v>
      </c>
      <c r="D5946" t="str">
        <f t="shared" si="716"/>
        <v>2020.11</v>
      </c>
      <c r="E5946" t="str" cm="1">
        <f t="array" ref="E5946">IF(COUNT(FIND({"셀룰러","샐룰러","lte","Lte","LTE","Cellular","cellular"},G5946)),"lte","wifi")</f>
        <v>lte</v>
      </c>
      <c r="F5946" t="s">
        <v>192</v>
      </c>
      <c r="G5946" t="s">
        <v>5030</v>
      </c>
      <c r="H5946">
        <f t="shared" si="710"/>
        <v>7.999999999992724E-2</v>
      </c>
      <c r="I5946">
        <f t="shared" si="713"/>
        <v>1629000</v>
      </c>
      <c r="J5946">
        <v>2020.03</v>
      </c>
      <c r="K5946">
        <f t="shared" si="714"/>
        <v>256</v>
      </c>
      <c r="M5946">
        <f t="shared" si="715"/>
        <v>1499000</v>
      </c>
    </row>
    <row r="5947" spans="1:13" x14ac:dyDescent="0.45">
      <c r="A5947" t="s">
        <v>5323</v>
      </c>
      <c r="B5947">
        <v>900000</v>
      </c>
      <c r="C5947" t="s">
        <v>43</v>
      </c>
      <c r="D5947" t="str">
        <f t="shared" si="716"/>
        <v>2020.12</v>
      </c>
      <c r="E5947" t="str" cm="1">
        <f t="array" ref="E5947">IF(COUNT(FIND({"셀룰러","샐룰러","lte","Lte","LTE","Cellular","cellular"},G5947)),"lte","wifi")</f>
        <v>wifi</v>
      </c>
      <c r="F5947" t="s">
        <v>173</v>
      </c>
      <c r="G5947" t="s">
        <v>4856</v>
      </c>
      <c r="H5947">
        <f t="shared" si="710"/>
        <v>8.9999999999918145E-2</v>
      </c>
      <c r="I5947">
        <f t="shared" si="713"/>
        <v>1299000</v>
      </c>
      <c r="J5947">
        <v>2020.03</v>
      </c>
      <c r="K5947">
        <f t="shared" si="714"/>
        <v>128</v>
      </c>
      <c r="M5947">
        <f t="shared" si="715"/>
        <v>1299000</v>
      </c>
    </row>
    <row r="5948" spans="1:13" x14ac:dyDescent="0.45">
      <c r="A5948" t="s">
        <v>5323</v>
      </c>
      <c r="B5948">
        <v>850000</v>
      </c>
      <c r="C5948" t="s">
        <v>4</v>
      </c>
      <c r="D5948" s="2">
        <v>2020.12</v>
      </c>
      <c r="E5948" t="str" cm="1">
        <f t="array" ref="E5948">IF(COUNT(FIND({"셀룰러","샐룰러","lte","Lte","LTE","Cellular","cellular"},G5948)),"lte","wifi")</f>
        <v>wifi</v>
      </c>
      <c r="F5948">
        <v>20201228</v>
      </c>
      <c r="G5948" t="s">
        <v>3212</v>
      </c>
      <c r="H5948">
        <f t="shared" si="710"/>
        <v>8.9999999999918145E-2</v>
      </c>
      <c r="I5948">
        <f t="shared" si="713"/>
        <v>1299000</v>
      </c>
      <c r="J5948">
        <v>2020.03</v>
      </c>
      <c r="K5948">
        <f t="shared" si="714"/>
        <v>128</v>
      </c>
      <c r="M5948">
        <f t="shared" si="715"/>
        <v>1299000</v>
      </c>
    </row>
    <row r="5949" spans="1:13" x14ac:dyDescent="0.45">
      <c r="A5949" t="s">
        <v>5323</v>
      </c>
      <c r="B5949">
        <v>950000</v>
      </c>
      <c r="C5949" t="s">
        <v>4</v>
      </c>
      <c r="D5949" t="str">
        <f>LEFT(F5949,7)</f>
        <v>2021.02</v>
      </c>
      <c r="E5949" t="str" cm="1">
        <f t="array" ref="E5949">IF(COUNT(FIND({"셀룰러","샐룰러","lte","Lte","LTE","Cellular","cellular"},G5949)),"lte","wifi")</f>
        <v>wifi</v>
      </c>
      <c r="F5949" t="s">
        <v>64</v>
      </c>
      <c r="G5949" t="s">
        <v>2901</v>
      </c>
      <c r="H5949">
        <f t="shared" si="710"/>
        <v>0.99000000000000909</v>
      </c>
      <c r="I5949">
        <f t="shared" si="713"/>
        <v>1299000</v>
      </c>
      <c r="J5949">
        <v>2020.03</v>
      </c>
      <c r="K5949">
        <f t="shared" si="714"/>
        <v>128</v>
      </c>
      <c r="M5949">
        <f t="shared" si="715"/>
        <v>1299000</v>
      </c>
    </row>
    <row r="5950" spans="1:13" x14ac:dyDescent="0.45">
      <c r="A5950" t="s">
        <v>5323</v>
      </c>
      <c r="B5950">
        <v>895000</v>
      </c>
      <c r="C5950" t="s">
        <v>43</v>
      </c>
      <c r="D5950" t="str">
        <f>LEFT(F5950,7)</f>
        <v>2021.01</v>
      </c>
      <c r="E5950" t="str" cm="1">
        <f t="array" ref="E5950">IF(COUNT(FIND({"셀룰러","샐룰러","lte","Lte","LTE","Cellular","cellular"},G5950)),"lte","wifi")</f>
        <v>wifi</v>
      </c>
      <c r="F5950" t="s">
        <v>367</v>
      </c>
      <c r="G5950" t="s">
        <v>3162</v>
      </c>
      <c r="H5950">
        <f t="shared" si="710"/>
        <v>0.98000000000001819</v>
      </c>
      <c r="I5950">
        <f t="shared" si="713"/>
        <v>1299000</v>
      </c>
      <c r="J5950">
        <v>2020.03</v>
      </c>
      <c r="K5950">
        <f t="shared" si="714"/>
        <v>128</v>
      </c>
      <c r="M5950">
        <f t="shared" si="715"/>
        <v>1299000</v>
      </c>
    </row>
    <row r="5951" spans="1:13" x14ac:dyDescent="0.45">
      <c r="A5951" t="s">
        <v>5323</v>
      </c>
      <c r="B5951">
        <v>1200000</v>
      </c>
      <c r="C5951" t="s">
        <v>4</v>
      </c>
      <c r="D5951" t="str">
        <f>LEFT(F5951,7)</f>
        <v>2020.11</v>
      </c>
      <c r="E5951" t="str" cm="1">
        <f t="array" ref="E5951">IF(COUNT(FIND({"셀룰러","샐룰러","lte","Lte","LTE","Cellular","cellular"},G5951)),"lte","wifi")</f>
        <v>lte</v>
      </c>
      <c r="F5951" t="s">
        <v>673</v>
      </c>
      <c r="G5951" t="s">
        <v>2959</v>
      </c>
      <c r="H5951">
        <f t="shared" si="710"/>
        <v>7.999999999992724E-2</v>
      </c>
      <c r="I5951">
        <f t="shared" si="713"/>
        <v>1499000</v>
      </c>
      <c r="J5951">
        <v>2020.03</v>
      </c>
      <c r="K5951">
        <f t="shared" si="714"/>
        <v>128</v>
      </c>
      <c r="M5951">
        <f t="shared" si="715"/>
        <v>1499000</v>
      </c>
    </row>
    <row r="5952" spans="1:13" x14ac:dyDescent="0.45">
      <c r="A5952" t="s">
        <v>5323</v>
      </c>
      <c r="B5952">
        <v>1370000</v>
      </c>
      <c r="C5952" t="s">
        <v>4</v>
      </c>
      <c r="D5952" t="str">
        <f>LEFT(F5952,7)</f>
        <v>2021.01</v>
      </c>
      <c r="E5952" t="str" cm="1">
        <f t="array" ref="E5952">IF(COUNT(FIND({"셀룰러","샐룰러","lte","Lte","LTE","Cellular","cellular"},G5952)),"lte","wifi")</f>
        <v>wifi</v>
      </c>
      <c r="F5952" t="s">
        <v>100</v>
      </c>
      <c r="G5952" t="s">
        <v>3118</v>
      </c>
      <c r="H5952">
        <f t="shared" si="710"/>
        <v>0.98000000000001819</v>
      </c>
      <c r="I5952">
        <f t="shared" si="713"/>
        <v>1429000</v>
      </c>
      <c r="J5952">
        <v>2020.03</v>
      </c>
      <c r="K5952">
        <f t="shared" si="714"/>
        <v>256</v>
      </c>
      <c r="M5952">
        <f t="shared" si="715"/>
        <v>1299000</v>
      </c>
    </row>
    <row r="5953" spans="1:13" x14ac:dyDescent="0.45">
      <c r="A5953" t="s">
        <v>5323</v>
      </c>
      <c r="B5953">
        <v>1170000</v>
      </c>
      <c r="C5953" t="s">
        <v>4</v>
      </c>
      <c r="D5953" s="2">
        <v>2020.12</v>
      </c>
      <c r="E5953" t="str" cm="1">
        <f t="array" ref="E5953">IF(COUNT(FIND({"셀룰러","샐룰러","lte","Lte","LTE","Cellular","cellular"},G5953)),"lte","wifi")</f>
        <v>wifi</v>
      </c>
      <c r="F5953">
        <v>20201209</v>
      </c>
      <c r="G5953" t="s">
        <v>5617</v>
      </c>
      <c r="H5953">
        <f t="shared" si="710"/>
        <v>8.9999999999918145E-2</v>
      </c>
      <c r="I5953">
        <f t="shared" si="713"/>
        <v>1299000</v>
      </c>
      <c r="J5953">
        <v>2020.03</v>
      </c>
      <c r="K5953">
        <f t="shared" si="714"/>
        <v>128</v>
      </c>
      <c r="M5953">
        <f t="shared" si="715"/>
        <v>1299000</v>
      </c>
    </row>
    <row r="5954" spans="1:13" x14ac:dyDescent="0.45">
      <c r="A5954" t="s">
        <v>5323</v>
      </c>
      <c r="B5954">
        <v>950000</v>
      </c>
      <c r="C5954" t="s">
        <v>4</v>
      </c>
      <c r="D5954" t="str">
        <f>LEFT(F5954,7)</f>
        <v>2021.01</v>
      </c>
      <c r="E5954" t="str" cm="1">
        <f t="array" ref="E5954">IF(COUNT(FIND({"셀룰러","샐룰러","lte","Lte","LTE","Cellular","cellular"},G5954)),"lte","wifi")</f>
        <v>wifi</v>
      </c>
      <c r="F5954" t="s">
        <v>100</v>
      </c>
      <c r="G5954" t="s">
        <v>3139</v>
      </c>
      <c r="H5954">
        <f t="shared" si="710"/>
        <v>0.98000000000001819</v>
      </c>
      <c r="I5954">
        <f t="shared" si="713"/>
        <v>1299000</v>
      </c>
      <c r="J5954">
        <v>2020.03</v>
      </c>
      <c r="K5954">
        <f t="shared" si="714"/>
        <v>128</v>
      </c>
      <c r="M5954">
        <f t="shared" si="715"/>
        <v>1299000</v>
      </c>
    </row>
    <row r="5955" spans="1:13" x14ac:dyDescent="0.45">
      <c r="A5955" t="s">
        <v>5323</v>
      </c>
      <c r="B5955">
        <v>1150000</v>
      </c>
      <c r="C5955" t="s">
        <v>4</v>
      </c>
      <c r="D5955" t="str">
        <f>LEFT(F5955,7)</f>
        <v>2020.12</v>
      </c>
      <c r="E5955" t="str" cm="1">
        <f t="array" ref="E5955">IF(COUNT(FIND({"셀룰러","샐룰러","lte","Lte","LTE","Cellular","cellular"},G5955)),"lte","wifi")</f>
        <v>lte</v>
      </c>
      <c r="F5955" t="s">
        <v>143</v>
      </c>
      <c r="G5955" t="s">
        <v>4959</v>
      </c>
      <c r="H5955">
        <f t="shared" si="710"/>
        <v>8.9999999999918145E-2</v>
      </c>
      <c r="I5955">
        <f t="shared" si="713"/>
        <v>1499000</v>
      </c>
      <c r="J5955">
        <v>2020.03</v>
      </c>
      <c r="K5955">
        <f t="shared" si="714"/>
        <v>128</v>
      </c>
      <c r="M5955">
        <f t="shared" si="715"/>
        <v>1499000</v>
      </c>
    </row>
    <row r="5956" spans="1:13" x14ac:dyDescent="0.45">
      <c r="A5956" t="s">
        <v>5323</v>
      </c>
      <c r="B5956">
        <v>1500000</v>
      </c>
      <c r="C5956" t="s">
        <v>4</v>
      </c>
      <c r="D5956" t="str">
        <f>LEFT(F5956,7)</f>
        <v>2021.02</v>
      </c>
      <c r="E5956" t="str" cm="1">
        <f t="array" ref="E5956">IF(COUNT(FIND({"셀룰러","샐룰러","lte","Lte","LTE","Cellular","cellular"},G5956)),"lte","wifi")</f>
        <v>lte</v>
      </c>
      <c r="F5956" t="s">
        <v>66</v>
      </c>
      <c r="G5956" t="s">
        <v>3045</v>
      </c>
      <c r="H5956">
        <f t="shared" si="710"/>
        <v>0.99000000000000909</v>
      </c>
      <c r="I5956">
        <f t="shared" si="713"/>
        <v>1629000</v>
      </c>
      <c r="J5956">
        <v>2020.03</v>
      </c>
      <c r="K5956">
        <f t="shared" si="714"/>
        <v>256</v>
      </c>
      <c r="M5956">
        <f t="shared" si="715"/>
        <v>1499000</v>
      </c>
    </row>
    <row r="5957" spans="1:13" x14ac:dyDescent="0.45">
      <c r="A5957" t="s">
        <v>5323</v>
      </c>
      <c r="B5957">
        <v>960000</v>
      </c>
      <c r="C5957" t="s">
        <v>43</v>
      </c>
      <c r="D5957" s="2">
        <v>2021.01</v>
      </c>
      <c r="E5957" t="str" cm="1">
        <f t="array" ref="E5957">IF(COUNT(FIND({"셀룰러","샐룰러","lte","Lte","LTE","Cellular","cellular"},G5957)),"lte","wifi")</f>
        <v>wifi</v>
      </c>
      <c r="F5957">
        <v>20210113</v>
      </c>
      <c r="G5957" t="s">
        <v>5497</v>
      </c>
      <c r="H5957">
        <f t="shared" si="710"/>
        <v>0.98000000000001819</v>
      </c>
      <c r="I5957">
        <f t="shared" si="713"/>
        <v>1299000</v>
      </c>
      <c r="J5957">
        <v>2020.03</v>
      </c>
      <c r="K5957">
        <f t="shared" si="714"/>
        <v>128</v>
      </c>
      <c r="M5957">
        <f t="shared" si="715"/>
        <v>1299000</v>
      </c>
    </row>
    <row r="5958" spans="1:13" x14ac:dyDescent="0.45">
      <c r="A5958" t="s">
        <v>5323</v>
      </c>
      <c r="B5958">
        <v>930000</v>
      </c>
      <c r="C5958" t="s">
        <v>4</v>
      </c>
      <c r="D5958" t="str">
        <f t="shared" ref="D5958:D5966" si="717">LEFT(F5958,7)</f>
        <v>2021.02</v>
      </c>
      <c r="E5958" t="str" cm="1">
        <f t="array" ref="E5958">IF(COUNT(FIND({"셀룰러","샐룰러","lte","Lte","LTE","Cellular","cellular"},G5958)),"lte","wifi")</f>
        <v>wifi</v>
      </c>
      <c r="F5958" t="s">
        <v>105</v>
      </c>
      <c r="G5958" t="s">
        <v>2909</v>
      </c>
      <c r="H5958">
        <f t="shared" si="710"/>
        <v>0.99000000000000909</v>
      </c>
      <c r="I5958">
        <f t="shared" si="713"/>
        <v>1299000</v>
      </c>
      <c r="J5958">
        <v>2020.03</v>
      </c>
      <c r="K5958">
        <f t="shared" si="714"/>
        <v>128</v>
      </c>
      <c r="M5958">
        <f t="shared" si="715"/>
        <v>1299000</v>
      </c>
    </row>
    <row r="5959" spans="1:13" x14ac:dyDescent="0.45">
      <c r="A5959" t="s">
        <v>5323</v>
      </c>
      <c r="B5959">
        <v>1130000</v>
      </c>
      <c r="C5959" t="s">
        <v>4</v>
      </c>
      <c r="D5959" t="str">
        <f t="shared" si="717"/>
        <v>2020.11</v>
      </c>
      <c r="E5959" t="str" cm="1">
        <f t="array" ref="E5959">IF(COUNT(FIND({"셀룰러","샐룰러","lte","Lte","LTE","Cellular","cellular"},G5959)),"lte","wifi")</f>
        <v>wifi</v>
      </c>
      <c r="F5959" t="s">
        <v>206</v>
      </c>
      <c r="G5959" t="s">
        <v>4988</v>
      </c>
      <c r="H5959">
        <f t="shared" ref="H5959:H6020" si="718">D5959-J5959</f>
        <v>7.999999999992724E-2</v>
      </c>
      <c r="I5959">
        <f t="shared" si="713"/>
        <v>1429000</v>
      </c>
      <c r="J5959">
        <v>2020.03</v>
      </c>
      <c r="K5959">
        <f t="shared" si="714"/>
        <v>256</v>
      </c>
      <c r="M5959">
        <f t="shared" si="715"/>
        <v>1299000</v>
      </c>
    </row>
    <row r="5960" spans="1:13" x14ac:dyDescent="0.45">
      <c r="A5960" t="s">
        <v>5323</v>
      </c>
      <c r="B5960">
        <v>1000000</v>
      </c>
      <c r="C5960" t="s">
        <v>4</v>
      </c>
      <c r="D5960" t="str">
        <f t="shared" si="717"/>
        <v>2021.03</v>
      </c>
      <c r="E5960" t="str" cm="1">
        <f t="array" ref="E5960">IF(COUNT(FIND({"셀룰러","샐룰러","lte","Lte","LTE","Cellular","cellular"},G5960)),"lte","wifi")</f>
        <v>wifi</v>
      </c>
      <c r="F5960" t="s">
        <v>22</v>
      </c>
      <c r="G5960" t="s">
        <v>2898</v>
      </c>
      <c r="H5960">
        <f t="shared" si="718"/>
        <v>1</v>
      </c>
      <c r="I5960">
        <f t="shared" si="713"/>
        <v>1299000</v>
      </c>
      <c r="J5960">
        <v>2020.03</v>
      </c>
      <c r="K5960">
        <f t="shared" si="714"/>
        <v>128</v>
      </c>
      <c r="M5960">
        <f t="shared" si="715"/>
        <v>1299000</v>
      </c>
    </row>
    <row r="5961" spans="1:13" x14ac:dyDescent="0.45">
      <c r="A5961" t="s">
        <v>5323</v>
      </c>
      <c r="B5961">
        <v>1050000</v>
      </c>
      <c r="C5961" t="s">
        <v>4</v>
      </c>
      <c r="D5961" t="str">
        <f t="shared" si="717"/>
        <v>2021.01</v>
      </c>
      <c r="E5961" t="str" cm="1">
        <f t="array" ref="E5961">IF(COUNT(FIND({"셀룰러","샐룰러","lte","Lte","LTE","Cellular","cellular"},G5961)),"lte","wifi")</f>
        <v>wifi</v>
      </c>
      <c r="F5961" t="s">
        <v>97</v>
      </c>
      <c r="G5961" t="s">
        <v>3135</v>
      </c>
      <c r="H5961">
        <f t="shared" si="718"/>
        <v>0.98000000000001819</v>
      </c>
      <c r="I5961">
        <f t="shared" si="713"/>
        <v>1299000</v>
      </c>
      <c r="J5961">
        <v>2020.03</v>
      </c>
      <c r="K5961">
        <f t="shared" si="714"/>
        <v>128</v>
      </c>
      <c r="M5961">
        <f t="shared" si="715"/>
        <v>1299000</v>
      </c>
    </row>
    <row r="5962" spans="1:13" x14ac:dyDescent="0.45">
      <c r="A5962" t="s">
        <v>5323</v>
      </c>
      <c r="B5962">
        <v>920000</v>
      </c>
      <c r="C5962" t="s">
        <v>4</v>
      </c>
      <c r="D5962" t="str">
        <f t="shared" si="717"/>
        <v>2020.12</v>
      </c>
      <c r="E5962" t="str" cm="1">
        <f t="array" ref="E5962">IF(COUNT(FIND({"셀룰러","샐룰러","lte","Lte","LTE","Cellular","cellular"},G5962)),"lte","wifi")</f>
        <v>lte</v>
      </c>
      <c r="F5962" t="s">
        <v>175</v>
      </c>
      <c r="G5962" t="s">
        <v>5031</v>
      </c>
      <c r="H5962">
        <f t="shared" si="718"/>
        <v>8.9999999999918145E-2</v>
      </c>
      <c r="I5962">
        <f t="shared" si="713"/>
        <v>1629000</v>
      </c>
      <c r="J5962">
        <v>2020.03</v>
      </c>
      <c r="K5962">
        <f t="shared" si="714"/>
        <v>256</v>
      </c>
      <c r="M5962">
        <f t="shared" si="715"/>
        <v>1499000</v>
      </c>
    </row>
    <row r="5963" spans="1:13" x14ac:dyDescent="0.45">
      <c r="A5963" t="s">
        <v>5323</v>
      </c>
      <c r="B5963">
        <v>1230000</v>
      </c>
      <c r="C5963" t="s">
        <v>43</v>
      </c>
      <c r="D5963" t="str">
        <f t="shared" si="717"/>
        <v>2021.02</v>
      </c>
      <c r="E5963" t="str" cm="1">
        <f t="array" ref="E5963">IF(COUNT(FIND({"셀룰러","샐룰러","lte","Lte","LTE","Cellular","cellular"},G5963)),"lte","wifi")</f>
        <v>wifi</v>
      </c>
      <c r="F5963" t="s">
        <v>44</v>
      </c>
      <c r="G5963" t="s">
        <v>3017</v>
      </c>
      <c r="H5963">
        <f t="shared" si="718"/>
        <v>0.99000000000000909</v>
      </c>
      <c r="I5963">
        <f t="shared" si="713"/>
        <v>1429000</v>
      </c>
      <c r="J5963">
        <v>2020.03</v>
      </c>
      <c r="K5963">
        <f t="shared" si="714"/>
        <v>256</v>
      </c>
      <c r="M5963">
        <f t="shared" si="715"/>
        <v>1299000</v>
      </c>
    </row>
    <row r="5964" spans="1:13" x14ac:dyDescent="0.45">
      <c r="A5964" t="s">
        <v>5323</v>
      </c>
      <c r="B5964">
        <v>770000</v>
      </c>
      <c r="C5964" t="s">
        <v>4</v>
      </c>
      <c r="D5964" t="str">
        <f t="shared" si="717"/>
        <v>2020.12</v>
      </c>
      <c r="E5964" t="str" cm="1">
        <f t="array" ref="E5964">IF(COUNT(FIND({"셀룰러","샐룰러","lte","Lte","LTE","Cellular","cellular"},G5964)),"lte","wifi")</f>
        <v>wifi</v>
      </c>
      <c r="F5964" t="s">
        <v>134</v>
      </c>
      <c r="G5964" t="s">
        <v>3208</v>
      </c>
      <c r="H5964">
        <f t="shared" si="718"/>
        <v>8.9999999999918145E-2</v>
      </c>
      <c r="I5964">
        <f t="shared" si="713"/>
        <v>1299000</v>
      </c>
      <c r="J5964">
        <v>2020.03</v>
      </c>
      <c r="K5964">
        <f t="shared" si="714"/>
        <v>128</v>
      </c>
      <c r="M5964">
        <f t="shared" si="715"/>
        <v>1299000</v>
      </c>
    </row>
    <row r="5965" spans="1:13" x14ac:dyDescent="0.45">
      <c r="A5965" t="s">
        <v>5323</v>
      </c>
      <c r="B5965">
        <v>1050000</v>
      </c>
      <c r="C5965" t="s">
        <v>43</v>
      </c>
      <c r="D5965" t="str">
        <f t="shared" si="717"/>
        <v>2021.02</v>
      </c>
      <c r="E5965" t="str" cm="1">
        <f t="array" ref="E5965">IF(COUNT(FIND({"셀룰러","샐룰러","lte","Lte","LTE","Cellular","cellular"},G5965)),"lte","wifi")</f>
        <v>wifi</v>
      </c>
      <c r="F5965" t="s">
        <v>48</v>
      </c>
      <c r="G5965" t="s">
        <v>3057</v>
      </c>
      <c r="H5965">
        <f t="shared" si="718"/>
        <v>0.99000000000000909</v>
      </c>
      <c r="I5965">
        <f t="shared" si="713"/>
        <v>1299000</v>
      </c>
      <c r="J5965">
        <v>2020.03</v>
      </c>
      <c r="K5965">
        <f t="shared" si="714"/>
        <v>128</v>
      </c>
      <c r="M5965">
        <f t="shared" si="715"/>
        <v>1299000</v>
      </c>
    </row>
    <row r="5966" spans="1:13" x14ac:dyDescent="0.45">
      <c r="A5966" t="s">
        <v>5323</v>
      </c>
      <c r="B5966">
        <v>805000</v>
      </c>
      <c r="C5966" t="s">
        <v>4</v>
      </c>
      <c r="D5966" t="str">
        <f t="shared" si="717"/>
        <v>2021.02</v>
      </c>
      <c r="E5966" t="str" cm="1">
        <f t="array" ref="E5966">IF(COUNT(FIND({"셀룰러","샐룰러","lte","Lte","LTE","Cellular","cellular"},G5966)),"lte","wifi")</f>
        <v>wifi</v>
      </c>
      <c r="F5966" t="s">
        <v>41</v>
      </c>
      <c r="G5966" t="s">
        <v>4941</v>
      </c>
      <c r="H5966">
        <f t="shared" si="718"/>
        <v>0.99000000000000909</v>
      </c>
      <c r="I5966">
        <f t="shared" si="713"/>
        <v>1429000</v>
      </c>
      <c r="J5966">
        <v>2020.03</v>
      </c>
      <c r="K5966">
        <f t="shared" si="714"/>
        <v>256</v>
      </c>
      <c r="M5966">
        <f t="shared" si="715"/>
        <v>1299000</v>
      </c>
    </row>
    <row r="5967" spans="1:13" x14ac:dyDescent="0.45">
      <c r="A5967" t="s">
        <v>5323</v>
      </c>
      <c r="B5967">
        <v>950000</v>
      </c>
      <c r="C5967" t="s">
        <v>4</v>
      </c>
      <c r="D5967" s="2">
        <v>2021.02</v>
      </c>
      <c r="E5967" t="str" cm="1">
        <f t="array" ref="E5967">IF(COUNT(FIND({"셀룰러","샐룰러","lte","Lte","LTE","Cellular","cellular"},G5967)),"lte","wifi")</f>
        <v>lte</v>
      </c>
      <c r="F5967">
        <v>20210226</v>
      </c>
      <c r="G5967" t="s">
        <v>27</v>
      </c>
      <c r="H5967">
        <f t="shared" si="718"/>
        <v>0.99000000000000909</v>
      </c>
      <c r="I5967">
        <f t="shared" si="713"/>
        <v>1629000</v>
      </c>
      <c r="J5967">
        <v>2020.03</v>
      </c>
      <c r="K5967">
        <f t="shared" si="714"/>
        <v>256</v>
      </c>
      <c r="M5967">
        <f t="shared" si="715"/>
        <v>1499000</v>
      </c>
    </row>
    <row r="5968" spans="1:13" x14ac:dyDescent="0.45">
      <c r="A5968" t="s">
        <v>5323</v>
      </c>
      <c r="B5968">
        <v>1150000</v>
      </c>
      <c r="C5968" t="s">
        <v>43</v>
      </c>
      <c r="D5968" t="str">
        <f t="shared" ref="D5968:D5977" si="719">LEFT(F5968,7)</f>
        <v>2021.02</v>
      </c>
      <c r="E5968" t="str" cm="1">
        <f t="array" ref="E5968">IF(COUNT(FIND({"셀룰러","샐룰러","lte","Lte","LTE","Cellular","cellular"},G5968)),"lte","wifi")</f>
        <v>wifi</v>
      </c>
      <c r="F5968" t="s">
        <v>52</v>
      </c>
      <c r="G5968" t="s">
        <v>3056</v>
      </c>
      <c r="H5968">
        <f t="shared" si="718"/>
        <v>0.99000000000000909</v>
      </c>
      <c r="I5968">
        <f t="shared" si="713"/>
        <v>1299000</v>
      </c>
      <c r="J5968">
        <v>2020.03</v>
      </c>
      <c r="K5968">
        <f t="shared" si="714"/>
        <v>128</v>
      </c>
      <c r="M5968">
        <f t="shared" si="715"/>
        <v>1299000</v>
      </c>
    </row>
    <row r="5969" spans="1:13" x14ac:dyDescent="0.45">
      <c r="A5969" t="s">
        <v>5323</v>
      </c>
      <c r="B5969">
        <v>900000</v>
      </c>
      <c r="C5969" t="s">
        <v>4</v>
      </c>
      <c r="D5969" t="str">
        <f t="shared" si="719"/>
        <v>2021.03</v>
      </c>
      <c r="E5969" t="str" cm="1">
        <f t="array" ref="E5969">IF(COUNT(FIND({"셀룰러","샐룰러","lte","Lte","LTE","Cellular","cellular"},G5969)),"lte","wifi")</f>
        <v>wifi</v>
      </c>
      <c r="F5969" t="s">
        <v>13</v>
      </c>
      <c r="G5969" t="s">
        <v>2972</v>
      </c>
      <c r="H5969">
        <f t="shared" si="718"/>
        <v>1</v>
      </c>
      <c r="I5969">
        <f t="shared" si="713"/>
        <v>1299000</v>
      </c>
      <c r="J5969">
        <v>2020.03</v>
      </c>
      <c r="K5969">
        <f t="shared" si="714"/>
        <v>128</v>
      </c>
      <c r="M5969">
        <f t="shared" si="715"/>
        <v>1299000</v>
      </c>
    </row>
    <row r="5970" spans="1:13" x14ac:dyDescent="0.45">
      <c r="A5970" t="s">
        <v>5323</v>
      </c>
      <c r="B5970">
        <v>1050000</v>
      </c>
      <c r="C5970" t="s">
        <v>4</v>
      </c>
      <c r="D5970" t="str">
        <f t="shared" si="719"/>
        <v>2021.02</v>
      </c>
      <c r="E5970" t="str" cm="1">
        <f t="array" ref="E5970">IF(COUNT(FIND({"셀룰러","샐룰러","lte","Lte","LTE","Cellular","cellular"},G5970)),"lte","wifi")</f>
        <v>wifi</v>
      </c>
      <c r="F5970" t="s">
        <v>58</v>
      </c>
      <c r="G5970" t="s">
        <v>3060</v>
      </c>
      <c r="H5970">
        <f t="shared" si="718"/>
        <v>0.99000000000000909</v>
      </c>
      <c r="I5970">
        <f t="shared" si="713"/>
        <v>1299000</v>
      </c>
      <c r="J5970">
        <v>2020.03</v>
      </c>
      <c r="K5970">
        <f t="shared" si="714"/>
        <v>128</v>
      </c>
      <c r="M5970">
        <f t="shared" si="715"/>
        <v>1299000</v>
      </c>
    </row>
    <row r="5971" spans="1:13" x14ac:dyDescent="0.45">
      <c r="A5971" t="s">
        <v>5323</v>
      </c>
      <c r="B5971">
        <v>900000</v>
      </c>
      <c r="C5971" t="s">
        <v>4</v>
      </c>
      <c r="D5971" t="str">
        <f t="shared" si="719"/>
        <v>2020.12</v>
      </c>
      <c r="E5971" t="str" cm="1">
        <f t="array" ref="E5971">IF(COUNT(FIND({"셀룰러","샐룰러","lte","Lte","LTE","Cellular","cellular"},G5971)),"lte","wifi")</f>
        <v>lte</v>
      </c>
      <c r="F5971" t="s">
        <v>150</v>
      </c>
      <c r="G5971" t="s">
        <v>3200</v>
      </c>
      <c r="H5971">
        <f t="shared" si="718"/>
        <v>8.9999999999918145E-2</v>
      </c>
      <c r="I5971">
        <f t="shared" si="713"/>
        <v>1499000</v>
      </c>
      <c r="J5971">
        <v>2020.03</v>
      </c>
      <c r="K5971">
        <f t="shared" si="714"/>
        <v>128</v>
      </c>
      <c r="M5971">
        <f t="shared" si="715"/>
        <v>1499000</v>
      </c>
    </row>
    <row r="5972" spans="1:13" x14ac:dyDescent="0.45">
      <c r="A5972" t="s">
        <v>5323</v>
      </c>
      <c r="B5972">
        <v>1090000</v>
      </c>
      <c r="C5972" t="s">
        <v>43</v>
      </c>
      <c r="D5972" t="str">
        <f t="shared" si="719"/>
        <v>2021.02</v>
      </c>
      <c r="E5972" t="str" cm="1">
        <f t="array" ref="E5972">IF(COUNT(FIND({"셀룰러","샐룰러","lte","Lte","LTE","Cellular","cellular"},G5972)),"lte","wifi")</f>
        <v>wifi</v>
      </c>
      <c r="F5972" t="s">
        <v>257</v>
      </c>
      <c r="G5972" t="s">
        <v>3031</v>
      </c>
      <c r="H5972">
        <f t="shared" si="718"/>
        <v>0.99000000000000909</v>
      </c>
      <c r="I5972">
        <f t="shared" si="713"/>
        <v>1429000</v>
      </c>
      <c r="J5972">
        <v>2020.03</v>
      </c>
      <c r="K5972">
        <f t="shared" si="714"/>
        <v>256</v>
      </c>
      <c r="M5972">
        <f t="shared" si="715"/>
        <v>1299000</v>
      </c>
    </row>
    <row r="5973" spans="1:13" x14ac:dyDescent="0.45">
      <c r="A5973" t="s">
        <v>5323</v>
      </c>
      <c r="B5973">
        <v>1450000</v>
      </c>
      <c r="C5973" t="s">
        <v>43</v>
      </c>
      <c r="D5973" t="str">
        <f t="shared" si="719"/>
        <v>2020.12</v>
      </c>
      <c r="E5973" t="str" cm="1">
        <f t="array" ref="E5973">IF(COUNT(FIND({"셀룰러","샐룰러","lte","Lte","LTE","Cellular","cellular"},G5973)),"lte","wifi")</f>
        <v>wifi</v>
      </c>
      <c r="F5973" t="s">
        <v>169</v>
      </c>
      <c r="G5973" t="s">
        <v>4951</v>
      </c>
      <c r="H5973">
        <f t="shared" si="718"/>
        <v>8.9999999999918145E-2</v>
      </c>
      <c r="I5973">
        <f t="shared" si="713"/>
        <v>1689000</v>
      </c>
      <c r="J5973">
        <v>2020.03</v>
      </c>
      <c r="K5973">
        <f t="shared" si="714"/>
        <v>512</v>
      </c>
      <c r="M5973">
        <f t="shared" si="715"/>
        <v>1299000</v>
      </c>
    </row>
    <row r="5974" spans="1:13" x14ac:dyDescent="0.45">
      <c r="A5974" t="s">
        <v>5323</v>
      </c>
      <c r="B5974">
        <v>1050000</v>
      </c>
      <c r="C5974" t="s">
        <v>43</v>
      </c>
      <c r="D5974" t="str">
        <f t="shared" si="719"/>
        <v>2020.12</v>
      </c>
      <c r="E5974" t="str" cm="1">
        <f t="array" ref="E5974">IF(COUNT(FIND({"셀룰러","샐룰러","lte","Lte","LTE","Cellular","cellular"},G5974)),"lte","wifi")</f>
        <v>wifi</v>
      </c>
      <c r="F5974" t="s">
        <v>173</v>
      </c>
      <c r="G5974" t="s">
        <v>2950</v>
      </c>
      <c r="H5974">
        <f t="shared" si="718"/>
        <v>8.9999999999918145E-2</v>
      </c>
      <c r="I5974">
        <f t="shared" si="713"/>
        <v>1299000</v>
      </c>
      <c r="J5974">
        <v>2020.03</v>
      </c>
      <c r="K5974">
        <f t="shared" si="714"/>
        <v>128</v>
      </c>
      <c r="M5974">
        <f t="shared" si="715"/>
        <v>1299000</v>
      </c>
    </row>
    <row r="5975" spans="1:13" x14ac:dyDescent="0.45">
      <c r="A5975" t="s">
        <v>5323</v>
      </c>
      <c r="B5975">
        <v>890000</v>
      </c>
      <c r="C5975" t="s">
        <v>43</v>
      </c>
      <c r="D5975" t="str">
        <f t="shared" si="719"/>
        <v>2021.03</v>
      </c>
      <c r="E5975" t="str" cm="1">
        <f t="array" ref="E5975">IF(COUNT(FIND({"셀룰러","샐룰러","lte","Lte","LTE","Cellular","cellular"},G5975)),"lte","wifi")</f>
        <v>wifi</v>
      </c>
      <c r="F5975" t="s">
        <v>20</v>
      </c>
      <c r="G5975" t="s">
        <v>2828</v>
      </c>
      <c r="H5975">
        <f t="shared" si="718"/>
        <v>1</v>
      </c>
      <c r="I5975">
        <f t="shared" si="713"/>
        <v>1299000</v>
      </c>
      <c r="J5975">
        <v>2020.03</v>
      </c>
      <c r="K5975">
        <f t="shared" si="714"/>
        <v>128</v>
      </c>
      <c r="M5975">
        <f t="shared" si="715"/>
        <v>1299000</v>
      </c>
    </row>
    <row r="5976" spans="1:13" x14ac:dyDescent="0.45">
      <c r="A5976" t="s">
        <v>5323</v>
      </c>
      <c r="B5976">
        <v>1150000</v>
      </c>
      <c r="C5976" t="s">
        <v>43</v>
      </c>
      <c r="D5976" t="str">
        <f t="shared" si="719"/>
        <v>2020.12</v>
      </c>
      <c r="E5976" t="str" cm="1">
        <f t="array" ref="E5976">IF(COUNT(FIND({"셀룰러","샐룰러","lte","Lte","LTE","Cellular","cellular"},G5976)),"lte","wifi")</f>
        <v>wifi</v>
      </c>
      <c r="F5976" t="s">
        <v>121</v>
      </c>
      <c r="G5976" t="s">
        <v>3207</v>
      </c>
      <c r="H5976">
        <f t="shared" si="718"/>
        <v>8.9999999999918145E-2</v>
      </c>
      <c r="I5976">
        <f t="shared" si="713"/>
        <v>1299000</v>
      </c>
      <c r="J5976">
        <v>2020.03</v>
      </c>
      <c r="K5976">
        <f t="shared" si="714"/>
        <v>128</v>
      </c>
      <c r="M5976">
        <f t="shared" si="715"/>
        <v>1299000</v>
      </c>
    </row>
    <row r="5977" spans="1:13" x14ac:dyDescent="0.45">
      <c r="A5977" t="s">
        <v>5323</v>
      </c>
      <c r="B5977">
        <v>900000</v>
      </c>
      <c r="C5977" t="s">
        <v>4</v>
      </c>
      <c r="D5977" t="str">
        <f t="shared" si="719"/>
        <v>2021.02</v>
      </c>
      <c r="E5977" t="str" cm="1">
        <f t="array" ref="E5977">IF(COUNT(FIND({"셀룰러","샐룰러","lte","Lte","LTE","Cellular","cellular"},G5977)),"lte","wifi")</f>
        <v>lte</v>
      </c>
      <c r="F5977" t="s">
        <v>44</v>
      </c>
      <c r="G5977" t="s">
        <v>2904</v>
      </c>
      <c r="H5977">
        <f t="shared" si="718"/>
        <v>0.99000000000000909</v>
      </c>
      <c r="I5977">
        <f t="shared" si="713"/>
        <v>1499000</v>
      </c>
      <c r="J5977">
        <v>2020.03</v>
      </c>
      <c r="K5977">
        <f t="shared" si="714"/>
        <v>128</v>
      </c>
      <c r="M5977">
        <f t="shared" si="715"/>
        <v>1499000</v>
      </c>
    </row>
    <row r="5978" spans="1:13" x14ac:dyDescent="0.45">
      <c r="A5978" t="s">
        <v>5323</v>
      </c>
      <c r="B5978">
        <v>990000</v>
      </c>
      <c r="C5978" t="s">
        <v>43</v>
      </c>
      <c r="D5978" s="2">
        <v>2020.11</v>
      </c>
      <c r="E5978" t="str" cm="1">
        <f t="array" ref="E5978">IF(COUNT(FIND({"셀룰러","샐룰러","lte","Lte","LTE","Cellular","cellular"},G5978)),"lte","wifi")</f>
        <v>wifi</v>
      </c>
      <c r="F5978">
        <v>20201120</v>
      </c>
      <c r="G5978" t="s">
        <v>5586</v>
      </c>
      <c r="H5978">
        <f t="shared" si="718"/>
        <v>7.999999999992724E-2</v>
      </c>
      <c r="I5978">
        <f t="shared" si="713"/>
        <v>1429000</v>
      </c>
      <c r="J5978">
        <v>2020.03</v>
      </c>
      <c r="K5978">
        <f t="shared" si="714"/>
        <v>256</v>
      </c>
      <c r="M5978">
        <f t="shared" si="715"/>
        <v>1299000</v>
      </c>
    </row>
    <row r="5979" spans="1:13" x14ac:dyDescent="0.45">
      <c r="A5979" t="s">
        <v>5323</v>
      </c>
      <c r="B5979">
        <v>1600000</v>
      </c>
      <c r="C5979" t="s">
        <v>43</v>
      </c>
      <c r="D5979" t="str">
        <f t="shared" ref="D5979:D5999" si="720">LEFT(F5979,7)</f>
        <v>2021.01</v>
      </c>
      <c r="E5979" t="str" cm="1">
        <f t="array" ref="E5979">IF(COUNT(FIND({"셀룰러","샐룰러","lte","Lte","LTE","Cellular","cellular"},G5979)),"lte","wifi")</f>
        <v>lte</v>
      </c>
      <c r="F5979" t="s">
        <v>89</v>
      </c>
      <c r="G5979" t="s">
        <v>3122</v>
      </c>
      <c r="H5979">
        <f t="shared" si="718"/>
        <v>0.98000000000001819</v>
      </c>
      <c r="I5979">
        <f t="shared" si="713"/>
        <v>1889000</v>
      </c>
      <c r="J5979">
        <v>2020.03</v>
      </c>
      <c r="K5979">
        <f t="shared" si="714"/>
        <v>512</v>
      </c>
      <c r="M5979">
        <f t="shared" si="715"/>
        <v>1499000</v>
      </c>
    </row>
    <row r="5980" spans="1:13" x14ac:dyDescent="0.45">
      <c r="A5980" t="s">
        <v>5323</v>
      </c>
      <c r="B5980">
        <v>900000</v>
      </c>
      <c r="C5980" t="s">
        <v>43</v>
      </c>
      <c r="D5980" t="str">
        <f t="shared" si="720"/>
        <v>2021.03</v>
      </c>
      <c r="E5980" t="str" cm="1">
        <f t="array" ref="E5980">IF(COUNT(FIND({"셀룰러","샐룰러","lte","Lte","LTE","Cellular","cellular"},G5980)),"lte","wifi")</f>
        <v>wifi</v>
      </c>
      <c r="F5980" t="s">
        <v>22</v>
      </c>
      <c r="G5980" t="s">
        <v>2752</v>
      </c>
      <c r="H5980">
        <f t="shared" si="718"/>
        <v>1</v>
      </c>
      <c r="I5980">
        <f t="shared" si="713"/>
        <v>1299000</v>
      </c>
      <c r="J5980">
        <v>2020.03</v>
      </c>
      <c r="K5980">
        <f t="shared" si="714"/>
        <v>128</v>
      </c>
      <c r="M5980">
        <f t="shared" si="715"/>
        <v>1299000</v>
      </c>
    </row>
    <row r="5981" spans="1:13" x14ac:dyDescent="0.45">
      <c r="A5981" t="s">
        <v>5323</v>
      </c>
      <c r="B5981">
        <v>1180000</v>
      </c>
      <c r="C5981" t="s">
        <v>4</v>
      </c>
      <c r="D5981" t="str">
        <f t="shared" si="720"/>
        <v>2021.02</v>
      </c>
      <c r="E5981" t="str" cm="1">
        <f t="array" ref="E5981">IF(COUNT(FIND({"셀룰러","샐룰러","lte","Lte","LTE","Cellular","cellular"},G5981)),"lte","wifi")</f>
        <v>wifi</v>
      </c>
      <c r="F5981" t="s">
        <v>52</v>
      </c>
      <c r="G5981" t="s">
        <v>3036</v>
      </c>
      <c r="H5981">
        <f t="shared" si="718"/>
        <v>0.99000000000000909</v>
      </c>
      <c r="I5981">
        <f t="shared" si="713"/>
        <v>1429000</v>
      </c>
      <c r="J5981">
        <v>2020.03</v>
      </c>
      <c r="K5981">
        <f t="shared" si="714"/>
        <v>256</v>
      </c>
      <c r="M5981">
        <f t="shared" si="715"/>
        <v>1299000</v>
      </c>
    </row>
    <row r="5982" spans="1:13" x14ac:dyDescent="0.45">
      <c r="A5982" t="s">
        <v>5323</v>
      </c>
      <c r="B5982">
        <v>820000</v>
      </c>
      <c r="C5982" t="s">
        <v>4</v>
      </c>
      <c r="D5982" t="str">
        <f t="shared" si="720"/>
        <v>2021.02</v>
      </c>
      <c r="E5982" t="str" cm="1">
        <f t="array" ref="E5982">IF(COUNT(FIND({"셀룰러","샐룰러","lte","Lte","LTE","Cellular","cellular"},G5982)),"lte","wifi")</f>
        <v>wifi</v>
      </c>
      <c r="F5982" t="s">
        <v>77</v>
      </c>
      <c r="G5982" t="s">
        <v>3052</v>
      </c>
      <c r="H5982">
        <f t="shared" si="718"/>
        <v>0.99000000000000909</v>
      </c>
      <c r="I5982">
        <f t="shared" si="713"/>
        <v>1429000</v>
      </c>
      <c r="J5982">
        <v>2020.03</v>
      </c>
      <c r="K5982">
        <f t="shared" si="714"/>
        <v>256</v>
      </c>
      <c r="M5982">
        <f t="shared" si="715"/>
        <v>1299000</v>
      </c>
    </row>
    <row r="5983" spans="1:13" x14ac:dyDescent="0.45">
      <c r="A5983" t="s">
        <v>5323</v>
      </c>
      <c r="B5983">
        <v>950000</v>
      </c>
      <c r="C5983" t="s">
        <v>4</v>
      </c>
      <c r="D5983" t="str">
        <f t="shared" si="720"/>
        <v>2020.12</v>
      </c>
      <c r="E5983" t="str" cm="1">
        <f t="array" ref="E5983">IF(COUNT(FIND({"셀룰러","샐룰러","lte","Lte","LTE","Cellular","cellular"},G5983)),"lte","wifi")</f>
        <v>lte</v>
      </c>
      <c r="F5983" t="s">
        <v>142</v>
      </c>
      <c r="G5983" t="s">
        <v>4958</v>
      </c>
      <c r="H5983">
        <f t="shared" si="718"/>
        <v>8.9999999999918145E-2</v>
      </c>
      <c r="I5983">
        <f t="shared" si="713"/>
        <v>1499000</v>
      </c>
      <c r="J5983">
        <v>2020.03</v>
      </c>
      <c r="K5983">
        <f t="shared" si="714"/>
        <v>128</v>
      </c>
      <c r="M5983">
        <f t="shared" si="715"/>
        <v>1499000</v>
      </c>
    </row>
    <row r="5984" spans="1:13" x14ac:dyDescent="0.45">
      <c r="A5984" t="s">
        <v>5323</v>
      </c>
      <c r="B5984">
        <v>820000</v>
      </c>
      <c r="C5984" t="s">
        <v>4</v>
      </c>
      <c r="D5984" t="str">
        <f t="shared" si="720"/>
        <v>2021.03</v>
      </c>
      <c r="E5984" t="str" cm="1">
        <f t="array" ref="E5984">IF(COUNT(FIND({"셀룰러","샐룰러","lte","Lte","LTE","Cellular","cellular"},G5984)),"lte","wifi")</f>
        <v>wifi</v>
      </c>
      <c r="F5984" t="s">
        <v>190</v>
      </c>
      <c r="G5984" t="s">
        <v>2977</v>
      </c>
      <c r="H5984">
        <f t="shared" si="718"/>
        <v>1</v>
      </c>
      <c r="I5984">
        <f t="shared" si="713"/>
        <v>1299000</v>
      </c>
      <c r="J5984">
        <v>2020.03</v>
      </c>
      <c r="K5984">
        <f t="shared" si="714"/>
        <v>128</v>
      </c>
      <c r="M5984">
        <f t="shared" si="715"/>
        <v>1299000</v>
      </c>
    </row>
    <row r="5985" spans="1:13" x14ac:dyDescent="0.45">
      <c r="A5985" t="s">
        <v>5323</v>
      </c>
      <c r="B5985">
        <v>1100000</v>
      </c>
      <c r="C5985" t="s">
        <v>43</v>
      </c>
      <c r="D5985" t="str">
        <f t="shared" si="720"/>
        <v>2021.02</v>
      </c>
      <c r="E5985" t="str" cm="1">
        <f t="array" ref="E5985">IF(COUNT(FIND({"셀룰러","샐룰러","lte","Lte","LTE","Cellular","cellular"},G5985)),"lte","wifi")</f>
        <v>wifi</v>
      </c>
      <c r="F5985" t="s">
        <v>54</v>
      </c>
      <c r="G5985" t="s">
        <v>3047</v>
      </c>
      <c r="H5985">
        <f t="shared" si="718"/>
        <v>0.99000000000000909</v>
      </c>
      <c r="I5985">
        <f t="shared" si="713"/>
        <v>1299000</v>
      </c>
      <c r="J5985">
        <v>2020.03</v>
      </c>
      <c r="K5985">
        <f t="shared" si="714"/>
        <v>128</v>
      </c>
      <c r="M5985">
        <f t="shared" si="715"/>
        <v>1299000</v>
      </c>
    </row>
    <row r="5986" spans="1:13" x14ac:dyDescent="0.45">
      <c r="A5986" t="s">
        <v>5323</v>
      </c>
      <c r="B5986">
        <v>1424000</v>
      </c>
      <c r="C5986" t="s">
        <v>43</v>
      </c>
      <c r="D5986" t="str">
        <f t="shared" si="720"/>
        <v>2020.11</v>
      </c>
      <c r="E5986" t="str" cm="1">
        <f t="array" ref="E5986">IF(COUNT(FIND({"셀룰러","샐룰러","lte","Lte","LTE","Cellular","cellular"},G5986)),"lte","wifi")</f>
        <v>wifi</v>
      </c>
      <c r="F5986" t="s">
        <v>185</v>
      </c>
      <c r="G5986" t="s">
        <v>2955</v>
      </c>
      <c r="H5986">
        <f t="shared" si="718"/>
        <v>7.999999999992724E-2</v>
      </c>
      <c r="I5986">
        <f t="shared" si="713"/>
        <v>1689000</v>
      </c>
      <c r="J5986">
        <v>2020.03</v>
      </c>
      <c r="K5986">
        <f t="shared" si="714"/>
        <v>512</v>
      </c>
      <c r="M5986">
        <f t="shared" si="715"/>
        <v>1299000</v>
      </c>
    </row>
    <row r="5987" spans="1:13" x14ac:dyDescent="0.45">
      <c r="A5987" t="s">
        <v>5323</v>
      </c>
      <c r="B5987">
        <v>990000</v>
      </c>
      <c r="C5987" t="s">
        <v>4</v>
      </c>
      <c r="D5987" t="str">
        <f t="shared" si="720"/>
        <v>2021.01</v>
      </c>
      <c r="E5987" t="str" cm="1">
        <f t="array" ref="E5987">IF(COUNT(FIND({"셀룰러","샐룰러","lte","Lte","LTE","Cellular","cellular"},G5987)),"lte","wifi")</f>
        <v>wifi</v>
      </c>
      <c r="F5987" t="s">
        <v>371</v>
      </c>
      <c r="G5987" t="s">
        <v>3140</v>
      </c>
      <c r="H5987">
        <f t="shared" si="718"/>
        <v>0.98000000000001819</v>
      </c>
      <c r="I5987">
        <f t="shared" si="713"/>
        <v>1299000</v>
      </c>
      <c r="J5987">
        <v>2020.03</v>
      </c>
      <c r="K5987">
        <f t="shared" si="714"/>
        <v>128</v>
      </c>
      <c r="M5987">
        <f t="shared" si="715"/>
        <v>1299000</v>
      </c>
    </row>
    <row r="5988" spans="1:13" x14ac:dyDescent="0.45">
      <c r="A5988" t="s">
        <v>5323</v>
      </c>
      <c r="B5988">
        <v>1050000</v>
      </c>
      <c r="C5988" t="s">
        <v>7</v>
      </c>
      <c r="D5988" t="str">
        <f t="shared" si="720"/>
        <v>2021.02</v>
      </c>
      <c r="E5988" t="str" cm="1">
        <f t="array" ref="E5988">IF(COUNT(FIND({"셀룰러","샐룰러","lte","Lte","LTE","Cellular","cellular"},G5988)),"lte","wifi")</f>
        <v>lte</v>
      </c>
      <c r="F5988" t="s">
        <v>66</v>
      </c>
      <c r="G5988" t="s">
        <v>3063</v>
      </c>
      <c r="H5988">
        <f t="shared" si="718"/>
        <v>0.99000000000000909</v>
      </c>
      <c r="I5988">
        <f t="shared" si="713"/>
        <v>1629000</v>
      </c>
      <c r="J5988">
        <v>2020.03</v>
      </c>
      <c r="K5988">
        <f t="shared" si="714"/>
        <v>256</v>
      </c>
      <c r="M5988">
        <f t="shared" si="715"/>
        <v>1499000</v>
      </c>
    </row>
    <row r="5989" spans="1:13" x14ac:dyDescent="0.45">
      <c r="A5989" t="s">
        <v>5323</v>
      </c>
      <c r="B5989">
        <v>1200000</v>
      </c>
      <c r="C5989" t="s">
        <v>43</v>
      </c>
      <c r="D5989" t="str">
        <f t="shared" si="720"/>
        <v>2021.03</v>
      </c>
      <c r="E5989" t="str" cm="1">
        <f t="array" ref="E5989">IF(COUNT(FIND({"셀룰러","샐룰러","lte","Lte","LTE","Cellular","cellular"},G5989)),"lte","wifi")</f>
        <v>wifi</v>
      </c>
      <c r="F5989" t="s">
        <v>197</v>
      </c>
      <c r="G5989" t="s">
        <v>2964</v>
      </c>
      <c r="H5989">
        <f t="shared" si="718"/>
        <v>1</v>
      </c>
      <c r="I5989">
        <f t="shared" si="713"/>
        <v>1429000</v>
      </c>
      <c r="J5989">
        <v>2020.03</v>
      </c>
      <c r="K5989">
        <f t="shared" si="714"/>
        <v>256</v>
      </c>
      <c r="M5989">
        <f t="shared" si="715"/>
        <v>1299000</v>
      </c>
    </row>
    <row r="5990" spans="1:13" x14ac:dyDescent="0.45">
      <c r="A5990" t="s">
        <v>5323</v>
      </c>
      <c r="B5990">
        <v>1200000</v>
      </c>
      <c r="C5990" t="s">
        <v>4</v>
      </c>
      <c r="D5990" t="str">
        <f t="shared" si="720"/>
        <v>2021.01</v>
      </c>
      <c r="E5990" t="str" cm="1">
        <f t="array" ref="E5990">IF(COUNT(FIND({"셀룰러","샐룰러","lte","Lte","LTE","Cellular","cellular"},G5990)),"lte","wifi")</f>
        <v>lte</v>
      </c>
      <c r="F5990" t="s">
        <v>371</v>
      </c>
      <c r="G5990" t="s">
        <v>3157</v>
      </c>
      <c r="H5990">
        <f t="shared" si="718"/>
        <v>0.98000000000001819</v>
      </c>
      <c r="I5990">
        <f t="shared" si="713"/>
        <v>1629000</v>
      </c>
      <c r="J5990">
        <v>2020.03</v>
      </c>
      <c r="K5990">
        <f t="shared" si="714"/>
        <v>256</v>
      </c>
      <c r="M5990">
        <f t="shared" si="715"/>
        <v>1499000</v>
      </c>
    </row>
    <row r="5991" spans="1:13" x14ac:dyDescent="0.45">
      <c r="A5991" t="s">
        <v>5323</v>
      </c>
      <c r="B5991">
        <v>1250000</v>
      </c>
      <c r="C5991" t="s">
        <v>43</v>
      </c>
      <c r="D5991" t="str">
        <f t="shared" si="720"/>
        <v>2020.11</v>
      </c>
      <c r="E5991" t="str" cm="1">
        <f t="array" ref="E5991">IF(COUNT(FIND({"셀룰러","샐룰러","lte","Lte","LTE","Cellular","cellular"},G5991)),"lte","wifi")</f>
        <v>wifi</v>
      </c>
      <c r="F5991" t="s">
        <v>193</v>
      </c>
      <c r="G5991" t="s">
        <v>5013</v>
      </c>
      <c r="H5991">
        <f t="shared" si="718"/>
        <v>7.999999999992724E-2</v>
      </c>
      <c r="I5991">
        <f t="shared" si="713"/>
        <v>1429000</v>
      </c>
      <c r="J5991">
        <v>2020.03</v>
      </c>
      <c r="K5991">
        <f t="shared" si="714"/>
        <v>256</v>
      </c>
      <c r="M5991">
        <f t="shared" si="715"/>
        <v>1299000</v>
      </c>
    </row>
    <row r="5992" spans="1:13" x14ac:dyDescent="0.45">
      <c r="A5992" t="s">
        <v>5323</v>
      </c>
      <c r="B5992">
        <v>1100000</v>
      </c>
      <c r="C5992" t="s">
        <v>43</v>
      </c>
      <c r="D5992" t="str">
        <f t="shared" si="720"/>
        <v>2021.02</v>
      </c>
      <c r="E5992" t="str" cm="1">
        <f t="array" ref="E5992">IF(COUNT(FIND({"셀룰러","샐룰러","lte","Lte","LTE","Cellular","cellular"},G5992)),"lte","wifi")</f>
        <v>wifi</v>
      </c>
      <c r="F5992" t="s">
        <v>299</v>
      </c>
      <c r="G5992" t="s">
        <v>3054</v>
      </c>
      <c r="H5992">
        <f t="shared" si="718"/>
        <v>0.99000000000000909</v>
      </c>
      <c r="I5992">
        <f t="shared" si="713"/>
        <v>1299000</v>
      </c>
      <c r="J5992">
        <v>2020.03</v>
      </c>
      <c r="K5992">
        <f t="shared" si="714"/>
        <v>128</v>
      </c>
      <c r="M5992">
        <f t="shared" si="715"/>
        <v>1299000</v>
      </c>
    </row>
    <row r="5993" spans="1:13" x14ac:dyDescent="0.45">
      <c r="A5993" t="s">
        <v>5323</v>
      </c>
      <c r="B5993">
        <v>900000</v>
      </c>
      <c r="C5993" t="s">
        <v>43</v>
      </c>
      <c r="D5993" t="str">
        <f t="shared" si="720"/>
        <v>2021.01</v>
      </c>
      <c r="E5993" t="str" cm="1">
        <f t="array" ref="E5993">IF(COUNT(FIND({"셀룰러","샐룰러","lte","Lte","LTE","Cellular","cellular"},G5993)),"lte","wifi")</f>
        <v>wifi</v>
      </c>
      <c r="F5993" t="s">
        <v>342</v>
      </c>
      <c r="G5993" t="s">
        <v>3148</v>
      </c>
      <c r="H5993">
        <f t="shared" si="718"/>
        <v>0.98000000000001819</v>
      </c>
      <c r="I5993">
        <f t="shared" ref="I5993:I6020" si="721">IF(K5993=256,M5993+130000,IF(K5993=512,M5993+390000,IF(K5993=1024,M5993+650000,M5993)))</f>
        <v>1299000</v>
      </c>
      <c r="J5993">
        <v>2020.03</v>
      </c>
      <c r="K5993">
        <f t="shared" ref="K5993:K6020" si="722">IF(COUNT(FIND("1TB",G5993)),1024,IF(COUNT(FIND(128,G5993)),128,IF(COUNT(FIND(512,G5993)),512,256)))</f>
        <v>128</v>
      </c>
      <c r="M5993">
        <f t="shared" ref="M5993:M6020" si="723">IF(E5993="wifi",1299000,1499000)</f>
        <v>1299000</v>
      </c>
    </row>
    <row r="5994" spans="1:13" x14ac:dyDescent="0.45">
      <c r="A5994" t="s">
        <v>5323</v>
      </c>
      <c r="B5994">
        <v>900000</v>
      </c>
      <c r="C5994" t="s">
        <v>4</v>
      </c>
      <c r="D5994" t="str">
        <f t="shared" si="720"/>
        <v>2021.02</v>
      </c>
      <c r="E5994" t="str" cm="1">
        <f t="array" ref="E5994">IF(COUNT(FIND({"셀룰러","샐룰러","lte","Lte","LTE","Cellular","cellular"},G5994)),"lte","wifi")</f>
        <v>wifi</v>
      </c>
      <c r="F5994" t="s">
        <v>105</v>
      </c>
      <c r="G5994" t="s">
        <v>3096</v>
      </c>
      <c r="H5994">
        <f t="shared" si="718"/>
        <v>0.99000000000000909</v>
      </c>
      <c r="I5994">
        <f t="shared" si="721"/>
        <v>1299000</v>
      </c>
      <c r="J5994">
        <v>2020.03</v>
      </c>
      <c r="K5994">
        <f t="shared" si="722"/>
        <v>128</v>
      </c>
      <c r="M5994">
        <f t="shared" si="723"/>
        <v>1299000</v>
      </c>
    </row>
    <row r="5995" spans="1:13" x14ac:dyDescent="0.45">
      <c r="A5995" t="s">
        <v>5323</v>
      </c>
      <c r="B5995">
        <v>1150000</v>
      </c>
      <c r="C5995" t="s">
        <v>43</v>
      </c>
      <c r="D5995" t="str">
        <f t="shared" si="720"/>
        <v>2020.12</v>
      </c>
      <c r="E5995" t="str" cm="1">
        <f t="array" ref="E5995">IF(COUNT(FIND({"셀룰러","샐룰러","lte","Lte","LTE","Cellular","cellular"},G5995)),"lte","wifi")</f>
        <v>wifi</v>
      </c>
      <c r="F5995" t="s">
        <v>155</v>
      </c>
      <c r="G5995" t="s">
        <v>4952</v>
      </c>
      <c r="H5995">
        <f t="shared" si="718"/>
        <v>8.9999999999918145E-2</v>
      </c>
      <c r="I5995">
        <f t="shared" si="721"/>
        <v>1299000</v>
      </c>
      <c r="J5995">
        <v>2020.03</v>
      </c>
      <c r="K5995">
        <f t="shared" si="722"/>
        <v>128</v>
      </c>
      <c r="M5995">
        <f t="shared" si="723"/>
        <v>1299000</v>
      </c>
    </row>
    <row r="5996" spans="1:13" x14ac:dyDescent="0.45">
      <c r="A5996" t="s">
        <v>5323</v>
      </c>
      <c r="B5996">
        <v>870000</v>
      </c>
      <c r="C5996" t="s">
        <v>4</v>
      </c>
      <c r="D5996" t="str">
        <f t="shared" si="720"/>
        <v>2021.02</v>
      </c>
      <c r="E5996" t="str" cm="1">
        <f t="array" ref="E5996">IF(COUNT(FIND({"셀룰러","샐룰러","lte","Lte","LTE","Cellular","cellular"},G5996)),"lte","wifi")</f>
        <v>wifi</v>
      </c>
      <c r="F5996" t="s">
        <v>41</v>
      </c>
      <c r="G5996" t="s">
        <v>2856</v>
      </c>
      <c r="H5996">
        <f t="shared" si="718"/>
        <v>0.99000000000000909</v>
      </c>
      <c r="I5996">
        <f t="shared" si="721"/>
        <v>1299000</v>
      </c>
      <c r="J5996">
        <v>2020.03</v>
      </c>
      <c r="K5996">
        <f t="shared" si="722"/>
        <v>128</v>
      </c>
      <c r="M5996">
        <f t="shared" si="723"/>
        <v>1299000</v>
      </c>
    </row>
    <row r="5997" spans="1:13" x14ac:dyDescent="0.45">
      <c r="A5997" t="s">
        <v>5323</v>
      </c>
      <c r="B5997">
        <v>1100000</v>
      </c>
      <c r="C5997" t="s">
        <v>4</v>
      </c>
      <c r="D5997" t="str">
        <f t="shared" si="720"/>
        <v>2021.01</v>
      </c>
      <c r="E5997" t="str" cm="1">
        <f t="array" ref="E5997">IF(COUNT(FIND({"셀룰러","샐룰러","lte","Lte","LTE","Cellular","cellular"},G5997)),"lte","wifi")</f>
        <v>wifi</v>
      </c>
      <c r="F5997" t="s">
        <v>342</v>
      </c>
      <c r="G5997" t="s">
        <v>341</v>
      </c>
      <c r="H5997">
        <f t="shared" si="718"/>
        <v>0.98000000000001819</v>
      </c>
      <c r="I5997">
        <f t="shared" si="721"/>
        <v>1299000</v>
      </c>
      <c r="J5997">
        <v>2020.03</v>
      </c>
      <c r="K5997">
        <f t="shared" si="722"/>
        <v>128</v>
      </c>
      <c r="M5997">
        <f t="shared" si="723"/>
        <v>1299000</v>
      </c>
    </row>
    <row r="5998" spans="1:13" x14ac:dyDescent="0.45">
      <c r="A5998" t="s">
        <v>5323</v>
      </c>
      <c r="B5998">
        <v>1500000</v>
      </c>
      <c r="C5998" t="s">
        <v>4</v>
      </c>
      <c r="D5998" t="str">
        <f t="shared" si="720"/>
        <v>2020.12</v>
      </c>
      <c r="E5998" t="str" cm="1">
        <f t="array" ref="E5998">IF(COUNT(FIND({"셀룰러","샐룰러","lte","Lte","LTE","Cellular","cellular"},G5998)),"lte","wifi")</f>
        <v>lte</v>
      </c>
      <c r="F5998" t="s">
        <v>142</v>
      </c>
      <c r="G5998" t="s">
        <v>3216</v>
      </c>
      <c r="H5998">
        <f t="shared" si="718"/>
        <v>8.9999999999918145E-2</v>
      </c>
      <c r="I5998">
        <f t="shared" si="721"/>
        <v>1499000</v>
      </c>
      <c r="J5998">
        <v>2020.03</v>
      </c>
      <c r="K5998">
        <f t="shared" si="722"/>
        <v>128</v>
      </c>
      <c r="M5998">
        <f t="shared" si="723"/>
        <v>1499000</v>
      </c>
    </row>
    <row r="5999" spans="1:13" x14ac:dyDescent="0.45">
      <c r="A5999" t="s">
        <v>5323</v>
      </c>
      <c r="B5999">
        <v>865000</v>
      </c>
      <c r="C5999" t="s">
        <v>4</v>
      </c>
      <c r="D5999" t="str">
        <f t="shared" si="720"/>
        <v>2020.12</v>
      </c>
      <c r="E5999" t="str" cm="1">
        <f t="array" ref="E5999">IF(COUNT(FIND({"셀룰러","샐룰러","lte","Lte","LTE","Cellular","cellular"},G5999)),"lte","wifi")</f>
        <v>wifi</v>
      </c>
      <c r="F5999" t="s">
        <v>143</v>
      </c>
      <c r="G5999" t="s">
        <v>3218</v>
      </c>
      <c r="H5999">
        <f t="shared" si="718"/>
        <v>8.9999999999918145E-2</v>
      </c>
      <c r="I5999">
        <f t="shared" si="721"/>
        <v>1299000</v>
      </c>
      <c r="J5999">
        <v>2020.03</v>
      </c>
      <c r="K5999">
        <f t="shared" si="722"/>
        <v>128</v>
      </c>
      <c r="M5999">
        <f t="shared" si="723"/>
        <v>1299000</v>
      </c>
    </row>
    <row r="6000" spans="1:13" x14ac:dyDescent="0.45">
      <c r="A6000" t="s">
        <v>5323</v>
      </c>
      <c r="B6000">
        <v>950000</v>
      </c>
      <c r="C6000" t="s">
        <v>4</v>
      </c>
      <c r="D6000" s="2">
        <v>2021.02</v>
      </c>
      <c r="E6000" t="str" cm="1">
        <f t="array" ref="E6000">IF(COUNT(FIND({"셀룰러","샐룰러","lte","Lte","LTE","Cellular","cellular"},G6000)),"lte","wifi")</f>
        <v>wifi</v>
      </c>
      <c r="F6000">
        <v>20210205</v>
      </c>
      <c r="G6000" t="s">
        <v>5731</v>
      </c>
      <c r="H6000">
        <f t="shared" si="718"/>
        <v>0.99000000000000909</v>
      </c>
      <c r="I6000">
        <f t="shared" si="721"/>
        <v>1429000</v>
      </c>
      <c r="J6000">
        <v>2020.03</v>
      </c>
      <c r="K6000">
        <f t="shared" si="722"/>
        <v>256</v>
      </c>
      <c r="M6000">
        <f t="shared" si="723"/>
        <v>1299000</v>
      </c>
    </row>
    <row r="6001" spans="1:13" x14ac:dyDescent="0.45">
      <c r="A6001" t="s">
        <v>5323</v>
      </c>
      <c r="B6001">
        <v>850000</v>
      </c>
      <c r="C6001" t="s">
        <v>4</v>
      </c>
      <c r="D6001" t="str">
        <f>LEFT(F6001,7)</f>
        <v>2020.11</v>
      </c>
      <c r="E6001" t="str" cm="1">
        <f t="array" ref="E6001">IF(COUNT(FIND({"셀룰러","샐룰러","lte","Lte","LTE","Cellular","cellular"},G6001)),"lte","wifi")</f>
        <v>wifi</v>
      </c>
      <c r="F6001" t="s">
        <v>516</v>
      </c>
      <c r="G6001" t="s">
        <v>4970</v>
      </c>
      <c r="H6001">
        <f t="shared" si="718"/>
        <v>7.999999999992724E-2</v>
      </c>
      <c r="I6001">
        <f t="shared" si="721"/>
        <v>1299000</v>
      </c>
      <c r="J6001">
        <v>2020.03</v>
      </c>
      <c r="K6001">
        <f t="shared" si="722"/>
        <v>128</v>
      </c>
      <c r="M6001">
        <f t="shared" si="723"/>
        <v>1299000</v>
      </c>
    </row>
    <row r="6002" spans="1:13" x14ac:dyDescent="0.45">
      <c r="A6002" t="s">
        <v>5323</v>
      </c>
      <c r="B6002">
        <v>930000</v>
      </c>
      <c r="C6002" t="s">
        <v>43</v>
      </c>
      <c r="D6002" s="2">
        <v>2021.01</v>
      </c>
      <c r="E6002" t="str" cm="1">
        <f t="array" ref="E6002">IF(COUNT(FIND({"셀룰러","샐룰러","lte","Lte","LTE","Cellular","cellular"},G6002)),"lte","wifi")</f>
        <v>wifi</v>
      </c>
      <c r="F6002">
        <v>20210114</v>
      </c>
      <c r="G6002" t="s">
        <v>5447</v>
      </c>
      <c r="H6002">
        <f t="shared" si="718"/>
        <v>0.98000000000001819</v>
      </c>
      <c r="I6002">
        <f t="shared" si="721"/>
        <v>1429000</v>
      </c>
      <c r="J6002">
        <v>2020.03</v>
      </c>
      <c r="K6002">
        <f t="shared" si="722"/>
        <v>256</v>
      </c>
      <c r="M6002">
        <f t="shared" si="723"/>
        <v>1299000</v>
      </c>
    </row>
    <row r="6003" spans="1:13" x14ac:dyDescent="0.45">
      <c r="A6003" t="s">
        <v>5323</v>
      </c>
      <c r="B6003">
        <v>1190000</v>
      </c>
      <c r="C6003" t="s">
        <v>43</v>
      </c>
      <c r="D6003" t="str">
        <f t="shared" ref="D6003:D6009" si="724">LEFT(F6003,7)</f>
        <v>2021.02</v>
      </c>
      <c r="E6003" t="str" cm="1">
        <f t="array" ref="E6003">IF(COUNT(FIND({"셀룰러","샐룰러","lte","Lte","LTE","Cellular","cellular"},G6003)),"lte","wifi")</f>
        <v>wifi</v>
      </c>
      <c r="F6003" t="s">
        <v>56</v>
      </c>
      <c r="G6003" t="s">
        <v>3032</v>
      </c>
      <c r="H6003">
        <f t="shared" si="718"/>
        <v>0.99000000000000909</v>
      </c>
      <c r="I6003">
        <f t="shared" si="721"/>
        <v>1429000</v>
      </c>
      <c r="J6003">
        <v>2020.03</v>
      </c>
      <c r="K6003">
        <f t="shared" si="722"/>
        <v>256</v>
      </c>
      <c r="M6003">
        <f t="shared" si="723"/>
        <v>1299000</v>
      </c>
    </row>
    <row r="6004" spans="1:13" x14ac:dyDescent="0.45">
      <c r="A6004" t="s">
        <v>5323</v>
      </c>
      <c r="B6004">
        <v>850000</v>
      </c>
      <c r="C6004" t="s">
        <v>4</v>
      </c>
      <c r="D6004" t="str">
        <f t="shared" si="724"/>
        <v>2021.03</v>
      </c>
      <c r="E6004" t="str" cm="1">
        <f t="array" ref="E6004">IF(COUNT(FIND({"셀룰러","샐룰러","lte","Lte","LTE","Cellular","cellular"},G6004)),"lte","wifi")</f>
        <v>wifi</v>
      </c>
      <c r="F6004" t="s">
        <v>18</v>
      </c>
      <c r="G6004" t="s">
        <v>2985</v>
      </c>
      <c r="H6004">
        <f t="shared" si="718"/>
        <v>1</v>
      </c>
      <c r="I6004">
        <f t="shared" si="721"/>
        <v>1299000</v>
      </c>
      <c r="J6004">
        <v>2020.03</v>
      </c>
      <c r="K6004">
        <f t="shared" si="722"/>
        <v>128</v>
      </c>
      <c r="M6004">
        <f t="shared" si="723"/>
        <v>1299000</v>
      </c>
    </row>
    <row r="6005" spans="1:13" x14ac:dyDescent="0.45">
      <c r="A6005" t="s">
        <v>5323</v>
      </c>
      <c r="B6005">
        <v>850000</v>
      </c>
      <c r="C6005" t="s">
        <v>4</v>
      </c>
      <c r="D6005" t="str">
        <f t="shared" si="724"/>
        <v>2021.02</v>
      </c>
      <c r="E6005" t="str" cm="1">
        <f t="array" ref="E6005">IF(COUNT(FIND({"셀룰러","샐룰러","lte","Lte","LTE","Cellular","cellular"},G6005)),"lte","wifi")</f>
        <v>wifi</v>
      </c>
      <c r="F6005" t="s">
        <v>69</v>
      </c>
      <c r="G6005" t="s">
        <v>2890</v>
      </c>
      <c r="H6005">
        <f t="shared" si="718"/>
        <v>0.99000000000000909</v>
      </c>
      <c r="I6005">
        <f t="shared" si="721"/>
        <v>1299000</v>
      </c>
      <c r="J6005">
        <v>2020.03</v>
      </c>
      <c r="K6005">
        <f t="shared" si="722"/>
        <v>128</v>
      </c>
      <c r="M6005">
        <f t="shared" si="723"/>
        <v>1299000</v>
      </c>
    </row>
    <row r="6006" spans="1:13" x14ac:dyDescent="0.45">
      <c r="A6006" t="s">
        <v>5323</v>
      </c>
      <c r="B6006">
        <v>1050000</v>
      </c>
      <c r="C6006" t="s">
        <v>4</v>
      </c>
      <c r="D6006" t="str">
        <f t="shared" si="724"/>
        <v>2020.12</v>
      </c>
      <c r="E6006" t="str" cm="1">
        <f t="array" ref="E6006">IF(COUNT(FIND({"셀룰러","샐룰러","lte","Lte","LTE","Cellular","cellular"},G6006)),"lte","wifi")</f>
        <v>wifi</v>
      </c>
      <c r="F6006" t="s">
        <v>145</v>
      </c>
      <c r="G6006" t="s">
        <v>4961</v>
      </c>
      <c r="H6006">
        <f t="shared" si="718"/>
        <v>8.9999999999918145E-2</v>
      </c>
      <c r="I6006">
        <f t="shared" si="721"/>
        <v>1429000</v>
      </c>
      <c r="J6006">
        <v>2020.03</v>
      </c>
      <c r="K6006">
        <f t="shared" si="722"/>
        <v>256</v>
      </c>
      <c r="M6006">
        <f t="shared" si="723"/>
        <v>1299000</v>
      </c>
    </row>
    <row r="6007" spans="1:13" x14ac:dyDescent="0.45">
      <c r="A6007" t="s">
        <v>5323</v>
      </c>
      <c r="B6007">
        <v>850000</v>
      </c>
      <c r="C6007" t="s">
        <v>4</v>
      </c>
      <c r="D6007" t="str">
        <f t="shared" si="724"/>
        <v>2021.03</v>
      </c>
      <c r="E6007" t="str" cm="1">
        <f t="array" ref="E6007">IF(COUNT(FIND({"셀룰러","샐룰러","lte","Lte","LTE","Cellular","cellular"},G6007)),"lte","wifi")</f>
        <v>wifi</v>
      </c>
      <c r="F6007" t="s">
        <v>20</v>
      </c>
      <c r="G6007" t="s">
        <v>2968</v>
      </c>
      <c r="H6007">
        <f t="shared" si="718"/>
        <v>1</v>
      </c>
      <c r="I6007">
        <f t="shared" si="721"/>
        <v>1429000</v>
      </c>
      <c r="J6007">
        <v>2020.03</v>
      </c>
      <c r="K6007">
        <f t="shared" si="722"/>
        <v>256</v>
      </c>
      <c r="M6007">
        <f t="shared" si="723"/>
        <v>1299000</v>
      </c>
    </row>
    <row r="6008" spans="1:13" x14ac:dyDescent="0.45">
      <c r="A6008" t="s">
        <v>5323</v>
      </c>
      <c r="B6008">
        <v>1300000</v>
      </c>
      <c r="C6008" t="s">
        <v>4</v>
      </c>
      <c r="D6008" t="str">
        <f t="shared" si="724"/>
        <v>2021.01</v>
      </c>
      <c r="E6008" t="str" cm="1">
        <f t="array" ref="E6008">IF(COUNT(FIND({"셀룰러","샐룰러","lte","Lte","LTE","Cellular","cellular"},G6008)),"lte","wifi")</f>
        <v>lte</v>
      </c>
      <c r="F6008" t="s">
        <v>100</v>
      </c>
      <c r="G6008" t="s">
        <v>2913</v>
      </c>
      <c r="H6008">
        <f t="shared" si="718"/>
        <v>0.98000000000001819</v>
      </c>
      <c r="I6008">
        <f t="shared" si="721"/>
        <v>1629000</v>
      </c>
      <c r="J6008">
        <v>2020.03</v>
      </c>
      <c r="K6008">
        <f t="shared" si="722"/>
        <v>256</v>
      </c>
      <c r="M6008">
        <f t="shared" si="723"/>
        <v>1499000</v>
      </c>
    </row>
    <row r="6009" spans="1:13" x14ac:dyDescent="0.45">
      <c r="A6009" t="s">
        <v>5323</v>
      </c>
      <c r="B6009">
        <v>1300000</v>
      </c>
      <c r="C6009" t="s">
        <v>43</v>
      </c>
      <c r="D6009" t="str">
        <f t="shared" si="724"/>
        <v>2021.01</v>
      </c>
      <c r="E6009" t="str" cm="1">
        <f t="array" ref="E6009">IF(COUNT(FIND({"셀룰러","샐룰러","lte","Lte","LTE","Cellular","cellular"},G6009)),"lte","wifi")</f>
        <v>wifi</v>
      </c>
      <c r="F6009" t="s">
        <v>110</v>
      </c>
      <c r="G6009" t="s">
        <v>2924</v>
      </c>
      <c r="H6009">
        <f t="shared" si="718"/>
        <v>0.98000000000001819</v>
      </c>
      <c r="I6009">
        <f t="shared" si="721"/>
        <v>1429000</v>
      </c>
      <c r="J6009">
        <v>2020.03</v>
      </c>
      <c r="K6009">
        <f t="shared" si="722"/>
        <v>256</v>
      </c>
      <c r="M6009">
        <f t="shared" si="723"/>
        <v>1299000</v>
      </c>
    </row>
    <row r="6010" spans="1:13" x14ac:dyDescent="0.45">
      <c r="A6010" t="s">
        <v>5323</v>
      </c>
      <c r="B6010">
        <v>950000</v>
      </c>
      <c r="C6010" t="s">
        <v>4</v>
      </c>
      <c r="D6010" s="2">
        <v>2021.01</v>
      </c>
      <c r="E6010" t="str" cm="1">
        <f t="array" ref="E6010">IF(COUNT(FIND({"셀룰러","샐룰러","lte","Lte","LTE","Cellular","cellular"},G6010)),"lte","wifi")</f>
        <v>wifi</v>
      </c>
      <c r="F6010">
        <v>20210118</v>
      </c>
      <c r="G6010" t="s">
        <v>5558</v>
      </c>
      <c r="H6010">
        <f t="shared" si="718"/>
        <v>0.98000000000001819</v>
      </c>
      <c r="I6010">
        <f t="shared" si="721"/>
        <v>1299000</v>
      </c>
      <c r="J6010">
        <v>2020.03</v>
      </c>
      <c r="K6010">
        <f t="shared" si="722"/>
        <v>128</v>
      </c>
      <c r="M6010">
        <f t="shared" si="723"/>
        <v>1299000</v>
      </c>
    </row>
    <row r="6011" spans="1:13" x14ac:dyDescent="0.45">
      <c r="A6011" t="s">
        <v>5323</v>
      </c>
      <c r="B6011">
        <v>820000</v>
      </c>
      <c r="C6011" t="s">
        <v>4</v>
      </c>
      <c r="D6011" t="str">
        <f>LEFT(F6011,7)</f>
        <v>2021.03</v>
      </c>
      <c r="E6011" t="str" cm="1">
        <f t="array" ref="E6011">IF(COUNT(FIND({"셀룰러","샐룰러","lte","Lte","LTE","Cellular","cellular"},G6011)),"lte","wifi")</f>
        <v>wifi</v>
      </c>
      <c r="F6011" t="s">
        <v>13</v>
      </c>
      <c r="G6011" t="s">
        <v>2974</v>
      </c>
      <c r="H6011">
        <f t="shared" si="718"/>
        <v>1</v>
      </c>
      <c r="I6011">
        <f t="shared" si="721"/>
        <v>1429000</v>
      </c>
      <c r="J6011">
        <v>2020.03</v>
      </c>
      <c r="K6011">
        <f t="shared" si="722"/>
        <v>256</v>
      </c>
      <c r="M6011">
        <f t="shared" si="723"/>
        <v>1299000</v>
      </c>
    </row>
    <row r="6012" spans="1:13" x14ac:dyDescent="0.45">
      <c r="A6012" t="s">
        <v>5323</v>
      </c>
      <c r="B6012">
        <v>1250000</v>
      </c>
      <c r="C6012" t="s">
        <v>4</v>
      </c>
      <c r="D6012" t="str">
        <f>LEFT(F6012,7)</f>
        <v>2021.02</v>
      </c>
      <c r="E6012" t="str" cm="1">
        <f t="array" ref="E6012">IF(COUNT(FIND({"셀룰러","샐룰러","lte","Lte","LTE","Cellular","cellular"},G6012)),"lte","wifi")</f>
        <v>wifi</v>
      </c>
      <c r="F6012" t="s">
        <v>30</v>
      </c>
      <c r="G6012" t="s">
        <v>5010</v>
      </c>
      <c r="H6012">
        <f t="shared" si="718"/>
        <v>0.99000000000000909</v>
      </c>
      <c r="I6012">
        <f t="shared" si="721"/>
        <v>1299000</v>
      </c>
      <c r="J6012">
        <v>2020.03</v>
      </c>
      <c r="K6012">
        <f t="shared" si="722"/>
        <v>128</v>
      </c>
      <c r="M6012">
        <f t="shared" si="723"/>
        <v>1299000</v>
      </c>
    </row>
    <row r="6013" spans="1:13" x14ac:dyDescent="0.45">
      <c r="A6013" t="s">
        <v>5323</v>
      </c>
      <c r="B6013">
        <v>1050000</v>
      </c>
      <c r="C6013" t="s">
        <v>4</v>
      </c>
      <c r="D6013" t="str">
        <f>LEFT(F6013,7)</f>
        <v>2021.01</v>
      </c>
      <c r="E6013" t="str" cm="1">
        <f t="array" ref="E6013">IF(COUNT(FIND({"셀룰러","샐룰러","lte","Lte","LTE","Cellular","cellular"},G6013)),"lte","wifi")</f>
        <v>lte</v>
      </c>
      <c r="F6013" t="s">
        <v>92</v>
      </c>
      <c r="G6013" t="s">
        <v>3136</v>
      </c>
      <c r="H6013">
        <f t="shared" si="718"/>
        <v>0.98000000000001819</v>
      </c>
      <c r="I6013">
        <f t="shared" si="721"/>
        <v>1499000</v>
      </c>
      <c r="J6013">
        <v>2020.03</v>
      </c>
      <c r="K6013">
        <f t="shared" si="722"/>
        <v>128</v>
      </c>
      <c r="M6013">
        <f t="shared" si="723"/>
        <v>1499000</v>
      </c>
    </row>
    <row r="6014" spans="1:13" x14ac:dyDescent="0.45">
      <c r="A6014" t="s">
        <v>5323</v>
      </c>
      <c r="B6014">
        <v>1300000</v>
      </c>
      <c r="C6014" t="s">
        <v>43</v>
      </c>
      <c r="D6014" t="str">
        <f>LEFT(F6014,7)</f>
        <v>2021.01</v>
      </c>
      <c r="E6014" t="str" cm="1">
        <f t="array" ref="E6014">IF(COUNT(FIND({"셀룰러","샐룰러","lte","Lte","LTE","Cellular","cellular"},G6014)),"lte","wifi")</f>
        <v>lte</v>
      </c>
      <c r="F6014" t="s">
        <v>111</v>
      </c>
      <c r="G6014" t="s">
        <v>3156</v>
      </c>
      <c r="H6014">
        <f t="shared" si="718"/>
        <v>0.98000000000001819</v>
      </c>
      <c r="I6014">
        <f t="shared" si="721"/>
        <v>1629000</v>
      </c>
      <c r="J6014">
        <v>2020.03</v>
      </c>
      <c r="K6014">
        <f t="shared" si="722"/>
        <v>256</v>
      </c>
      <c r="M6014">
        <f t="shared" si="723"/>
        <v>1499000</v>
      </c>
    </row>
    <row r="6015" spans="1:13" x14ac:dyDescent="0.45">
      <c r="A6015" t="s">
        <v>5323</v>
      </c>
      <c r="B6015">
        <v>1250000</v>
      </c>
      <c r="C6015" t="s">
        <v>43</v>
      </c>
      <c r="D6015" t="str">
        <f>LEFT(F6015,7)</f>
        <v>2020.12</v>
      </c>
      <c r="E6015" t="str" cm="1">
        <f t="array" ref="E6015">IF(COUNT(FIND({"셀룰러","샐룰러","lte","Lte","LTE","Cellular","cellular"},G6015)),"lte","wifi")</f>
        <v>wifi</v>
      </c>
      <c r="F6015" t="s">
        <v>152</v>
      </c>
      <c r="G6015" t="s">
        <v>2936</v>
      </c>
      <c r="H6015">
        <f t="shared" si="718"/>
        <v>8.9999999999918145E-2</v>
      </c>
      <c r="I6015">
        <f t="shared" si="721"/>
        <v>1429000</v>
      </c>
      <c r="J6015">
        <v>2020.03</v>
      </c>
      <c r="K6015">
        <f t="shared" si="722"/>
        <v>256</v>
      </c>
      <c r="M6015">
        <f t="shared" si="723"/>
        <v>1299000</v>
      </c>
    </row>
    <row r="6016" spans="1:13" x14ac:dyDescent="0.45">
      <c r="A6016" t="s">
        <v>5323</v>
      </c>
      <c r="B6016">
        <v>1350000</v>
      </c>
      <c r="C6016" t="s">
        <v>4</v>
      </c>
      <c r="D6016" s="2">
        <v>2021.03</v>
      </c>
      <c r="E6016" t="str" cm="1">
        <f t="array" ref="E6016">IF(COUNT(FIND({"셀룰러","샐룰러","lte","Lte","LTE","Cellular","cellular"},G6016)),"lte","wifi")</f>
        <v>wifi</v>
      </c>
      <c r="F6016">
        <v>20210302</v>
      </c>
      <c r="G6016" t="s">
        <v>5594</v>
      </c>
      <c r="H6016">
        <f t="shared" si="718"/>
        <v>1</v>
      </c>
      <c r="I6016">
        <f t="shared" si="721"/>
        <v>1689000</v>
      </c>
      <c r="J6016">
        <v>2020.03</v>
      </c>
      <c r="K6016">
        <f t="shared" si="722"/>
        <v>512</v>
      </c>
      <c r="M6016">
        <f t="shared" si="723"/>
        <v>1299000</v>
      </c>
    </row>
    <row r="6017" spans="1:13" x14ac:dyDescent="0.45">
      <c r="A6017" t="s">
        <v>5323</v>
      </c>
      <c r="B6017">
        <v>1000000</v>
      </c>
      <c r="C6017" t="s">
        <v>43</v>
      </c>
      <c r="D6017" t="str">
        <f>LEFT(F6017,7)</f>
        <v>2021.01</v>
      </c>
      <c r="E6017" t="str" cm="1">
        <f t="array" ref="E6017">IF(COUNT(FIND({"셀룰러","샐룰러","lte","Lte","LTE","Cellular","cellular"},G6017)),"lte","wifi")</f>
        <v>wifi</v>
      </c>
      <c r="F6017" t="s">
        <v>342</v>
      </c>
      <c r="G6017" t="s">
        <v>2917</v>
      </c>
      <c r="H6017">
        <f t="shared" si="718"/>
        <v>0.98000000000001819</v>
      </c>
      <c r="I6017">
        <f t="shared" si="721"/>
        <v>1429000</v>
      </c>
      <c r="J6017">
        <v>2020.03</v>
      </c>
      <c r="K6017">
        <f t="shared" si="722"/>
        <v>256</v>
      </c>
      <c r="M6017">
        <f t="shared" si="723"/>
        <v>1299000</v>
      </c>
    </row>
    <row r="6018" spans="1:13" x14ac:dyDescent="0.45">
      <c r="A6018" t="s">
        <v>5323</v>
      </c>
      <c r="B6018">
        <v>950000</v>
      </c>
      <c r="C6018" t="s">
        <v>4</v>
      </c>
      <c r="D6018" t="str">
        <f>LEFT(F6018,7)</f>
        <v>2021.02</v>
      </c>
      <c r="E6018" t="str" cm="1">
        <f t="array" ref="E6018">IF(COUNT(FIND({"셀룰러","샐룰러","lte","Lte","LTE","Cellular","cellular"},G6018)),"lte","wifi")</f>
        <v>wifi</v>
      </c>
      <c r="F6018" t="s">
        <v>208</v>
      </c>
      <c r="G6018" t="s">
        <v>249</v>
      </c>
      <c r="H6018">
        <f t="shared" si="718"/>
        <v>0.99000000000000909</v>
      </c>
      <c r="I6018">
        <f t="shared" si="721"/>
        <v>1429000</v>
      </c>
      <c r="J6018">
        <v>2020.03</v>
      </c>
      <c r="K6018">
        <f t="shared" si="722"/>
        <v>256</v>
      </c>
      <c r="M6018">
        <f t="shared" si="723"/>
        <v>1299000</v>
      </c>
    </row>
    <row r="6019" spans="1:13" x14ac:dyDescent="0.45">
      <c r="A6019" t="s">
        <v>5323</v>
      </c>
      <c r="B6019">
        <v>1100000</v>
      </c>
      <c r="C6019" t="s">
        <v>4</v>
      </c>
      <c r="D6019" s="2">
        <v>2020.12</v>
      </c>
      <c r="E6019" t="str" cm="1">
        <f t="array" ref="E6019">IF(COUNT(FIND({"셀룰러","샐룰러","lte","Lte","LTE","Cellular","cellular"},G6019)),"lte","wifi")</f>
        <v>lte</v>
      </c>
      <c r="F6019">
        <v>20201229</v>
      </c>
      <c r="G6019" t="s">
        <v>5444</v>
      </c>
      <c r="H6019">
        <f t="shared" si="718"/>
        <v>8.9999999999918145E-2</v>
      </c>
      <c r="I6019">
        <f t="shared" si="721"/>
        <v>1499000</v>
      </c>
      <c r="J6019">
        <v>2020.03</v>
      </c>
      <c r="K6019">
        <f t="shared" si="722"/>
        <v>128</v>
      </c>
      <c r="M6019">
        <f t="shared" si="723"/>
        <v>1499000</v>
      </c>
    </row>
    <row r="6020" spans="1:13" x14ac:dyDescent="0.45">
      <c r="A6020" t="s">
        <v>5323</v>
      </c>
      <c r="B6020">
        <v>840000</v>
      </c>
      <c r="C6020" t="s">
        <v>4</v>
      </c>
      <c r="D6020" t="str">
        <f>LEFT(F6020,7)</f>
        <v>2021.02</v>
      </c>
      <c r="E6020" t="str" cm="1">
        <f t="array" ref="E6020">IF(COUNT(FIND({"셀룰러","샐룰러","lte","Lte","LTE","Cellular","cellular"},G6020)),"lte","wifi")</f>
        <v>wifi</v>
      </c>
      <c r="F6020" t="s">
        <v>29</v>
      </c>
      <c r="G6020" t="s">
        <v>2993</v>
      </c>
      <c r="H6020">
        <f t="shared" si="718"/>
        <v>0.99000000000000909</v>
      </c>
      <c r="I6020">
        <f t="shared" si="721"/>
        <v>1299000</v>
      </c>
      <c r="J6020">
        <v>2020.03</v>
      </c>
      <c r="K6020">
        <f t="shared" si="722"/>
        <v>128</v>
      </c>
      <c r="M6020">
        <f t="shared" si="723"/>
        <v>1299000</v>
      </c>
    </row>
  </sheetData>
  <sortState xmlns:xlrd2="http://schemas.microsoft.com/office/spreadsheetml/2017/richdata2" ref="A1:M6020">
    <sortCondition ref="A2:A60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합친결과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YunJin</dc:creator>
  <cp:lastModifiedBy>YunJin</cp:lastModifiedBy>
  <dcterms:created xsi:type="dcterms:W3CDTF">2021-03-13T09:53:13Z</dcterms:created>
  <dcterms:modified xsi:type="dcterms:W3CDTF">2021-03-15T12:56:28Z</dcterms:modified>
</cp:coreProperties>
</file>