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esktop\Data analytics\Work\Youmna\"/>
    </mc:Choice>
  </mc:AlternateContent>
  <bookViews>
    <workbookView xWindow="0" yWindow="0" windowWidth="20490" windowHeight="7755" firstSheet="5" activeTab="9"/>
  </bookViews>
  <sheets>
    <sheet name="NewCleanValue" sheetId="5" r:id="rId1"/>
    <sheet name="Top 10 FF" sheetId="6" r:id="rId2"/>
    <sheet name="Compliance Per Food Type" sheetId="8" r:id="rId3"/>
    <sheet name="Compliance Per SES" sheetId="7" r:id="rId4"/>
    <sheet name="Compliance Per FF Type" sheetId="11" r:id="rId5"/>
    <sheet name="Compliance Per Category" sheetId="18" r:id="rId6"/>
    <sheet name="Details" sheetId="19" r:id="rId7"/>
    <sheet name="Details (2)" sheetId="22" r:id="rId8"/>
    <sheet name="Statistics" sheetId="21" r:id="rId9"/>
    <sheet name="Dashboard" sheetId="20" r:id="rId10"/>
  </sheets>
  <definedNames>
    <definedName name="OnlyCategories_1" localSheetId="5" hidden="1">'Compliance Per Category'!#REF!</definedName>
    <definedName name="Slicer_Name_of_the_Food_Service_Establishment">#N/A</definedName>
  </definedNames>
  <calcPr calcId="152511"/>
  <pivotCaches>
    <pivotCache cacheId="0" r:id="rId11"/>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 i="21" l="1"/>
  <c r="P3" i="21"/>
  <c r="S3" i="21"/>
  <c r="R3" i="21"/>
  <c r="Q3" i="21"/>
  <c r="T3" i="22"/>
  <c r="P3" i="22"/>
  <c r="P3" i="19"/>
  <c r="R3" i="19"/>
  <c r="S3" i="22"/>
  <c r="Q3" i="19"/>
  <c r="T3" i="19"/>
  <c r="Q3" i="22"/>
  <c r="S3" i="19"/>
  <c r="R3" i="22"/>
  <c r="CM4" i="5" l="1"/>
  <c r="CM5" i="5"/>
  <c r="CM6" i="5"/>
  <c r="CM7" i="5"/>
  <c r="CM8" i="5"/>
  <c r="CM9" i="5"/>
  <c r="CM10" i="5"/>
  <c r="CM11" i="5"/>
  <c r="CM12" i="5"/>
  <c r="CM13" i="5"/>
  <c r="CM14" i="5"/>
  <c r="CM15" i="5"/>
  <c r="CM16" i="5"/>
  <c r="CM17" i="5"/>
  <c r="CM18" i="5"/>
  <c r="CM19" i="5"/>
  <c r="CM20" i="5"/>
  <c r="CM21" i="5"/>
  <c r="CM22" i="5"/>
  <c r="CM23" i="5"/>
  <c r="CM24" i="5"/>
  <c r="CM25" i="5"/>
  <c r="CM26" i="5"/>
  <c r="CM27" i="5"/>
  <c r="CM28" i="5"/>
  <c r="CM29" i="5"/>
  <c r="CM30" i="5"/>
  <c r="CM31" i="5"/>
  <c r="CM32" i="5"/>
  <c r="CM33" i="5"/>
  <c r="CM34" i="5"/>
  <c r="CM35" i="5"/>
  <c r="CM36" i="5"/>
  <c r="CM37" i="5"/>
  <c r="CM38" i="5"/>
  <c r="CM39" i="5"/>
  <c r="CM40" i="5"/>
  <c r="CM41" i="5"/>
  <c r="CM42" i="5"/>
  <c r="CM43" i="5"/>
  <c r="CM44" i="5"/>
  <c r="CM45" i="5"/>
  <c r="CM46" i="5"/>
  <c r="CM47" i="5"/>
  <c r="CM48" i="5"/>
  <c r="CM49" i="5"/>
  <c r="CM50" i="5"/>
  <c r="CM51" i="5"/>
  <c r="CM52" i="5"/>
  <c r="CM53" i="5"/>
  <c r="CM54" i="5"/>
  <c r="CM55" i="5"/>
  <c r="CM56" i="5"/>
  <c r="CM57" i="5"/>
  <c r="CM58" i="5"/>
  <c r="CM59" i="5"/>
  <c r="CM60" i="5"/>
  <c r="CM61" i="5"/>
  <c r="CM62" i="5"/>
  <c r="CM63" i="5"/>
  <c r="CM64" i="5"/>
  <c r="CM65" i="5"/>
  <c r="CM66" i="5"/>
  <c r="CM67" i="5"/>
  <c r="CM68" i="5"/>
  <c r="CM69" i="5"/>
  <c r="CM70" i="5"/>
  <c r="CM71" i="5"/>
  <c r="CM72" i="5"/>
  <c r="CM73" i="5"/>
  <c r="CM74" i="5"/>
  <c r="CM75" i="5"/>
  <c r="CM76" i="5"/>
  <c r="CM77" i="5"/>
  <c r="CM78" i="5"/>
  <c r="CM79" i="5"/>
  <c r="CM80" i="5"/>
  <c r="CM81" i="5"/>
  <c r="CM82" i="5"/>
  <c r="CM83" i="5"/>
  <c r="CM84" i="5"/>
  <c r="CM85" i="5"/>
  <c r="CM86" i="5"/>
  <c r="CM87" i="5"/>
  <c r="CM88" i="5"/>
  <c r="CM89" i="5"/>
  <c r="CM90" i="5"/>
  <c r="CM91" i="5"/>
  <c r="CM92" i="5"/>
  <c r="CM93" i="5"/>
  <c r="CM94" i="5"/>
  <c r="CM95" i="5"/>
  <c r="CM96" i="5"/>
  <c r="CM97" i="5"/>
  <c r="CM98" i="5"/>
  <c r="CM99" i="5"/>
  <c r="CM100" i="5"/>
  <c r="CM101" i="5"/>
  <c r="CM102" i="5"/>
  <c r="CM103" i="5"/>
  <c r="CL4" i="5"/>
  <c r="CL5" i="5"/>
  <c r="CL6" i="5"/>
  <c r="CL7" i="5"/>
  <c r="CL8" i="5"/>
  <c r="CL9" i="5"/>
  <c r="CL10" i="5"/>
  <c r="CL11" i="5"/>
  <c r="CL12" i="5"/>
  <c r="CL13" i="5"/>
  <c r="CL14" i="5"/>
  <c r="CL15" i="5"/>
  <c r="CL16" i="5"/>
  <c r="CL17" i="5"/>
  <c r="CL18" i="5"/>
  <c r="CL19" i="5"/>
  <c r="CL20" i="5"/>
  <c r="CL21" i="5"/>
  <c r="CL22" i="5"/>
  <c r="CL23" i="5"/>
  <c r="CL24" i="5"/>
  <c r="CL25" i="5"/>
  <c r="CL26" i="5"/>
  <c r="CL27" i="5"/>
  <c r="CL28" i="5"/>
  <c r="CL29" i="5"/>
  <c r="CL30" i="5"/>
  <c r="CL31" i="5"/>
  <c r="CL32" i="5"/>
  <c r="CL33" i="5"/>
  <c r="CL34" i="5"/>
  <c r="CL35" i="5"/>
  <c r="CL36" i="5"/>
  <c r="CL37" i="5"/>
  <c r="CL38" i="5"/>
  <c r="CL39" i="5"/>
  <c r="CL40" i="5"/>
  <c r="CL41" i="5"/>
  <c r="CL42" i="5"/>
  <c r="CL43" i="5"/>
  <c r="CL44" i="5"/>
  <c r="CL45" i="5"/>
  <c r="CL46" i="5"/>
  <c r="CL47" i="5"/>
  <c r="CL48" i="5"/>
  <c r="CL49" i="5"/>
  <c r="CL50" i="5"/>
  <c r="CL51" i="5"/>
  <c r="CL52" i="5"/>
  <c r="CL53" i="5"/>
  <c r="CL54" i="5"/>
  <c r="CL55" i="5"/>
  <c r="CL56" i="5"/>
  <c r="CL57" i="5"/>
  <c r="CL58" i="5"/>
  <c r="CL59" i="5"/>
  <c r="CL60" i="5"/>
  <c r="CL61" i="5"/>
  <c r="CL62" i="5"/>
  <c r="CL63" i="5"/>
  <c r="CL64" i="5"/>
  <c r="CL65" i="5"/>
  <c r="CL66" i="5"/>
  <c r="CL67" i="5"/>
  <c r="CL68" i="5"/>
  <c r="CL69" i="5"/>
  <c r="CL70" i="5"/>
  <c r="CL71" i="5"/>
  <c r="CL72" i="5"/>
  <c r="CL73" i="5"/>
  <c r="CL74" i="5"/>
  <c r="CL75" i="5"/>
  <c r="CL76" i="5"/>
  <c r="CL77" i="5"/>
  <c r="CL78" i="5"/>
  <c r="CL79" i="5"/>
  <c r="CL80" i="5"/>
  <c r="CL81" i="5"/>
  <c r="CL82" i="5"/>
  <c r="CL83" i="5"/>
  <c r="CL84" i="5"/>
  <c r="CL85" i="5"/>
  <c r="CL86" i="5"/>
  <c r="CL87" i="5"/>
  <c r="CL88" i="5"/>
  <c r="CL89" i="5"/>
  <c r="CL90" i="5"/>
  <c r="CL91" i="5"/>
  <c r="CL92" i="5"/>
  <c r="CL93" i="5"/>
  <c r="CL94" i="5"/>
  <c r="CL95" i="5"/>
  <c r="CL96" i="5"/>
  <c r="CL97" i="5"/>
  <c r="CL98" i="5"/>
  <c r="CL99" i="5"/>
  <c r="CL100" i="5"/>
  <c r="CL101" i="5"/>
  <c r="CL102" i="5"/>
  <c r="CL103" i="5"/>
  <c r="CK4" i="5"/>
  <c r="CK5" i="5"/>
  <c r="CK6" i="5"/>
  <c r="CK7" i="5"/>
  <c r="CK8" i="5"/>
  <c r="CK9" i="5"/>
  <c r="CK10" i="5"/>
  <c r="CK11" i="5"/>
  <c r="CK12" i="5"/>
  <c r="CK13" i="5"/>
  <c r="CK14" i="5"/>
  <c r="CK15" i="5"/>
  <c r="CK16" i="5"/>
  <c r="CK17" i="5"/>
  <c r="CK18" i="5"/>
  <c r="CK19" i="5"/>
  <c r="CK20" i="5"/>
  <c r="CK21" i="5"/>
  <c r="CK22" i="5"/>
  <c r="CK23" i="5"/>
  <c r="CK24" i="5"/>
  <c r="CK25" i="5"/>
  <c r="CK26" i="5"/>
  <c r="CK27" i="5"/>
  <c r="CK28" i="5"/>
  <c r="CK29" i="5"/>
  <c r="CK30" i="5"/>
  <c r="CK31" i="5"/>
  <c r="CK32" i="5"/>
  <c r="CK33" i="5"/>
  <c r="CK34" i="5"/>
  <c r="CK35" i="5"/>
  <c r="CK36" i="5"/>
  <c r="CK37" i="5"/>
  <c r="CK38" i="5"/>
  <c r="CK39" i="5"/>
  <c r="CK40" i="5"/>
  <c r="CK41" i="5"/>
  <c r="CK42" i="5"/>
  <c r="CK43" i="5"/>
  <c r="CK44" i="5"/>
  <c r="CK45" i="5"/>
  <c r="CK46" i="5"/>
  <c r="CK47" i="5"/>
  <c r="CK48" i="5"/>
  <c r="CK49" i="5"/>
  <c r="CK50" i="5"/>
  <c r="CK51" i="5"/>
  <c r="CK52" i="5"/>
  <c r="CK53" i="5"/>
  <c r="CK54" i="5"/>
  <c r="CK55" i="5"/>
  <c r="CK56" i="5"/>
  <c r="CK57" i="5"/>
  <c r="CK58" i="5"/>
  <c r="CK59" i="5"/>
  <c r="CK60" i="5"/>
  <c r="CK61" i="5"/>
  <c r="CK62" i="5"/>
  <c r="CK63" i="5"/>
  <c r="CK64" i="5"/>
  <c r="CK65" i="5"/>
  <c r="CK66" i="5"/>
  <c r="CK67" i="5"/>
  <c r="CK68" i="5"/>
  <c r="CK69" i="5"/>
  <c r="CK70" i="5"/>
  <c r="CK71" i="5"/>
  <c r="CK72" i="5"/>
  <c r="CK73" i="5"/>
  <c r="CK74" i="5"/>
  <c r="CK75" i="5"/>
  <c r="CK76" i="5"/>
  <c r="CK77" i="5"/>
  <c r="CK78" i="5"/>
  <c r="CK79" i="5"/>
  <c r="CK80" i="5"/>
  <c r="CK81" i="5"/>
  <c r="CK82" i="5"/>
  <c r="CK83" i="5"/>
  <c r="CK84" i="5"/>
  <c r="CK85" i="5"/>
  <c r="CK86" i="5"/>
  <c r="CK87" i="5"/>
  <c r="CK88" i="5"/>
  <c r="CK89" i="5"/>
  <c r="CK90" i="5"/>
  <c r="CK91" i="5"/>
  <c r="CK92" i="5"/>
  <c r="CK93" i="5"/>
  <c r="CK94" i="5"/>
  <c r="CK95" i="5"/>
  <c r="CK96" i="5"/>
  <c r="CK97" i="5"/>
  <c r="CK98" i="5"/>
  <c r="CK99" i="5"/>
  <c r="CK100" i="5"/>
  <c r="CK101" i="5"/>
  <c r="CK102" i="5"/>
  <c r="CK103" i="5"/>
  <c r="CJ4" i="5"/>
  <c r="CJ5" i="5"/>
  <c r="CJ6" i="5"/>
  <c r="CJ7" i="5"/>
  <c r="CJ8" i="5"/>
  <c r="CJ9" i="5"/>
  <c r="CJ10" i="5"/>
  <c r="CJ11" i="5"/>
  <c r="CJ12" i="5"/>
  <c r="CJ13" i="5"/>
  <c r="CJ14" i="5"/>
  <c r="CJ15" i="5"/>
  <c r="CJ16" i="5"/>
  <c r="CJ17" i="5"/>
  <c r="CJ18" i="5"/>
  <c r="CJ19" i="5"/>
  <c r="CJ20" i="5"/>
  <c r="CJ21" i="5"/>
  <c r="CJ22" i="5"/>
  <c r="CJ23" i="5"/>
  <c r="CJ24" i="5"/>
  <c r="CJ25" i="5"/>
  <c r="CJ26" i="5"/>
  <c r="CJ27" i="5"/>
  <c r="CJ28" i="5"/>
  <c r="CJ29" i="5"/>
  <c r="CJ30" i="5"/>
  <c r="CJ31" i="5"/>
  <c r="CJ32" i="5"/>
  <c r="CJ33" i="5"/>
  <c r="CJ34" i="5"/>
  <c r="CJ35" i="5"/>
  <c r="CJ36" i="5"/>
  <c r="CJ37" i="5"/>
  <c r="CJ38" i="5"/>
  <c r="CJ39" i="5"/>
  <c r="CJ40" i="5"/>
  <c r="CJ41" i="5"/>
  <c r="CJ42" i="5"/>
  <c r="CJ43" i="5"/>
  <c r="CJ44" i="5"/>
  <c r="CJ45" i="5"/>
  <c r="CJ46" i="5"/>
  <c r="CJ47" i="5"/>
  <c r="CJ48" i="5"/>
  <c r="CJ49" i="5"/>
  <c r="CJ50" i="5"/>
  <c r="CJ51" i="5"/>
  <c r="CJ52" i="5"/>
  <c r="CJ53" i="5"/>
  <c r="CJ54" i="5"/>
  <c r="CJ55" i="5"/>
  <c r="CJ56" i="5"/>
  <c r="CJ57" i="5"/>
  <c r="CJ58" i="5"/>
  <c r="CJ59" i="5"/>
  <c r="CJ60" i="5"/>
  <c r="CJ61" i="5"/>
  <c r="CJ62" i="5"/>
  <c r="CJ63" i="5"/>
  <c r="CJ64" i="5"/>
  <c r="CJ65" i="5"/>
  <c r="CJ66" i="5"/>
  <c r="CJ67" i="5"/>
  <c r="CJ68" i="5"/>
  <c r="CJ69" i="5"/>
  <c r="CJ70" i="5"/>
  <c r="CJ71" i="5"/>
  <c r="CJ72" i="5"/>
  <c r="CJ73" i="5"/>
  <c r="CJ74" i="5"/>
  <c r="CJ75" i="5"/>
  <c r="CJ76" i="5"/>
  <c r="CJ77" i="5"/>
  <c r="CJ78" i="5"/>
  <c r="CJ79" i="5"/>
  <c r="CJ80" i="5"/>
  <c r="CJ81" i="5"/>
  <c r="CJ82" i="5"/>
  <c r="CJ83" i="5"/>
  <c r="CJ84" i="5"/>
  <c r="CJ85" i="5"/>
  <c r="CJ86" i="5"/>
  <c r="CJ87" i="5"/>
  <c r="CJ88" i="5"/>
  <c r="CJ89" i="5"/>
  <c r="CJ90" i="5"/>
  <c r="CJ91" i="5"/>
  <c r="CJ92" i="5"/>
  <c r="CJ93" i="5"/>
  <c r="CJ94" i="5"/>
  <c r="CJ95" i="5"/>
  <c r="CJ96" i="5"/>
  <c r="CJ97" i="5"/>
  <c r="CJ98" i="5"/>
  <c r="CJ99" i="5"/>
  <c r="CJ100" i="5"/>
  <c r="CJ101" i="5"/>
  <c r="CJ102" i="5"/>
  <c r="CJ103" i="5"/>
  <c r="CI4" i="5"/>
  <c r="CI5" i="5"/>
  <c r="CI6" i="5"/>
  <c r="CI7" i="5"/>
  <c r="CI8" i="5"/>
  <c r="CI9" i="5"/>
  <c r="CI10" i="5"/>
  <c r="CI11" i="5"/>
  <c r="CI12" i="5"/>
  <c r="CI13" i="5"/>
  <c r="CI14" i="5"/>
  <c r="CI15" i="5"/>
  <c r="CI16" i="5"/>
  <c r="CI17" i="5"/>
  <c r="CI18" i="5"/>
  <c r="CI19" i="5"/>
  <c r="CI20" i="5"/>
  <c r="CI21" i="5"/>
  <c r="CI22" i="5"/>
  <c r="CI23" i="5"/>
  <c r="CI24" i="5"/>
  <c r="CI25" i="5"/>
  <c r="CI26" i="5"/>
  <c r="CI27" i="5"/>
  <c r="CI28" i="5"/>
  <c r="CI29" i="5"/>
  <c r="CI30" i="5"/>
  <c r="CI31" i="5"/>
  <c r="CI32" i="5"/>
  <c r="CI33" i="5"/>
  <c r="CI34" i="5"/>
  <c r="CI35" i="5"/>
  <c r="CI36" i="5"/>
  <c r="CI37" i="5"/>
  <c r="CI38" i="5"/>
  <c r="CI39" i="5"/>
  <c r="CI40" i="5"/>
  <c r="CI41" i="5"/>
  <c r="CI42" i="5"/>
  <c r="CI43" i="5"/>
  <c r="CI44" i="5"/>
  <c r="CI45" i="5"/>
  <c r="CI46" i="5"/>
  <c r="CI47" i="5"/>
  <c r="CI48" i="5"/>
  <c r="CI49" i="5"/>
  <c r="CI50" i="5"/>
  <c r="CI51" i="5"/>
  <c r="CI52" i="5"/>
  <c r="CI53" i="5"/>
  <c r="CI54" i="5"/>
  <c r="CI55" i="5"/>
  <c r="CI56" i="5"/>
  <c r="CI57" i="5"/>
  <c r="CI58" i="5"/>
  <c r="CI59" i="5"/>
  <c r="CI60" i="5"/>
  <c r="CI61" i="5"/>
  <c r="CI62" i="5"/>
  <c r="CI63" i="5"/>
  <c r="CI64" i="5"/>
  <c r="CI65" i="5"/>
  <c r="CI66" i="5"/>
  <c r="CI67" i="5"/>
  <c r="CI68" i="5"/>
  <c r="CI69" i="5"/>
  <c r="CI70" i="5"/>
  <c r="CI71" i="5"/>
  <c r="CI72" i="5"/>
  <c r="CI73" i="5"/>
  <c r="CI74" i="5"/>
  <c r="CI75" i="5"/>
  <c r="CI76" i="5"/>
  <c r="CI77" i="5"/>
  <c r="CI78" i="5"/>
  <c r="CI79" i="5"/>
  <c r="CI80" i="5"/>
  <c r="CI81" i="5"/>
  <c r="CI82" i="5"/>
  <c r="CI83" i="5"/>
  <c r="CI84" i="5"/>
  <c r="CI85" i="5"/>
  <c r="CI86" i="5"/>
  <c r="CI87" i="5"/>
  <c r="CI88" i="5"/>
  <c r="CI89" i="5"/>
  <c r="CI90" i="5"/>
  <c r="CI91" i="5"/>
  <c r="CI92" i="5"/>
  <c r="CI93" i="5"/>
  <c r="CI94" i="5"/>
  <c r="CI95" i="5"/>
  <c r="CI96" i="5"/>
  <c r="CI97" i="5"/>
  <c r="CI98" i="5"/>
  <c r="CI99" i="5"/>
  <c r="CI100" i="5"/>
  <c r="CI101" i="5"/>
  <c r="CI102" i="5"/>
  <c r="CI103" i="5"/>
  <c r="BU4" i="5" l="1"/>
  <c r="BU5" i="5"/>
  <c r="BU6" i="5"/>
  <c r="BU7" i="5"/>
  <c r="BU8" i="5"/>
  <c r="BU9" i="5"/>
  <c r="BU10" i="5"/>
  <c r="BU11" i="5"/>
  <c r="BU12" i="5"/>
  <c r="BU13" i="5"/>
  <c r="BU14" i="5"/>
  <c r="BU15" i="5"/>
  <c r="BU16" i="5"/>
  <c r="BU17" i="5"/>
  <c r="BU18" i="5"/>
  <c r="BU19" i="5"/>
  <c r="BU20" i="5"/>
  <c r="BU21" i="5"/>
  <c r="BU22" i="5"/>
  <c r="BU23" i="5"/>
  <c r="BU24" i="5"/>
  <c r="BU25" i="5"/>
  <c r="BU26" i="5"/>
  <c r="BU27" i="5"/>
  <c r="BU28" i="5"/>
  <c r="BU29" i="5"/>
  <c r="BU30" i="5"/>
  <c r="BU31" i="5"/>
  <c r="BU32" i="5"/>
  <c r="BU33" i="5"/>
  <c r="BU34" i="5"/>
  <c r="BU35" i="5"/>
  <c r="BU36" i="5"/>
  <c r="BU37" i="5"/>
  <c r="BU38" i="5"/>
  <c r="BU39" i="5"/>
  <c r="BU40" i="5"/>
  <c r="BU41" i="5"/>
  <c r="BU42" i="5"/>
  <c r="BU43" i="5"/>
  <c r="BU44" i="5"/>
  <c r="BU45" i="5"/>
  <c r="BU46" i="5"/>
  <c r="BU47" i="5"/>
  <c r="BU48" i="5"/>
  <c r="BU49" i="5"/>
  <c r="BU50" i="5"/>
  <c r="BU51" i="5"/>
  <c r="BU52" i="5"/>
  <c r="BU53" i="5"/>
  <c r="BU54" i="5"/>
  <c r="BU55" i="5"/>
  <c r="BU56" i="5"/>
  <c r="BU57" i="5"/>
  <c r="BU58" i="5"/>
  <c r="BU59" i="5"/>
  <c r="BU60" i="5"/>
  <c r="BU61" i="5"/>
  <c r="BU62" i="5"/>
  <c r="BU63" i="5"/>
  <c r="BU64" i="5"/>
  <c r="BU65" i="5"/>
  <c r="BU66" i="5"/>
  <c r="BU67" i="5"/>
  <c r="BU68" i="5"/>
  <c r="BU69" i="5"/>
  <c r="BU70" i="5"/>
  <c r="BU71" i="5"/>
  <c r="BU72" i="5"/>
  <c r="BU73" i="5"/>
  <c r="BU74" i="5"/>
  <c r="BU75" i="5"/>
  <c r="BU76" i="5"/>
  <c r="BU77" i="5"/>
  <c r="BU78" i="5"/>
  <c r="BU79" i="5"/>
  <c r="BU80" i="5"/>
  <c r="BU81" i="5"/>
  <c r="BU82" i="5"/>
  <c r="BU83" i="5"/>
  <c r="BU84" i="5"/>
  <c r="BU85" i="5"/>
  <c r="BU86" i="5"/>
  <c r="BU87" i="5"/>
  <c r="BU88" i="5"/>
  <c r="BU89" i="5"/>
  <c r="BU90" i="5"/>
  <c r="BU91" i="5"/>
  <c r="BU92" i="5"/>
  <c r="BU93" i="5"/>
  <c r="BU94" i="5"/>
  <c r="BU95" i="5"/>
  <c r="BU96" i="5"/>
  <c r="BU97" i="5"/>
  <c r="BU98" i="5"/>
  <c r="BU99" i="5"/>
  <c r="BU100" i="5"/>
  <c r="BU101" i="5"/>
  <c r="BU102" i="5"/>
  <c r="BU103" i="5"/>
</calcChain>
</file>

<file path=xl/connections.xml><?xml version="1.0" encoding="utf-8"?>
<connections xmlns="http://schemas.openxmlformats.org/spreadsheetml/2006/main">
  <connection id="1" keepAlive="1" name="ThisWorkbookDataModel" description="Data Model" type="5" refreshedVersion="5" minRefreshableVersion="5" background="1" saveData="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<sst xmlns="http://schemas.openxmlformats.org/spreadsheetml/2006/main" count="1076" uniqueCount="358">
  <si>
    <t>Facility Operations</t>
  </si>
  <si>
    <t>Food Contact   Surfaces hiygene</t>
  </si>
  <si>
    <t>Employee Health/Screening</t>
  </si>
  <si>
    <t>Social Distancing</t>
  </si>
  <si>
    <t xml:space="preserve">  Customer Service/delivery service</t>
  </si>
  <si>
    <t>Name of the Food Service Establishment</t>
  </si>
  <si>
    <t>Location</t>
  </si>
  <si>
    <t>Type of Food Service Facility نوع المؤسسة</t>
  </si>
  <si>
    <t>Does the facility provide a delivery service? عندك ديليفري</t>
  </si>
  <si>
    <t>SES</t>
  </si>
  <si>
    <t>SES Nb</t>
  </si>
  <si>
    <t>FO Are all areas of the food establishment, including restrooms and waiting areas, properly cleaned, stocked, sanitized, or disinfected, as appropriate?</t>
  </si>
  <si>
    <t>FO Are ventilation systems including air ducts and vents in the facility clean,  and operating properly?</t>
  </si>
  <si>
    <t>FO Is there increased circulation of outdoor air (as much as possible) by, for example, opening windows and doors or using fans?</t>
  </si>
  <si>
    <t xml:space="preserve">FO reusable menus </t>
  </si>
  <si>
    <t>FO linen napkins</t>
  </si>
  <si>
    <t>FO table cloths</t>
  </si>
  <si>
    <t>FO Seating covers</t>
  </si>
  <si>
    <t xml:space="preserve">FO Throw rugs </t>
  </si>
  <si>
    <t xml:space="preserve">FO Condiments </t>
  </si>
  <si>
    <t>FO   ketchup bottles salt/pepper shakers</t>
  </si>
  <si>
    <t>FO Are sufficient stocks of single-service and single-use articles (e.g. tableware, carryout utensils if applicable available ?</t>
  </si>
  <si>
    <t>FO Are all the hand washing sinks accessible and fully stocked (e.g. soap, paper towels, hand wash sign, and trash bins)?</t>
  </si>
  <si>
    <t>FO Are paper towels and trash cans available in the bathrooms so doors can be opened and closed without touching handles directly?</t>
  </si>
  <si>
    <t>FO Are all the hand washing sinks functional and able to reach 100⁰F (38.8°C) minimum?</t>
  </si>
  <si>
    <t>FO (2)Are all the hand washing sinks accessible and fully stocked (e.g. soap, paper towels, hand wash sign, and trash bins?</t>
  </si>
  <si>
    <t>Total FO</t>
  </si>
  <si>
    <t>FC Are necessary sanitizers and disinfectants that meet criteria for use against CoVid19 available?</t>
  </si>
  <si>
    <t>FC Are food contact surfaces and counters cleaned and sanitized?</t>
  </si>
  <si>
    <t>FC Wash</t>
  </si>
  <si>
    <t>FC Rinse</t>
  </si>
  <si>
    <t>FC sanitize food contact surfaces</t>
  </si>
  <si>
    <t>FC Beverage equipment after use</t>
  </si>
  <si>
    <t>FC Have you applied a disinfecting schedule/routine plan?</t>
  </si>
  <si>
    <t>FC  Are high touch areas and equipment cleaned and disinfected?</t>
  </si>
  <si>
    <t>FC Door knobs</t>
  </si>
  <si>
    <t>FC Display cases</t>
  </si>
  <si>
    <t>FC Check out counters</t>
  </si>
  <si>
    <t xml:space="preserve">FC Equipment handles </t>
  </si>
  <si>
    <t>FC Cedit card machines</t>
  </si>
  <si>
    <t>FC Are all coolers, freezers, hot and cold holding units clean, sanitized, and protected from contamination  ?</t>
  </si>
  <si>
    <t>FC Are all food, packaging, and chemicals properly stored and protected from cross contamination?</t>
  </si>
  <si>
    <t>FC Do you have sanitizer test strips available and are the test strips appropriate for the sanitizer being used?</t>
  </si>
  <si>
    <t>Total FC</t>
  </si>
  <si>
    <t>EH Are signs posted on how to stop the spread of COVID-19 and promote everyday protective measures?</t>
  </si>
  <si>
    <t>EH Have you trained and reminded employees of effective hand hygiene practices including washing hands with soap?</t>
  </si>
  <si>
    <t>EH Have you considered using hand sanitizers (minimum 60% alcohol), to encourage hand hygiene by both customers and employees to supplement hand washing?</t>
  </si>
  <si>
    <t>EH Are you following guidance and practices for employee health checks/screenings?</t>
  </si>
  <si>
    <t>EH Do you have a protocol to check employee health and personal hygiene practices within your food establishment?</t>
  </si>
  <si>
    <t xml:space="preserve">EH PCR testing frequency  </t>
  </si>
  <si>
    <t>EH Is there a plan or policy for, and an adequate supply of, personal protective equipment and/or cloth face coverings?</t>
  </si>
  <si>
    <t>EH (Masks)</t>
  </si>
  <si>
    <t>EH (Gloves)</t>
  </si>
  <si>
    <t>EH  (Face Covering)</t>
  </si>
  <si>
    <t>Total EH</t>
  </si>
  <si>
    <t>SD Has the facility taken measures to minimize face-to-face contact?</t>
  </si>
  <si>
    <t>SD  (Tape on floors/sidewalks قواطع)</t>
  </si>
  <si>
    <t>SD  (partitions)</t>
  </si>
  <si>
    <t>SD  (signage on walls تذكير عل حيط)</t>
  </si>
  <si>
    <t>SD Have you limited offering self-service ?</t>
  </si>
  <si>
    <t>SD  (buffets منعتو )</t>
  </si>
  <si>
    <t>SD  (salad bars منعتو)</t>
  </si>
  <si>
    <t>SD  (drink stations)</t>
  </si>
  <si>
    <t>SD   Have you restricted the number of employees in shared spaces, including kitchens, break rooms, and offices to maintain at least a 6-foot distance between people?</t>
  </si>
  <si>
    <t>SD  (قللتو نسبة عدد الزبائن لل 50%)</t>
  </si>
  <si>
    <t>Total SD</t>
  </si>
  <si>
    <t>CS Are you following Temperature guidance and practices for Customers (taking temperature before entering?</t>
  </si>
  <si>
    <t xml:space="preserve"> CS Sanitization of product before delivering </t>
  </si>
  <si>
    <t xml:space="preserve"> CS Wearing Face mask for employees and delivery guys </t>
  </si>
  <si>
    <t>CS  Presence of PPE, personnel protective equipment,Mask,faceShield,Gloves</t>
  </si>
  <si>
    <t>Total CS</t>
  </si>
  <si>
    <t>Total</t>
  </si>
  <si>
    <t>قدي بتعطي حالك من 1 ل 10  على 10 علامة على قدي انت متبع اجراءات تجنب عدوى كورونا  How much do you consider yourself compliant t</t>
  </si>
  <si>
    <t>Score without N/A</t>
  </si>
  <si>
    <t>Final Score</t>
  </si>
  <si>
    <t>FF</t>
  </si>
  <si>
    <t>BP</t>
  </si>
  <si>
    <t>R</t>
  </si>
  <si>
    <t>FF Score</t>
  </si>
  <si>
    <t>BP Score</t>
  </si>
  <si>
    <t>R Score</t>
  </si>
  <si>
    <t>H SES</t>
  </si>
  <si>
    <t>L SES</t>
  </si>
  <si>
    <t>H Score</t>
  </si>
  <si>
    <t>L Score</t>
  </si>
  <si>
    <t>High</t>
  </si>
  <si>
    <t>FF Pass</t>
  </si>
  <si>
    <t>BP Pass</t>
  </si>
  <si>
    <t>R Pass</t>
  </si>
  <si>
    <t>FE1</t>
  </si>
  <si>
    <t>pain d'or</t>
  </si>
  <si>
    <t>Jnah</t>
  </si>
  <si>
    <t>Bakeries, Pastries</t>
  </si>
  <si>
    <t>Yes</t>
  </si>
  <si>
    <t>N/A</t>
  </si>
  <si>
    <t>FE2</t>
  </si>
  <si>
    <t>5 chicks</t>
  </si>
  <si>
    <t>Fast Food</t>
  </si>
  <si>
    <t>FE3</t>
  </si>
  <si>
    <t>Tolido</t>
  </si>
  <si>
    <t>FE4</t>
  </si>
  <si>
    <t>City Wok</t>
  </si>
  <si>
    <t>Hamra</t>
  </si>
  <si>
    <t>Restaurant</t>
  </si>
  <si>
    <t>FE5</t>
  </si>
  <si>
    <t>The Wok</t>
  </si>
  <si>
    <t>Mar Mkhayel</t>
  </si>
  <si>
    <t>FE6</t>
  </si>
  <si>
    <t>Al Hallab C</t>
  </si>
  <si>
    <t>Corniche el Mazeraa</t>
  </si>
  <si>
    <t>FE7</t>
  </si>
  <si>
    <t>Bartartine</t>
  </si>
  <si>
    <t>ABC Achrafieh</t>
  </si>
  <si>
    <t>FE8</t>
  </si>
  <si>
    <t>Casper &amp; Gambini H</t>
  </si>
  <si>
    <t>FE9</t>
  </si>
  <si>
    <t>Casper &amp; Gambini A</t>
  </si>
  <si>
    <t>FE10</t>
  </si>
  <si>
    <t>Chopsticks H</t>
  </si>
  <si>
    <t>FE11</t>
  </si>
  <si>
    <t>Crepaway H</t>
  </si>
  <si>
    <t>FE12</t>
  </si>
  <si>
    <t>Crepaway A</t>
  </si>
  <si>
    <t>Ashrafieh</t>
  </si>
  <si>
    <t>FE13</t>
  </si>
  <si>
    <t>Falefl Sahyoun</t>
  </si>
  <si>
    <t>FE14</t>
  </si>
  <si>
    <t>labne w zaytoun</t>
  </si>
  <si>
    <t>Tarik Jadida Malaab</t>
  </si>
  <si>
    <t>FE15</t>
  </si>
  <si>
    <t>Maroushe</t>
  </si>
  <si>
    <t>FE16</t>
  </si>
  <si>
    <t>P's &amp; B's</t>
  </si>
  <si>
    <t>FE17</t>
  </si>
  <si>
    <t>roadster diner H</t>
  </si>
  <si>
    <t>FE18</t>
  </si>
  <si>
    <t>roadster diner C</t>
  </si>
  <si>
    <t>city center mall/ food court, hazmieh</t>
  </si>
  <si>
    <t>FE19</t>
  </si>
  <si>
    <t>roadster diner A</t>
  </si>
  <si>
    <t>FE20</t>
  </si>
  <si>
    <t>Socrate</t>
  </si>
  <si>
    <t>FE21</t>
  </si>
  <si>
    <t>T Marbouta</t>
  </si>
  <si>
    <t>FE22</t>
  </si>
  <si>
    <t>Zaatar w Zeit</t>
  </si>
  <si>
    <t>Sodeco</t>
  </si>
  <si>
    <t>FE23</t>
  </si>
  <si>
    <t>pinkberry</t>
  </si>
  <si>
    <t>yes</t>
  </si>
  <si>
    <t>FE24</t>
  </si>
  <si>
    <t>Classic burger joint</t>
  </si>
  <si>
    <t>zeytuna Bey</t>
  </si>
  <si>
    <t>FE25</t>
  </si>
  <si>
    <t>Abdelwahab</t>
  </si>
  <si>
    <t>No</t>
  </si>
  <si>
    <t>FE26</t>
  </si>
  <si>
    <t>Em sherif</t>
  </si>
  <si>
    <t>FE27</t>
  </si>
  <si>
    <t>kababji C</t>
  </si>
  <si>
    <t>FE28</t>
  </si>
  <si>
    <t>kababji J1</t>
  </si>
  <si>
    <t>FE29</t>
  </si>
  <si>
    <t>kababji J2</t>
  </si>
  <si>
    <t>FE30</t>
  </si>
  <si>
    <t>Abou Ali Al Hajj Restaurant</t>
  </si>
  <si>
    <t>Zokak Al Blat</t>
  </si>
  <si>
    <t>FE31</t>
  </si>
  <si>
    <t>burger king C</t>
  </si>
  <si>
    <t>FE32</t>
  </si>
  <si>
    <t>burger king A</t>
  </si>
  <si>
    <t>FE33</t>
  </si>
  <si>
    <t>Al Hallab H</t>
  </si>
  <si>
    <t>Hadath Karout Mall</t>
  </si>
  <si>
    <t>FE34</t>
  </si>
  <si>
    <t>chopsticks C</t>
  </si>
  <si>
    <t>FE35</t>
  </si>
  <si>
    <t>Divyy</t>
  </si>
  <si>
    <t>FE36</t>
  </si>
  <si>
    <t>Hajj Ali</t>
  </si>
  <si>
    <t>FE37</t>
  </si>
  <si>
    <t>Al Hallab J</t>
  </si>
  <si>
    <t>FE38</t>
  </si>
  <si>
    <t>Abdul Rahman Hallab &amp; Brothers</t>
  </si>
  <si>
    <t>FE39</t>
  </si>
  <si>
    <t>Issa</t>
  </si>
  <si>
    <t>Low</t>
  </si>
  <si>
    <t>FE40</t>
  </si>
  <si>
    <t>popeyes</t>
  </si>
  <si>
    <t>Raoushe</t>
  </si>
  <si>
    <t>FE41</t>
  </si>
  <si>
    <t>El balad restaurant</t>
  </si>
  <si>
    <t>FE42</t>
  </si>
  <si>
    <t xml:space="preserve"> Tonino H</t>
  </si>
  <si>
    <t>FE43</t>
  </si>
  <si>
    <t xml:space="preserve"> Tonino F</t>
  </si>
  <si>
    <t>Furn el Chebak</t>
  </si>
  <si>
    <t>FE44</t>
  </si>
  <si>
    <t xml:space="preserve"> Tonino C</t>
  </si>
  <si>
    <t>cola</t>
  </si>
  <si>
    <t>FE45</t>
  </si>
  <si>
    <t xml:space="preserve"> Tonino A</t>
  </si>
  <si>
    <t>FE46</t>
  </si>
  <si>
    <t>Bedo</t>
  </si>
  <si>
    <t>Borj hamoud</t>
  </si>
  <si>
    <t>FE47</t>
  </si>
  <si>
    <t>dip n dip C</t>
  </si>
  <si>
    <t>FE48</t>
  </si>
  <si>
    <t>dip n dip A</t>
  </si>
  <si>
    <t>FE49</t>
  </si>
  <si>
    <t>Melt n Dip</t>
  </si>
  <si>
    <t>FE50</t>
  </si>
  <si>
    <t>Presto</t>
  </si>
  <si>
    <t>Msaytbeh</t>
  </si>
  <si>
    <t>FE51</t>
  </si>
  <si>
    <t>افران راحب</t>
  </si>
  <si>
    <t>Sin el fil</t>
  </si>
  <si>
    <t>FE52</t>
  </si>
  <si>
    <t>افران علاء</t>
  </si>
  <si>
    <t>FE53</t>
  </si>
  <si>
    <t>Food Style</t>
  </si>
  <si>
    <t>Shiyah</t>
  </si>
  <si>
    <t>FE54</t>
  </si>
  <si>
    <t>Barbar S</t>
  </si>
  <si>
    <t>Sanayeh</t>
  </si>
  <si>
    <t>FE55</t>
  </si>
  <si>
    <t>Barbar H</t>
  </si>
  <si>
    <t>FE56</t>
  </si>
  <si>
    <t>Casprini</t>
  </si>
  <si>
    <t>FE57</t>
  </si>
  <si>
    <t>Farouj w nos</t>
  </si>
  <si>
    <t>FE58</t>
  </si>
  <si>
    <t>Graze</t>
  </si>
  <si>
    <t>FE59</t>
  </si>
  <si>
    <t>Lody's</t>
  </si>
  <si>
    <t>FE60</t>
  </si>
  <si>
    <t>picasso</t>
  </si>
  <si>
    <t>Basta</t>
  </si>
  <si>
    <t>FE61</t>
  </si>
  <si>
    <t>Sousa T</t>
  </si>
  <si>
    <t>FE62</t>
  </si>
  <si>
    <t>Sousa H</t>
  </si>
  <si>
    <t>FE63</t>
  </si>
  <si>
    <t>Wok town Asian International Cuisine</t>
  </si>
  <si>
    <t>Hadath</t>
  </si>
  <si>
    <t>FE64</t>
  </si>
  <si>
    <t>افراد حمود</t>
  </si>
  <si>
    <t>FE65</t>
  </si>
  <si>
    <t>افران الحمرا</t>
  </si>
  <si>
    <t>FE66</t>
  </si>
  <si>
    <t>افران الزهراء</t>
  </si>
  <si>
    <t>FE67</t>
  </si>
  <si>
    <t>افران الساعة</t>
  </si>
  <si>
    <t>Barbour</t>
  </si>
  <si>
    <t>FE68</t>
  </si>
  <si>
    <t>افران السبيل</t>
  </si>
  <si>
    <t>FE69</t>
  </si>
  <si>
    <t>افران السنبلة</t>
  </si>
  <si>
    <t>Tayouni</t>
  </si>
  <si>
    <t>FE70</t>
  </si>
  <si>
    <t>افران السيد</t>
  </si>
  <si>
    <t>Borj Barajna</t>
  </si>
  <si>
    <t>FE71</t>
  </si>
  <si>
    <t>افران الطيب</t>
  </si>
  <si>
    <t>FE72</t>
  </si>
  <si>
    <t>افران القائم</t>
  </si>
  <si>
    <t>Dahyeh</t>
  </si>
  <si>
    <t>FE73</t>
  </si>
  <si>
    <t>افران الماما</t>
  </si>
  <si>
    <t>FE74</t>
  </si>
  <si>
    <t>افران المهدي</t>
  </si>
  <si>
    <t>FE75</t>
  </si>
  <si>
    <t>افران النابلسي</t>
  </si>
  <si>
    <t>FE76</t>
  </si>
  <si>
    <t>افران النبعة</t>
  </si>
  <si>
    <t>FE77</t>
  </si>
  <si>
    <t>افران الهاشم</t>
  </si>
  <si>
    <t>FE78</t>
  </si>
  <si>
    <t>افران تيما</t>
  </si>
  <si>
    <t>Ras nabeh</t>
  </si>
  <si>
    <t>FE79</t>
  </si>
  <si>
    <t>افران حسن</t>
  </si>
  <si>
    <t>Hay silom</t>
  </si>
  <si>
    <t>FE80</t>
  </si>
  <si>
    <t>افران رحمة</t>
  </si>
  <si>
    <t>FE81</t>
  </si>
  <si>
    <t>افران زعرور</t>
  </si>
  <si>
    <t>FE82</t>
  </si>
  <si>
    <t>افران زينب</t>
  </si>
  <si>
    <t>FE83</t>
  </si>
  <si>
    <t>افران صفا</t>
  </si>
  <si>
    <t>FE84</t>
  </si>
  <si>
    <t>افران صفاوي</t>
  </si>
  <si>
    <t>FE85</t>
  </si>
  <si>
    <t>افران علي</t>
  </si>
  <si>
    <t>Airport Road</t>
  </si>
  <si>
    <t>FE86</t>
  </si>
  <si>
    <t>افران مركش</t>
  </si>
  <si>
    <t>FE87</t>
  </si>
  <si>
    <t>افران وفار</t>
  </si>
  <si>
    <t>FE88</t>
  </si>
  <si>
    <t>افرلن منشية</t>
  </si>
  <si>
    <t>FE89</t>
  </si>
  <si>
    <t>الإخلاص</t>
  </si>
  <si>
    <t>FE90</t>
  </si>
  <si>
    <t>الباشا</t>
  </si>
  <si>
    <t>FE91</t>
  </si>
  <si>
    <t>أبو حيدر</t>
  </si>
  <si>
    <t>FE92</t>
  </si>
  <si>
    <t>أبو عيسى</t>
  </si>
  <si>
    <t>gemmayzeh</t>
  </si>
  <si>
    <t>FE93</t>
  </si>
  <si>
    <t>أفران هبر</t>
  </si>
  <si>
    <t>FE94</t>
  </si>
  <si>
    <t>بايكر دريم</t>
  </si>
  <si>
    <t>FE95</t>
  </si>
  <si>
    <t>مناقيش الريس</t>
  </si>
  <si>
    <t>FE96</t>
  </si>
  <si>
    <t>هاشتاغ</t>
  </si>
  <si>
    <t>FE97</t>
  </si>
  <si>
    <t>Ibrahim bakery</t>
  </si>
  <si>
    <t>Ghbayre</t>
  </si>
  <si>
    <t>FE98</t>
  </si>
  <si>
    <t>palace cafe</t>
  </si>
  <si>
    <t>Manara</t>
  </si>
  <si>
    <t>FE99</t>
  </si>
  <si>
    <t>Afran zobayba</t>
  </si>
  <si>
    <t>Hart hreik</t>
  </si>
  <si>
    <t>FE100</t>
  </si>
  <si>
    <t>Afran watnye</t>
  </si>
  <si>
    <t>Hamra Main Street</t>
  </si>
  <si>
    <t>Code</t>
  </si>
  <si>
    <t>Row Labels</t>
  </si>
  <si>
    <t>Total2</t>
  </si>
  <si>
    <t>Sum of Final Score</t>
  </si>
  <si>
    <t>Average of Final Score</t>
  </si>
  <si>
    <t>Column Labels</t>
  </si>
  <si>
    <t>Sum of Total FC</t>
  </si>
  <si>
    <t>Sum of Total FO</t>
  </si>
  <si>
    <t>Sum of Total EH</t>
  </si>
  <si>
    <t>Sum of Total SD</t>
  </si>
  <si>
    <t>Sum of Total CS</t>
  </si>
  <si>
    <t>FO</t>
  </si>
  <si>
    <t>FC</t>
  </si>
  <si>
    <t>EH</t>
  </si>
  <si>
    <t>SD</t>
  </si>
  <si>
    <t>CS</t>
  </si>
  <si>
    <t>Count of Final Score</t>
  </si>
  <si>
    <t>Pass/Fail</t>
  </si>
  <si>
    <t>Pass</t>
  </si>
  <si>
    <t>Sum of FO</t>
  </si>
  <si>
    <t>Sum of FC</t>
  </si>
  <si>
    <t>Sum of EH</t>
  </si>
  <si>
    <t>Sum of SD</t>
  </si>
  <si>
    <t>Sum of CS</t>
  </si>
  <si>
    <t>Dashboard for Food Facilities Compliance with FDA/Covid19 Regulation</t>
  </si>
  <si>
    <t>Max of Final Score2</t>
  </si>
  <si>
    <t>Min of Final Score3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</si>
</sst>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font>
      <sz val="11"/>
      <color theme="1"/>
      <name val="Calibri"/>
      <family val="2"/>
      <scheme val="minor"/>
    </font>
    <font>
      <sz val="11"/>
      <name val="Calibri"/>
    </font>
    <font>
      <sz val="11"/>
      <name val="Calibri"/>
      <family val="2"/>
    </font>
    <font>
      <sz val="10"/>
      <color theme="1"/>
      <name val="Libre Baskerville"/>
    </font>
    <font>
      <b/>
      <sz val="10"/>
      <color theme="1"/>
      <name val="Libre Baskerville"/>
    </font>
    <font>
      <sz val="10"/>
      <name val="Libre Baskerville"/>
    </font>
    <font>
      <sz val="11"/>
      <color theme="1"/>
      <name val="Calibri"/>
      <family val="2"/>
      <scheme val="minor"/>
    </font>
    <font>
      <sz val="11"/>
      <color theme="0"/>
      <name val="Calibri"/>
      <family val="2"/>
      <scheme val="minor"/>
    </font>
    <font>
      <b/>
      <sz val="16"/>
      <color theme="0"/>
      <name val="Libre Baskerville"/>
    </font>
  </fonts>
  <fills count="5">
    <fill>
      <patternFill patternType="none"/>
    </fill>
    <fill>
      <patternFill patternType="gray125"/>
    </fill>
    <fill>
      <patternFill patternType="solid">
        <fgColor theme="5"/>
      </patternFill>
    </fill>
    <fill>
      <patternFill patternType="solid">
        <fgColor theme="6" tint="0.79998168889431442"/>
        <bgColor indexed="65"/>
      </patternFill>
    </fill>
    <fill>
      <patternFill patternType="solid">
        <fgColor theme="0"/>
        <bgColor indexed="64"/>
      </patternFill>
    </fill>
  </fills>
  <borders count="1">
    <border>
      <left/>
      <right/>
      <top/>
      <bottom/>
      <diagonal/>
    </border>
  </borders>
  <cellStyleXfs count="6">
    <xf numFmtId="0" fontId="0" fillId="0" borderId="0"/>
    <xf numFmtId="0" fontId="1" fillId="0" borderId="0"/>
    <xf numFmtId="0" fontId="2" fillId="0" borderId="0"/>
    <xf numFmtId="9" fontId="2" fillId="0" borderId="0" applyFont="0" applyFill="0" applyBorder="0" applyAlignment="0" applyProtection="0"/>
    <xf numFmtId="0" fontId="7" fillId="2" borderId="0" applyNumberFormat="0" applyBorder="0" applyAlignment="0" applyProtection="0"/>
    <xf numFmtId="0" fontId="6" fillId="3"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xf numFmtId="0" fontId="3" fillId="0" borderId="0" xfId="0" applyFont="1"/>
    <xf numFmtId="0" fontId="4" fillId="0" borderId="0" xfId="0" applyFont="1"/>
    <xf numFmtId="0" fontId="0" fillId="0" borderId="0" xfId="0" applyNumberFormat="1"/>
    <xf numFmtId="0" fontId="5" fillId="0" borderId="0" xfId="1" applyFont="1"/>
    <xf numFmtId="164" fontId="5" fillId="0" borderId="0" xfId="1" applyNumberFormat="1" applyFont="1"/>
    <xf numFmtId="2" fontId="0" fillId="0" borderId="0" xfId="0" pivotButton="1" applyNumberFormat="1"/>
    <xf numFmtId="2" fontId="0" fillId="0" borderId="0" xfId="0" applyNumberFormat="1" applyAlignment="1">
      <alignment horizontal="left"/>
    </xf>
    <xf numFmtId="2" fontId="0" fillId="0" borderId="0" xfId="0" applyNumberFormat="1" applyAlignment="1">
      <alignment vertical="center" wrapText="1"/>
    </xf>
    <xf numFmtId="0" fontId="6" fillId="3" borderId="0" xfId="5"/>
    <xf numFmtId="0" fontId="7" fillId="2" borderId="0" xfId="4"/>
    <xf numFmtId="0" fontId="8" fillId="2" borderId="0" xfId="4" applyFont="1" applyAlignment="1"/>
    <xf numFmtId="0" fontId="6" fillId="4" borderId="0" xfId="5" applyFill="1"/>
  </cellXfs>
  <cellStyles count="6">
    <cellStyle name="20% - Accent3" xfId="5" builtinId="38"/>
    <cellStyle name="Accent2" xfId="4" builtinId="33"/>
    <cellStyle name="Normal" xfId="0" builtinId="0"/>
    <cellStyle name="Normal 3" xfId="1"/>
    <cellStyle name="Normal 3 2" xfId="2"/>
    <cellStyle name="Percent 2" xfId="3"/>
  </cellStyles>
  <dxfs count="129">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0"/>
        <color theme="1"/>
        <name val="Libre Baskerville"/>
        <scheme val="none"/>
      </font>
      <numFmt numFmtId="0" formatCode="General"/>
    </dxf>
    <dxf>
      <font>
        <b val="0"/>
        <i val="0"/>
        <strike val="0"/>
        <condense val="0"/>
        <extend val="0"/>
        <outline val="0"/>
        <shadow val="0"/>
        <u val="none"/>
        <vertAlign val="baseline"/>
        <sz val="10"/>
        <color theme="1"/>
        <name val="Libre Baskerville"/>
        <scheme val="none"/>
      </font>
      <numFmt numFmtId="0" formatCode="General"/>
    </dxf>
    <dxf>
      <font>
        <b val="0"/>
        <i val="0"/>
        <strike val="0"/>
        <condense val="0"/>
        <extend val="0"/>
        <outline val="0"/>
        <shadow val="0"/>
        <u val="none"/>
        <vertAlign val="baseline"/>
        <sz val="10"/>
        <color theme="1"/>
        <name val="Libre Baskerville"/>
        <scheme val="none"/>
      </font>
      <numFmt numFmtId="0" formatCode="General"/>
    </dxf>
    <dxf>
      <font>
        <b val="0"/>
        <i val="0"/>
        <strike val="0"/>
        <condense val="0"/>
        <extend val="0"/>
        <outline val="0"/>
        <shadow val="0"/>
        <u val="none"/>
        <vertAlign val="baseline"/>
        <sz val="10"/>
        <color theme="1"/>
        <name val="Libre Baskerville"/>
        <scheme val="none"/>
      </font>
      <numFmt numFmtId="0" formatCode="General"/>
    </dxf>
    <dxf>
      <font>
        <b val="0"/>
        <i val="0"/>
        <strike val="0"/>
        <condense val="0"/>
        <extend val="0"/>
        <outline val="0"/>
        <shadow val="0"/>
        <u val="none"/>
        <vertAlign val="baseline"/>
        <sz val="10"/>
        <color theme="1"/>
        <name val="Libre Baskerville"/>
        <scheme val="none"/>
      </font>
      <numFmt numFmtId="0" formatCode="General"/>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numFmt numFmtId="0" formatCode="General"/>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val="0"/>
        <i val="0"/>
        <strike val="0"/>
        <condense val="0"/>
        <extend val="0"/>
        <outline val="0"/>
        <shadow val="0"/>
        <u val="none"/>
        <vertAlign val="baseline"/>
        <sz val="10"/>
        <color theme="1"/>
        <name val="Libre Baskerville"/>
        <scheme val="none"/>
      </font>
    </dxf>
    <dxf>
      <font>
        <b/>
        <i val="0"/>
        <strike val="0"/>
        <condense val="0"/>
        <extend val="0"/>
        <outline val="0"/>
        <shadow val="0"/>
        <u val="none"/>
        <vertAlign val="baseline"/>
        <sz val="10"/>
        <color theme="1"/>
        <name val="Libre Baskerville"/>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[Covid19Dashboard.xlsx]Top 10 FF!Top 10</c:name>
    <c:fmtId val="11"/>
  </c:pivotSource>
  <c:chart>
    <c:title>
      <c:tx>
        <c:rich>
          <a:bodyPr rot="0" spcFirstLastPara="1" vertOverflow="ellipsis" vert="horz" wrap="square" anchor="ctr" anchorCtr="1"/>
          <a:lstStyle/>
          <a:p>
            <a:pPr>
              <a:defRPr sz="960" b="1" i="0" u="none" strike="noStrike" kern="1200" baseline="0">
                <a:solidFill>
                  <a:schemeClr val="tx1">
                    <a:lumMod val="65000"/>
                    <a:lumOff val="35000"/>
                  </a:schemeClr>
                </a:solidFill>
                <a:latin typeface="Libre Baskerville" panose="02000000000000000000" pitchFamily="2" charset="0"/>
                <a:ea typeface="+mn-ea"/>
                <a:cs typeface="+mn-cs"/>
              </a:defRPr>
            </a:pPr>
            <a:r>
              <a:rPr lang="en-US" sz="1200">
                <a:solidFill>
                  <a:schemeClr val="bg2">
                    <a:lumMod val="25000"/>
                  </a:schemeClr>
                </a:solidFill>
              </a:rPr>
              <a:t>Top 10 Food Facility</a:t>
            </a:r>
          </a:p>
        </c:rich>
      </c:tx>
      <c:layout/>
      <c:overlay val="0"/>
      <c:spPr>
        <a:noFill/>
        <a:ln>
          <a:noFill/>
        </a:ln>
        <a:effectLst/>
      </c:spPr>
      <c:txPr>
        <a:bodyPr rot="0" spcFirstLastPara="1" vertOverflow="ellipsis" vert="horz" wrap="square" anchor="ctr" anchorCtr="1"/>
        <a:lstStyle/>
        <a:p>
          <a:pPr>
            <a:defRPr sz="960" b="1" i="0" u="none" strike="noStrike" kern="1200" baseline="0">
              <a:solidFill>
                <a:schemeClr val="tx1">
                  <a:lumMod val="65000"/>
                  <a:lumOff val="35000"/>
                </a:schemeClr>
              </a:solidFill>
              <a:latin typeface="Libre Baskerville" panose="02000000000000000000" pitchFamily="2" charset="0"/>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'Top 10 FF'!$B$3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10 FF'!$A$4:$A$13</c:f>
              <c:strCache>
                <c:ptCount val="10"/>
                <c:pt idx="0">
                  <c:v>FE1</c:v>
                </c:pt>
                <c:pt idx="1">
                  <c:v>FE3</c:v>
                </c:pt>
                <c:pt idx="2">
                  <c:v>FE2</c:v>
                </c:pt>
                <c:pt idx="3">
                  <c:v>FE5</c:v>
                </c:pt>
                <c:pt idx="4">
                  <c:v>FE4</c:v>
                </c:pt>
                <c:pt idx="5">
                  <c:v>FE6</c:v>
                </c:pt>
                <c:pt idx="6">
                  <c:v>FE16</c:v>
                </c:pt>
                <c:pt idx="7">
                  <c:v>FE15</c:v>
                </c:pt>
                <c:pt idx="8">
                  <c:v>FE8</c:v>
                </c:pt>
                <c:pt idx="9">
                  <c:v>FE21</c:v>
                </c:pt>
              </c:strCache>
            </c:strRef>
          </c:cat>
          <c:val>
            <c:numRef>
              <c:f>'Top 10 FF'!$B$4:$B$13</c:f>
              <c:numCache>
                <c:formatCode>0.00</c:formatCode>
                <c:ptCount val="10"/>
                <c:pt idx="0">
                  <c:v>96.438356164383563</c:v>
                </c:pt>
                <c:pt idx="1">
                  <c:v>96.388888888888886</c:v>
                </c:pt>
                <c:pt idx="2">
                  <c:v>96.388888888888886</c:v>
                </c:pt>
                <c:pt idx="3">
                  <c:v>94.642857142857139</c:v>
                </c:pt>
                <c:pt idx="4">
                  <c:v>94.642857142857139</c:v>
                </c:pt>
                <c:pt idx="5">
                  <c:v>94.518716577540104</c:v>
                </c:pt>
                <c:pt idx="6">
                  <c:v>91.917808219178085</c:v>
                </c:pt>
                <c:pt idx="7">
                  <c:v>91.917808219178085</c:v>
                </c:pt>
                <c:pt idx="8">
                  <c:v>91.917808219178085</c:v>
                </c:pt>
                <c:pt idx="9">
                  <c:v>91.917808219178085</c:v>
                </c:pt>
              </c:numCache>
            </c:numRef>
          </c:val>
        </c:ser>
        <c:dLbls>
          <c:dLblPos val="outEnd"/>
          <c:showLegendKey val="0"/>
          <c:showVal val="1"/>
          <c:showCatName val="0"/>
          <c:showSerName val="0"/>
          <c:showPercent val="0"/>
          <c:showBubbleSize val="0"/>
        </c:dLbls>
        <c:gapWidth val="100"/>
        <c:overlap val="-24"/>
        <c:axId val="416870104"/>
        <c:axId val="416870496"/>
      </c:barChart>
      <c:catAx>
        <c:axId val="416870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2">
                    <a:lumMod val="25000"/>
                  </a:schemeClr>
                </a:solidFill>
                <a:latin typeface="Libre Baskerville" panose="02000000000000000000" pitchFamily="2" charset="0"/>
                <a:ea typeface="+mn-ea"/>
                <a:cs typeface="+mn-cs"/>
              </a:defRPr>
            </a:pPr>
            <a:endParaRPr lang="en-US"/>
          </a:p>
        </c:txPr>
        <c:crossAx val="416870496"/>
        <c:crosses val="autoZero"/>
        <c:auto val="1"/>
        <c:lblAlgn val="ctr"/>
        <c:lblOffset val="100"/>
        <c:noMultiLvlLbl val="0"/>
      </c:catAx>
      <c:valAx>
        <c:axId val="416870496"/>
        <c:scaling>
          <c:orientation val="minMax"/>
        </c:scaling>
        <c:delete val="1"/>
        <c:axPos val="l"/>
        <c:numFmt formatCode="0.00" sourceLinked="1"/>
        <c:majorTickMark val="out"/>
        <c:minorTickMark val="none"/>
        <c:tickLblPos val="nextTo"/>
        <c:crossAx val="416870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a:latin typeface="Libre Baskerville"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[Covid19Dashboard.xlsx]Compliance Per Food Type!Compliace Per Food Type</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Libre Baskerville" panose="02000000000000000000" pitchFamily="2" charset="0"/>
                <a:ea typeface="+mn-ea"/>
                <a:cs typeface="+mn-cs"/>
              </a:defRPr>
            </a:pPr>
            <a:r>
              <a:rPr lang="en-US">
                <a:solidFill>
                  <a:schemeClr val="bg2">
                    <a:lumMod val="25000"/>
                  </a:schemeClr>
                </a:solidFill>
              </a:rPr>
              <a:t>Average Compliance Per FF Type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Libre Baskerville" panose="02000000000000000000" pitchFamily="2" charset="0"/>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'Compliance Per Food Type'!$B$3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'Compliance Per Food Type'!$A$4:$A$6</c:f>
              <c:strCache>
                <c:ptCount val="3"/>
                <c:pt idx="0">
                  <c:v>Bakeries, Pastries</c:v>
                </c:pt>
                <c:pt idx="1">
                  <c:v>Fast Food</c:v>
                </c:pt>
                <c:pt idx="2">
                  <c:v>Restaurant</c:v>
                </c:pt>
              </c:strCache>
            </c:strRef>
          </c:cat>
          <c:val>
            <c:numRef>
              <c:f>'Compliance Per Food Type'!$B$4:$B$6</c:f>
              <c:numCache>
                <c:formatCode>0.00</c:formatCode>
                <c:ptCount val="3"/>
                <c:pt idx="0">
                  <c:v>29.638146632501424</c:v>
                </c:pt>
                <c:pt idx="1">
                  <c:v>63.608046869991611</c:v>
                </c:pt>
                <c:pt idx="2">
                  <c:v>82.007775899899187</c:v>
                </c:pt>
              </c:numCache>
            </c:numRef>
          </c:val>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ibre Baskerville"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[Covid19Dashboard.xlsx]Compliance Per SES!Compliace Per Food Type</c:name>
    <c:fmtId val="23"/>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Libre Baskerville" panose="02000000000000000000" pitchFamily="2" charset="0"/>
                <a:ea typeface="+mn-ea"/>
                <a:cs typeface="+mn-cs"/>
              </a:defRPr>
            </a:pPr>
            <a:r>
              <a:rPr lang="en-US">
                <a:solidFill>
                  <a:schemeClr val="bg2">
                    <a:lumMod val="25000"/>
                  </a:schemeClr>
                </a:solidFill>
              </a:rPr>
              <a:t>Average Compliance Per 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Libre Baskerville" panose="020000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645772624878587E-2"/>
          <c:y val="0.17296296296296296"/>
          <c:w val="0.85573480480294295"/>
          <c:h val="0.7575925925925926"/>
        </c:manualLayout>
      </c:layout>
      <c:barChart>
        <c:barDir val="bar"/>
        <c:grouping val="clustered"/>
        <c:varyColors val="0"/>
        <c:ser>
          <c:idx val="0"/>
          <c:order val="0"/>
          <c:tx>
            <c:strRef>
              <c:f>'Compliance Per SES'!$B$3</c:f>
              <c:strCache>
                <c:ptCount val="1"/>
                <c:pt idx="0">
                  <c:v>Total</c:v>
                </c:pt>
              </c:strCache>
            </c:strRef>
          </c:tx>
          <c:spPr>
            <a:solidFill>
              <a:srgbClr val="ED7D3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'Compliance Per SES'!$A$4:$A$5</c:f>
              <c:strCache>
                <c:ptCount val="2"/>
                <c:pt idx="0">
                  <c:v>High</c:v>
                </c:pt>
                <c:pt idx="1">
                  <c:v>Low</c:v>
                </c:pt>
              </c:strCache>
            </c:strRef>
          </c:cat>
          <c:val>
            <c:numRef>
              <c:f>'Compliance Per SES'!$B$4:$B$5</c:f>
              <c:numCache>
                <c:formatCode>0.00</c:formatCode>
                <c:ptCount val="2"/>
                <c:pt idx="0">
                  <c:v>70.240198251443573</c:v>
                </c:pt>
                <c:pt idx="1">
                  <c:v>25.411613114777072</c:v>
                </c:pt>
              </c:numCache>
            </c:numRef>
          </c:val>
        </c:ser>
        <c:dLbls>
          <c:dLblPos val="outEnd"/>
          <c:showLegendKey val="0"/>
          <c:showVal val="1"/>
          <c:showCatName val="0"/>
          <c:showSerName val="0"/>
          <c:showPercent val="0"/>
          <c:showBubbleSize val="0"/>
        </c:dLbls>
        <c:gapWidth val="182"/>
        <c:axId val="416874808"/>
        <c:axId val="416872848"/>
      </c:barChart>
      <c:catAx>
        <c:axId val="416874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ibre Baskerville" panose="02000000000000000000" pitchFamily="2" charset="0"/>
                <a:ea typeface="+mn-ea"/>
                <a:cs typeface="+mn-cs"/>
              </a:defRPr>
            </a:pPr>
            <a:endParaRPr lang="en-US"/>
          </a:p>
        </c:txPr>
        <c:crossAx val="416872848"/>
        <c:crosses val="autoZero"/>
        <c:auto val="1"/>
        <c:lblAlgn val="ctr"/>
        <c:lblOffset val="100"/>
        <c:noMultiLvlLbl val="0"/>
      </c:catAx>
      <c:valAx>
        <c:axId val="416872848"/>
        <c:scaling>
          <c:orientation val="minMax"/>
        </c:scaling>
        <c:delete val="1"/>
        <c:axPos val="b"/>
        <c:numFmt formatCode="0.00" sourceLinked="1"/>
        <c:majorTickMark val="out"/>
        <c:minorTickMark val="none"/>
        <c:tickLblPos val="nextTo"/>
        <c:crossAx val="416874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ibre Baskerville"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[Covid19Dashboard.xlsx]Compliance Per FF Type!Compliance Per FF Type</c:name>
    <c:fmtId val="6"/>
  </c:pivotSource>
  <c:chart>
    <c:title>
      <c:tx>
        <c:rich>
          <a:bodyPr rot="0" spcFirstLastPara="1" vertOverflow="ellipsis" vert="horz" wrap="square" anchor="ctr" anchorCtr="1"/>
          <a:lstStyle/>
          <a:p>
            <a:pPr>
              <a:defRPr sz="1600" b="1" i="0" u="none" strike="noStrike" kern="1200" cap="all" spc="120" normalizeH="0" baseline="0">
                <a:solidFill>
                  <a:schemeClr val="bg2">
                    <a:lumMod val="25000"/>
                  </a:schemeClr>
                </a:solidFill>
                <a:latin typeface="Libre Baskerville" panose="02000000000000000000" pitchFamily="2" charset="0"/>
                <a:ea typeface="+mn-ea"/>
                <a:cs typeface="+mn-cs"/>
              </a:defRPr>
            </a:pPr>
            <a:r>
              <a:rPr lang="en-US">
                <a:solidFill>
                  <a:schemeClr val="bg2">
                    <a:lumMod val="25000"/>
                  </a:schemeClr>
                </a:solidFill>
              </a:rPr>
              <a:t>cOMPLIANCE</a:t>
            </a:r>
            <a:r>
              <a:rPr lang="en-US" baseline="0">
                <a:solidFill>
                  <a:schemeClr val="bg2">
                    <a:lumMod val="25000"/>
                  </a:schemeClr>
                </a:solidFill>
              </a:rPr>
              <a:t> pER ff tYPE</a:t>
            </a:r>
            <a:endParaRPr lang="en-US">
              <a:solidFill>
                <a:schemeClr val="bg2">
                  <a:lumMod val="25000"/>
                </a:schemeClr>
              </a:solidFill>
            </a:endParaRP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bg2">
                  <a:lumMod val="25000"/>
                </a:schemeClr>
              </a:solidFill>
              <a:latin typeface="Libre Baskerville" panose="02000000000000000000" pitchFamily="2"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D31"/>
          </a:soli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'Compliance Per FF Type'!$B$3:$B$4</c:f>
              <c:strCache>
                <c:ptCount val="1"/>
                <c:pt idx="0">
                  <c:v>Pass</c:v>
                </c:pt>
              </c:strCache>
            </c:strRef>
          </c:tx>
          <c:spPr>
            <a:solidFill>
              <a:srgbClr val="ED7D3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'Compliance Per FF Type'!$A$5:$A$7</c:f>
              <c:strCache>
                <c:ptCount val="3"/>
                <c:pt idx="0">
                  <c:v>Bakeries, Pastries</c:v>
                </c:pt>
                <c:pt idx="1">
                  <c:v>Fast Food</c:v>
                </c:pt>
                <c:pt idx="2">
                  <c:v>Restaurant</c:v>
                </c:pt>
              </c:strCache>
            </c:strRef>
          </c:cat>
          <c:val>
            <c:numRef>
              <c:f>'Compliance Per FF Type'!$B$5:$B$7</c:f>
              <c:numCache>
                <c:formatCode>General</c:formatCode>
                <c:ptCount val="3"/>
                <c:pt idx="0">
                  <c:v>7</c:v>
                </c:pt>
                <c:pt idx="1">
                  <c:v>23</c:v>
                </c:pt>
                <c:pt idx="2">
                  <c:v>11</c:v>
                </c:pt>
              </c:numCache>
            </c:numRef>
          </c:val>
        </c:ser>
        <c:dLbls>
          <c:dLblPos val="outEnd"/>
          <c:showLegendKey val="0"/>
          <c:showVal val="1"/>
          <c:showCatName val="0"/>
          <c:showSerName val="0"/>
          <c:showPercent val="0"/>
          <c:showBubbleSize val="0"/>
        </c:dLbls>
        <c:gapWidth val="444"/>
        <c:overlap val="-90"/>
        <c:axId val="416875984"/>
        <c:axId val="416876768"/>
      </c:barChart>
      <c:catAx>
        <c:axId val="416875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bg2">
                    <a:lumMod val="25000"/>
                  </a:schemeClr>
                </a:solidFill>
                <a:latin typeface="Libre Baskerville" panose="02000000000000000000" pitchFamily="2" charset="0"/>
                <a:ea typeface="+mn-ea"/>
                <a:cs typeface="+mn-cs"/>
              </a:defRPr>
            </a:pPr>
            <a:endParaRPr lang="en-US"/>
          </a:p>
        </c:txPr>
        <c:crossAx val="416876768"/>
        <c:crosses val="autoZero"/>
        <c:auto val="1"/>
        <c:lblAlgn val="ctr"/>
        <c:lblOffset val="100"/>
        <c:noMultiLvlLbl val="0"/>
      </c:catAx>
      <c:valAx>
        <c:axId val="416876768"/>
        <c:scaling>
          <c:orientation val="minMax"/>
        </c:scaling>
        <c:delete val="1"/>
        <c:axPos val="l"/>
        <c:numFmt formatCode="General" sourceLinked="1"/>
        <c:majorTickMark val="none"/>
        <c:minorTickMark val="none"/>
        <c:tickLblPos val="nextTo"/>
        <c:crossAx val="416875984"/>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latin typeface="Libre Baskerville"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[Covid19Dashboard.xlsx]Compliance Per Category!Compliace Per Category</c:name>
    <c:fmtId val="24"/>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Libre Baskerville" panose="02000000000000000000" pitchFamily="2" charset="0"/>
                <a:ea typeface="+mn-ea"/>
                <a:cs typeface="+mn-cs"/>
              </a:defRPr>
            </a:pPr>
            <a:r>
              <a:rPr lang="en-US">
                <a:solidFill>
                  <a:schemeClr val="bg2">
                    <a:lumMod val="25000"/>
                  </a:schemeClr>
                </a:solidFill>
              </a:rPr>
              <a:t>Average</a:t>
            </a:r>
            <a:r>
              <a:rPr lang="en-US" baseline="0">
                <a:solidFill>
                  <a:schemeClr val="bg2">
                    <a:lumMod val="25000"/>
                  </a:schemeClr>
                </a:solidFill>
              </a:rPr>
              <a:t> Compliance Per Category</a:t>
            </a:r>
            <a:endParaRPr lang="en-US">
              <a:solidFill>
                <a:schemeClr val="bg2">
                  <a:lumMod val="2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Libre Baskerville" panose="02000000000000000000" pitchFamily="2"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9645772624878587E-2"/>
          <c:y val="0.17296296296296296"/>
          <c:w val="0.85573480480294295"/>
          <c:h val="0.7575925925925926"/>
        </c:manualLayout>
      </c:layout>
      <c:barChart>
        <c:barDir val="bar"/>
        <c:grouping val="clustered"/>
        <c:varyColors val="0"/>
        <c:ser>
          <c:idx val="0"/>
          <c:order val="0"/>
          <c:tx>
            <c:strRef>
              <c:f>'Compliance Per Category'!$A$3</c:f>
              <c:strCache>
                <c:ptCount val="1"/>
                <c:pt idx="0">
                  <c:v>Sum of FO</c:v>
                </c:pt>
              </c:strCache>
            </c:strRef>
          </c:tx>
          <c:spPr>
            <a:solidFill>
              <a:schemeClr val="accent2">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'Compliance Per Category'!$A$4</c:f>
              <c:strCache>
                <c:ptCount val="1"/>
                <c:pt idx="0">
                  <c:v>Total</c:v>
                </c:pt>
              </c:strCache>
            </c:strRef>
          </c:cat>
          <c:val>
            <c:numRef>
              <c:f>'Compliance Per Category'!$A$4</c:f>
              <c:numCache>
                <c:formatCode>0.00</c:formatCode>
                <c:ptCount val="1"/>
                <c:pt idx="0">
                  <c:v>33.783999999999985</c:v>
                </c:pt>
              </c:numCache>
            </c:numRef>
          </c:val>
        </c:ser>
        <c:ser>
          <c:idx val="1"/>
          <c:order val="1"/>
          <c:tx>
            <c:strRef>
              <c:f>'Compliance Per Category'!$B$3</c:f>
              <c:strCache>
                <c:ptCount val="1"/>
                <c:pt idx="0">
                  <c:v>Sum of FC</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'Compliance Per Category'!$A$4</c:f>
              <c:strCache>
                <c:ptCount val="1"/>
                <c:pt idx="0">
                  <c:v>Total</c:v>
                </c:pt>
              </c:strCache>
            </c:strRef>
          </c:cat>
          <c:val>
            <c:numRef>
              <c:f>'Compliance Per Category'!$B$4</c:f>
              <c:numCache>
                <c:formatCode>0.00</c:formatCode>
                <c:ptCount val="1"/>
                <c:pt idx="0">
                  <c:v>39.590909090909186</c:v>
                </c:pt>
              </c:numCache>
            </c:numRef>
          </c:val>
        </c:ser>
        <c:ser>
          <c:idx val="2"/>
          <c:order val="2"/>
          <c:tx>
            <c:strRef>
              <c:f>'Compliance Per Category'!$C$3</c:f>
              <c:strCache>
                <c:ptCount val="1"/>
                <c:pt idx="0">
                  <c:v>Sum of EH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'Compliance Per Category'!$A$4</c:f>
              <c:strCache>
                <c:ptCount val="1"/>
                <c:pt idx="0">
                  <c:v>Total</c:v>
                </c:pt>
              </c:strCache>
            </c:strRef>
          </c:cat>
          <c:val>
            <c:numRef>
              <c:f>'Compliance Per Category'!$C$4</c:f>
              <c:numCache>
                <c:formatCode>0.00</c:formatCode>
                <c:ptCount val="1"/>
                <c:pt idx="0">
                  <c:v>53.240000000000009</c:v>
                </c:pt>
              </c:numCache>
            </c:numRef>
          </c:val>
        </c:ser>
        <c:ser>
          <c:idx val="3"/>
          <c:order val="3"/>
          <c:tx>
            <c:strRef>
              <c:f>'Compliance Per Category'!$D$3</c:f>
              <c:strCache>
                <c:ptCount val="1"/>
                <c:pt idx="0">
                  <c:v>Sum of SD</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'Compliance Per Category'!$A$4</c:f>
              <c:strCache>
                <c:ptCount val="1"/>
                <c:pt idx="0">
                  <c:v>Total</c:v>
                </c:pt>
              </c:strCache>
            </c:strRef>
          </c:cat>
          <c:val>
            <c:numRef>
              <c:f>'Compliance Per Category'!$D$4</c:f>
              <c:numCache>
                <c:formatCode>0.00</c:formatCode>
                <c:ptCount val="1"/>
                <c:pt idx="0">
                  <c:v>62.461538461538353</c:v>
                </c:pt>
              </c:numCache>
            </c:numRef>
          </c:val>
        </c:ser>
        <c:ser>
          <c:idx val="4"/>
          <c:order val="4"/>
          <c:tx>
            <c:strRef>
              <c:f>'Compliance Per Category'!$E$3</c:f>
              <c:strCache>
                <c:ptCount val="1"/>
                <c:pt idx="0">
                  <c:v>Sum of CS</c:v>
                </c:pt>
              </c:strCache>
            </c:strRef>
          </c:tx>
          <c:spPr>
            <a:solidFill>
              <a:schemeClr val="accent2">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'Compliance Per Category'!$A$4</c:f>
              <c:strCache>
                <c:ptCount val="1"/>
                <c:pt idx="0">
                  <c:v>Total</c:v>
                </c:pt>
              </c:strCache>
            </c:strRef>
          </c:cat>
          <c:val>
            <c:numRef>
              <c:f>'Compliance Per Category'!$E$4</c:f>
              <c:numCache>
                <c:formatCode>0.00</c:formatCode>
                <c:ptCount val="1"/>
                <c:pt idx="0">
                  <c:v>52.326530612244731</c:v>
                </c:pt>
              </c:numCache>
            </c:numRef>
          </c:val>
        </c:ser>
        <c:dLbls>
          <c:dLblPos val="outEnd"/>
          <c:showLegendKey val="0"/>
          <c:showVal val="1"/>
          <c:showCatName val="0"/>
          <c:showSerName val="0"/>
          <c:showPercent val="0"/>
          <c:showBubbleSize val="0"/>
        </c:dLbls>
        <c:gapWidth val="182"/>
        <c:axId val="416877160"/>
        <c:axId val="416877552"/>
      </c:barChart>
      <c:catAx>
        <c:axId val="416877160"/>
        <c:scaling>
          <c:orientation val="minMax"/>
        </c:scaling>
        <c:delete val="1"/>
        <c:axPos val="l"/>
        <c:numFmt formatCode="General" sourceLinked="1"/>
        <c:majorTickMark val="out"/>
        <c:minorTickMark val="none"/>
        <c:tickLblPos val="nextTo"/>
        <c:crossAx val="416877552"/>
        <c:crosses val="autoZero"/>
        <c:auto val="1"/>
        <c:lblAlgn val="ctr"/>
        <c:lblOffset val="100"/>
        <c:noMultiLvlLbl val="0"/>
      </c:catAx>
      <c:valAx>
        <c:axId val="416877552"/>
        <c:scaling>
          <c:orientation val="minMax"/>
        </c:scaling>
        <c:delete val="1"/>
        <c:axPos val="b"/>
        <c:numFmt formatCode="0.00" sourceLinked="1"/>
        <c:majorTickMark val="out"/>
        <c:minorTickMark val="none"/>
        <c:tickLblPos val="nextTo"/>
        <c:crossAx val="416877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ibre Baskerville" panose="02000000000000000000"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[Covid19Dashboard.xlsx]Details!Details</c:name>
    <c:fmtId val="30"/>
  </c:pivotSource>
  <c:chart>
    <c:title>
      <c:tx>
        <c:rich>
          <a:bodyPr rot="0" spcFirstLastPara="1" vertOverflow="ellipsis" vert="horz" wrap="square" anchor="ctr" anchorCtr="1"/>
          <a:lstStyle/>
          <a:p>
            <a:pPr>
              <a:defRPr sz="1400" b="0" i="0" u="none" strike="noStrike" kern="1200" spc="0" baseline="0">
                <a:solidFill>
                  <a:schemeClr val="bg2">
                    <a:lumMod val="25000"/>
                  </a:schemeClr>
                </a:solidFill>
                <a:latin typeface="Libre Baskerville" panose="02000000000000000000" pitchFamily="2" charset="0"/>
                <a:ea typeface="+mn-ea"/>
                <a:cs typeface="+mn-cs"/>
              </a:defRPr>
            </a:pPr>
            <a:r>
              <a:rPr lang="en-US" b="1">
                <a:solidFill>
                  <a:schemeClr val="bg2">
                    <a:lumMod val="25000"/>
                  </a:schemeClr>
                </a:solidFill>
              </a:rPr>
              <a:t>Compliance Per</a:t>
            </a:r>
            <a:r>
              <a:rPr lang="en-US" b="1" baseline="0">
                <a:solidFill>
                  <a:schemeClr val="bg2">
                    <a:lumMod val="25000"/>
                  </a:schemeClr>
                </a:solidFill>
              </a:rPr>
              <a:t> Category</a:t>
            </a:r>
            <a:endParaRPr lang="en-US" b="1">
              <a:solidFill>
                <a:schemeClr val="bg2">
                  <a:lumMod val="25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25000"/>
                </a:schemeClr>
              </a:solidFill>
              <a:latin typeface="Libre Baskerville" panose="02000000000000000000" pitchFamily="2"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pivotFmt>
      <c:pivotFmt>
        <c:idx val="13"/>
        <c:spPr>
          <a:solidFill>
            <a:schemeClr val="accent2"/>
          </a:solidFill>
          <a:ln>
            <a:noFill/>
          </a:ln>
          <a:effectLst/>
        </c:spPr>
        <c:marker>
          <c:symbol val="none"/>
        </c:marker>
      </c:pivotFmt>
      <c:pivotFmt>
        <c:idx val="14"/>
        <c:spPr>
          <a:solidFill>
            <a:schemeClr val="accent2"/>
          </a:solidFill>
          <a:ln>
            <a:noFill/>
          </a:ln>
          <a:effectLst/>
        </c:spPr>
        <c:marker>
          <c:symbol val="none"/>
        </c:marker>
      </c:pivotFmt>
      <c:pivotFmt>
        <c:idx val="15"/>
        <c:spPr>
          <a:solidFill>
            <a:schemeClr val="accent2"/>
          </a:solidFill>
          <a:ln>
            <a:noFill/>
          </a:ln>
          <a:effectLst/>
        </c:spPr>
        <c:marker>
          <c:symbol val="none"/>
        </c:marker>
      </c:pivotFmt>
      <c:pivotFmt>
        <c:idx val="16"/>
        <c:spPr>
          <a:solidFill>
            <a:schemeClr val="accent2"/>
          </a:solidFill>
          <a:ln>
            <a:noFill/>
          </a:ln>
          <a:effectLst/>
        </c:spPr>
        <c:marker>
          <c:symbol val="none"/>
        </c:marker>
      </c:pivotFmt>
      <c:pivotFmt>
        <c:idx val="17"/>
        <c:spPr>
          <a:solidFill>
            <a:schemeClr val="accent2"/>
          </a:solidFill>
          <a:ln>
            <a:noFill/>
          </a:ln>
          <a:effectLst/>
        </c:spPr>
        <c:marker>
          <c:symbol val="none"/>
        </c:marker>
      </c:pivotFmt>
      <c:pivotFmt>
        <c:idx val="18"/>
        <c:spPr>
          <a:solidFill>
            <a:schemeClr val="accent2"/>
          </a:solidFill>
          <a:ln>
            <a:noFill/>
          </a:ln>
          <a:effectLst/>
        </c:spPr>
        <c:marker>
          <c:symbol val="none"/>
        </c:marker>
      </c:pivotFmt>
      <c:pivotFmt>
        <c:idx val="19"/>
        <c:spPr>
          <a:solidFill>
            <a:schemeClr val="accent2"/>
          </a:solidFill>
          <a:ln>
            <a:noFill/>
          </a:ln>
          <a:effectLst/>
        </c:spPr>
        <c:marker>
          <c:symbol val="none"/>
        </c:marker>
      </c:pivotFmt>
      <c:pivotFmt>
        <c:idx val="20"/>
        <c:spPr>
          <a:solidFill>
            <a:schemeClr val="accent2"/>
          </a:solidFill>
          <a:ln>
            <a:noFill/>
          </a:ln>
          <a:effectLst/>
        </c:spPr>
        <c:marker>
          <c:symbol val="none"/>
        </c:marker>
      </c:pivotFmt>
      <c:pivotFmt>
        <c:idx val="21"/>
        <c:spPr>
          <a:solidFill>
            <a:schemeClr val="accent2"/>
          </a:solidFill>
          <a:ln>
            <a:noFill/>
          </a:ln>
          <a:effectLst/>
        </c:spPr>
        <c:marker>
          <c:symbol val="none"/>
        </c:marker>
      </c:pivotFmt>
      <c:pivotFmt>
        <c:idx val="2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pivotFmt>
      <c:pivotFmt>
        <c:idx val="33"/>
        <c:spPr>
          <a:solidFill>
            <a:schemeClr val="accent2"/>
          </a:solidFill>
          <a:ln>
            <a:noFill/>
          </a:ln>
          <a:effectLst/>
        </c:spPr>
        <c:marker>
          <c:symbol val="none"/>
        </c:marker>
      </c:pivotFmt>
      <c:pivotFmt>
        <c:idx val="34"/>
        <c:spPr>
          <a:solidFill>
            <a:schemeClr val="accent2"/>
          </a:solidFill>
          <a:ln>
            <a:noFill/>
          </a:ln>
          <a:effectLst/>
        </c:spPr>
        <c:marker>
          <c:symbol val="none"/>
        </c:marker>
      </c:pivotFmt>
      <c:pivotFmt>
        <c:idx val="35"/>
        <c:spPr>
          <a:solidFill>
            <a:schemeClr val="accent2"/>
          </a:solidFill>
          <a:ln>
            <a:noFill/>
          </a:ln>
          <a:effectLst/>
        </c:spPr>
        <c:marker>
          <c:symbol val="none"/>
        </c:marker>
      </c:pivotFmt>
      <c:pivotFmt>
        <c:idx val="36"/>
        <c:spPr>
          <a:solidFill>
            <a:schemeClr val="accent2"/>
          </a:solidFill>
          <a:ln>
            <a:noFill/>
          </a:ln>
          <a:effectLst/>
        </c:spPr>
        <c:marker>
          <c:symbol val="none"/>
        </c:marker>
      </c:pivotFmt>
    </c:pivotFmts>
    <c:plotArea>
      <c:layout>
        <c:manualLayout>
          <c:layoutTarget val="inner"/>
          <c:xMode val="edge"/>
          <c:yMode val="edge"/>
          <c:x val="0.29415661277634414"/>
          <c:y val="0.14857275462518407"/>
          <c:w val="0.53827452124040054"/>
          <c:h val="0.7575925925925926"/>
        </c:manualLayout>
      </c:layout>
      <c:barChart>
        <c:barDir val="bar"/>
        <c:grouping val="clustered"/>
        <c:varyColors val="0"/>
        <c:ser>
          <c:idx val="0"/>
          <c:order val="0"/>
          <c:tx>
            <c:strRef>
              <c:f>Details!$B$3</c:f>
              <c:strCache>
                <c:ptCount val="1"/>
                <c:pt idx="0">
                  <c:v>Sum of Total FO</c:v>
                </c:pt>
              </c:strCache>
            </c:strRef>
          </c:tx>
          <c:spPr>
            <a:solidFill>
              <a:schemeClr val="accent2">
                <a:shade val="53000"/>
              </a:schemeClr>
            </a:solidFill>
            <a:ln>
              <a:noFill/>
            </a:ln>
            <a:effectLst/>
          </c:spPr>
          <c:invertIfNegative val="0"/>
          <c:cat>
            <c:strRef>
              <c:f>Details!$A$4</c:f>
              <c:strCache>
                <c:ptCount val="1"/>
                <c:pt idx="0">
                  <c:v>Crepaway A</c:v>
                </c:pt>
              </c:strCache>
            </c:strRef>
          </c:cat>
          <c:val>
            <c:numRef>
              <c:f>Details!$B$4</c:f>
              <c:numCache>
                <c:formatCode>0.00</c:formatCode>
                <c:ptCount val="1"/>
                <c:pt idx="0">
                  <c:v>21.375</c:v>
                </c:pt>
              </c:numCache>
            </c:numRef>
          </c:val>
        </c:ser>
        <c:ser>
          <c:idx val="1"/>
          <c:order val="1"/>
          <c:tx>
            <c:strRef>
              <c:f>Details!$C$3</c:f>
              <c:strCache>
                <c:ptCount val="1"/>
                <c:pt idx="0">
                  <c:v>Sum of Total FC</c:v>
                </c:pt>
              </c:strCache>
            </c:strRef>
          </c:tx>
          <c:spPr>
            <a:solidFill>
              <a:schemeClr val="accent2">
                <a:shade val="76000"/>
              </a:schemeClr>
            </a:solidFill>
            <a:ln>
              <a:noFill/>
            </a:ln>
            <a:effectLst/>
          </c:spPr>
          <c:invertIfNegative val="0"/>
          <c:cat>
            <c:strRef>
              <c:f>Details!$A$4</c:f>
              <c:strCache>
                <c:ptCount val="1"/>
                <c:pt idx="0">
                  <c:v>Crepaway A</c:v>
                </c:pt>
              </c:strCache>
            </c:strRef>
          </c:cat>
          <c:val>
            <c:numRef>
              <c:f>Details!$C$4</c:f>
              <c:numCache>
                <c:formatCode>0.00</c:formatCode>
                <c:ptCount val="1"/>
                <c:pt idx="0">
                  <c:v>21.5</c:v>
                </c:pt>
              </c:numCache>
            </c:numRef>
          </c:val>
        </c:ser>
        <c:ser>
          <c:idx val="2"/>
          <c:order val="2"/>
          <c:tx>
            <c:strRef>
              <c:f>Details!$D$3</c:f>
              <c:strCache>
                <c:ptCount val="1"/>
                <c:pt idx="0">
                  <c:v>Sum of Total EH</c:v>
                </c:pt>
              </c:strCache>
            </c:strRef>
          </c:tx>
          <c:spPr>
            <a:solidFill>
              <a:schemeClr val="accent2"/>
            </a:solidFill>
            <a:ln>
              <a:noFill/>
            </a:ln>
            <a:effectLst/>
          </c:spPr>
          <c:invertIfNegative val="0"/>
          <c:cat>
            <c:strRef>
              <c:f>Details!$A$4</c:f>
              <c:strCache>
                <c:ptCount val="1"/>
                <c:pt idx="0">
                  <c:v>Crepaway A</c:v>
                </c:pt>
              </c:strCache>
            </c:strRef>
          </c:cat>
          <c:val>
            <c:numRef>
              <c:f>Details!$D$4</c:f>
              <c:numCache>
                <c:formatCode>0.00</c:formatCode>
                <c:ptCount val="1"/>
                <c:pt idx="0">
                  <c:v>18.75</c:v>
                </c:pt>
              </c:numCache>
            </c:numRef>
          </c:val>
        </c:ser>
        <c:ser>
          <c:idx val="3"/>
          <c:order val="3"/>
          <c:tx>
            <c:strRef>
              <c:f>Details!$E$3</c:f>
              <c:strCache>
                <c:ptCount val="1"/>
                <c:pt idx="0">
                  <c:v>Sum of Total SD</c:v>
                </c:pt>
              </c:strCache>
            </c:strRef>
          </c:tx>
          <c:spPr>
            <a:solidFill>
              <a:schemeClr val="accent2">
                <a:tint val="77000"/>
              </a:schemeClr>
            </a:solidFill>
            <a:ln>
              <a:noFill/>
            </a:ln>
            <a:effectLst/>
          </c:spPr>
          <c:invertIfNegative val="0"/>
          <c:cat>
            <c:strRef>
              <c:f>Details!$A$4</c:f>
              <c:strCache>
                <c:ptCount val="1"/>
                <c:pt idx="0">
                  <c:v>Crepaway A</c:v>
                </c:pt>
              </c:strCache>
            </c:strRef>
          </c:cat>
          <c:val>
            <c:numRef>
              <c:f>Details!$E$4</c:f>
              <c:numCache>
                <c:formatCode>0.00</c:formatCode>
                <c:ptCount val="1"/>
                <c:pt idx="0">
                  <c:v>13</c:v>
                </c:pt>
              </c:numCache>
            </c:numRef>
          </c:val>
        </c:ser>
        <c:ser>
          <c:idx val="4"/>
          <c:order val="4"/>
          <c:tx>
            <c:strRef>
              <c:f>Details!$F$3</c:f>
              <c:strCache>
                <c:ptCount val="1"/>
                <c:pt idx="0">
                  <c:v>Sum of Total CS</c:v>
                </c:pt>
              </c:strCache>
            </c:strRef>
          </c:tx>
          <c:spPr>
            <a:solidFill>
              <a:schemeClr val="accent2">
                <a:tint val="54000"/>
              </a:schemeClr>
            </a:solidFill>
            <a:ln>
              <a:noFill/>
            </a:ln>
            <a:effectLst/>
          </c:spPr>
          <c:invertIfNegative val="0"/>
          <c:cat>
            <c:strRef>
              <c:f>Details!$A$4</c:f>
              <c:strCache>
                <c:ptCount val="1"/>
                <c:pt idx="0">
                  <c:v>Crepaway A</c:v>
                </c:pt>
              </c:strCache>
            </c:strRef>
          </c:cat>
          <c:val>
            <c:numRef>
              <c:f>Details!$F$4</c:f>
              <c:numCache>
                <c:formatCode>0.00</c:formatCode>
                <c:ptCount val="1"/>
                <c:pt idx="0">
                  <c:v>9.25</c:v>
                </c:pt>
              </c:numCache>
            </c:numRef>
          </c:val>
        </c:ser>
        <c:dLbls>
          <c:showLegendKey val="0"/>
          <c:showVal val="0"/>
          <c:showCatName val="0"/>
          <c:showSerName val="0"/>
          <c:showPercent val="0"/>
          <c:showBubbleSize val="0"/>
        </c:dLbls>
        <c:gapWidth val="182"/>
        <c:axId val="416874024"/>
        <c:axId val="416874416"/>
      </c:barChart>
      <c:catAx>
        <c:axId val="41687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solidFill>
                <a:latin typeface="Libre Baskerville" panose="02000000000000000000" pitchFamily="2" charset="0"/>
                <a:ea typeface="+mn-ea"/>
                <a:cs typeface="+mn-cs"/>
              </a:defRPr>
            </a:pPr>
            <a:endParaRPr lang="en-US"/>
          </a:p>
        </c:txPr>
        <c:crossAx val="416874416"/>
        <c:crosses val="autoZero"/>
        <c:auto val="1"/>
        <c:lblAlgn val="ctr"/>
        <c:lblOffset val="100"/>
        <c:noMultiLvlLbl val="0"/>
      </c:catAx>
      <c:valAx>
        <c:axId val="416874416"/>
        <c:scaling>
          <c:orientation val="minMax"/>
        </c:scaling>
        <c:delete val="0"/>
        <c:axPos val="b"/>
        <c:numFmt formatCode="0.0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ibre Baskerville" panose="02000000000000000000" pitchFamily="2" charset="0"/>
                <a:ea typeface="+mn-ea"/>
                <a:cs typeface="+mn-cs"/>
              </a:defRPr>
            </a:pPr>
            <a:endParaRPr lang="en-US"/>
          </a:p>
        </c:txPr>
        <c:crossAx val="416874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ibre Baskerville" panose="02000000000000000000"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[Covid19Dashboard.xlsx]Statistics!Statistics</c:name>
    <c:fmtId val="38"/>
  </c:pivotSource>
  <c:chart>
    <c:title>
      <c:tx>
        <c:rich>
          <a:bodyPr rot="0" spcFirstLastPara="1" vertOverflow="ellipsis" vert="horz" wrap="square" anchor="ctr" anchorCtr="1"/>
          <a:lstStyle/>
          <a:p>
            <a:pPr>
              <a:defRPr sz="1400" b="1" i="0" u="none" strike="noStrike" kern="1200" spc="0" baseline="0">
                <a:solidFill>
                  <a:schemeClr val="bg2">
                    <a:lumMod val="25000"/>
                  </a:schemeClr>
                </a:solidFill>
                <a:latin typeface="Libre Baskerville" panose="02000000000000000000" pitchFamily="2" charset="0"/>
                <a:ea typeface="+mn-ea"/>
                <a:cs typeface="+mn-cs"/>
              </a:defRPr>
            </a:pPr>
            <a:r>
              <a:rPr lang="en-US" b="1">
                <a:solidFill>
                  <a:schemeClr val="bg2">
                    <a:lumMod val="25000"/>
                  </a:schemeClr>
                </a:solidFill>
              </a:rPr>
              <a:t>Statistics</a:t>
            </a:r>
          </a:p>
        </c:rich>
      </c:tx>
      <c:layout/>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bg2">
                  <a:lumMod val="25000"/>
                </a:schemeClr>
              </a:solidFill>
              <a:latin typeface="Libre Baskerville" panose="02000000000000000000" pitchFamily="2"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2"/>
          </a:solidFill>
          <a:ln>
            <a:noFill/>
          </a:ln>
          <a:effectLst/>
        </c:spPr>
      </c:pivotFmt>
    </c:pivotFmts>
    <c:plotArea>
      <c:layout/>
      <c:barChart>
        <c:barDir val="col"/>
        <c:grouping val="clustered"/>
        <c:varyColors val="0"/>
        <c:ser>
          <c:idx val="0"/>
          <c:order val="0"/>
          <c:tx>
            <c:strRef>
              <c:f>Statistics!$A$3</c:f>
              <c:strCache>
                <c:ptCount val="1"/>
                <c:pt idx="0">
                  <c:v>Average of Final Score</c:v>
                </c:pt>
              </c:strCache>
            </c:strRef>
          </c:tx>
          <c:spPr>
            <a:solidFill>
              <a:schemeClr val="accent1"/>
            </a:solidFill>
            <a:ln>
              <a:noFill/>
            </a:ln>
            <a:effectLst/>
          </c:spPr>
          <c:invertIfNegative val="0"/>
          <c:dPt>
            <c:idx val="0"/>
            <c:invertIfNegative val="0"/>
            <c:bubble3D val="0"/>
            <c:spPr>
              <a:solidFill>
                <a:schemeClr val="accent2"/>
              </a:solidFill>
              <a:ln>
                <a:no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Statistics!$A$4</c:f>
              <c:strCache>
                <c:ptCount val="1"/>
                <c:pt idx="0">
                  <c:v>Total</c:v>
                </c:pt>
              </c:strCache>
            </c:strRef>
          </c:cat>
          <c:val>
            <c:numRef>
              <c:f>Statistics!$A$4</c:f>
              <c:numCache>
                <c:formatCode>0.00</c:formatCode>
                <c:ptCount val="1"/>
                <c:pt idx="0">
                  <c:v>49.170763237210323</c:v>
                </c:pt>
              </c:numCache>
            </c:numRef>
          </c:val>
        </c:ser>
        <c:ser>
          <c:idx val="1"/>
          <c:order val="1"/>
          <c:tx>
            <c:strRef>
              <c:f>Statistics!$B$3</c:f>
              <c:strCache>
                <c:ptCount val="1"/>
                <c:pt idx="0">
                  <c:v>Max of Final Score2</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Statistics!$A$4</c:f>
              <c:strCache>
                <c:ptCount val="1"/>
                <c:pt idx="0">
                  <c:v>Total</c:v>
                </c:pt>
              </c:strCache>
            </c:strRef>
          </c:cat>
          <c:val>
            <c:numRef>
              <c:f>Statistics!$B$4</c:f>
              <c:numCache>
                <c:formatCode>0.00</c:formatCode>
                <c:ptCount val="1"/>
                <c:pt idx="0">
                  <c:v>96.438356164383563</c:v>
                </c:pt>
              </c:numCache>
            </c:numRef>
          </c:val>
        </c:ser>
        <c:ser>
          <c:idx val="2"/>
          <c:order val="2"/>
          <c:tx>
            <c:strRef>
              <c:f>Statistics!$C$3</c:f>
              <c:strCache>
                <c:ptCount val="1"/>
                <c:pt idx="0">
                  <c:v>Min of Final Score3</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25000"/>
                      </a:schemeClr>
                    </a:solidFill>
                    <a:latin typeface="Libre Baskerville" panose="02000000000000000000"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Statistics!$A$4</c:f>
              <c:strCache>
                <c:ptCount val="1"/>
                <c:pt idx="0">
                  <c:v>Total</c:v>
                </c:pt>
              </c:strCache>
            </c:strRef>
          </c:cat>
          <c:val>
            <c:numRef>
              <c:f>Statistics!$C$4</c:f>
              <c:numCache>
                <c:formatCode>0.00</c:formatCode>
                <c:ptCount val="1"/>
                <c:pt idx="0">
                  <c:v>0</c:v>
                </c:pt>
              </c:numCache>
            </c:numRef>
          </c:val>
        </c:ser>
        <c:dLbls>
          <c:dLblPos val="outEnd"/>
          <c:showLegendKey val="0"/>
          <c:showVal val="1"/>
          <c:showCatName val="0"/>
          <c:showSerName val="0"/>
          <c:showPercent val="0"/>
          <c:showBubbleSize val="0"/>
        </c:dLbls>
        <c:gapWidth val="219"/>
        <c:overlap val="-27"/>
        <c:axId val="358677128"/>
        <c:axId val="358675560"/>
      </c:barChart>
      <c:catAx>
        <c:axId val="35867712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58675560"/>
        <c:crosses val="autoZero"/>
        <c:auto val="1"/>
        <c:lblAlgn val="ctr"/>
        <c:lblOffset val="100"/>
        <c:noMultiLvlLbl val="0"/>
      </c:catAx>
      <c:valAx>
        <c:axId val="358675560"/>
        <c:scaling>
          <c:orientation val="minMax"/>
        </c:scaling>
        <c:delete val="1"/>
        <c:axPos val="l"/>
        <c:numFmt formatCode="0.00" sourceLinked="1"/>
        <c:majorTickMark val="out"/>
        <c:minorTickMark val="none"/>
        <c:tickLblPos val="nextTo"/>
        <c:crossAx val="358677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Libre Baskerville" panose="02000000000000000000" pitchFamily="2"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605204</xdr:colOff>
      <xdr:row>4</xdr:row>
      <xdr:rowOff>2931</xdr:rowOff>
    </xdr:from>
    <xdr:to>
      <xdr:col>10</xdr:col>
      <xdr:colOff>300404</xdr:colOff>
      <xdr:row>18</xdr:row>
      <xdr:rowOff>79131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42862</xdr:colOff>
      <xdr:row>18</xdr:row>
      <xdr:rowOff>72642</xdr:rowOff>
    </xdr:from>
    <xdr:to>
      <xdr:col>21</xdr:col>
      <xdr:colOff>602455</xdr:colOff>
      <xdr:row>34</xdr:row>
      <xdr:rowOff>114300</xdr:rowOff>
    </xdr:to>
    <mc:AlternateContent xmlns:mc="http://schemas.openxmlformats.org/markup-compatibility/2006">
      <mc:Choice xmlns:a14="http://schemas.microsoft.com/office/drawing/2010/main" Requires="a14">
        <xdr:graphicFrame macro="">
          <xdr:nvGraphicFramePr>
            <xdr:cNvPr id="4" name="Name of the Food Service Establishment"/>
            <xdr:cNvGraphicFramePr/>
          </xdr:nvGraphicFramePr>
          <xdr:xfrm>
            <a:off x="0" y="0"/>
            <a:ext cx="0" cy="0"/>
          </xdr:xfrm>
          <a:graphic>
            <a:graphicData uri="http://schemas.microsoft.com/office/drawing/2010/slicer">
              <sle:slicer xmlns:sle="http://schemas.microsoft.com/office/drawing/2010/slicer" name="Name of the Food Service Establishment"/>
            </a:graphicData>
          </a:graphic>
        </xdr:graphicFrame>
      </mc:Choice>
      <mc:Fallback>
        <xdr:sp macro="" textlink="">
          <xdr:nvSpPr>
            <xdr:cNvPr id="0" name=""/>
            <xdr:cNvSpPr>
              <a:spLocks noTextEdit="1"/>
            </xdr:cNvSpPr>
          </xdr:nvSpPr>
          <xdr:spPr>
            <a:xfrm>
              <a:off x="11015662" y="3577842"/>
              <a:ext cx="2388393" cy="3089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10</xdr:col>
      <xdr:colOff>307730</xdr:colOff>
      <xdr:row>4</xdr:row>
      <xdr:rowOff>0</xdr:rowOff>
    </xdr:from>
    <xdr:to>
      <xdr:col>18</xdr:col>
      <xdr:colOff>14653</xdr:colOff>
      <xdr:row>18</xdr:row>
      <xdr:rowOff>80596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296409</xdr:colOff>
      <xdr:row>34</xdr:row>
      <xdr:rowOff>140379</xdr:rowOff>
    </xdr:from>
    <xdr:to>
      <xdr:col>18</xdr:col>
      <xdr:colOff>27214</xdr:colOff>
      <xdr:row>49</xdr:row>
      <xdr:rowOff>5442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323623</xdr:colOff>
      <xdr:row>49</xdr:row>
      <xdr:rowOff>15648</xdr:rowOff>
    </xdr:from>
    <xdr:to>
      <xdr:col>18</xdr:col>
      <xdr:colOff>22223</xdr:colOff>
      <xdr:row>63</xdr:row>
      <xdr:rowOff>115661</xdr:rowOff>
    </xdr:to>
    <xdr:graphicFrame macro="">
      <xdr:nvGraphicFramePr>
        <xdr:cNvPr id="9" name="Compliance Per FF Typ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584427</xdr:colOff>
      <xdr:row>34</xdr:row>
      <xdr:rowOff>138792</xdr:rowOff>
    </xdr:from>
    <xdr:to>
      <xdr:col>10</xdr:col>
      <xdr:colOff>284389</xdr:colOff>
      <xdr:row>48</xdr:row>
      <xdr:rowOff>161925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18</xdr:row>
      <xdr:rowOff>66675</xdr:rowOff>
    </xdr:from>
    <xdr:to>
      <xdr:col>18</xdr:col>
      <xdr:colOff>28575</xdr:colOff>
      <xdr:row>34</xdr:row>
      <xdr:rowOff>123825</xdr:rowOff>
    </xdr:to>
    <xdr:grpSp>
      <xdr:nvGrpSpPr>
        <xdr:cNvPr id="12" name="Group 11"/>
        <xdr:cNvGrpSpPr/>
      </xdr:nvGrpSpPr>
      <xdr:grpSpPr>
        <a:xfrm>
          <a:off x="1828800" y="3571875"/>
          <a:ext cx="9172575" cy="3105150"/>
          <a:chOff x="688181" y="-210740"/>
          <a:chExt cx="6800850" cy="3124200"/>
        </a:xfrm>
      </xdr:grpSpPr>
      <xdr:graphicFrame macro="">
        <xdr:nvGraphicFramePr>
          <xdr:cNvPr id="13" name="Chart 12"/>
          <xdr:cNvGraphicFramePr>
            <a:graphicFrameLocks/>
          </xdr:cNvGraphicFramePr>
        </xdr:nvGraphicFramePr>
        <xdr:xfrm>
          <a:off x="688181" y="-210740"/>
          <a:ext cx="6800850" cy="3124200"/>
        </xdr:xfrm>
        <a:graphic>
          <a:graphicData uri="http://schemas.openxmlformats.org/drawingml/2006/chart">
            <c:chart xmlns:c="http://schemas.openxmlformats.org/drawingml/2006/chart" xmlns:r="http://schemas.openxmlformats.org/officeDocument/2006/relationships" r:id="rId6"/>
          </a:graphicData>
        </a:graphic>
      </xdr:graphicFrame>
      <xdr:sp macro="" textlink="Details!T3">
        <xdr:nvSpPr>
          <xdr:cNvPr id="14" name="TextBox 13"/>
          <xdr:cNvSpPr txBox="1"/>
        </xdr:nvSpPr>
        <xdr:spPr>
          <a:xfrm>
            <a:off x="1318664" y="522685"/>
            <a:ext cx="1219200" cy="396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6B0ACAD-0FD3-42C8-B4E4-AECE926C1033}" type="TxLink">
              <a:rPr lang="en-US" sz="900" b="1" i="0" u="none" strike="noStrike">
                <a:solidFill>
                  <a:srgbClr val="000000"/>
                </a:solidFill>
                <a:latin typeface="Libre Baskerville" panose="02000000000000000000" pitchFamily="2" charset="0"/>
                <a:cs typeface="Calibri"/>
              </a:rPr>
              <a:pPr/>
              <a:t>Customer Service
9.25</a:t>
            </a:fld>
            <a:endParaRPr lang="en-US" sz="900" b="1">
              <a:latin typeface="Libre Baskerville" panose="02000000000000000000" pitchFamily="2" charset="0"/>
            </a:endParaRPr>
          </a:p>
        </xdr:txBody>
      </xdr:sp>
    </xdr:grpSp>
    <xdr:clientData/>
  </xdr:twoCellAnchor>
  <xdr:twoCellAnchor>
    <xdr:from>
      <xdr:col>2</xdr:col>
      <xdr:colOff>598714</xdr:colOff>
      <xdr:row>49</xdr:row>
      <xdr:rowOff>13607</xdr:rowOff>
    </xdr:from>
    <xdr:to>
      <xdr:col>10</xdr:col>
      <xdr:colOff>312964</xdr:colOff>
      <xdr:row>63</xdr:row>
      <xdr:rowOff>81643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0.31167</cdr:x>
      <cdr:y>0.28354</cdr:y>
    </cdr:from>
    <cdr:to>
      <cdr:x>0.5</cdr:x>
      <cdr:y>0.375</cdr:y>
    </cdr:to>
    <cdr:sp macro="" textlink="">
      <cdr:nvSpPr>
        <cdr:cNvPr id="2" name="TextBox 1"/>
        <cdr:cNvSpPr txBox="1"/>
      </cdr:nvSpPr>
      <cdr:spPr>
        <a:xfrm xmlns:a="http://schemas.openxmlformats.org/drawingml/2006/main">
          <a:off x="1781175" y="885825"/>
          <a:ext cx="1076325" cy="285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0.09219</cdr:x>
      <cdr:y>0.36382</cdr:y>
    </cdr:from>
    <cdr:to>
      <cdr:x>0.27218</cdr:x>
      <cdr:y>0.79535</cdr:y>
    </cdr:to>
    <cdr:grpSp>
      <cdr:nvGrpSpPr>
        <cdr:cNvPr id="7" name="Group 6"/>
        <cdr:cNvGrpSpPr/>
      </cdr:nvGrpSpPr>
      <cdr:grpSpPr>
        <a:xfrm xmlns:a="http://schemas.openxmlformats.org/drawingml/2006/main">
          <a:off x="845620" y="1129716"/>
          <a:ext cx="1650971" cy="1339965"/>
          <a:chOff x="626970" y="1136650"/>
          <a:chExt cx="1224055" cy="1348184"/>
        </a:xfrm>
      </cdr:grpSpPr>
      <cdr:sp macro="" textlink="Details!$S$3">
        <cdr:nvSpPr>
          <cdr:cNvPr id="3" name="TextBox 3"/>
          <cdr:cNvSpPr txBox="1"/>
        </cdr:nvSpPr>
        <cdr:spPr>
          <a:xfrm xmlns:a="http://schemas.openxmlformats.org/drawingml/2006/main">
            <a:off x="631825" y="1136650"/>
            <a:ext cx="1219200" cy="31829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0964D491-09CB-4A82-B42E-036CF0D1C5FA}" type="TxLink">
              <a:rPr lang="en-US" sz="900" b="1" i="0" u="none" strike="noStrike">
                <a:solidFill>
                  <a:srgbClr val="000000"/>
                </a:solidFill>
                <a:latin typeface="Libre Baskerville" panose="02000000000000000000" pitchFamily="2" charset="0"/>
                <a:cs typeface="Calibri"/>
              </a:rPr>
              <a:pPr/>
              <a:t>Social Distance
13</a:t>
            </a:fld>
            <a:endParaRPr lang="en-US" sz="900" b="1">
              <a:latin typeface="Libre Baskerville" panose="02000000000000000000" pitchFamily="2" charset="0"/>
            </a:endParaRPr>
          </a:p>
        </cdr:txBody>
      </cdr:sp>
      <cdr:sp macro="" textlink="Details!$R$3">
        <cdr:nvSpPr>
          <cdr:cNvPr id="4" name="TextBox 3"/>
          <cdr:cNvSpPr txBox="1"/>
        </cdr:nvSpPr>
        <cdr:spPr>
          <a:xfrm xmlns:a="http://schemas.openxmlformats.org/drawingml/2006/main">
            <a:off x="626970" y="1500982"/>
            <a:ext cx="1219200" cy="3111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3E4DEC3A-6CAD-4E2B-9BE4-B602904F4311}" type="TxLink">
              <a:rPr lang="en-US" sz="900" b="1" i="0" u="none" strike="noStrike">
                <a:solidFill>
                  <a:srgbClr val="000000"/>
                </a:solidFill>
                <a:latin typeface="Libre Baskerville" panose="02000000000000000000" pitchFamily="2" charset="0"/>
                <a:cs typeface="Calibri"/>
              </a:rPr>
              <a:pPr/>
              <a:t>Employ Health
18.75</a:t>
            </a:fld>
            <a:endParaRPr lang="en-US" sz="900" b="1">
              <a:latin typeface="Libre Baskerville" panose="02000000000000000000" pitchFamily="2" charset="0"/>
            </a:endParaRPr>
          </a:p>
        </cdr:txBody>
      </cdr:sp>
      <cdr:sp macro="" textlink="Details!$Q$3">
        <cdr:nvSpPr>
          <cdr:cNvPr id="5" name="TextBox 1"/>
          <cdr:cNvSpPr txBox="1"/>
        </cdr:nvSpPr>
        <cdr:spPr>
          <a:xfrm xmlns:a="http://schemas.openxmlformats.org/drawingml/2006/main">
            <a:off x="630681" y="1818878"/>
            <a:ext cx="1219200" cy="30281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D6884935-9FEF-4B65-BBD3-16C2D18DED6C}" type="TxLink">
              <a:rPr lang="en-US" sz="900" b="1" i="0" u="none" strike="noStrike">
                <a:solidFill>
                  <a:srgbClr val="000000"/>
                </a:solidFill>
                <a:latin typeface="Libre Baskerville" panose="02000000000000000000" pitchFamily="2" charset="0"/>
                <a:cs typeface="Calibri"/>
              </a:rPr>
              <a:pPr/>
              <a:t>Food Control
21.5</a:t>
            </a:fld>
            <a:endParaRPr lang="en-US" sz="900" b="1">
              <a:latin typeface="Libre Baskerville" panose="02000000000000000000" pitchFamily="2" charset="0"/>
            </a:endParaRPr>
          </a:p>
        </cdr:txBody>
      </cdr:sp>
      <cdr:sp macro="" textlink="Details!$P$3">
        <cdr:nvSpPr>
          <cdr:cNvPr id="6" name="TextBox 1"/>
          <cdr:cNvSpPr txBox="1"/>
        </cdr:nvSpPr>
        <cdr:spPr>
          <a:xfrm xmlns:a="http://schemas.openxmlformats.org/drawingml/2006/main">
            <a:off x="630682" y="2164158"/>
            <a:ext cx="1219200" cy="320676"/>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CFD60A7B-CC46-4B25-80E8-F55600866789}" type="TxLink">
              <a:rPr lang="en-US" sz="900" b="1" i="0" u="none" strike="noStrike">
                <a:solidFill>
                  <a:srgbClr val="000000"/>
                </a:solidFill>
                <a:latin typeface="Libre Baskerville" panose="02000000000000000000" pitchFamily="2" charset="0"/>
                <a:cs typeface="Calibri"/>
              </a:rPr>
              <a:pPr/>
              <a:t>Facility Operation
21.375</a:t>
            </a:fld>
            <a:endParaRPr lang="en-US" sz="900" b="1">
              <a:latin typeface="Libre Baskerville" panose="02000000000000000000" pitchFamily="2" charset="0"/>
            </a:endParaRPr>
          </a:p>
        </cdr:txBody>
      </cdr:sp>
    </cdr:grpSp>
  </cdr:relSizeAnchor>
</c:userShapes>
</file>

<file path=xl/drawings/drawing3.xml><?xml version="1.0" encoding="utf-8"?>
<c:userShapes xmlns:c="http://schemas.openxmlformats.org/drawingml/2006/chart">
  <cdr:relSizeAnchor xmlns:cdr="http://schemas.openxmlformats.org/drawingml/2006/chartDrawing">
    <cdr:from>
      <cdr:x>0.20982</cdr:x>
      <cdr:y>0.15741</cdr:y>
    </cdr:from>
    <cdr:to>
      <cdr:x>0.78671</cdr:x>
      <cdr:y>0.78636</cdr:y>
    </cdr:to>
    <cdr:grpSp>
      <cdr:nvGrpSpPr>
        <cdr:cNvPr id="5" name="Group 4"/>
        <cdr:cNvGrpSpPr/>
      </cdr:nvGrpSpPr>
      <cdr:grpSpPr>
        <a:xfrm xmlns:a="http://schemas.openxmlformats.org/drawingml/2006/main">
          <a:off x="963293" y="430522"/>
          <a:ext cx="2648532" cy="1720201"/>
          <a:chOff x="863372" y="290116"/>
          <a:chExt cx="2373766" cy="1159222"/>
        </a:xfrm>
      </cdr:grpSpPr>
      <cdr:sp macro="" textlink="">
        <cdr:nvSpPr>
          <cdr:cNvPr id="2" name="TextBox 1"/>
          <cdr:cNvSpPr txBox="1"/>
        </cdr:nvSpPr>
        <cdr:spPr>
          <a:xfrm xmlns:a="http://schemas.openxmlformats.org/drawingml/2006/main">
            <a:off x="863372" y="790352"/>
            <a:ext cx="708641" cy="16639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1000" b="1">
                <a:solidFill>
                  <a:schemeClr val="bg2">
                    <a:lumMod val="25000"/>
                  </a:schemeClr>
                </a:solidFill>
                <a:latin typeface="Libre Baskerville" panose="02000000000000000000" pitchFamily="2" charset="0"/>
              </a:rPr>
              <a:t>Average</a:t>
            </a:r>
            <a:endParaRPr lang="en-US" sz="1100" b="1">
              <a:solidFill>
                <a:schemeClr val="bg2">
                  <a:lumMod val="25000"/>
                </a:schemeClr>
              </a:solidFill>
              <a:latin typeface="Libre Baskerville" panose="02000000000000000000" pitchFamily="2" charset="0"/>
            </a:endParaRPr>
          </a:p>
        </cdr:txBody>
      </cdr:sp>
      <cdr:sp macro="" textlink="">
        <cdr:nvSpPr>
          <cdr:cNvPr id="3" name="TextBox 1"/>
          <cdr:cNvSpPr txBox="1"/>
        </cdr:nvSpPr>
        <cdr:spPr>
          <a:xfrm xmlns:a="http://schemas.openxmlformats.org/drawingml/2006/main">
            <a:off x="1722663" y="290116"/>
            <a:ext cx="630691" cy="16639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chemeClr val="bg2">
                    <a:lumMod val="25000"/>
                  </a:schemeClr>
                </a:solidFill>
                <a:latin typeface="Libre Baskerville" panose="02000000000000000000" pitchFamily="2" charset="0"/>
              </a:rPr>
              <a:t>Max</a:t>
            </a:r>
            <a:endParaRPr lang="en-US" sz="1100" b="1">
              <a:solidFill>
                <a:schemeClr val="bg2">
                  <a:lumMod val="25000"/>
                </a:schemeClr>
              </a:solidFill>
              <a:latin typeface="Libre Baskerville" panose="02000000000000000000" pitchFamily="2" charset="0"/>
            </a:endParaRPr>
          </a:p>
        </cdr:txBody>
      </cdr:sp>
      <cdr:sp macro="" textlink="">
        <cdr:nvSpPr>
          <cdr:cNvPr id="4" name="TextBox 1"/>
          <cdr:cNvSpPr txBox="1"/>
        </cdr:nvSpPr>
        <cdr:spPr>
          <a:xfrm xmlns:a="http://schemas.openxmlformats.org/drawingml/2006/main">
            <a:off x="2606447" y="1282948"/>
            <a:ext cx="630691" cy="16639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000" b="1">
                <a:solidFill>
                  <a:schemeClr val="bg2">
                    <a:lumMod val="25000"/>
                  </a:schemeClr>
                </a:solidFill>
                <a:latin typeface="Libre Baskerville" panose="02000000000000000000" pitchFamily="2" charset="0"/>
              </a:rPr>
              <a:t>Min</a:t>
            </a:r>
            <a:endParaRPr lang="en-US" sz="1100" b="1">
              <a:solidFill>
                <a:schemeClr val="bg2">
                  <a:lumMod val="25000"/>
                </a:schemeClr>
              </a:solidFill>
              <a:latin typeface="Libre Baskerville" panose="02000000000000000000" pitchFamily="2" charset="0"/>
            </a:endParaRPr>
          </a:p>
        </cdr:txBody>
      </cdr:sp>
    </cdr:grpSp>
  </cdr:relSizeAnchor>
</c:userShape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saveData="0" refreshedBy="Windows User" refreshedDate="44428.578686226851" backgroundQuery="1" createdVersion="5" refreshedVersion="5" minRefreshableVersion="3" recordCount="0" supportSubquery="1" supportAdvancedDrill="1">
  <cacheSource type="external" connectionId="1"/>
  <cacheFields count="3">
    <cacheField name="[Table5].[Type of Food Service Facility نوع المؤسسة].[Type of Food Service Facility نوع المؤسسة]" caption="Type of Food Service Facility نوع المؤسسة" numFmtId="0" hierarchy="3" level="1">
      <sharedItems count="3">
        <s v="Bakeries, Pastries"/>
        <s v="Fast Food"/>
        <s v="Restaurant"/>
      </sharedItems>
    </cacheField>
    <cacheField name="[Table5].[Pass/Fail].[Pass/Fail]" caption="Pass/Fail" numFmtId="0" hierarchy="72" level="1">
      <sharedItems count="2">
        <s v="Pass"/>
        <s v="Fail" u="1"/>
      </sharedItems>
    </cacheField>
    <cacheField name="[Measures].[Count of Final Score]" caption="Count of Final Score" numFmtId="0" hierarchy="92" level="32767"/>
  </cacheFields>
  <cacheHierarchies count="109">
    <cacheHierarchy uniqueName="[Table5].[Code]" caption="Code" attribute="1" defaultMemberUniqueName="[Table5].[Code].[All]" allUniqueName="[Table5].[Code].[All]" dimensionUniqueName="[Table5]" displayFolder="" count="0" memberValueDatatype="130" unbalanced="0"/>
    <cacheHierarchy uniqueName="[Table5].[Name of the Food Service Establishment]" caption="Name of the Food Service Establishment" attribute="1" defaultMemberUniqueName="[Table5].[Name of the Food Service Establishment].[All]" allUniqueName="[Table5].[Name of the Food Service Establishment].[All]" dimensionUniqueName="[Table5]" displayFolder="" count="0" memberValueDatatype="130" unbalanced="0"/>
    <cacheHierarchy uniqueName="[Table5].[Location]" caption="Location" attribute="1" defaultMemberUniqueName="[Table5].[Location].[All]" allUniqueName="[Table5].[Location].[All]" dimensionUniqueName="[Table5]" displayFolder="" count="0" memberValueDatatype="130" unbalanced="0"/>
    <cacheHierarchy uniqueName="[Table5].[Type of Food Service Facility نوع المؤسسة]" caption="Type of Food Service Facility نوع المؤسسة" attribute="1" defaultMemberUniqueName="[Table5].[Type of Food Service Facility نوع المؤسسة].[All]" allUniqueName="[Table5].[Type of Food Service Facility نوع المؤسسة].[All]" dimensionUniqueName="[Table5]" displayFolder="" count="2" memberValueDatatype="130" unbalanced="0">
      <fieldsUsage count="2">
        <fieldUsage x="-1"/>
        <fieldUsage x="0"/>
      </fieldsUsage>
    </cacheHierarchy>
    <cacheHierarchy uniqueName="[Table5].[Does the facility provide a delivery service? عندك ديليفري]" caption="Does the facility provide a delivery service? عندك ديليفري" attribute="1" defaultMemberUniqueName="[Table5].[Does the facility provide a delivery service? عندك ديليفري].[All]" allUniqueName="[Table5].[Does the facility provide a delivery service? عندك ديليفري].[All]" dimensionUniqueName="[Table5]" displayFolder="" count="0" memberValueDatatype="130" unbalanced="0"/>
    <cacheHierarchy uniqueName="[Table5].[SES]" caption="SES" attribute="1" defaultMemberUniqueName="[Table5].[SES].[All]" allUniqueName="[Table5].[SES].[All]" dimensionUniqueName="[Table5]" displayFolder="" count="0" memberValueDatatype="130" unbalanced="0"/>
    <cacheHierarchy uniqueName="[Table5].[SES Nb]" caption="SES Nb" attribute="1" defaultMemberUniqueName="[Table5].[SES Nb].[All]" allUniqueName="[Table5].[SES Nb].[All]" dimensionUniqueName="[Table5]" displayFolder="" count="0" memberValueDatatype="20" unbalanced="0"/>
    <cacheHierarchy uniqueName="[Table5].[FO Are all areas of the food establishment, including restrooms and waiting areas, properly cleaned,]" caption="FO Are all areas of the food establishment, including restrooms and waiting areas, properly cleaned," attribute="1" defaultMemberUniqueName="[Table5].[FO Are all areas of the food establishment, including restrooms and waiting areas, properly cleaned,].[All]" allUniqueName="[Table5].[FO Are all areas of the food establishment, including restrooms and waiting areas, properly cleaned,].[All]" dimensionUniqueName="[Table5]" displayFolder="" count="0" memberValueDatatype="130" unbalanced="0"/>
    <cacheHierarchy uniqueName="[Table5].[FO Are ventilation systems including air ducts and vents in the facility clean,  and operating prope]" caption="FO Are ventilation systems including air ducts and vents in the facility clean,  and operating prope" attribute="1" defaultMemberUniqueName="[Table5].[FO Are ventilation systems including air ducts and vents in the facility clean,  and operating prope].[All]" allUniqueName="[Table5].[FO Are ventilation systems including air ducts and vents in the facility clean,  and operating prope].[All]" dimensionUniqueName="[Table5]" displayFolder="" count="0" memberValueDatatype="130" unbalanced="0"/>
    <cacheHierarchy uniqueName="[Table5].[FO Is there increased circulation of outdoor air (as much as possible) by, for example, opening wind]" caption="FO Is there increased circulation of outdoor air (as much as possible) by, for example, opening wind" attribute="1" defaultMemberUniqueName="[Table5].[FO Is there increased circulation of outdoor air (as much as possible) by, for example, opening wind].[All]" allUniqueName="[Table5].[FO Is there increased circulation of outdoor air (as much as possible) by, for example, opening wind].[All]" dimensionUniqueName="[Table5]" displayFolder="" count="0" memberValueDatatype="130" unbalanced="0"/>
    <cacheHierarchy uniqueName="[Table5].[FO reusable menus]" caption="FO reusable menus" attribute="1" defaultMemberUniqueName="[Table5].[FO reusable menus].[All]" allUniqueName="[Table5].[FO reusable menus].[All]" dimensionUniqueName="[Table5]" displayFolder="" count="0" memberValueDatatype="130" unbalanced="0"/>
    <cacheHierarchy uniqueName="[Table5].[FO linen napkins]" caption="FO linen napkins" attribute="1" defaultMemberUniqueName="[Table5].[FO linen napkins].[All]" allUniqueName="[Table5].[FO linen napkins].[All]" dimensionUniqueName="[Table5]" displayFolder="" count="0" memberValueDatatype="130" unbalanced="0"/>
    <cacheHierarchy uniqueName="[Table5].[FO table cloths]" caption="FO table cloths" attribute="1" defaultMemberUniqueName="[Table5].[FO table cloths].[All]" allUniqueName="[Table5].[FO table cloths].[All]" dimensionUniqueName="[Table5]" displayFolder="" count="0" memberValueDatatype="130" unbalanced="0"/>
    <cacheHierarchy uniqueName="[Table5].[FO Seating covers]" caption="FO Seating covers" attribute="1" defaultMemberUniqueName="[Table5].[FO Seating covers].[All]" allUniqueName="[Table5].[FO Seating covers].[All]" dimensionUniqueName="[Table5]" displayFolder="" count="0" memberValueDatatype="130" unbalanced="0"/>
    <cacheHierarchy uniqueName="[Table5].[FO Throw rugs]" caption="FO Throw rugs" attribute="1" defaultMemberUniqueName="[Table5].[FO Throw rugs].[All]" allUniqueName="[Table5].[FO Throw rugs].[All]" dimensionUniqueName="[Table5]" displayFolder="" count="0" memberValueDatatype="130" unbalanced="0"/>
    <cacheHierarchy uniqueName="[Table5].[FO Condiments]" caption="FO Condiments" attribute="1" defaultMemberUniqueName="[Table5].[FO Condiments].[All]" allUniqueName="[Table5].[FO Condiments].[All]" dimensionUniqueName="[Table5]" displayFolder="" count="0" memberValueDatatype="130" unbalanced="0"/>
    <cacheHierarchy uniqueName="[Table5].[FO   ketchup bottles salt/pepper shakers]" caption="FO   ketchup bottles salt/pepper shakers" attribute="1" defaultMemberUniqueName="[Table5].[FO   ketchup bottles salt/pepper shakers].[All]" allUniqueName="[Table5].[FO   ketchup bottles salt/pepper shakers].[All]" dimensionUniqueName="[Table5]" displayFolder="" count="0" memberValueDatatype="130" unbalanced="0"/>
    <cacheHierarchy uniqueName="[Table5].[FO Are sufficient stocks of single-service and single-use articles (e.g. tableware, carryout utensil]" caption="FO Are sufficient stocks of single-service and single-use articles (e.g. tableware, carryout utensil" attribute="1" defaultMemberUniqueName="[Table5].[FO Are sufficient stocks of single-service and single-use articles (e.g. tableware, carryout utensil].[All]" allUniqueName="[Table5].[FO Are sufficient stocks of single-service and single-use articles (e.g. tableware, carryout utensil].[All]" dimensionUniqueName="[Table5]" displayFolder="" count="0" memberValueDatatype="130" unbalanced="0"/>
    <cacheHierarchy uniqueName="[Table5].[FO Are all the hand washing sinks accessible and fully stocked (e.g. soap, paper towels, hand wash s]" caption="FO Are all the hand washing sinks accessible and fully stocked (e.g. soap, paper towels, hand wash s" attribute="1" defaultMemberUniqueName="[Table5].[FO Are all the hand washing sinks accessible and fully stocked (e.g. soap, paper towels, hand wash s].[All]" allUniqueName="[Table5].[FO Are all the hand washing sinks accessible and fully stocked (e.g. soap, paper towels, hand wash s].[All]" dimensionUniqueName="[Table5]" displayFolder="" count="0" memberValueDatatype="130" unbalanced="0"/>
    <cacheHierarchy uniqueName="[Table5].[FO Are paper towels and trash cans available in the bathrooms so doors can be opened and closed with]" caption="FO Are paper towels and trash cans available in the bathrooms so doors can be opened and closed with" attribute="1" defaultMemberUniqueName="[Table5].[FO Are paper towels and trash cans available in the bathrooms so doors can be opened and closed with].[All]" allUniqueName="[Table5].[FO Are paper towels and trash cans available in the bathrooms so doors can be opened and closed with].[All]" dimensionUniqueName="[Table5]" displayFolder="" count="0" memberValueDatatype="130" unbalanced="0"/>
    <cacheHierarchy uniqueName="[Table5].[FO Are all the hand washing sinks functional and able to reach 100⁰F (38.8°C) minimum?]" caption="FO Are all the hand washing sinks functional and able to reach 100⁰F (38.8°C) minimum?" attribute="1" defaultMemberUniqueName="[Table5].[FO Are all the hand washing sinks functional and able to reach 100⁰F (38.8°C) minimum?].[All]" allUniqueName="[Table5].[FO Are all the hand washing sinks functional and able to reach 100⁰F (38.8°C) minimum?].[All]" dimensionUniqueName="[Table5]" displayFolder="" count="0" memberValueDatatype="130" unbalanced="0"/>
    <cacheHierarchy uniqueName="[Table5].[FO (2)Are all the hand washing sinks accessible and fully stocked (e.g. soap, paper towels, hand was]" caption="FO (2)Are all the hand washing sinks accessible and fully stocked (e.g. soap, paper towels, hand was" attribute="1" defaultMemberUniqueName="[Table5].[FO (2)Are all the hand washing sinks accessible and fully stocked (e.g. soap, paper towels, hand was].[All]" allUniqueName="[Table5].[FO (2)Are all the hand washing sinks accessible and fully stocked (e.g. soap, paper towels, hand was].[All]" dimensionUniqueName="[Table5]" displayFolder="" count="0" memberValueDatatype="130" unbalanced="0"/>
    <cacheHierarchy uniqueName="[Table5].[Total FO]" caption="Total FO" attribute="1" defaultMemberUniqueName="[Table5].[Total FO].[All]" allUniqueName="[Table5].[Total FO].[All]" dimensionUniqueName="[Table5]" displayFolder="" count="0" memberValueDatatype="5" unbalanced="0"/>
    <cacheHierarchy uniqueName="[Table5].[FC Are necessary sanitizers and disinfectants that meet criteria for use against CoVid19 available?]" caption="FC Are necessary sanitizers and disinfectants that meet criteria for use against CoVid19 available?" attribute="1" defaultMemberUniqueName="[Table5].[FC Are necessary sanitizers and disinfectants that meet criteria for use against CoVid19 available?].[All]" allUniqueName="[Table5].[FC Are necessary sanitizers and disinfectants that meet criteria for use against CoVid19 available?].[All]" dimensionUniqueName="[Table5]" displayFolder="" count="0" memberValueDatatype="5" unbalanced="0"/>
    <cacheHierarchy uniqueName="[Table5].[FC Are food contact surfaces and counters cleaned and sanitized?]" caption="FC Are food contact surfaces and counters cleaned and sanitized?" attribute="1" defaultMemberUniqueName="[Table5].[FC Are food contact surfaces and counters cleaned and sanitized?].[All]" allUniqueName="[Table5].[FC Are food contact surfaces and counters cleaned and sanitized?].[All]" dimensionUniqueName="[Table5]" displayFolder="" count="0" memberValueDatatype="5" unbalanced="0"/>
    <cacheHierarchy uniqueName="[Table5].[FC Wash]" caption="FC Wash" attribute="1" defaultMemberUniqueName="[Table5].[FC Wash].[All]" allUniqueName="[Table5].[FC Wash].[All]" dimensionUniqueName="[Table5]" displayFolder="" count="0" memberValueDatatype="5" unbalanced="0"/>
    <cacheHierarchy uniqueName="[Table5].[FC Rinse]" caption="FC Rinse" attribute="1" defaultMemberUniqueName="[Table5].[FC Rinse].[All]" allUniqueName="[Table5].[FC Rinse].[All]" dimensionUniqueName="[Table5]" displayFolder="" count="0" memberValueDatatype="5" unbalanced="0"/>
    <cacheHierarchy uniqueName="[Table5].[FC sanitize food contact surfaces]" caption="FC sanitize food contact surfaces" attribute="1" defaultMemberUniqueName="[Table5].[FC sanitize food contact surfaces].[All]" allUniqueName="[Table5].[FC sanitize food contact surfaces].[All]" dimensionUniqueName="[Table5]" displayFolder="" count="0" memberValueDatatype="5" unbalanced="0"/>
    <cacheHierarchy uniqueName="[Table5].[FC Beverage equipment after use]" caption="FC Beverage equipment after use" attribute="1" defaultMemberUniqueName="[Table5].[FC Beverage equipment after use].[All]" allUniqueName="[Table5].[FC Beverage equipment after use].[All]" dimensionUniqueName="[Table5]" displayFolder="" count="0" memberValueDatatype="130" unbalanced="0"/>
    <cacheHierarchy uniqueName="[Table5].[FC Have you applied a disinfecting schedule/routine plan?]" caption="FC Have you applied a disinfecting schedule/routine plan?" attribute="1" defaultMemberUniqueName="[Table5].[FC Have you applied a disinfecting schedule/routine plan?].[All]" allUniqueName="[Table5].[FC Have you applied a disinfecting schedule/routine plan?].[All]" dimensionUniqueName="[Table5]" displayFolder="" count="0" memberValueDatatype="130" unbalanced="0"/>
    <cacheHierarchy uniqueName="[Table5].[FC  Are high touch areas and equipment cleaned and disinfected?]" caption="FC  Are high touch areas and equipment cleaned and disinfected?" attribute="1" defaultMemberUniqueName="[Table5].[FC  Are high touch areas and equipment cleaned and disinfected?].[All]" allUniqueName="[Table5].[FC  Are high touch areas and equipment cleaned and disinfected?].[All]" dimensionUniqueName="[Table5]" displayFolder="" count="0" memberValueDatatype="5" unbalanced="0"/>
    <cacheHierarchy uniqueName="[Table5].[FC Door knobs]" caption="FC Door knobs" attribute="1" defaultMemberUniqueName="[Table5].[FC Door knobs].[All]" allUniqueName="[Table5].[FC Door knobs].[All]" dimensionUniqueName="[Table5]" displayFolder="" count="0" memberValueDatatype="130" unbalanced="0"/>
    <cacheHierarchy uniqueName="[Table5].[FC Display cases]" caption="FC Display cases" attribute="1" defaultMemberUniqueName="[Table5].[FC Display cases].[All]" allUniqueName="[Table5].[FC Display cases].[All]" dimensionUniqueName="[Table5]" displayFolder="" count="0" memberValueDatatype="130" unbalanced="0"/>
    <cacheHierarchy uniqueName="[Table5].[FC Check out counters]" caption="FC Check out counters" attribute="1" defaultMemberUniqueName="[Table5].[FC Check out counters].[All]" allUniqueName="[Table5].[FC Check out counters].[All]" dimensionUniqueName="[Table5]" displayFolder="" count="0" memberValueDatatype="5" unbalanced="0"/>
    <cacheHierarchy uniqueName="[Table5].[FC Equipment handles]" caption="FC Equipment handles" attribute="1" defaultMemberUniqueName="[Table5].[FC Equipment handles].[All]" allUniqueName="[Table5].[FC Equipment handles].[All]" dimensionUniqueName="[Table5]" displayFolder="" count="0" memberValueDatatype="130" unbalanced="0"/>
    <cacheHierarchy uniqueName="[Table5].[FC Cedit card machines]" caption="FC Cedit card machines" attribute="1" defaultMemberUniqueName="[Table5].[FC Cedit card machines].[All]" allUniqueName="[Table5].[FC Cedit card machines].[All]" dimensionUniqueName="[Table5]" displayFolder="" count="0" memberValueDatatype="5" unbalanced="0"/>
    <cacheHierarchy uniqueName="[Table5].[FC Are all coolers, freezers, hot and cold holding units clean, sanitized, and protected from contam]" caption="FC Are all coolers, freezers, hot and cold holding units clean, sanitized, and protected from contam" attribute="1" defaultMemberUniqueName="[Table5].[FC Are all coolers, freezers, hot and cold holding units clean, sanitized, and protected from contam].[All]" allUniqueName="[Table5].[FC Are all coolers, freezers, hot and cold holding units clean, sanitized, and protected from contam].[All]" dimensionUniqueName="[Table5]" displayFolder="" count="0" memberValueDatatype="5" unbalanced="0"/>
    <cacheHierarchy uniqueName="[Table5].[FC Are all food, packaging, and chemicals properly stored and protected from cross contamination?]" caption="FC Are all food, packaging, and chemicals properly stored and protected from cross contamination?" attribute="1" defaultMemberUniqueName="[Table5].[FC Are all food, packaging, and chemicals properly stored and protected from cross contamination?].[All]" allUniqueName="[Table5].[FC Are all food, packaging, and chemicals properly stored and protected from cross contamination?].[All]" dimensionUniqueName="[Table5]" displayFolder="" count="0" memberValueDatatype="130" unbalanced="0"/>
    <cacheHierarchy uniqueName="[Table5].[FC Do you have sanitizer test strips available and are the test strips appropriate for the sanitizer]" caption="FC Do you have sanitizer test strips available and are the test strips appropriate for the sanitizer" attribute="1" defaultMemberUniqueName="[Table5].[FC Do you have sanitizer test strips available and are the test strips appropriate for the sanitizer].[All]" allUniqueName="[Table5].[FC Do you have sanitizer test strips available and are the test strips appropriate for the sanitizer].[All]" dimensionUniqueName="[Table5]" displayFolder="" count="0" memberValueDatatype="5" unbalanced="0"/>
    <cacheHierarchy uniqueName="[Table5].[Total FC]" caption="Total FC" attribute="1" defaultMemberUniqueName="[Table5].[Total FC].[All]" allUniqueName="[Table5].[Total FC].[All]" dimensionUniqueName="[Table5]" displayFolder="" count="0" memberValueDatatype="5" unbalanced="0"/>
    <cacheHierarchy uniqueName="[Table5].[EH Are signs posted on how to stop the spread of COVID-19 and promote everyday protective measures?]" caption="EH Are signs posted on how to stop the spread of COVID-19 and promote everyday protective measures?" attribute="1" defaultMemberUniqueName="[Table5].[EH Are signs posted on how to stop the spread of COVID-19 and promote everyday protective measures?].[All]" allUniqueName="[Table5].[EH Are signs posted on how to stop the spread of COVID-19 and promote everyday protective measures?].[All]" dimensionUniqueName="[Table5]" displayFolder="" count="0" memberValueDatatype="130" unbalanced="0"/>
    <cacheHierarchy uniqueName="[Table5].[EH Have you trained and reminded employees of effective hand hygiene practices including washing han]" caption="EH Have you trained and reminded employees of effective hand hygiene practices including washing han" attribute="1" defaultMemberUniqueName="[Table5].[EH Have you trained and reminded employees of effective hand hygiene practices including washing han].[All]" allUniqueName="[Table5].[EH Have you trained and reminded employees of effective hand hygiene practices including washing han].[All]" dimensionUniqueName="[Table5]" displayFolder="" count="0" memberValueDatatype="5" unbalanced="0"/>
    <cacheHierarchy uniqueName="[Table5].[EH Have you considered using hand sanitizers (minimum 60% alcohol), to encourage hand hygiene by bot]" caption="EH Have you considered using hand sanitizers (minimum 60% alcohol), to encourage hand hygiene by bot" attribute="1" defaultMemberUniqueName="[Table5].[EH Have you considered using hand sanitizers (minimum 60% alcohol), to encourage hand hygiene by bot].[All]" allUniqueName="[Table5].[EH Have you considered using hand sanitizers (minimum 60% alcohol), to encourage hand hygiene by bot].[All]" dimensionUniqueName="[Table5]" displayFolder="" count="0" memberValueDatatype="5" unbalanced="0"/>
    <cacheHierarchy uniqueName="[Table5].[EH Are you following guidance and practices for employee health checks/screenings?]" caption="EH Are you following guidance and practices for employee health checks/screenings?" attribute="1" defaultMemberUniqueName="[Table5].[EH Are you following guidance and practices for employee health checks/screenings?].[All]" allUniqueName="[Table5].[EH Are you following guidance and practices for employee health checks/screenings?].[All]" dimensionUniqueName="[Table5]" displayFolder="" count="0" memberValueDatatype="130" unbalanced="0"/>
    <cacheHierarchy uniqueName="[Table5].[EH Do you have a protocol to check employee health and personal hygiene practices within your food e]" caption="EH Do you have a protocol to check employee health and personal hygiene practices within your food e" attribute="1" defaultMemberUniqueName="[Table5].[EH Do you have a protocol to check employee health and personal hygiene practices within your food e].[All]" allUniqueName="[Table5].[EH Do you have a protocol to check employee health and personal hygiene practices within your food e].[All]" dimensionUniqueName="[Table5]" displayFolder="" count="0" memberValueDatatype="130" unbalanced="0"/>
    <cacheHierarchy uniqueName="[Table5].[EH PCR testing frequency]" caption="EH PCR testing frequency" attribute="1" defaultMemberUniqueName="[Table5].[EH PCR testing frequency].[All]" allUniqueName="[Table5].[EH PCR testing frequency].[All]" dimensionUniqueName="[Table5]" displayFolder="" count="0" memberValueDatatype="130" unbalanced="0"/>
    <cacheHierarchy uniqueName="[Table5].[EH Is there a plan or policy for, and an adequate supply of, personal protective equipment and/or cl]" caption="EH Is there a plan or policy for, and an adequate supply of, personal protective equipment and/or cl" attribute="1" defaultMemberUniqueName="[Table5].[EH Is there a plan or policy for, and an adequate supply of, personal protective equipment and/or cl].[All]" allUniqueName="[Table5].[EH Is there a plan or policy for, and an adequate supply of, personal protective equipment and/or cl].[All]" dimensionUniqueName="[Table5]" displayFolder="" count="0" memberValueDatatype="5" unbalanced="0"/>
    <cacheHierarchy uniqueName="[Table5].[EH (Masks)]" caption="EH (Masks)" attribute="1" defaultMemberUniqueName="[Table5].[EH (Masks)].[All]" allUniqueName="[Table5].[EH (Masks)].[All]" dimensionUniqueName="[Table5]" displayFolder="" count="0" memberValueDatatype="5" unbalanced="0"/>
    <cacheHierarchy uniqueName="[Table5].[EH (Gloves)]" caption="EH (Gloves)" attribute="1" defaultMemberUniqueName="[Table5].[EH (Gloves)].[All]" allUniqueName="[Table5].[EH (Gloves)].[All]" dimensionUniqueName="[Table5]" displayFolder="" count="0" memberValueDatatype="5" unbalanced="0"/>
    <cacheHierarchy uniqueName="[Table5].[EH  (Face Covering)]" caption="EH  (Face Covering)" attribute="1" defaultMemberUniqueName="[Table5].[EH  (Face Covering)].[All]" allUniqueName="[Table5].[EH  (Face Covering)].[All]" dimensionUniqueName="[Table5]" displayFolder="" count="0" memberValueDatatype="130" unbalanced="0"/>
    <cacheHierarchy uniqueName="[Table5].[Total EH]" caption="Total EH" attribute="1" defaultMemberUniqueName="[Table5].[Total EH].[All]" allUniqueName="[Table5].[Total EH].[All]" dimensionUniqueName="[Table5]" displayFolder="" count="0" memberValueDatatype="5" unbalanced="0"/>
    <cacheHierarchy uniqueName="[Table5].[SD Has the facility taken measures to minimize face-to-face contact?]" caption="SD Has the facility taken measures to minimize face-to-face contact?" attribute="1" defaultMemberUniqueName="[Table5].[SD Has the facility taken measures to minimize face-to-face contact?].[All]" allUniqueName="[Table5].[SD Has the facility taken measures to minimize face-to-face contact?].[All]" dimensionUniqueName="[Table5]" displayFolder="" count="0" memberValueDatatype="5" unbalanced="0"/>
    <cacheHierarchy uniqueName="[Table5].[SD  (Tape on floors/sidewalks قواطع)]" caption="SD  (Tape on floors/sidewalks قواطع)" attribute="1" defaultMemberUniqueName="[Table5].[SD  (Tape on floors/sidewalks قواطع)].[All]" allUniqueName="[Table5].[SD  (Tape on floors/sidewalks قواطع)].[All]" dimensionUniqueName="[Table5]" displayFolder="" count="0" memberValueDatatype="5" unbalanced="0"/>
    <cacheHierarchy uniqueName="[Table5].[SD  (partitions)]" caption="SD  (partitions)" attribute="1" defaultMemberUniqueName="[Table5].[SD  (partitions)].[All]" allUniqueName="[Table5].[SD  (partitions)].[All]" dimensionUniqueName="[Table5]" displayFolder="" count="0" memberValueDatatype="20" unbalanced="0"/>
    <cacheHierarchy uniqueName="[Table5].[SD  (signage on walls تذكير عل حيط)]" caption="SD  (signage on walls تذكير عل حيط)" attribute="1" defaultMemberUniqueName="[Table5].[SD  (signage on walls تذكير عل حيط)].[All]" allUniqueName="[Table5].[SD  (signage on walls تذكير عل حيط)].[All]" dimensionUniqueName="[Table5]" displayFolder="" count="0" memberValueDatatype="20" unbalanced="0"/>
    <cacheHierarchy uniqueName="[Table5].[SD Have you limited offering self-service ?]" caption="SD Have you limited offering self-service ?" attribute="1" defaultMemberUniqueName="[Table5].[SD Have you limited offering self-service ?].[All]" allUniqueName="[Table5].[SD Have you limited offering self-service ?].[All]" dimensionUniqueName="[Table5]" displayFolder="" count="0" memberValueDatatype="20" unbalanced="0"/>
    <cacheHierarchy uniqueName="[Table5].[SD  (buffets منعتو )]" caption="SD  (buffets منعتو )" attribute="1" defaultMemberUniqueName="[Table5].[SD  (buffets منعتو )].[All]" allUniqueName="[Table5].[SD  (buffets منعتو )].[All]" dimensionUniqueName="[Table5]" displayFolder="" count="0" memberValueDatatype="130" unbalanced="0"/>
    <cacheHierarchy uniqueName="[Table5].[SD  (salad bars منعتو)]" caption="SD  (salad bars منعتو)" attribute="1" defaultMemberUniqueName="[Table5].[SD  (salad bars منعتو)].[All]" allUniqueName="[Table5].[SD  (salad bars منعتو)].[All]" dimensionUniqueName="[Table5]" displayFolder="" count="0" memberValueDatatype="130" unbalanced="0"/>
    <cacheHierarchy uniqueName="[Table5].[SD  (drink stations)]" caption="SD  (drink stations)" attribute="1" defaultMemberUniqueName="[Table5].[SD  (drink stations)].[All]" allUniqueName="[Table5].[SD  (drink stations)].[All]" dimensionUniqueName="[Table5]" displayFolder="" count="0" memberValueDatatype="130" unbalanced="0"/>
    <cacheHierarchy uniqueName="[Table5].[SD   Have you restricted the number of employees in shared spaces, including kitchens, break rooms,]" caption="SD   Have you restricted the number of employees in shared spaces, including kitchens, break rooms," attribute="1" defaultMemberUniqueName="[Table5].[SD   Have you restricted the number of employees in shared spaces, including kitchens, break rooms,].[All]" allUniqueName="[Table5].[SD   Have you restricted the number of employees in shared spaces, including kitchens, break rooms,].[All]" dimensionUniqueName="[Table5]" displayFolder="" count="0" memberValueDatatype="5" unbalanced="0"/>
    <cacheHierarchy uniqueName="[Table5].[SD  (قللتو نسبة عدد الزبائن لل 50%)]" caption="SD  (قللتو نسبة عدد الزبائن لل 50%)" attribute="1" defaultMemberUniqueName="[Table5].[SD  (قللتو نسبة عدد الزبائن لل 50%)].[All]" allUniqueName="[Table5].[SD  (قللتو نسبة عدد الزبائن لل 50%)].[All]" dimensionUniqueName="[Table5]" displayFolder="" count="0" memberValueDatatype="130" unbalanced="0"/>
    <cacheHierarchy uniqueName="[Table5].[Total SD]" caption="Total SD" attribute="1" defaultMemberUniqueName="[Table5].[Total SD].[All]" allUniqueName="[Table5].[Total SD].[All]" dimensionUniqueName="[Table5]" displayFolder="" count="0" memberValueDatatype="5" unbalanced="0"/>
    <cacheHierarchy uniqueName="[Table5].[CS Are you following Temperature guidance and practices for Customers (taking temperature before ent]" caption="CS Are you following Temperature guidance and practices for Customers (taking temperature before ent" attribute="1" defaultMemberUniqueName="[Table5].[CS Are you following Temperature guidance and practices for Customers (taking temperature before ent].[All]" allUniqueName="[Table5].[CS Are you following Temperature guidance and practices for Customers (taking temperature before ent].[All]" dimensionUniqueName="[Table5]" displayFolder="" count="0" memberValueDatatype="5" unbalanced="0"/>
    <cacheHierarchy uniqueName="[Table5].[CS Sanitization of product before delivering]" caption="CS Sanitization of product before delivering" attribute="1" defaultMemberUniqueName="[Table5].[CS Sanitization of product before delivering].[All]" allUniqueName="[Table5].[CS Sanitization of product before delivering].[All]" dimensionUniqueName="[Table5]" displayFolder="" count="0" memberValueDatatype="130" unbalanced="0"/>
    <cacheHierarchy uniqueName="[Table5].[CS Wearing Face mask for employees and delivery guys]" caption="CS Wearing Face mask for employees and delivery guys" attribute="1" defaultMemberUniqueName="[Table5].[CS Wearing Face mask for employees and delivery guys].[All]" allUniqueName="[Table5].[CS Wearing Face mask for employees and delivery guys].[All]" dimensionUniqueName="[Table5]" displayFolder="" count="0" memberValueDatatype="20" unbalanced="0"/>
    <cacheHierarchy uniqueName="[Table5].[CS  Presence of PPE, personnel protective equipment,Mask,faceShield,Gloves]" caption="CS  Presence of PPE, personnel protective equipment,Mask,faceShield,Gloves" attribute="1" defaultMemberUniqueName="[Table5].[CS  Presence of PPE, personnel protective equipment,Mask,faceShield,Gloves].[All]" allUniqueName="[Table5].[CS  Presence of PPE, personnel protective equipment,Mask,faceShield,Gloves].[All]" dimensionUniqueName="[Table5]" displayFolder="" count="0" memberValueDatatype="130" unbalanced="0"/>
    <cacheHierarchy uniqueName="[Table5].[Total CS]" caption="Total CS" attribute="1" defaultMemberUniqueName="[Table5].[Total CS].[All]" allUniqueName="[Table5].[Total CS].[All]" dimensionUniqueName="[Table5]" displayFolder="" count="0" memberValueDatatype="5" unbalanced="0"/>
    <cacheHierarchy uniqueName="[Table5].[Total]" caption="Total" attribute="1" defaultMemberUniqueName="[Table5].[Total].[All]" allUniqueName="[Table5].[Total].[All]" dimensionUniqueName="[Table5]" displayFolder="" count="0" memberValueDatatype="5" unbalanced="0"/>
    <cacheHierarchy uniqueName="[Table5].[قدي بتعطي حالك من 1 ل 10  على 10 علامة على قدي انت متبع اجراءات تجنب عدوى كورونا  How much do you co]" caption="قدي بتعطي حالك من 1 ل 10  على 10 علامة على قدي انت متبع اجراءات تجنب عدوى كورونا  How much do you co" attribute="1" defaultMemberUniqueName="[Table5].[قدي بتعطي حالك من 1 ل 10  على 10 علامة على قدي انت متبع اجراءات تجنب عدوى كورونا  How much do you co].[All]" allUniqueName="[Table5].[قدي بتعطي حالك من 1 ل 10  على 10 علامة على قدي انت متبع اجراءات تجنب عدوى كورونا  How much do you co].[All]" dimensionUniqueName="[Table5]" displayFolder="" count="0" memberValueDatatype="20" unbalanced="0"/>
    <cacheHierarchy uniqueName="[Table5].[Total2]" caption="Total2" attribute="1" defaultMemberUniqueName="[Table5].[Total2].[All]" allUniqueName="[Table5].[Total2].[All]" dimensionUniqueName="[Table5]" displayFolder="" count="0" memberValueDatatype="5" unbalanced="0"/>
    <cacheHierarchy uniqueName="[Table5].[Score without N/A]" caption="Score without N/A" attribute="1" defaultMemberUniqueName="[Table5].[Score without N/A].[All]" allUniqueName="[Table5].[Score without N/A].[All]" dimensionUniqueName="[Table5]" displayFolder="" count="0" memberValueDatatype="5" unbalanced="0"/>
    <cacheHierarchy uniqueName="[Table5].[Final Score]" caption="Final Score" attribute="1" defaultMemberUniqueName="[Table5].[Final Score].[All]" allUniqueName="[Table5].[Final Score].[All]" dimensionUniqueName="[Table5]" displayFolder="" count="0" memberValueDatatype="5" unbalanced="0"/>
    <cacheHierarchy uniqueName="[Table5].[Pass/Fail]" caption="Pass/Fail" attribute="1" defaultMemberUniqueName="[Table5].[Pass/Fail].[All]" allUniqueName="[Table5].[Pass/Fail].[All]" dimensionUniqueName="[Table5]" displayFolder="" count="2" memberValueDatatype="130" unbalanced="0">
      <fieldsUsage count="2">
        <fieldUsage x="-1"/>
        <fieldUsage x="1"/>
      </fieldsUsage>
    </cacheHierarchy>
    <cacheHierarchy uniqueName="[Table5].[FF]" caption="FF" attribute="1" defaultMemberUniqueName="[Table5].[FF].[All]" allUniqueName="[Table5].[FF].[All]" dimensionUniqueName="[Table5]" displayFolder="" count="0" memberValueDatatype="20" unbalanced="0"/>
    <cacheHierarchy uniqueName="[Table5].[BP]" caption="BP" attribute="1" defaultMemberUniqueName="[Table5].[BP].[All]" allUniqueName="[Table5].[BP].[All]" dimensionUniqueName="[Table5]" displayFolder="" count="0" memberValueDatatype="20" unbalanced="0"/>
    <cacheHierarchy uniqueName="[Table5].[R]" caption="R" attribute="1" defaultMemberUniqueName="[Table5].[R].[All]" allUniqueName="[Table5].[R].[All]" dimensionUniqueName="[Table5]" displayFolder="" count="0" memberValueDatatype="20" unbalanced="0"/>
    <cacheHierarchy uniqueName="[Table5].[FF Score]" caption="FF Score" attribute="1" defaultMemberUniqueName="[Table5].[FF Score].[All]" allUniqueName="[Table5].[FF Score].[All]" dimensionUniqueName="[Table5]" displayFolder="" count="0" memberValueDatatype="5" unbalanced="0"/>
    <cacheHierarchy uniqueName="[Table5].[BP Score]" caption="BP Score" attribute="1" defaultMemberUniqueName="[Table5].[BP Score].[All]" allUniqueName="[Table5].[BP Score].[All]" dimensionUniqueName="[Table5]" displayFolder="" count="0" memberValueDatatype="5" unbalanced="0"/>
    <cacheHierarchy uniqueName="[Table5].[R Score]" caption="R Score" attribute="1" defaultMemberUniqueName="[Table5].[R Score].[All]" allUniqueName="[Table5].[R Score].[All]" dimensionUniqueName="[Table5]" displayFolder="" count="0" memberValueDatatype="5" unbalanced="0"/>
    <cacheHierarchy uniqueName="[Table5].[H SES]" caption="H SES" attribute="1" defaultMemberUniqueName="[Table5].[H SES].[All]" allUniqueName="[Table5].[H SES].[All]" dimensionUniqueName="[Table5]" displayFolder="" count="0" memberValueDatatype="20" unbalanced="0"/>
    <cacheHierarchy uniqueName="[Table5].[L SES]" caption="L SES" attribute="1" defaultMemberUniqueName="[Table5].[L SES].[All]" allUniqueName="[Table5].[L SES].[All]" dimensionUniqueName="[Table5]" displayFolder="" count="0" memberValueDatatype="20" unbalanced="0"/>
    <cacheHierarchy uniqueName="[Table5].[H Score]" caption="H Score" attribute="1" defaultMemberUniqueName="[Table5].[H Score].[All]" allUniqueName="[Table5].[H Score].[All]" dimensionUniqueName="[Table5]" displayFolder="" count="0" memberValueDatatype="5" unbalanced="0"/>
    <cacheHierarchy uniqueName="[Table5].[L Score]" caption="L Score" attribute="1" defaultMemberUniqueName="[Table5].[L Score].[All]" allUniqueName="[Table5].[L Score].[All]" dimensionUniqueName="[Table5]" displayFolder="" count="0" memberValueDatatype="5" unbalanced="0"/>
    <cacheHierarchy uniqueName="[Table5].[FF Pass]" caption="FF Pass" attribute="1" defaultMemberUniqueName="[Table5].[FF Pass].[All]" allUniqueName="[Table5].[FF Pass].[All]" dimensionUniqueName="[Table5]" displayFolder="" count="0" memberValueDatatype="20" unbalanced="0"/>
    <cacheHierarchy uniqueName="[Table5].[BP Pass]" caption="BP Pass" attribute="1" defaultMemberUniqueName="[Table5].[BP Pass].[All]" allUniqueName="[Table5].[BP Pass].[All]" dimensionUniqueName="[Table5]" displayFolder="" count="0" memberValueDatatype="20" unbalanced="0"/>
    <cacheHierarchy uniqueName="[Table5].[R Pass]" caption="R Pass" attribute="1" defaultMemberUniqueName="[Table5].[R Pass].[All]" allUniqueName="[Table5].[R Pass].[All]" dimensionUniqueName="[Table5]" displayFolder="" count="0" memberValueDatatype="20" unbalanced="0"/>
    <cacheHierarchy uniqueName="[Table5].[FO]" caption="FO" attribute="1" defaultMemberUniqueName="[Table5].[FO].[All]" allUniqueName="[Table5].[FO].[All]" dimensionUniqueName="[Table5]" displayFolder="" count="0" memberValueDatatype="5" unbalanced="0"/>
    <cacheHierarchy uniqueName="[Table5].[FC]" caption="FC" attribute="1" defaultMemberUniqueName="[Table5].[FC].[All]" allUniqueName="[Table5].[FC].[All]" dimensionUniqueName="[Table5]" displayFolder="" count="0" memberValueDatatype="5" unbalanced="0"/>
    <cacheHierarchy uniqueName="[Table5].[EH]" caption="EH" attribute="1" defaultMemberUniqueName="[Table5].[EH].[All]" allUniqueName="[Table5].[EH].[All]" dimensionUniqueName="[Table5]" displayFolder="" count="0" memberValueDatatype="5" unbalanced="0"/>
    <cacheHierarchy uniqueName="[Table5].[SD]" caption="SD" attribute="1" defaultMemberUniqueName="[Table5].[SD].[All]" allUniqueName="[Table5].[SD].[All]" dimensionUniqueName="[Table5]" displayFolder="" count="0" memberValueDatatype="5" unbalanced="0"/>
    <cacheHierarchy uniqueName="[Table5].[CS]" caption="CS" attribute="1" defaultMemberUniqueName="[Table5].[CS].[All]" allUniqueName="[Table5].[CS].[All]" dimensionUniqueName="[Table5]" displayFolder="" count="0" memberValueDatatype="5" unbalanced="0"/>
    <cacheHierarchy uniqueName="[Measures].[Sum of Final Score]" caption="Sum of Final Score" measure="1" displayFolder="" measureGroup="Table5" count="0">
      <extLst>
        <ext xmlns:x15="http://schemas.microsoft.com/office/spreadsheetml/2010/11/main" uri="{B97F6D7D-B522-45F9-BDA1-12C45D357490}">
          <x15:cacheHierarchy aggregatedColumn="71"/>
        </ext>
      </extLst>
    </cacheHierarchy>
    <cacheHierarchy uniqueName="[Measures].[Count of Final Score]" caption="Count of Final Score" measure="1" displayFolder="" measureGroup="Table5" count="0" oneField="1">
      <fieldsUsage count="1">
        <fieldUsage x="2"/>
      </fieldsUsage>
      <extLst>
        <ext xmlns:x15="http://schemas.microsoft.com/office/spreadsheetml/2010/11/main" uri="{B97F6D7D-B522-45F9-BDA1-12C45D357490}">
          <x15:cacheHierarchy aggregatedColumn="71"/>
        </ext>
      </extLst>
    </cacheHierarchy>
    <cacheHierarchy uniqueName="[Measures].[Count of Location]" caption="Count of Location" measure="1" displayFolder="" measureGroup="Table5" count="0">
      <extLst>
        <ext xmlns:x15="http://schemas.microsoft.com/office/spreadsheetml/2010/11/main" uri="{B97F6D7D-B522-45F9-BDA1-12C45D357490}">
          <x15:cacheHierarchy aggregatedColumn="2"/>
        </ext>
      </extLst>
    </cacheHierarchy>
    <cacheHierarchy uniqueName="[Measures].[Distinct Count of Location]" caption="Distinct Count of Location" measure="1" displayFolder="" measureGroup="Table5" count="0">
      <extLst>
        <ext xmlns:x15="http://schemas.microsoft.com/office/spreadsheetml/2010/11/main" uri="{B97F6D7D-B522-45F9-BDA1-12C45D357490}">
          <x15:cacheHierarchy aggregatedColumn="2"/>
        </ext>
      </extLst>
    </cacheHierarchy>
    <cacheHierarchy uniqueName="[Measures].[Count of SES]" caption="Count of SES" measure="1" displayFolder="" measureGroup="Table5" count="0">
      <extLst>
        <ext xmlns:x15="http://schemas.microsoft.com/office/spreadsheetml/2010/11/main" uri="{B97F6D7D-B522-45F9-BDA1-12C45D357490}">
          <x15:cacheHierarchy aggregatedColumn="5"/>
        </ext>
      </extLst>
    </cacheHierarchy>
    <cacheHierarchy uniqueName="[Measures].[Sum of Total FO]" caption="Sum of Total FO" measure="1" displayFolder="" measureGroup="Table5" count="0">
      <extLst>
        <ext xmlns:x15="http://schemas.microsoft.com/office/spreadsheetml/2010/11/main" uri="{B97F6D7D-B522-45F9-BDA1-12C45D357490}">
          <x15:cacheHierarchy aggregatedColumn="22"/>
        </ext>
      </extLst>
    </cacheHierarchy>
    <cacheHierarchy uniqueName="[Measures].[Sum of Total FC]" caption="Sum of Total FC" measure="1" displayFolder="" measureGroup="Table5" count="0">
      <extLst>
        <ext xmlns:x15="http://schemas.microsoft.com/office/spreadsheetml/2010/11/main" uri="{B97F6D7D-B522-45F9-BDA1-12C45D357490}">
          <x15:cacheHierarchy aggregatedColumn="39"/>
        </ext>
      </extLst>
    </cacheHierarchy>
    <cacheHierarchy uniqueName="[Measures].[Sum of Total EH]" caption="Sum of Total EH" measure="1" displayFolder="" measureGroup="Table5" count="0">
      <extLst>
        <ext xmlns:x15="http://schemas.microsoft.com/office/spreadsheetml/2010/11/main" uri="{B97F6D7D-B522-45F9-BDA1-12C45D357490}">
          <x15:cacheHierarchy aggregatedColumn="50"/>
        </ext>
      </extLst>
    </cacheHierarchy>
    <cacheHierarchy uniqueName="[Measures].[Sum of Total SD]" caption="Sum of Total SD" measure="1" displayFolder="" measureGroup="Table5" count="0">
      <extLst>
        <ext xmlns:x15="http://schemas.microsoft.com/office/spreadsheetml/2010/11/main" uri="{B97F6D7D-B522-45F9-BDA1-12C45D357490}">
          <x15:cacheHierarchy aggregatedColumn="61"/>
        </ext>
      </extLst>
    </cacheHierarchy>
    <cacheHierarchy uniqueName="[Measures].[Sum of Total CS]" caption="Sum of Total CS" measure="1" displayFolder="" measureGroup="Table5" count="0">
      <extLst>
        <ext xmlns:x15="http://schemas.microsoft.com/office/spreadsheetml/2010/11/main" uri="{B97F6D7D-B522-45F9-BDA1-12C45D357490}">
          <x15:cacheHierarchy aggregatedColumn="66"/>
        </ext>
      </extLst>
    </cacheHierarchy>
    <cacheHierarchy uniqueName="[Measures].[Average of Total FO]" caption="Average of Total FO" measure="1" displayFolder="" measureGroup="Table5" count="0">
      <extLst>
        <ext xmlns:x15="http://schemas.microsoft.com/office/spreadsheetml/2010/11/main" uri="{B97F6D7D-B522-45F9-BDA1-12C45D357490}">
          <x15:cacheHierarchy aggregatedColumn="22"/>
        </ext>
      </extLst>
    </cacheHierarchy>
    <cacheHierarchy uniqueName="[Measures].[Sum of FO 2]" caption="Sum of FO 2" measure="1" displayFolder="" measureGroup="Table5" count="0">
      <extLst>
        <ext xmlns:x15="http://schemas.microsoft.com/office/spreadsheetml/2010/11/main" uri="{B97F6D7D-B522-45F9-BDA1-12C45D357490}">
          <x15:cacheHierarchy aggregatedColumn="86"/>
        </ext>
      </extLst>
    </cacheHierarchy>
    <cacheHierarchy uniqueName="[Measures].[Sum of FC 2]" caption="Sum of FC 2" measure="1" displayFolder="" measureGroup="Table5" count="0">
      <extLst>
        <ext xmlns:x15="http://schemas.microsoft.com/office/spreadsheetml/2010/11/main" uri="{B97F6D7D-B522-45F9-BDA1-12C45D357490}">
          <x15:cacheHierarchy aggregatedColumn="87"/>
        </ext>
      </extLst>
    </cacheHierarchy>
    <cacheHierarchy uniqueName="[Measures].[Sum of EH 2]" caption="Sum of EH 2" measure="1" displayFolder="" measureGroup="Table5" count="0">
      <extLst>
        <ext xmlns:x15="http://schemas.microsoft.com/office/spreadsheetml/2010/11/main" uri="{B97F6D7D-B522-45F9-BDA1-12C45D357490}">
          <x15:cacheHierarchy aggregatedColumn="88"/>
        </ext>
      </extLst>
    </cacheHierarchy>
    <cacheHierarchy uniqueName="[Measures].[Sum of SD 2]" caption="Sum of SD 2" measure="1" displayFolder="" measureGroup="Table5" count="0">
      <extLst>
        <ext xmlns:x15="http://schemas.microsoft.com/office/spreadsheetml/2010/11/main" uri="{B97F6D7D-B522-45F9-BDA1-12C45D357490}">
          <x15:cacheHierarchy aggregatedColumn="89"/>
        </ext>
      </extLst>
    </cacheHierarchy>
    <cacheHierarchy uniqueName="[Measures].[Sum of CS 2]" caption="Sum of CS 2" measure="1" displayFolder="" measureGroup="Table5" count="0">
      <extLst>
        <ext xmlns:x15="http://schemas.microsoft.com/office/spreadsheetml/2010/11/main" uri="{B97F6D7D-B522-45F9-BDA1-12C45D357490}">
          <x15:cacheHierarchy aggregatedColumn="90"/>
        </ext>
      </extLst>
    </cacheHierarchy>
    <cacheHierarchy uniqueName="[Measures].[__XL_Count Table5]" caption="__XL_Count Table5" measure="1" displayFolder="" measureGroup="Table5" count="0" hidden="1"/>
    <cacheHierarchy uniqueName="[Measures].[__XL_Count of Models]" caption="__XL_Count of Models" measure="1" displayFolder="" count="0" hidden="1"/>
  </cacheHierarchies>
  <kpis count="0"/>
  <dimensions count="2">
    <dimension measure="1" name="Measures" uniqueName="[Measures]" caption="Measures"/>
    <dimension name="Table5" uniqueName="[Table5]" caption="Table5"/>
  </dimensions>
  <measureGroups count="1">
    <measureGroup name="Table5" caption="Table5"/>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r:id="rId1" refreshedBy="Windows User" refreshedDate="44428.596721412039" createdVersion="5" refreshedVersion="5" minRefreshableVersion="3" recordCount="100">
  <cacheSource type="worksheet">
    <worksheetSource name="NewCleanValue"/>
  </cacheSource>
  <cacheFields count="91">
    <cacheField name="Code" numFmtId="0">
      <sharedItems containsBlank="1" count="101">
        <s v="FE1"/>
        <s v="FE2"/>
        <s v="FE3"/>
        <s v="FE4"/>
        <s v="FE5"/>
        <s v="FE6"/>
        <s v="FE7"/>
        <s v="FE8"/>
        <s v="FE9"/>
        <s v="FE10"/>
        <s v="FE11"/>
        <s v="FE12"/>
        <s v="FE13"/>
        <s v="FE14"/>
        <s v="FE15"/>
        <s v="FE16"/>
        <s v="FE17"/>
        <s v="FE18"/>
        <s v="FE19"/>
        <s v="FE20"/>
        <s v="FE21"/>
        <s v="FE22"/>
        <s v="FE23"/>
        <s v="FE24"/>
        <s v="FE25"/>
        <s v="FE26"/>
        <s v="FE27"/>
        <s v="FE28"/>
        <s v="FE29"/>
        <s v="FE30"/>
        <s v="FE31"/>
        <s v="FE32"/>
        <s v="FE33"/>
        <s v="FE34"/>
        <s v="FE35"/>
        <s v="FE36"/>
        <s v="FE37"/>
        <s v="FE38"/>
        <s v="FE39"/>
        <s v="FE40"/>
        <s v="FE41"/>
        <s v="FE42"/>
        <s v="FE43"/>
        <s v="FE44"/>
        <s v="FE45"/>
        <s v="FE46"/>
        <s v="FE47"/>
        <s v="FE48"/>
        <s v="FE49"/>
        <s v="FE50"/>
        <s v="FE51"/>
        <s v="FE52"/>
        <s v="FE53"/>
        <s v="FE54"/>
        <s v="FE55"/>
        <s v="FE56"/>
        <s v="FE57"/>
        <s v="FE58"/>
        <s v="FE59"/>
        <s v="FE60"/>
        <s v="FE61"/>
        <s v="FE62"/>
        <s v="FE63"/>
        <s v="FE64"/>
        <s v="FE65"/>
        <s v="FE66"/>
        <s v="FE67"/>
        <s v="FE68"/>
        <s v="FE69"/>
        <s v="FE70"/>
        <s v="FE71"/>
        <s v="FE72"/>
        <s v="FE73"/>
        <s v="FE74"/>
        <s v="FE75"/>
        <s v="FE76"/>
        <s v="FE77"/>
        <s v="FE78"/>
        <s v="FE79"/>
        <s v="FE80"/>
        <s v="FE81"/>
        <s v="FE82"/>
        <s v="FE83"/>
        <s v="FE84"/>
        <s v="FE85"/>
        <s v="FE86"/>
        <s v="FE87"/>
        <s v="FE88"/>
        <s v="FE89"/>
        <s v="FE90"/>
        <s v="FE91"/>
        <s v="FE92"/>
        <s v="FE93"/>
        <s v="FE94"/>
        <s v="FE95"/>
        <s v="FE96"/>
        <s v="FE97"/>
        <s v="FE98"/>
        <s v="FE99"/>
        <s v="FE100"/>
        <m u="1"/>
      </sharedItems>
    </cacheField>
    <cacheField name="Name of the Food Service Establishment" numFmtId="0">
      <sharedItems count="100">
        <s v="pain d'or"/>
        <s v="5 chicks"/>
        <s v="Tolido"/>
        <s v="City Wok"/>
        <s v="The Wok"/>
        <s v="Al Hallab C"/>
        <s v="Bartartine"/>
        <s v="Casper &amp; Gambini H"/>
        <s v="Casper &amp; Gambini A"/>
        <s v="Chopsticks H"/>
        <s v="Crepaway H"/>
        <s v="Crepaway A"/>
        <s v="Falefl Sahyoun"/>
        <s v="labne w zaytoun"/>
        <s v="Maroushe"/>
        <s v="P's &amp; B's"/>
        <s v="roadster diner H"/>
        <s v="roadster diner C"/>
        <s v="roadster diner A"/>
        <s v="Socrate"/>
        <s v="T Marbouta"/>
        <s v="Zaatar w Zeit"/>
        <s v="pinkberry"/>
        <s v="Classic burger joint"/>
        <s v="Abdelwahab"/>
        <s v="Em sherif"/>
        <s v="kababji C"/>
        <s v="kababji J1"/>
        <s v="kababji J2"/>
        <s v="Abou Ali Al Hajj Restaurant"/>
        <s v="burger king C"/>
        <s v="burger king A"/>
        <s v="Al Hallab H"/>
        <s v="chopsticks C"/>
        <s v="Divyy"/>
        <s v="Hajj Ali"/>
        <s v="Al Hallab J"/>
        <s v="Abdul Rahman Hallab &amp; Brothers"/>
        <s v="Issa"/>
        <s v="popeyes"/>
        <s v="El balad restaurant"/>
        <s v=" Tonino H"/>
        <s v=" Tonino F"/>
        <s v=" Tonino C"/>
        <s v=" Tonino A"/>
        <s v="Bedo"/>
        <s v="dip n dip C"/>
        <s v="dip n dip A"/>
        <s v="Melt n Dip"/>
        <s v="Presto"/>
        <s v="افران راحب"/>
        <s v="افران علاء"/>
        <s v="Food Style"/>
        <s v="Barbar S"/>
        <s v="Barbar H"/>
        <s v="Casprini"/>
        <s v="Farouj w nos"/>
        <s v="Graze"/>
        <s v="Lody's"/>
        <s v="picasso"/>
        <s v="Sousa T"/>
        <s v="Sousa H"/>
        <s v="Wok town Asian International Cuisine"/>
        <s v="افراد حمود"/>
        <s v="افران الحمرا"/>
        <s v="افران الزهراء"/>
        <s v="افران الساعة"/>
        <s v="افران السبيل"/>
        <s v="افران السنبلة"/>
        <s v="افران السيد"/>
        <s v="افران الطيب"/>
        <s v="افران القائم"/>
        <s v="افران الماما"/>
        <s v="افران المهدي"/>
        <s v="افران النابلسي"/>
        <s v="افران النبعة"/>
        <s v="افران الهاشم"/>
        <s v="افران تيما"/>
        <s v="افران حسن"/>
        <s v="افران رحمة"/>
        <s v="افران زعرور"/>
        <s v="افران زينب"/>
        <s v="افران صفا"/>
        <s v="افران صفاوي"/>
        <s v="افران علي"/>
        <s v="افران مركش"/>
        <s v="افران وفار"/>
        <s v="افرلن منشية"/>
        <s v="الإخلاص"/>
        <s v="الباشا"/>
        <s v="أبو حيدر"/>
        <s v="أبو عيسى"/>
        <s v="أفران هبر"/>
        <s v="بايكر دريم"/>
        <s v="مناقيش الريس"/>
        <s v="هاشتاغ"/>
        <s v="Ibrahim bakery"/>
        <s v="palace cafe"/>
        <s v="Afran zobayba"/>
        <s v="Afran watnye"/>
      </sharedItems>
    </cacheField>
    <cacheField name="Location" numFmtId="0">
      <sharedItems/>
    </cacheField>
    <cacheField name="Type of Food Service Facility نوع المؤسسة" numFmtId="0">
      <sharedItems containsBlank="1" count="4">
        <s v="Bakeries, Pastries"/>
        <s v="Fast Food"/>
        <s v="Restaurant"/>
        <m u="1"/>
      </sharedItems>
    </cacheField>
    <cacheField name="Does the facility provide a delivery service? عندك ديليفري" numFmtId="0">
      <sharedItems/>
    </cacheField>
    <cacheField name="SES" numFmtId="0">
      <sharedItems containsBlank="1" count="3">
        <s v="High"/>
        <s v="Low"/>
        <m u="1"/>
      </sharedItems>
    </cacheField>
    <cacheField name="SES Nb" numFmtId="0">
      <sharedItems containsSemiMixedTypes="0" containsString="0" containsNumber="1" containsInteger="1" minValue="1" maxValue="2"/>
    </cacheField>
    <cacheField name="FO Are all areas of the food establishment, including restrooms and waiting areas, properly cleaned, stocked, sanitized, or disinfected, as appropriate?" numFmtId="0">
      <sharedItems containsMixedTypes="1" containsNumber="1" minValue="0" maxValue="2.25"/>
    </cacheField>
    <cacheField name="FO Are ventilation systems including air ducts and vents in the facility clean,  and operating properly?" numFmtId="0">
      <sharedItems containsMixedTypes="1" containsNumber="1" minValue="0" maxValue="2.25"/>
    </cacheField>
    <cacheField name="FO Is there increased circulation of outdoor air (as much as possible) by, for example, opening windows and doors or using fans?" numFmtId="0">
      <sharedItems containsMixedTypes="1" containsNumber="1" minValue="0" maxValue="2.25"/>
    </cacheField>
    <cacheField name="FO reusable menus " numFmtId="0">
      <sharedItems containsMixedTypes="1" containsNumber="1" minValue="0" maxValue="2.25"/>
    </cacheField>
    <cacheField name="FO linen napkins" numFmtId="0">
      <sharedItems containsMixedTypes="1" containsNumber="1" containsInteger="1" minValue="0" maxValue="1"/>
    </cacheField>
    <cacheField name="FO table cloths" numFmtId="0">
      <sharedItems containsMixedTypes="1" containsNumber="1" minValue="0" maxValue="2.25"/>
    </cacheField>
    <cacheField name="FO Seating covers" numFmtId="0">
      <sharedItems containsMixedTypes="1" containsNumber="1" containsInteger="1" minValue="0" maxValue="0"/>
    </cacheField>
    <cacheField name="FO Throw rugs " numFmtId="0">
      <sharedItems containsMixedTypes="1" containsNumber="1" minValue="0" maxValue="2.25"/>
    </cacheField>
    <cacheField name="FO Condiments " numFmtId="0">
      <sharedItems containsMixedTypes="1" containsNumber="1" minValue="0" maxValue="2.25"/>
    </cacheField>
    <cacheField name="FO   ketchup bottles salt/pepper shakers" numFmtId="0">
      <sharedItems containsMixedTypes="1" containsNumber="1" minValue="0" maxValue="2.25"/>
    </cacheField>
    <cacheField name="FO Are sufficient stocks of single-service and single-use articles (e.g. tableware, carryout utensils if applicable available ?" numFmtId="0">
      <sharedItems containsMixedTypes="1" containsNumber="1" minValue="0" maxValue="2.25"/>
    </cacheField>
    <cacheField name="FO Are all the hand washing sinks accessible and fully stocked (e.g. soap, paper towels, hand wash sign, and trash bins)?" numFmtId="0">
      <sharedItems containsMixedTypes="1" containsNumber="1" minValue="0" maxValue="2.25"/>
    </cacheField>
    <cacheField name="FO Are paper towels and trash cans available in the bathrooms so doors can be opened and closed without touching handles directly?" numFmtId="0">
      <sharedItems containsMixedTypes="1" containsNumber="1" minValue="0" maxValue="2.25"/>
    </cacheField>
    <cacheField name="FO Are all the hand washing sinks functional and able to reach 100⁰F (38.8°C) minimum?" numFmtId="0">
      <sharedItems containsMixedTypes="1" containsNumber="1" minValue="0" maxValue="2.25"/>
    </cacheField>
    <cacheField name="FO (2)Are all the hand washing sinks accessible and fully stocked (e.g. soap, paper towels, hand wash sign, and trash bins?" numFmtId="0">
      <sharedItems containsMixedTypes="1" containsNumber="1" minValue="0" maxValue="2.25"/>
    </cacheField>
    <cacheField name="Total FO" numFmtId="0">
      <sharedItems containsSemiMixedTypes="0" containsString="0" containsNumber="1" minValue="0" maxValue="30.25"/>
    </cacheField>
    <cacheField name="FC Are necessary sanitizers and disinfectants that meet criteria for use against CoVid19 available?" numFmtId="0">
      <sharedItems containsSemiMixedTypes="0" containsString="0" containsNumber="1" minValue="0" maxValue="2.25"/>
    </cacheField>
    <cacheField name="FC Are food contact surfaces and counters cleaned and sanitized?" numFmtId="0">
      <sharedItems containsSemiMixedTypes="0" containsString="0" containsNumber="1" minValue="0" maxValue="2.25"/>
    </cacheField>
    <cacheField name="FC Wash" numFmtId="0">
      <sharedItems containsSemiMixedTypes="0" containsString="0" containsNumber="1" minValue="0" maxValue="1"/>
    </cacheField>
    <cacheField name="FC Rinse" numFmtId="0">
      <sharedItems containsSemiMixedTypes="0" containsString="0" containsNumber="1" minValue="0" maxValue="1"/>
    </cacheField>
    <cacheField name="FC sanitize food contact surfaces" numFmtId="0">
      <sharedItems containsSemiMixedTypes="0" containsString="0" containsNumber="1" minValue="0" maxValue="1"/>
    </cacheField>
    <cacheField name="FC Beverage equipment after use" numFmtId="0">
      <sharedItems containsMixedTypes="1" containsNumber="1" minValue="0" maxValue="1"/>
    </cacheField>
    <cacheField name="FC Have you applied a disinfecting schedule/routine plan?" numFmtId="0">
      <sharedItems containsMixedTypes="1" containsNumber="1" minValue="0" maxValue="2.25"/>
    </cacheField>
    <cacheField name="FC  Are high touch areas and equipment cleaned and disinfected?" numFmtId="0">
      <sharedItems containsSemiMixedTypes="0" containsString="0" containsNumber="1" minValue="0" maxValue="2.25"/>
    </cacheField>
    <cacheField name="FC Door knobs" numFmtId="0">
      <sharedItems containsMixedTypes="1" containsNumber="1" containsInteger="1" minValue="0" maxValue="1"/>
    </cacheField>
    <cacheField name="FC Display cases" numFmtId="0">
      <sharedItems containsMixedTypes="1" containsNumber="1" minValue="0" maxValue="1"/>
    </cacheField>
    <cacheField name="FC Check out counters" numFmtId="0">
      <sharedItems containsSemiMixedTypes="0" containsString="0" containsNumber="1" minValue="0" maxValue="1"/>
    </cacheField>
    <cacheField name="FC Equipment handles " numFmtId="0">
      <sharedItems containsMixedTypes="1" containsNumber="1" minValue="0" maxValue="1"/>
    </cacheField>
    <cacheField name="FC Cedit card machines" numFmtId="0">
      <sharedItems containsSemiMixedTypes="0" containsString="0" containsNumber="1" minValue="0" maxValue="0.5"/>
    </cacheField>
    <cacheField name="FC Are all coolers, freezers, hot and cold holding units clean, sanitized, and protected from contamination  ?" numFmtId="0">
      <sharedItems containsSemiMixedTypes="0" containsString="0" containsNumber="1" minValue="0" maxValue="2.25"/>
    </cacheField>
    <cacheField name="FC Are all food, packaging, and chemicals properly stored and protected from cross contamination?" numFmtId="0">
      <sharedItems containsMixedTypes="1" containsNumber="1" minValue="0" maxValue="2.25"/>
    </cacheField>
    <cacheField name="FC Do you have sanitizer test strips available and are the test strips appropriate for the sanitizer being used?" numFmtId="0">
      <sharedItems containsSemiMixedTypes="0" containsString="0" containsNumber="1" minValue="0" maxValue="1.125"/>
    </cacheField>
    <cacheField name="Total FC" numFmtId="0">
      <sharedItems containsSemiMixedTypes="0" containsString="0" containsNumber="1" minValue="0" maxValue="22.625"/>
    </cacheField>
    <cacheField name="EH Are signs posted on how to stop the spread of COVID-19 and promote everyday protective measures?" numFmtId="0">
      <sharedItems containsMixedTypes="1" containsNumber="1" minValue="0" maxValue="2.25"/>
    </cacheField>
    <cacheField name="EH Have you trained and reminded employees of effective hand hygiene practices including washing hands with soap?" numFmtId="0">
      <sharedItems containsSemiMixedTypes="0" containsString="0" containsNumber="1" minValue="0" maxValue="2.25"/>
    </cacheField>
    <cacheField name="EH Have you considered using hand sanitizers (minimum 60% alcohol), to encourage hand hygiene by both customers and employees to supplement hand washing?" numFmtId="0">
      <sharedItems containsSemiMixedTypes="0" containsString="0" containsNumber="1" minValue="0" maxValue="2.25"/>
    </cacheField>
    <cacheField name="EH Are you following guidance and practices for employee health checks/screenings?" numFmtId="0">
      <sharedItems containsMixedTypes="1" containsNumber="1" minValue="0" maxValue="2.25"/>
    </cacheField>
    <cacheField name="EH Do you have a protocol to check employee health and personal hygiene practices within your food establishment?" numFmtId="0">
      <sharedItems containsMixedTypes="1" containsNumber="1" minValue="0" maxValue="2.25"/>
    </cacheField>
    <cacheField name="EH PCR testing frequency  " numFmtId="0">
      <sharedItems containsMixedTypes="1" containsNumber="1" minValue="0" maxValue="2.25"/>
    </cacheField>
    <cacheField name="EH Is there a plan or policy for, and an adequate supply of, personal protective equipment and/or cloth face coverings?" numFmtId="0">
      <sharedItems containsSemiMixedTypes="0" containsString="0" containsNumber="1" minValue="0" maxValue="2.25"/>
    </cacheField>
    <cacheField name="EH (Masks)" numFmtId="0">
      <sharedItems containsSemiMixedTypes="0" containsString="0" containsNumber="1" minValue="0" maxValue="1"/>
    </cacheField>
    <cacheField name="EH (Gloves)" numFmtId="0">
      <sharedItems containsSemiMixedTypes="0" containsString="0" containsNumber="1" minValue="0" maxValue="1"/>
    </cacheField>
    <cacheField name="EH  (Face Covering)" numFmtId="0">
      <sharedItems containsMixedTypes="1" containsNumber="1" minValue="0" maxValue="1"/>
    </cacheField>
    <cacheField name="Total EH" numFmtId="0">
      <sharedItems containsSemiMixedTypes="0" containsString="0" containsNumber="1" minValue="0" maxValue="18.75"/>
    </cacheField>
    <cacheField name="SD Has the facility taken measures to minimize face-to-face contact?" numFmtId="0">
      <sharedItems containsSemiMixedTypes="0" containsString="0" containsNumber="1" minValue="0" maxValue="1"/>
    </cacheField>
    <cacheField name="SD  (Tape on floors/sidewalks قواطع)" numFmtId="0">
      <sharedItems containsSemiMixedTypes="0" containsString="0" containsNumber="1" minValue="0" maxValue="1"/>
    </cacheField>
    <cacheField name="SD  (partitions)" numFmtId="0">
      <sharedItems containsSemiMixedTypes="0" containsString="0" containsNumber="1" containsInteger="1" minValue="0" maxValue="1"/>
    </cacheField>
    <cacheField name="SD  (signage on walls تذكير عل حيط)" numFmtId="0">
      <sharedItems containsSemiMixedTypes="0" containsString="0" containsNumber="1" containsInteger="1" minValue="0" maxValue="1"/>
    </cacheField>
    <cacheField name="SD Have you limited offering self-service ?" numFmtId="0">
      <sharedItems containsSemiMixedTypes="0" containsString="0" containsNumber="1" containsInteger="1" minValue="0" maxValue="1"/>
    </cacheField>
    <cacheField name="SD  (buffets منعتو )" numFmtId="0">
      <sharedItems containsMixedTypes="1" containsNumber="1" containsInteger="1" minValue="0" maxValue="1"/>
    </cacheField>
    <cacheField name="SD  (salad bars منعتو)" numFmtId="0">
      <sharedItems containsMixedTypes="1" containsNumber="1" containsInteger="1" minValue="0" maxValue="1"/>
    </cacheField>
    <cacheField name="SD  (drink stations)" numFmtId="0">
      <sharedItems containsMixedTypes="1" containsNumber="1" minValue="0" maxValue="1.5"/>
    </cacheField>
    <cacheField name="SD   Have you restricted the number of employees in shared spaces, including kitchens, break rooms, and offices to maintain at least a 6-foot distance between people?" numFmtId="0">
      <sharedItems containsSemiMixedTypes="0" containsString="0" containsNumber="1" minValue="0" maxValue="2.25"/>
    </cacheField>
    <cacheField name="SD  (قللتو نسبة عدد الزبائن لل 50%)" numFmtId="0">
      <sharedItems containsMixedTypes="1" containsNumber="1" minValue="0" maxValue="2.25"/>
    </cacheField>
    <cacheField name="Total SD" numFmtId="0">
      <sharedItems containsSemiMixedTypes="0" containsString="0" containsNumber="1" minValue="0" maxValue="13"/>
    </cacheField>
    <cacheField name="CS Are you following Temperature guidance and practices for Customers (taking temperature before entering?" numFmtId="0">
      <sharedItems containsSemiMixedTypes="0" containsString="0" containsNumber="1" minValue="0" maxValue="3"/>
    </cacheField>
    <cacheField name=" CS Sanitization of product before delivering " numFmtId="0">
      <sharedItems containsMixedTypes="1" containsNumber="1" containsInteger="1" minValue="0" maxValue="3"/>
    </cacheField>
    <cacheField name=" CS Wearing Face mask for employees and delivery guys " numFmtId="0">
      <sharedItems containsSemiMixedTypes="0" containsString="0" containsNumber="1" containsInteger="1" minValue="0" maxValue="4"/>
    </cacheField>
    <cacheField name="CS  Presence of PPE, personnel protective equipment,Mask,faceShield,Gloves" numFmtId="0">
      <sharedItems containsMixedTypes="1" containsNumber="1" minValue="0" maxValue="2.25"/>
    </cacheField>
    <cacheField name="Total CS" numFmtId="0">
      <sharedItems containsSemiMixedTypes="0" containsString="0" containsNumber="1" minValue="0" maxValue="12.25"/>
    </cacheField>
    <cacheField name="Total" numFmtId="0">
      <sharedItems containsSemiMixedTypes="0" containsString="0" containsNumber="1" minValue="0" maxValue="92.75"/>
    </cacheField>
    <cacheField name="قدي بتعطي حالك من 1 ل 10  على 10 علامة على قدي انت متبع اجراءات تجنب عدوى كورونا  How much do you consider yourself compliant t" numFmtId="0">
      <sharedItems containsSemiMixedTypes="0" containsString="0" containsNumber="1" containsInteger="1" minValue="1" maxValue="10"/>
    </cacheField>
    <cacheField name="Total2" numFmtId="0">
      <sharedItems containsSemiMixedTypes="0" containsString="0" containsNumber="1" minValue="0" maxValue="38.5"/>
    </cacheField>
    <cacheField name="Score without N/A" numFmtId="0">
      <sharedItems containsSemiMixedTypes="0" containsString="0" containsNumber="1" minValue="61.5" maxValue="100"/>
    </cacheField>
    <cacheField name="Final Score" numFmtId="0">
      <sharedItems containsSemiMixedTypes="0" containsString="0" containsNumber="1" minValue="0" maxValue="96.438356164383563"/>
    </cacheField>
    <cacheField name="Pass/Fail" numFmtId="0">
      <sharedItems/>
    </cacheField>
    <cacheField name="FF" numFmtId="0">
      <sharedItems containsSemiMixedTypes="0" containsString="0" containsNumber="1" containsInteger="1" minValue="0" maxValue="1"/>
    </cacheField>
    <cacheField name="BP" numFmtId="0">
      <sharedItems containsSemiMixedTypes="0" containsString="0" containsNumber="1" containsInteger="1" minValue="0" maxValue="1"/>
    </cacheField>
    <cacheField name="R" numFmtId="0">
      <sharedItems containsSemiMixedTypes="0" containsString="0" containsNumber="1" containsInteger="1" minValue="0" maxValue="1"/>
    </cacheField>
    <cacheField name="FF Score" numFmtId="0">
      <sharedItems containsSemiMixedTypes="0" containsString="0" containsNumber="1" minValue="0" maxValue="96.388888888888886"/>
    </cacheField>
    <cacheField name="BP Score" numFmtId="0">
      <sharedItems containsSemiMixedTypes="0" containsString="0" containsNumber="1" minValue="0" maxValue="96.438356164383563"/>
    </cacheField>
    <cacheField name="R Score" numFmtId="0">
      <sharedItems containsSemiMixedTypes="0" containsString="0" containsNumber="1" minValue="0" maxValue="94.642857142857139"/>
    </cacheField>
    <cacheField name="H SES" numFmtId="0">
      <sharedItems containsSemiMixedTypes="0" containsString="0" containsNumber="1" containsInteger="1" minValue="0" maxValue="1"/>
    </cacheField>
    <cacheField name="L SES" numFmtId="0">
      <sharedItems containsSemiMixedTypes="0" containsString="0" containsNumber="1" containsInteger="1" minValue="0" maxValue="1"/>
    </cacheField>
    <cacheField name="H Score" numFmtId="0">
      <sharedItems containsSemiMixedTypes="0" containsString="0" containsNumber="1" minValue="0" maxValue="96.438356164383563"/>
    </cacheField>
    <cacheField name="L Score" numFmtId="0">
      <sharedItems containsSemiMixedTypes="0" containsString="0" containsNumber="1" minValue="0" maxValue="71.524064171122987"/>
    </cacheField>
    <cacheField name="FF Pass" numFmtId="0">
      <sharedItems containsSemiMixedTypes="0" containsString="0" containsNumber="1" containsInteger="1" minValue="0" maxValue="1"/>
    </cacheField>
    <cacheField name="BP Pass" numFmtId="0">
      <sharedItems containsSemiMixedTypes="0" containsString="0" containsNumber="1" containsInteger="1" minValue="0" maxValue="1"/>
    </cacheField>
    <cacheField name="R Pass" numFmtId="0">
      <sharedItems containsSemiMixedTypes="0" containsString="0" containsNumber="1" containsInteger="1" minValue="0" maxValue="1"/>
    </cacheField>
    <cacheField name="FO" numFmtId="0">
      <sharedItems containsSemiMixedTypes="0" containsString="0" containsNumber="1" minValue="0" maxValue="0.96799999999999997"/>
    </cacheField>
    <cacheField name="FC" numFmtId="0">
      <sharedItems containsSemiMixedTypes="0" containsString="0" containsNumber="1" minValue="0" maxValue="0.91414141414141414"/>
    </cacheField>
    <cacheField name="EH" numFmtId="0">
      <sharedItems containsSemiMixedTypes="0" containsString="0" containsNumber="1" minValue="0" maxValue="1"/>
    </cacheField>
    <cacheField name="SD" numFmtId="0">
      <sharedItems containsSemiMixedTypes="0" containsString="0" containsNumber="1" minValue="0" maxValue="1"/>
    </cacheField>
    <cacheField name="CS" numFmtId="0">
      <sharedItems containsSemiMixedTypes="0" containsString="0" containsNumb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s v="Jnah"/>
    <x v="0"/>
    <s v="Yes"/>
    <x v="0"/>
    <n v="2"/>
    <n v="2.25"/>
    <n v="2.25"/>
    <n v="2.25"/>
    <n v="2.25"/>
    <s v="N/A"/>
    <s v="N/A"/>
    <s v="N/A"/>
    <s v="N/A"/>
    <s v="N/A"/>
    <n v="2.25"/>
    <n v="2.25"/>
    <n v="2.25"/>
    <n v="2.25"/>
    <n v="2.25"/>
    <n v="2.25"/>
    <n v="22.5"/>
    <n v="2.25"/>
    <n v="2.25"/>
    <n v="1"/>
    <n v="1"/>
    <n v="1"/>
    <n v="1"/>
    <n v="2.25"/>
    <n v="2.25"/>
    <n v="1"/>
    <n v="1"/>
    <n v="1"/>
    <n v="1"/>
    <n v="0"/>
    <n v="2.25"/>
    <n v="2.25"/>
    <n v="0"/>
    <n v="21.5"/>
    <n v="2.25"/>
    <n v="2.25"/>
    <n v="2.25"/>
    <n v="2.25"/>
    <n v="2.25"/>
    <n v="2.25"/>
    <n v="2.25"/>
    <n v="1"/>
    <n v="1"/>
    <n v="1"/>
    <n v="18.75"/>
    <n v="1"/>
    <n v="1"/>
    <n v="1"/>
    <n v="1"/>
    <n v="1"/>
    <n v="1"/>
    <n v="1"/>
    <n v="1.5"/>
    <n v="2.25"/>
    <n v="2.25"/>
    <n v="13"/>
    <n v="3"/>
    <n v="3"/>
    <n v="4"/>
    <n v="2.25"/>
    <n v="12.25"/>
    <n v="88"/>
    <n v="10"/>
    <n v="8.75"/>
    <n v="91.25"/>
    <n v="96.438356164383563"/>
    <s v="Pass"/>
    <n v="0"/>
    <n v="1"/>
    <n v="0"/>
    <n v="0"/>
    <n v="96.438356164383563"/>
    <n v="0"/>
    <n v="1"/>
    <n v="0"/>
    <n v="96.438356164383563"/>
    <n v="0"/>
    <n v="0"/>
    <n v="1"/>
    <n v="0"/>
    <n v="0.72"/>
    <n v="0.86868686868686873"/>
    <n v="1"/>
    <n v="1"/>
    <n v="1"/>
  </r>
  <r>
    <x v="1"/>
    <x v="1"/>
    <s v="Jnah"/>
    <x v="1"/>
    <s v="Yes"/>
    <x v="0"/>
    <n v="2"/>
    <n v="2.25"/>
    <n v="2.25"/>
    <n v="2.25"/>
    <n v="2.25"/>
    <s v="N/A"/>
    <s v="N/A"/>
    <s v="N/A"/>
    <s v="N/A"/>
    <n v="2.25"/>
    <n v="2.25"/>
    <n v="2.25"/>
    <n v="2.25"/>
    <n v="2.25"/>
    <n v="2.25"/>
    <n v="2.25"/>
    <n v="24.75"/>
    <n v="2.25"/>
    <n v="2.25"/>
    <n v="1"/>
    <n v="1"/>
    <n v="1"/>
    <n v="1"/>
    <n v="2.25"/>
    <n v="2.25"/>
    <n v="1"/>
    <n v="1"/>
    <n v="1"/>
    <n v="1"/>
    <n v="0"/>
    <n v="2.25"/>
    <n v="2.25"/>
    <n v="0"/>
    <n v="21.5"/>
    <n v="2.25"/>
    <n v="2.25"/>
    <n v="2.25"/>
    <n v="2.25"/>
    <n v="2.25"/>
    <n v="2.25"/>
    <n v="2.25"/>
    <n v="1"/>
    <n v="1"/>
    <n v="1"/>
    <n v="18.75"/>
    <n v="1"/>
    <n v="1"/>
    <n v="1"/>
    <n v="1"/>
    <n v="1"/>
    <s v="N/A"/>
    <s v="N/A"/>
    <s v="N/A"/>
    <n v="2.25"/>
    <n v="2.25"/>
    <n v="9.5"/>
    <n v="3"/>
    <n v="3"/>
    <n v="4"/>
    <n v="2.25"/>
    <n v="12.25"/>
    <n v="86.75"/>
    <n v="9"/>
    <n v="10"/>
    <n v="90"/>
    <n v="96.388888888888886"/>
    <s v="Pass"/>
    <n v="1"/>
    <n v="0"/>
    <n v="0"/>
    <n v="96.388888888888886"/>
    <n v="0"/>
    <n v="0"/>
    <n v="1"/>
    <n v="0"/>
    <n v="96.388888888888886"/>
    <n v="0"/>
    <n v="1"/>
    <n v="0"/>
    <n v="0"/>
    <n v="0.79200000000000004"/>
    <n v="0.86868686868686873"/>
    <n v="1"/>
    <n v="0.73076923076923073"/>
    <n v="1"/>
  </r>
  <r>
    <x v="2"/>
    <x v="2"/>
    <s v="Jnah"/>
    <x v="1"/>
    <s v="Yes"/>
    <x v="0"/>
    <n v="2"/>
    <n v="2.25"/>
    <n v="2.25"/>
    <n v="2.25"/>
    <n v="2.25"/>
    <s v="N/A"/>
    <s v="N/A"/>
    <s v="N/A"/>
    <s v="N/A"/>
    <n v="2.25"/>
    <n v="2.25"/>
    <n v="2.25"/>
    <n v="2.25"/>
    <n v="2.25"/>
    <n v="2.25"/>
    <n v="2.25"/>
    <n v="24.75"/>
    <n v="2.25"/>
    <n v="2.25"/>
    <n v="1"/>
    <n v="1"/>
    <n v="1"/>
    <n v="1"/>
    <n v="2.25"/>
    <n v="2.25"/>
    <n v="1"/>
    <n v="1"/>
    <n v="1"/>
    <n v="1"/>
    <n v="0"/>
    <n v="2.25"/>
    <n v="2.25"/>
    <n v="0"/>
    <n v="21.5"/>
    <n v="2.25"/>
    <n v="2.25"/>
    <n v="2.25"/>
    <n v="2.25"/>
    <n v="2.25"/>
    <n v="2.25"/>
    <n v="2.25"/>
    <n v="1"/>
    <n v="1"/>
    <n v="1"/>
    <n v="18.75"/>
    <n v="1"/>
    <n v="1"/>
    <n v="1"/>
    <n v="1"/>
    <n v="1"/>
    <s v="N/A"/>
    <s v="N/A"/>
    <s v="N/A"/>
    <n v="2.25"/>
    <n v="2.25"/>
    <n v="9.5"/>
    <n v="3"/>
    <n v="3"/>
    <n v="4"/>
    <n v="2.25"/>
    <n v="12.25"/>
    <n v="86.75"/>
    <n v="9"/>
    <n v="10"/>
    <n v="90"/>
    <n v="96.388888888888886"/>
    <s v="Pass"/>
    <n v="1"/>
    <n v="0"/>
    <n v="0"/>
    <n v="96.388888888888886"/>
    <n v="0"/>
    <n v="0"/>
    <n v="1"/>
    <n v="0"/>
    <n v="96.388888888888886"/>
    <n v="0"/>
    <n v="1"/>
    <n v="0"/>
    <n v="0"/>
    <n v="0.79200000000000004"/>
    <n v="0.86868686868686873"/>
    <n v="1"/>
    <n v="0.73076923076923073"/>
    <n v="1"/>
  </r>
  <r>
    <x v="3"/>
    <x v="3"/>
    <s v="Hamra"/>
    <x v="2"/>
    <s v="Yes"/>
    <x v="0"/>
    <n v="2"/>
    <n v="2.25"/>
    <n v="2.25"/>
    <n v="2.25"/>
    <n v="2.25"/>
    <n v="1"/>
    <n v="2.25"/>
    <s v="N/A"/>
    <n v="2.25"/>
    <n v="2.25"/>
    <n v="2.25"/>
    <n v="2.25"/>
    <n v="2.25"/>
    <n v="2.25"/>
    <n v="2.25"/>
    <n v="2.25"/>
    <n v="30.25"/>
    <n v="2.25"/>
    <n v="2.25"/>
    <n v="1"/>
    <n v="1"/>
    <n v="1"/>
    <s v="N/A"/>
    <n v="2.25"/>
    <n v="2.25"/>
    <n v="1"/>
    <n v="1"/>
    <n v="1"/>
    <n v="1"/>
    <n v="0"/>
    <n v="2.25"/>
    <n v="2.25"/>
    <n v="0"/>
    <n v="20.5"/>
    <n v="2.25"/>
    <n v="2.25"/>
    <n v="2.25"/>
    <n v="2.25"/>
    <n v="2.25"/>
    <n v="2.25"/>
    <n v="2.25"/>
    <n v="1"/>
    <n v="1"/>
    <n v="0"/>
    <n v="17.75"/>
    <n v="1"/>
    <n v="0"/>
    <n v="1"/>
    <n v="1"/>
    <n v="1"/>
    <n v="1"/>
    <n v="1"/>
    <n v="1.5"/>
    <n v="2.25"/>
    <n v="2.25"/>
    <n v="12"/>
    <n v="3"/>
    <n v="3"/>
    <n v="4"/>
    <n v="2.25"/>
    <n v="12.25"/>
    <n v="92.75"/>
    <n v="8"/>
    <n v="2"/>
    <n v="98"/>
    <n v="94.642857142857139"/>
    <s v="Pass"/>
    <n v="0"/>
    <n v="0"/>
    <n v="1"/>
    <n v="0"/>
    <n v="0"/>
    <n v="94.642857142857139"/>
    <n v="1"/>
    <n v="0"/>
    <n v="94.642857142857139"/>
    <n v="0"/>
    <n v="0"/>
    <n v="0"/>
    <n v="1"/>
    <n v="0.96799999999999997"/>
    <n v="0.82828282828282829"/>
    <n v="0.94666666666666666"/>
    <n v="0.92307692307692313"/>
    <n v="1"/>
  </r>
  <r>
    <x v="4"/>
    <x v="4"/>
    <s v="Mar Mkhayel"/>
    <x v="2"/>
    <s v="Yes"/>
    <x v="0"/>
    <n v="2"/>
    <n v="2.25"/>
    <n v="2.25"/>
    <n v="2.25"/>
    <n v="2.25"/>
    <n v="1"/>
    <n v="2.25"/>
    <s v="N/A"/>
    <n v="2.25"/>
    <n v="2.25"/>
    <n v="2.25"/>
    <n v="2.25"/>
    <n v="2.25"/>
    <n v="2.25"/>
    <n v="2.25"/>
    <n v="2.25"/>
    <n v="30.25"/>
    <n v="2.25"/>
    <n v="2.25"/>
    <n v="1"/>
    <n v="1"/>
    <n v="1"/>
    <s v="N/A"/>
    <n v="2.25"/>
    <n v="2.25"/>
    <n v="1"/>
    <n v="1"/>
    <n v="1"/>
    <n v="1"/>
    <n v="0"/>
    <n v="2.25"/>
    <n v="2.25"/>
    <n v="0"/>
    <n v="20.5"/>
    <n v="2.25"/>
    <n v="2.25"/>
    <n v="2.25"/>
    <n v="2.25"/>
    <n v="2.25"/>
    <n v="2.25"/>
    <n v="2.25"/>
    <n v="1"/>
    <n v="1"/>
    <n v="0"/>
    <n v="17.75"/>
    <n v="1"/>
    <n v="0"/>
    <n v="1"/>
    <n v="1"/>
    <n v="1"/>
    <n v="1"/>
    <n v="1"/>
    <n v="1.5"/>
    <n v="2.25"/>
    <n v="2.25"/>
    <n v="12"/>
    <n v="3"/>
    <n v="3"/>
    <n v="4"/>
    <n v="2.25"/>
    <n v="12.25"/>
    <n v="92.75"/>
    <n v="8"/>
    <n v="2"/>
    <n v="98"/>
    <n v="94.642857142857139"/>
    <s v="Pass"/>
    <n v="0"/>
    <n v="0"/>
    <n v="1"/>
    <n v="0"/>
    <n v="0"/>
    <n v="94.642857142857139"/>
    <n v="1"/>
    <n v="0"/>
    <n v="94.642857142857139"/>
    <n v="0"/>
    <n v="0"/>
    <n v="0"/>
    <n v="1"/>
    <n v="0.96799999999999997"/>
    <n v="0.82828282828282829"/>
    <n v="0.94666666666666666"/>
    <n v="0.92307692307692313"/>
    <n v="1"/>
  </r>
  <r>
    <x v="5"/>
    <x v="5"/>
    <s v="Corniche el Mazeraa"/>
    <x v="0"/>
    <s v="Yes"/>
    <x v="0"/>
    <n v="2"/>
    <n v="2.25"/>
    <n v="2.25"/>
    <n v="2.25"/>
    <n v="2.25"/>
    <n v="1"/>
    <s v="N/A"/>
    <s v="N/A"/>
    <n v="2.25"/>
    <n v="2.25"/>
    <s v="N/A"/>
    <n v="2.25"/>
    <n v="2.25"/>
    <n v="2.25"/>
    <n v="2.25"/>
    <n v="2.25"/>
    <n v="25.75"/>
    <n v="2.25"/>
    <n v="2.25"/>
    <n v="1"/>
    <n v="1"/>
    <n v="1"/>
    <n v="1"/>
    <n v="2.25"/>
    <n v="2.25"/>
    <n v="1"/>
    <n v="1"/>
    <n v="1"/>
    <n v="1"/>
    <n v="0"/>
    <n v="2.25"/>
    <n v="2.25"/>
    <n v="1.125"/>
    <n v="22.625"/>
    <n v="2.25"/>
    <n v="2.25"/>
    <n v="2.25"/>
    <n v="2.25"/>
    <n v="2.25"/>
    <n v="2.25"/>
    <n v="2.25"/>
    <n v="1"/>
    <n v="1"/>
    <s v="N/A"/>
    <n v="17.75"/>
    <n v="1"/>
    <n v="1"/>
    <n v="1"/>
    <n v="1"/>
    <n v="0"/>
    <n v="0"/>
    <n v="0"/>
    <n v="1.5"/>
    <n v="2.25"/>
    <n v="2.25"/>
    <n v="10"/>
    <n v="3"/>
    <n v="3"/>
    <n v="4"/>
    <n v="2.25"/>
    <n v="12.25"/>
    <n v="88.375"/>
    <n v="9"/>
    <n v="6.5"/>
    <n v="93.5"/>
    <n v="94.518716577540104"/>
    <s v="Pass"/>
    <n v="0"/>
    <n v="1"/>
    <n v="0"/>
    <n v="0"/>
    <n v="94.518716577540104"/>
    <n v="0"/>
    <n v="1"/>
    <n v="0"/>
    <n v="94.518716577540104"/>
    <n v="0"/>
    <n v="0"/>
    <n v="1"/>
    <n v="0"/>
    <n v="0.82399999999999995"/>
    <n v="0.91414141414141414"/>
    <n v="0.94666666666666666"/>
    <n v="0.76923076923076927"/>
    <n v="1"/>
  </r>
  <r>
    <x v="6"/>
    <x v="6"/>
    <s v="ABC Achrafieh"/>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7"/>
    <x v="7"/>
    <s v="Hamra"/>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8"/>
    <x v="8"/>
    <s v="ABC Achrafieh"/>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9"/>
    <x v="9"/>
    <s v="Hamra"/>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0"/>
    <x v="10"/>
    <s v="Hamra"/>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1"/>
    <x v="11"/>
    <s v="Ashrafieh"/>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2"/>
    <x v="12"/>
    <s v="Hamra"/>
    <x v="2"/>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0"/>
    <n v="0"/>
    <n v="1"/>
    <n v="0"/>
    <n v="0"/>
    <n v="91.917808219178085"/>
    <n v="1"/>
    <n v="0"/>
    <n v="91.917808219178085"/>
    <n v="0"/>
    <n v="0"/>
    <n v="0"/>
    <n v="1"/>
    <n v="0.68400000000000005"/>
    <n v="0.86868686868686873"/>
    <n v="1"/>
    <n v="1"/>
    <n v="0.75510204081632648"/>
  </r>
  <r>
    <x v="13"/>
    <x v="13"/>
    <s v="Tarik Jadida Malaab"/>
    <x v="0"/>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0"/>
    <n v="1"/>
    <n v="0"/>
    <n v="0"/>
    <n v="91.917808219178085"/>
    <n v="0"/>
    <n v="1"/>
    <n v="0"/>
    <n v="91.917808219178085"/>
    <n v="0"/>
    <n v="0"/>
    <n v="1"/>
    <n v="0"/>
    <n v="0.68400000000000005"/>
    <n v="0.86868686868686873"/>
    <n v="1"/>
    <n v="1"/>
    <n v="0.75510204081632648"/>
  </r>
  <r>
    <x v="14"/>
    <x v="14"/>
    <s v="Hamra"/>
    <x v="2"/>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0"/>
    <n v="0"/>
    <n v="1"/>
    <n v="0"/>
    <n v="0"/>
    <n v="91.917808219178085"/>
    <n v="1"/>
    <n v="0"/>
    <n v="91.917808219178085"/>
    <n v="0"/>
    <n v="0"/>
    <n v="0"/>
    <n v="1"/>
    <n v="0.68400000000000005"/>
    <n v="0.86868686868686873"/>
    <n v="1"/>
    <n v="1"/>
    <n v="0.75510204081632648"/>
  </r>
  <r>
    <x v="15"/>
    <x v="15"/>
    <s v="Hamra"/>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6"/>
    <x v="16"/>
    <s v="Hamra"/>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7"/>
    <x v="17"/>
    <s v="city center mall/ food court, hazmieh"/>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8"/>
    <x v="18"/>
    <s v="ABC Achrafieh"/>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19"/>
    <x v="19"/>
    <s v="Hamra"/>
    <x v="2"/>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0"/>
    <n v="0"/>
    <n v="1"/>
    <n v="0"/>
    <n v="0"/>
    <n v="91.917808219178085"/>
    <n v="1"/>
    <n v="0"/>
    <n v="91.917808219178085"/>
    <n v="0"/>
    <n v="0"/>
    <n v="0"/>
    <n v="1"/>
    <n v="0.68400000000000005"/>
    <n v="0.86868686868686873"/>
    <n v="1"/>
    <n v="1"/>
    <n v="0.75510204081632648"/>
  </r>
  <r>
    <x v="20"/>
    <x v="20"/>
    <s v="Hamra"/>
    <x v="2"/>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0"/>
    <n v="0"/>
    <n v="1"/>
    <n v="0"/>
    <n v="0"/>
    <n v="91.917808219178085"/>
    <n v="1"/>
    <n v="0"/>
    <n v="91.917808219178085"/>
    <n v="0"/>
    <n v="0"/>
    <n v="0"/>
    <n v="1"/>
    <n v="0.68400000000000005"/>
    <n v="0.86868686868686873"/>
    <n v="1"/>
    <n v="1"/>
    <n v="0.75510204081632648"/>
  </r>
  <r>
    <x v="21"/>
    <x v="21"/>
    <s v="Sodeco"/>
    <x v="1"/>
    <s v="Yes"/>
    <x v="0"/>
    <n v="2"/>
    <n v="1.125"/>
    <n v="2.25"/>
    <n v="2.25"/>
    <n v="2.25"/>
    <s v="N/A"/>
    <s v="N/A"/>
    <s v="N/A"/>
    <n v="2.25"/>
    <n v="2.25"/>
    <s v="N/A"/>
    <n v="2.25"/>
    <n v="2.25"/>
    <s v="N/A"/>
    <n v="2.25"/>
    <n v="2.25"/>
    <n v="21.375"/>
    <n v="2.25"/>
    <n v="2.25"/>
    <n v="1"/>
    <n v="1"/>
    <n v="1"/>
    <n v="1"/>
    <n v="2.25"/>
    <n v="2.25"/>
    <n v="1"/>
    <n v="1"/>
    <n v="1"/>
    <n v="1"/>
    <n v="0"/>
    <n v="2.25"/>
    <n v="2.25"/>
    <n v="0"/>
    <n v="21.5"/>
    <n v="2.25"/>
    <n v="2.25"/>
    <n v="2.25"/>
    <n v="2.25"/>
    <n v="2.25"/>
    <n v="2.25"/>
    <n v="2.25"/>
    <n v="1"/>
    <n v="1"/>
    <n v="1"/>
    <n v="18.75"/>
    <n v="1"/>
    <n v="1"/>
    <n v="1"/>
    <n v="1"/>
    <n v="1"/>
    <n v="1"/>
    <n v="1"/>
    <n v="1.5"/>
    <n v="2.25"/>
    <n v="2.25"/>
    <n v="13"/>
    <n v="0"/>
    <n v="3"/>
    <n v="4"/>
    <n v="2.25"/>
    <n v="9.25"/>
    <n v="83.875"/>
    <n v="9"/>
    <n v="8.75"/>
    <n v="91.25"/>
    <n v="91.917808219178085"/>
    <s v="Pass"/>
    <n v="1"/>
    <n v="0"/>
    <n v="0"/>
    <n v="91.917808219178085"/>
    <n v="0"/>
    <n v="0"/>
    <n v="1"/>
    <n v="0"/>
    <n v="91.917808219178085"/>
    <n v="0"/>
    <n v="1"/>
    <n v="0"/>
    <n v="0"/>
    <n v="0.68400000000000005"/>
    <n v="0.86868686868686873"/>
    <n v="1"/>
    <n v="1"/>
    <n v="0.75510204081632648"/>
  </r>
  <r>
    <x v="22"/>
    <x v="22"/>
    <s v="city center mall/ food court, hazmieh"/>
    <x v="0"/>
    <s v="Yes"/>
    <x v="0"/>
    <n v="2"/>
    <n v="2.25"/>
    <n v="2.25"/>
    <n v="2.25"/>
    <s v="N/A"/>
    <s v="N/A"/>
    <s v="N/A"/>
    <s v="N/A"/>
    <s v="N/A"/>
    <s v="N/A"/>
    <s v="N/A"/>
    <n v="2.25"/>
    <n v="2.25"/>
    <n v="2.25"/>
    <n v="2.25"/>
    <n v="2.25"/>
    <n v="18"/>
    <n v="2.25"/>
    <n v="2.25"/>
    <n v="1"/>
    <n v="1"/>
    <n v="1"/>
    <s v="N/A"/>
    <n v="2.25"/>
    <n v="2.25"/>
    <s v="N/A"/>
    <s v="N/A"/>
    <n v="0.5"/>
    <s v="N/A"/>
    <n v="0.5"/>
    <n v="2.25"/>
    <n v="2.25"/>
    <n v="0"/>
    <n v="17.5"/>
    <n v="2.25"/>
    <n v="2.25"/>
    <n v="2.25"/>
    <n v="2.25"/>
    <n v="2.25"/>
    <n v="2.25"/>
    <n v="2.25"/>
    <n v="1"/>
    <n v="1"/>
    <n v="1"/>
    <n v="18.75"/>
    <n v="1"/>
    <n v="1"/>
    <n v="1"/>
    <n v="1"/>
    <n v="1"/>
    <s v="N/A"/>
    <s v="N/A"/>
    <s v="N/A"/>
    <n v="2.25"/>
    <n v="2.25"/>
    <n v="9.5"/>
    <n v="0"/>
    <s v="N/A"/>
    <n v="4"/>
    <n v="2.25"/>
    <n v="6.25"/>
    <n v="70"/>
    <n v="8"/>
    <n v="23.75"/>
    <n v="76.25"/>
    <n v="91.8032786885246"/>
    <s v="Pass"/>
    <n v="0"/>
    <n v="1"/>
    <n v="0"/>
    <n v="0"/>
    <n v="91.8032786885246"/>
    <n v="0"/>
    <n v="1"/>
    <n v="0"/>
    <n v="91.8032786885246"/>
    <n v="0"/>
    <n v="0"/>
    <n v="1"/>
    <n v="0"/>
    <n v="0.57599999999999996"/>
    <n v="0.70707070707070707"/>
    <n v="1"/>
    <n v="0.73076923076923073"/>
    <n v="0.51020408163265307"/>
  </r>
  <r>
    <x v="23"/>
    <x v="23"/>
    <s v="zeytuna Bey"/>
    <x v="1"/>
    <s v="Yes"/>
    <x v="0"/>
    <n v="2"/>
    <n v="2.25"/>
    <n v="2.25"/>
    <n v="2.25"/>
    <n v="2.25"/>
    <s v="N/A"/>
    <s v="N/A"/>
    <s v="N/A"/>
    <s v="N/A"/>
    <n v="2.25"/>
    <n v="2.25"/>
    <n v="2.25"/>
    <n v="2.25"/>
    <n v="2.25"/>
    <n v="2.25"/>
    <n v="2.25"/>
    <n v="24.75"/>
    <n v="2.25"/>
    <n v="2.25"/>
    <n v="1"/>
    <n v="1"/>
    <n v="1"/>
    <n v="1"/>
    <n v="2.25"/>
    <n v="2.25"/>
    <n v="1"/>
    <n v="1"/>
    <n v="1"/>
    <n v="1"/>
    <n v="0"/>
    <n v="2.25"/>
    <n v="2.25"/>
    <n v="1.125"/>
    <n v="22.625"/>
    <n v="0"/>
    <n v="2.25"/>
    <n v="2.25"/>
    <n v="2.25"/>
    <n v="2.25"/>
    <n v="2.25"/>
    <n v="2.25"/>
    <n v="1"/>
    <n v="1"/>
    <n v="1"/>
    <n v="16.5"/>
    <n v="1"/>
    <n v="0"/>
    <n v="1"/>
    <n v="0"/>
    <n v="1"/>
    <n v="1"/>
    <n v="1"/>
    <n v="1.5"/>
    <n v="2.25"/>
    <n v="2.25"/>
    <n v="11"/>
    <n v="0"/>
    <n v="3"/>
    <n v="4"/>
    <n v="2.25"/>
    <n v="9.25"/>
    <n v="84.125"/>
    <n v="7"/>
    <n v="6.5"/>
    <n v="93.5"/>
    <n v="89.973262032085557"/>
    <s v="Pass"/>
    <n v="1"/>
    <n v="0"/>
    <n v="0"/>
    <n v="89.973262032085557"/>
    <n v="0"/>
    <n v="0"/>
    <n v="1"/>
    <n v="0"/>
    <n v="89.973262032085557"/>
    <n v="0"/>
    <n v="1"/>
    <n v="0"/>
    <n v="0"/>
    <n v="0.79200000000000004"/>
    <n v="0.91414141414141414"/>
    <n v="0.88"/>
    <n v="0.84615384615384615"/>
    <n v="0.75510204081632648"/>
  </r>
  <r>
    <x v="24"/>
    <x v="24"/>
    <s v="Ashrafieh"/>
    <x v="2"/>
    <s v="No"/>
    <x v="0"/>
    <n v="2"/>
    <n v="2.25"/>
    <n v="1.125"/>
    <n v="2.25"/>
    <n v="2.25"/>
    <s v="N/A"/>
    <s v="N/A"/>
    <s v="N/A"/>
    <s v="N/A"/>
    <n v="2.25"/>
    <n v="2.25"/>
    <n v="2.25"/>
    <n v="2.25"/>
    <n v="2.25"/>
    <n v="2.25"/>
    <n v="2.25"/>
    <n v="23.625"/>
    <n v="2.25"/>
    <n v="2.25"/>
    <n v="1"/>
    <n v="1"/>
    <n v="1"/>
    <n v="1"/>
    <n v="2.25"/>
    <n v="2.25"/>
    <n v="1"/>
    <n v="1"/>
    <n v="1"/>
    <n v="1"/>
    <n v="0"/>
    <n v="2.25"/>
    <n v="2.25"/>
    <n v="0"/>
    <n v="21.5"/>
    <n v="0"/>
    <n v="2.25"/>
    <n v="2.25"/>
    <n v="2.25"/>
    <n v="2.25"/>
    <n v="2.25"/>
    <n v="2.25"/>
    <n v="1"/>
    <n v="1"/>
    <n v="1"/>
    <n v="16.5"/>
    <n v="1"/>
    <n v="1"/>
    <n v="1"/>
    <n v="1"/>
    <n v="1"/>
    <n v="1"/>
    <n v="1"/>
    <n v="1.5"/>
    <n v="1.125"/>
    <n v="2.25"/>
    <n v="11.875"/>
    <n v="0"/>
    <n v="3"/>
    <n v="4"/>
    <n v="2.25"/>
    <n v="9.25"/>
    <n v="82.75"/>
    <n v="7"/>
    <n v="6.5"/>
    <n v="93.5"/>
    <n v="88.502673796791441"/>
    <s v="Pass"/>
    <n v="0"/>
    <n v="0"/>
    <n v="1"/>
    <n v="0"/>
    <n v="0"/>
    <n v="88.502673796791441"/>
    <n v="1"/>
    <n v="0"/>
    <n v="88.502673796791441"/>
    <n v="0"/>
    <n v="0"/>
    <n v="0"/>
    <n v="1"/>
    <n v="0.75600000000000001"/>
    <n v="0.86868686868686873"/>
    <n v="0.88"/>
    <n v="0.91346153846153844"/>
    <n v="0.75510204081632648"/>
  </r>
  <r>
    <x v="25"/>
    <x v="25"/>
    <s v="zeytuna Bey"/>
    <x v="2"/>
    <s v="No"/>
    <x v="0"/>
    <n v="2"/>
    <n v="2.25"/>
    <n v="1.125"/>
    <n v="2.25"/>
    <n v="2.25"/>
    <s v="N/A"/>
    <s v="N/A"/>
    <s v="N/A"/>
    <s v="N/A"/>
    <n v="2.25"/>
    <n v="2.25"/>
    <n v="2.25"/>
    <n v="2.25"/>
    <n v="2.25"/>
    <n v="2.25"/>
    <n v="2.25"/>
    <n v="23.625"/>
    <n v="2.25"/>
    <n v="2.25"/>
    <n v="1"/>
    <n v="1"/>
    <n v="1"/>
    <n v="1"/>
    <n v="2.25"/>
    <n v="2.25"/>
    <n v="1"/>
    <n v="1"/>
    <n v="1"/>
    <n v="1"/>
    <n v="0"/>
    <n v="2.25"/>
    <n v="2.25"/>
    <n v="0"/>
    <n v="21.5"/>
    <n v="0"/>
    <n v="2.25"/>
    <n v="2.25"/>
    <n v="2.25"/>
    <n v="2.25"/>
    <n v="2.25"/>
    <n v="2.25"/>
    <n v="1"/>
    <n v="1"/>
    <n v="1"/>
    <n v="16.5"/>
    <n v="1"/>
    <n v="1"/>
    <n v="1"/>
    <n v="1"/>
    <n v="1"/>
    <n v="1"/>
    <n v="1"/>
    <n v="1.5"/>
    <n v="1.125"/>
    <n v="2.25"/>
    <n v="11.875"/>
    <n v="0"/>
    <n v="3"/>
    <n v="4"/>
    <n v="2.25"/>
    <n v="9.25"/>
    <n v="82.75"/>
    <n v="7"/>
    <n v="6.5"/>
    <n v="93.5"/>
    <n v="88.502673796791441"/>
    <s v="Pass"/>
    <n v="0"/>
    <n v="0"/>
    <n v="1"/>
    <n v="0"/>
    <n v="0"/>
    <n v="88.502673796791441"/>
    <n v="1"/>
    <n v="0"/>
    <n v="88.502673796791441"/>
    <n v="0"/>
    <n v="0"/>
    <n v="0"/>
    <n v="1"/>
    <n v="0.75600000000000001"/>
    <n v="0.86868686868686873"/>
    <n v="0.88"/>
    <n v="0.91346153846153844"/>
    <n v="0.75510204081632648"/>
  </r>
  <r>
    <x v="26"/>
    <x v="26"/>
    <s v="city center mall/ food court, hazmieh"/>
    <x v="1"/>
    <s v="No"/>
    <x v="0"/>
    <n v="2"/>
    <n v="2.25"/>
    <n v="2.25"/>
    <n v="2.25"/>
    <n v="0"/>
    <s v="N/A"/>
    <s v="N/A"/>
    <s v="N/A"/>
    <s v="N/A"/>
    <s v="N/A"/>
    <s v="N/A"/>
    <n v="2.25"/>
    <n v="2.25"/>
    <n v="2.25"/>
    <n v="2.25"/>
    <n v="2.25"/>
    <n v="18"/>
    <n v="2.25"/>
    <n v="1.125"/>
    <n v="0.5"/>
    <n v="0.5"/>
    <n v="1"/>
    <s v="N/A"/>
    <n v="2.25"/>
    <n v="2.25"/>
    <s v="N/A"/>
    <s v="N/A"/>
    <n v="0.5"/>
    <s v="N/A"/>
    <n v="0.5"/>
    <n v="2.25"/>
    <n v="2.25"/>
    <n v="0"/>
    <n v="15.375"/>
    <n v="1.125"/>
    <n v="2.25"/>
    <n v="2.25"/>
    <n v="2.25"/>
    <n v="2.25"/>
    <n v="2.25"/>
    <n v="2.25"/>
    <n v="1"/>
    <n v="1"/>
    <n v="1"/>
    <n v="17.625"/>
    <n v="1"/>
    <n v="1"/>
    <n v="0"/>
    <n v="1"/>
    <n v="1"/>
    <s v="N/A"/>
    <s v="N/A"/>
    <s v="N/A"/>
    <n v="2.25"/>
    <n v="2.25"/>
    <n v="8.5"/>
    <n v="3"/>
    <s v="N/A"/>
    <n v="4"/>
    <n v="2.25"/>
    <n v="9.25"/>
    <n v="68.75"/>
    <n v="7"/>
    <n v="21.5"/>
    <n v="78.5"/>
    <n v="87.579617834394895"/>
    <s v="Pass"/>
    <n v="1"/>
    <n v="0"/>
    <n v="0"/>
    <n v="87.579617834394895"/>
    <n v="0"/>
    <n v="0"/>
    <n v="1"/>
    <n v="0"/>
    <n v="87.579617834394895"/>
    <n v="0"/>
    <n v="1"/>
    <n v="0"/>
    <n v="0"/>
    <n v="0.57599999999999996"/>
    <n v="0.62121212121212122"/>
    <n v="0.94"/>
    <n v="0.65384615384615385"/>
    <n v="0.75510204081632648"/>
  </r>
  <r>
    <x v="27"/>
    <x v="27"/>
    <s v="Jnah"/>
    <x v="1"/>
    <s v="No"/>
    <x v="0"/>
    <n v="2"/>
    <n v="2.25"/>
    <n v="2.25"/>
    <n v="2.25"/>
    <n v="0"/>
    <s v="N/A"/>
    <s v="N/A"/>
    <s v="N/A"/>
    <s v="N/A"/>
    <s v="N/A"/>
    <s v="N/A"/>
    <n v="2.25"/>
    <n v="2.25"/>
    <n v="2.25"/>
    <n v="2.25"/>
    <n v="2.25"/>
    <n v="18"/>
    <n v="2.25"/>
    <n v="1.125"/>
    <n v="0.5"/>
    <n v="0.5"/>
    <n v="0.5"/>
    <s v="N/A"/>
    <n v="2.25"/>
    <n v="2.25"/>
    <s v="N/A"/>
    <s v="N/A"/>
    <n v="0.5"/>
    <s v="N/A"/>
    <n v="0.5"/>
    <n v="2.25"/>
    <n v="2.25"/>
    <n v="0"/>
    <n v="14.875"/>
    <n v="1.125"/>
    <n v="2.25"/>
    <n v="2.25"/>
    <n v="2.25"/>
    <n v="2.25"/>
    <n v="2.25"/>
    <n v="2.25"/>
    <n v="1"/>
    <n v="1"/>
    <n v="1"/>
    <n v="17.625"/>
    <n v="1"/>
    <n v="1"/>
    <n v="0"/>
    <n v="1"/>
    <n v="1"/>
    <s v="N/A"/>
    <s v="N/A"/>
    <s v="N/A"/>
    <n v="2.25"/>
    <n v="2.25"/>
    <n v="8.5"/>
    <n v="3"/>
    <s v="N/A"/>
    <n v="4"/>
    <n v="2.25"/>
    <n v="9.25"/>
    <n v="68.25"/>
    <n v="7"/>
    <n v="21.5"/>
    <n v="78.5"/>
    <n v="86.942675159235662"/>
    <s v="Pass"/>
    <n v="1"/>
    <n v="0"/>
    <n v="0"/>
    <n v="86.942675159235662"/>
    <n v="0"/>
    <n v="0"/>
    <n v="1"/>
    <n v="0"/>
    <n v="86.942675159235662"/>
    <n v="0"/>
    <n v="1"/>
    <n v="0"/>
    <n v="0"/>
    <n v="0.57599999999999996"/>
    <n v="0.60101010101010099"/>
    <n v="0.94"/>
    <n v="0.65384615384615385"/>
    <n v="0.75510204081632648"/>
  </r>
  <r>
    <x v="28"/>
    <x v="28"/>
    <s v="Jnah"/>
    <x v="1"/>
    <s v="No"/>
    <x v="0"/>
    <n v="2"/>
    <n v="2.25"/>
    <n v="2.25"/>
    <n v="2.25"/>
    <n v="0"/>
    <s v="N/A"/>
    <s v="N/A"/>
    <s v="N/A"/>
    <s v="N/A"/>
    <s v="N/A"/>
    <s v="N/A"/>
    <n v="2.25"/>
    <n v="2.25"/>
    <n v="2.25"/>
    <n v="2.25"/>
    <n v="2.25"/>
    <n v="18"/>
    <n v="2.25"/>
    <n v="1.125"/>
    <n v="0.5"/>
    <n v="0.5"/>
    <n v="0.5"/>
    <s v="N/A"/>
    <n v="2.25"/>
    <n v="2.25"/>
    <s v="N/A"/>
    <s v="N/A"/>
    <n v="0.5"/>
    <s v="N/A"/>
    <n v="0.5"/>
    <n v="2.25"/>
    <n v="2.25"/>
    <n v="0"/>
    <n v="14.875"/>
    <n v="1.125"/>
    <n v="2.25"/>
    <n v="2.25"/>
    <n v="2.25"/>
    <n v="2.25"/>
    <n v="2.25"/>
    <n v="2.25"/>
    <n v="1"/>
    <n v="1"/>
    <n v="1"/>
    <n v="17.625"/>
    <n v="1"/>
    <n v="1"/>
    <n v="0"/>
    <n v="1"/>
    <n v="1"/>
    <s v="N/A"/>
    <s v="N/A"/>
    <s v="N/A"/>
    <n v="2.25"/>
    <n v="2.25"/>
    <n v="8.5"/>
    <n v="3"/>
    <s v="N/A"/>
    <n v="4"/>
    <n v="2.25"/>
    <n v="9.25"/>
    <n v="68.25"/>
    <n v="7"/>
    <n v="21.5"/>
    <n v="78.5"/>
    <n v="86.942675159235662"/>
    <s v="Pass"/>
    <n v="1"/>
    <n v="0"/>
    <n v="0"/>
    <n v="86.942675159235662"/>
    <n v="0"/>
    <n v="0"/>
    <n v="1"/>
    <n v="0"/>
    <n v="86.942675159235662"/>
    <n v="0"/>
    <n v="1"/>
    <n v="0"/>
    <n v="0"/>
    <n v="0.57599999999999996"/>
    <n v="0.60101010101010099"/>
    <n v="0.94"/>
    <n v="0.65384615384615385"/>
    <n v="0.75510204081632648"/>
  </r>
  <r>
    <x v="29"/>
    <x v="29"/>
    <s v="Zokak Al Blat"/>
    <x v="2"/>
    <s v="Yes"/>
    <x v="0"/>
    <n v="2"/>
    <n v="2.25"/>
    <n v="2.25"/>
    <n v="2.25"/>
    <n v="2.25"/>
    <n v="1"/>
    <s v="N/A"/>
    <s v="N/A"/>
    <n v="2.25"/>
    <s v="N/A"/>
    <n v="2.25"/>
    <n v="2.25"/>
    <n v="2.25"/>
    <n v="2.25"/>
    <n v="2.25"/>
    <n v="2.25"/>
    <n v="25.75"/>
    <n v="2.25"/>
    <n v="2.25"/>
    <n v="1"/>
    <n v="1"/>
    <n v="1"/>
    <n v="1"/>
    <n v="2.25"/>
    <n v="2.25"/>
    <n v="1"/>
    <n v="1"/>
    <n v="1"/>
    <n v="1"/>
    <n v="0"/>
    <n v="2.25"/>
    <n v="2.25"/>
    <n v="0"/>
    <n v="21.5"/>
    <s v="N/A"/>
    <n v="2.25"/>
    <n v="2.25"/>
    <n v="1.125"/>
    <n v="1.125"/>
    <n v="1.125"/>
    <n v="2.25"/>
    <n v="1"/>
    <n v="1"/>
    <s v="N/A"/>
    <n v="12.125"/>
    <n v="1"/>
    <n v="0"/>
    <n v="0"/>
    <n v="1"/>
    <n v="1"/>
    <n v="1"/>
    <n v="1"/>
    <s v="N/A"/>
    <n v="2.25"/>
    <s v="N/A"/>
    <n v="7.25"/>
    <n v="0"/>
    <n v="3"/>
    <n v="4"/>
    <s v="N/A"/>
    <n v="7"/>
    <n v="73.625"/>
    <n v="6"/>
    <n v="14.75"/>
    <n v="85.25"/>
    <n v="86.36363636363636"/>
    <s v="Pass"/>
    <n v="0"/>
    <n v="0"/>
    <n v="1"/>
    <n v="0"/>
    <n v="0"/>
    <n v="86.36363636363636"/>
    <n v="1"/>
    <n v="0"/>
    <n v="86.36363636363636"/>
    <n v="0"/>
    <n v="0"/>
    <n v="0"/>
    <n v="1"/>
    <n v="0.82399999999999995"/>
    <n v="0.86868686868686873"/>
    <n v="0.64666666666666661"/>
    <n v="0.55769230769230771"/>
    <n v="0.5714285714285714"/>
  </r>
  <r>
    <x v="30"/>
    <x v="30"/>
    <s v="city center mall/ food court, hazmieh"/>
    <x v="1"/>
    <s v="Yes"/>
    <x v="0"/>
    <n v="2"/>
    <n v="2.25"/>
    <n v="2.25"/>
    <n v="2.25"/>
    <n v="0"/>
    <s v="N/A"/>
    <s v="N/A"/>
    <s v="N/A"/>
    <s v="N/A"/>
    <s v="N/A"/>
    <s v="N/A"/>
    <n v="1.125"/>
    <n v="2.25"/>
    <n v="2.25"/>
    <n v="2.25"/>
    <n v="2.25"/>
    <n v="16.875"/>
    <n v="2.25"/>
    <n v="1.125"/>
    <n v="0.5"/>
    <n v="0.5"/>
    <n v="0.5"/>
    <n v="0.5"/>
    <n v="2.25"/>
    <n v="1.125"/>
    <s v="N/A"/>
    <s v="N/A"/>
    <n v="0"/>
    <n v="0"/>
    <n v="0"/>
    <n v="2.25"/>
    <n v="2.25"/>
    <n v="0"/>
    <n v="13.25"/>
    <n v="2.25"/>
    <n v="2.25"/>
    <n v="2.25"/>
    <n v="2.25"/>
    <n v="2.25"/>
    <n v="2.25"/>
    <n v="2.25"/>
    <n v="1"/>
    <n v="1"/>
    <n v="1"/>
    <n v="18.75"/>
    <n v="1"/>
    <n v="1"/>
    <n v="0"/>
    <n v="1"/>
    <n v="1"/>
    <s v="N/A"/>
    <s v="N/A"/>
    <s v="N/A"/>
    <n v="2.25"/>
    <n v="2.25"/>
    <n v="8.5"/>
    <n v="3"/>
    <n v="3"/>
    <n v="4"/>
    <n v="2.25"/>
    <n v="12.25"/>
    <n v="69.625"/>
    <n v="7"/>
    <n v="16.5"/>
    <n v="83.5"/>
    <n v="83.383233532934142"/>
    <s v="Pass"/>
    <n v="1"/>
    <n v="0"/>
    <n v="0"/>
    <n v="83.383233532934142"/>
    <n v="0"/>
    <n v="0"/>
    <n v="1"/>
    <n v="0"/>
    <n v="83.383233532934142"/>
    <n v="0"/>
    <n v="1"/>
    <n v="0"/>
    <n v="0"/>
    <n v="0.54"/>
    <n v="0.53535353535353536"/>
    <n v="1"/>
    <n v="0.65384615384615385"/>
    <n v="1"/>
  </r>
  <r>
    <x v="31"/>
    <x v="31"/>
    <s v="Ashrafieh"/>
    <x v="1"/>
    <s v="Yes"/>
    <x v="0"/>
    <n v="2"/>
    <n v="2.25"/>
    <n v="2.25"/>
    <n v="2.25"/>
    <n v="0"/>
    <s v="N/A"/>
    <s v="N/A"/>
    <s v="N/A"/>
    <s v="N/A"/>
    <s v="N/A"/>
    <s v="N/A"/>
    <n v="1.125"/>
    <n v="2.25"/>
    <n v="2.25"/>
    <n v="2.25"/>
    <n v="2.25"/>
    <n v="16.875"/>
    <n v="2.25"/>
    <n v="1.125"/>
    <n v="0.5"/>
    <n v="0.5"/>
    <n v="0.5"/>
    <n v="0.5"/>
    <n v="2.25"/>
    <n v="1.125"/>
    <s v="N/A"/>
    <s v="N/A"/>
    <n v="0"/>
    <n v="0"/>
    <n v="0"/>
    <n v="2.25"/>
    <n v="2.25"/>
    <n v="0"/>
    <n v="13.25"/>
    <n v="2.25"/>
    <n v="2.25"/>
    <n v="2.25"/>
    <n v="2.25"/>
    <n v="2.25"/>
    <n v="2.25"/>
    <n v="2.25"/>
    <n v="1"/>
    <n v="1"/>
    <n v="1"/>
    <n v="18.75"/>
    <n v="1"/>
    <n v="1"/>
    <n v="0"/>
    <n v="1"/>
    <n v="1"/>
    <s v="N/A"/>
    <s v="N/A"/>
    <s v="N/A"/>
    <n v="2.25"/>
    <n v="2.25"/>
    <n v="8.5"/>
    <n v="3"/>
    <n v="3"/>
    <n v="4"/>
    <n v="2.25"/>
    <n v="12.25"/>
    <n v="69.625"/>
    <n v="7"/>
    <n v="16.5"/>
    <n v="83.5"/>
    <n v="83.383233532934142"/>
    <s v="Pass"/>
    <n v="1"/>
    <n v="0"/>
    <n v="0"/>
    <n v="83.383233532934142"/>
    <n v="0"/>
    <n v="0"/>
    <n v="1"/>
    <n v="0"/>
    <n v="83.383233532934142"/>
    <n v="0"/>
    <n v="1"/>
    <n v="0"/>
    <n v="0"/>
    <n v="0.54"/>
    <n v="0.53535353535353536"/>
    <n v="1"/>
    <n v="0.65384615384615385"/>
    <n v="1"/>
  </r>
  <r>
    <x v="32"/>
    <x v="32"/>
    <s v="Hadath Karout Mall"/>
    <x v="0"/>
    <s v="Yes"/>
    <x v="0"/>
    <n v="2"/>
    <n v="2.25"/>
    <n v="2.25"/>
    <n v="2.25"/>
    <s v="N/A"/>
    <s v="N/A"/>
    <s v="N/A"/>
    <s v="N/A"/>
    <n v="2.25"/>
    <n v="2.25"/>
    <s v="N/A"/>
    <n v="2.25"/>
    <n v="0"/>
    <n v="0"/>
    <n v="0"/>
    <n v="2.25"/>
    <n v="15.75"/>
    <n v="2.25"/>
    <n v="2.25"/>
    <n v="1"/>
    <n v="1"/>
    <n v="1"/>
    <n v="1"/>
    <n v="2.25"/>
    <n v="2.25"/>
    <n v="1"/>
    <n v="1"/>
    <n v="1"/>
    <n v="1"/>
    <n v="0"/>
    <n v="2.25"/>
    <s v="N/A"/>
    <n v="0"/>
    <n v="19.25"/>
    <n v="2.25"/>
    <n v="0"/>
    <n v="2.25"/>
    <n v="2.25"/>
    <n v="2.25"/>
    <n v="2.25"/>
    <n v="2.25"/>
    <n v="1"/>
    <n v="1"/>
    <s v="N/A"/>
    <n v="15.5"/>
    <n v="1"/>
    <n v="1"/>
    <n v="1"/>
    <n v="1"/>
    <n v="0"/>
    <n v="0"/>
    <n v="0"/>
    <n v="1.5"/>
    <n v="2.25"/>
    <n v="2.25"/>
    <n v="10"/>
    <n v="3"/>
    <n v="3"/>
    <n v="4"/>
    <n v="2.25"/>
    <n v="12.25"/>
    <n v="72.75"/>
    <n v="9"/>
    <n v="12"/>
    <n v="88"/>
    <n v="82.670454545454547"/>
    <s v="Pass"/>
    <n v="0"/>
    <n v="1"/>
    <n v="0"/>
    <n v="0"/>
    <n v="82.670454545454547"/>
    <n v="0"/>
    <n v="1"/>
    <n v="0"/>
    <n v="82.670454545454547"/>
    <n v="0"/>
    <n v="0"/>
    <n v="1"/>
    <n v="0"/>
    <n v="0.504"/>
    <n v="0.77777777777777779"/>
    <n v="0.82666666666666666"/>
    <n v="0.76923076923076927"/>
    <n v="1"/>
  </r>
  <r>
    <x v="33"/>
    <x v="33"/>
    <s v="city center mall/ food court, hazmieh"/>
    <x v="1"/>
    <s v="No"/>
    <x v="0"/>
    <n v="2"/>
    <n v="2.25"/>
    <n v="2.25"/>
    <n v="2.25"/>
    <n v="0"/>
    <s v="N/A"/>
    <s v="N/A"/>
    <s v="N/A"/>
    <s v="N/A"/>
    <s v="N/A"/>
    <s v="N/A"/>
    <n v="2.25"/>
    <n v="2.25"/>
    <n v="2.25"/>
    <n v="2.25"/>
    <n v="2.25"/>
    <n v="18"/>
    <n v="2.25"/>
    <n v="1.125"/>
    <n v="0.5"/>
    <n v="0.5"/>
    <n v="0.5"/>
    <n v="0.5"/>
    <n v="2.25"/>
    <n v="1.125"/>
    <s v="N/A"/>
    <s v="N/A"/>
    <n v="0.5"/>
    <n v="0.5"/>
    <n v="0.5"/>
    <n v="2.25"/>
    <n v="2.25"/>
    <n v="0"/>
    <n v="14.75"/>
    <n v="2.25"/>
    <n v="2.25"/>
    <n v="2.25"/>
    <n v="2.25"/>
    <n v="2.25"/>
    <n v="2.25"/>
    <n v="2.25"/>
    <n v="1"/>
    <n v="1"/>
    <n v="1"/>
    <n v="18.75"/>
    <n v="1"/>
    <n v="1"/>
    <n v="1"/>
    <n v="0"/>
    <n v="1"/>
    <s v="N/A"/>
    <s v="N/A"/>
    <s v="N/A"/>
    <n v="2.25"/>
    <n v="2.25"/>
    <n v="8.5"/>
    <n v="0"/>
    <s v="N/A"/>
    <n v="2"/>
    <n v="2.25"/>
    <n v="4.25"/>
    <n v="64.25"/>
    <n v="6"/>
    <n v="19.5"/>
    <n v="80.5"/>
    <n v="79.813664596273284"/>
    <s v="Pass"/>
    <n v="1"/>
    <n v="0"/>
    <n v="0"/>
    <n v="79.813664596273284"/>
    <n v="0"/>
    <n v="0"/>
    <n v="1"/>
    <n v="0"/>
    <n v="79.813664596273284"/>
    <n v="0"/>
    <n v="1"/>
    <n v="0"/>
    <n v="0"/>
    <n v="0.57599999999999996"/>
    <n v="0.59595959595959591"/>
    <n v="1"/>
    <n v="0.65384615384615385"/>
    <n v="0.34693877551020408"/>
  </r>
  <r>
    <x v="34"/>
    <x v="34"/>
    <s v="ABC Achrafieh"/>
    <x v="1"/>
    <s v="No"/>
    <x v="0"/>
    <n v="2"/>
    <n v="2.25"/>
    <n v="2.25"/>
    <n v="2.25"/>
    <n v="0"/>
    <s v="N/A"/>
    <s v="N/A"/>
    <s v="N/A"/>
    <s v="N/A"/>
    <s v="N/A"/>
    <s v="N/A"/>
    <n v="2.25"/>
    <n v="2.25"/>
    <n v="2.25"/>
    <n v="2.25"/>
    <n v="2.25"/>
    <n v="18"/>
    <n v="2.25"/>
    <n v="1.125"/>
    <n v="0.5"/>
    <n v="0.5"/>
    <n v="0.5"/>
    <n v="0.5"/>
    <n v="2.25"/>
    <n v="1.125"/>
    <s v="N/A"/>
    <s v="N/A"/>
    <n v="0.5"/>
    <n v="0.5"/>
    <n v="0.5"/>
    <n v="2.25"/>
    <n v="2.25"/>
    <n v="0"/>
    <n v="14.75"/>
    <n v="2.25"/>
    <n v="2.25"/>
    <n v="2.25"/>
    <n v="2.25"/>
    <n v="2.25"/>
    <n v="2.25"/>
    <n v="2.25"/>
    <n v="1"/>
    <n v="1"/>
    <n v="1"/>
    <n v="18.75"/>
    <n v="1"/>
    <n v="1"/>
    <n v="1"/>
    <n v="0"/>
    <n v="1"/>
    <s v="N/A"/>
    <s v="N/A"/>
    <s v="N/A"/>
    <n v="2.25"/>
    <n v="2.25"/>
    <n v="8.5"/>
    <n v="0"/>
    <s v="N/A"/>
    <n v="2"/>
    <n v="2.25"/>
    <n v="4.25"/>
    <n v="64.25"/>
    <n v="6"/>
    <n v="19.5"/>
    <n v="80.5"/>
    <n v="79.813664596273284"/>
    <s v="Pass"/>
    <n v="1"/>
    <n v="0"/>
    <n v="0"/>
    <n v="79.813664596273284"/>
    <n v="0"/>
    <n v="0"/>
    <n v="1"/>
    <n v="0"/>
    <n v="79.813664596273284"/>
    <n v="0"/>
    <n v="1"/>
    <n v="0"/>
    <n v="0"/>
    <n v="0.57599999999999996"/>
    <n v="0.59595959595959591"/>
    <n v="1"/>
    <n v="0.65384615384615385"/>
    <n v="0.34693877551020408"/>
  </r>
  <r>
    <x v="35"/>
    <x v="35"/>
    <s v="Tarik Jadida Malaab"/>
    <x v="2"/>
    <s v="Yes"/>
    <x v="0"/>
    <n v="2"/>
    <n v="2.25"/>
    <n v="2.25"/>
    <n v="2.25"/>
    <n v="2.25"/>
    <n v="1"/>
    <s v="N/A"/>
    <s v="N/A"/>
    <n v="2.25"/>
    <n v="2.25"/>
    <n v="2.25"/>
    <n v="2.25"/>
    <n v="2.25"/>
    <n v="2.25"/>
    <n v="2.25"/>
    <n v="2.25"/>
    <n v="28"/>
    <n v="2.25"/>
    <n v="2.25"/>
    <n v="1"/>
    <n v="1"/>
    <n v="1"/>
    <n v="1"/>
    <n v="2.25"/>
    <n v="0"/>
    <n v="0"/>
    <n v="0"/>
    <n v="0"/>
    <n v="0"/>
    <n v="0"/>
    <n v="2.25"/>
    <n v="2.25"/>
    <n v="0"/>
    <n v="15.25"/>
    <s v="N/A"/>
    <n v="2.25"/>
    <n v="2.25"/>
    <n v="1.125"/>
    <n v="1.125"/>
    <n v="1.125"/>
    <n v="2.25"/>
    <n v="1"/>
    <n v="1"/>
    <s v="N/A"/>
    <n v="12.125"/>
    <n v="1"/>
    <n v="0"/>
    <n v="0"/>
    <n v="1"/>
    <n v="0"/>
    <n v="0"/>
    <n v="1"/>
    <n v="1.5"/>
    <n v="2.25"/>
    <n v="2.25"/>
    <n v="9"/>
    <n v="0"/>
    <n v="3"/>
    <n v="4"/>
    <n v="2.25"/>
    <n v="9.25"/>
    <n v="73.625"/>
    <n v="6"/>
    <n v="6.5"/>
    <n v="93.5"/>
    <n v="78.743315508021382"/>
    <s v="Pass"/>
    <n v="0"/>
    <n v="0"/>
    <n v="1"/>
    <n v="0"/>
    <n v="0"/>
    <n v="78.743315508021382"/>
    <n v="1"/>
    <n v="0"/>
    <n v="78.743315508021382"/>
    <n v="0"/>
    <n v="0"/>
    <n v="0"/>
    <n v="1"/>
    <n v="0.89600000000000002"/>
    <n v="0.61616161616161613"/>
    <n v="0.64666666666666661"/>
    <n v="0.69230769230769229"/>
    <n v="0.75510204081632648"/>
  </r>
  <r>
    <x v="36"/>
    <x v="36"/>
    <s v="Jnah"/>
    <x v="0"/>
    <s v="Yes"/>
    <x v="0"/>
    <n v="2"/>
    <n v="2.25"/>
    <n v="2.25"/>
    <n v="2.25"/>
    <s v="N/A"/>
    <s v="N/A"/>
    <s v="N/A"/>
    <s v="N/A"/>
    <n v="2.25"/>
    <n v="2.25"/>
    <s v="N/A"/>
    <n v="2.25"/>
    <n v="0"/>
    <n v="0"/>
    <n v="0"/>
    <n v="2.25"/>
    <n v="15.75"/>
    <n v="2.25"/>
    <n v="2.25"/>
    <n v="1"/>
    <n v="1"/>
    <n v="1"/>
    <n v="1"/>
    <n v="2.25"/>
    <n v="2.25"/>
    <n v="1"/>
    <n v="1"/>
    <n v="1"/>
    <n v="1"/>
    <n v="0"/>
    <n v="2.25"/>
    <s v="N/A"/>
    <n v="0"/>
    <n v="19.25"/>
    <n v="2.25"/>
    <n v="0"/>
    <n v="2.25"/>
    <n v="2.25"/>
    <n v="2.25"/>
    <n v="2.25"/>
    <n v="2.25"/>
    <n v="1"/>
    <n v="1"/>
    <s v="N/A"/>
    <n v="15.5"/>
    <n v="1"/>
    <n v="1"/>
    <n v="1"/>
    <n v="1"/>
    <n v="0"/>
    <n v="0"/>
    <n v="0"/>
    <n v="0"/>
    <n v="0"/>
    <n v="2.25"/>
    <n v="6.25"/>
    <n v="3"/>
    <n v="3"/>
    <n v="4"/>
    <n v="2.25"/>
    <n v="12.25"/>
    <n v="69"/>
    <n v="9"/>
    <n v="12"/>
    <n v="88"/>
    <n v="78.409090909090907"/>
    <s v="Pass"/>
    <n v="0"/>
    <n v="1"/>
    <n v="0"/>
    <n v="0"/>
    <n v="78.409090909090907"/>
    <n v="0"/>
    <n v="1"/>
    <n v="0"/>
    <n v="78.409090909090907"/>
    <n v="0"/>
    <n v="0"/>
    <n v="1"/>
    <n v="0"/>
    <n v="0.504"/>
    <n v="0.77777777777777779"/>
    <n v="0.82666666666666666"/>
    <n v="0.48076923076923078"/>
    <n v="1"/>
  </r>
  <r>
    <x v="37"/>
    <x v="37"/>
    <s v="Hamra"/>
    <x v="0"/>
    <s v="Yes"/>
    <x v="0"/>
    <n v="2"/>
    <n v="2.25"/>
    <n v="2.25"/>
    <n v="2.25"/>
    <s v="N/A"/>
    <s v="N/A"/>
    <s v="N/A"/>
    <s v="N/A"/>
    <n v="2.25"/>
    <n v="2.25"/>
    <s v="N/A"/>
    <n v="2.25"/>
    <n v="0"/>
    <n v="0"/>
    <n v="0"/>
    <n v="2.25"/>
    <n v="15.75"/>
    <n v="2.25"/>
    <n v="2.25"/>
    <n v="1"/>
    <n v="1"/>
    <n v="1"/>
    <n v="1"/>
    <n v="2.25"/>
    <n v="2.25"/>
    <n v="1"/>
    <n v="1"/>
    <n v="0"/>
    <n v="0"/>
    <n v="0"/>
    <n v="2.25"/>
    <s v="N/A"/>
    <n v="0"/>
    <n v="17.25"/>
    <n v="2.25"/>
    <n v="0"/>
    <n v="2.25"/>
    <n v="2.25"/>
    <n v="2.25"/>
    <n v="2.25"/>
    <n v="2.25"/>
    <n v="1"/>
    <n v="1"/>
    <s v="N/A"/>
    <n v="15.5"/>
    <n v="1"/>
    <n v="1"/>
    <n v="1"/>
    <n v="1"/>
    <n v="0"/>
    <n v="0"/>
    <n v="0"/>
    <n v="0"/>
    <n v="0"/>
    <n v="2.25"/>
    <n v="6.25"/>
    <n v="3"/>
    <n v="3"/>
    <n v="4"/>
    <n v="2.25"/>
    <n v="12.25"/>
    <n v="67"/>
    <n v="9"/>
    <n v="12"/>
    <n v="88"/>
    <n v="76.13636363636364"/>
    <s v="Pass"/>
    <n v="0"/>
    <n v="1"/>
    <n v="0"/>
    <n v="0"/>
    <n v="76.13636363636364"/>
    <n v="0"/>
    <n v="1"/>
    <n v="0"/>
    <n v="76.13636363636364"/>
    <n v="0"/>
    <n v="0"/>
    <n v="1"/>
    <n v="0"/>
    <n v="0.504"/>
    <n v="0.69696969696969702"/>
    <n v="0.82666666666666666"/>
    <n v="0.48076923076923078"/>
    <n v="1"/>
  </r>
  <r>
    <x v="38"/>
    <x v="38"/>
    <s v="Tarik Jadida Malaab"/>
    <x v="2"/>
    <s v="Yes"/>
    <x v="1"/>
    <n v="1"/>
    <n v="0"/>
    <n v="0"/>
    <n v="0"/>
    <n v="2.25"/>
    <n v="1"/>
    <s v="N/A"/>
    <s v="N/A"/>
    <n v="2.25"/>
    <n v="2.25"/>
    <n v="2.25"/>
    <n v="2.25"/>
    <n v="2.25"/>
    <n v="2.25"/>
    <n v="2.25"/>
    <n v="2.25"/>
    <n v="21.25"/>
    <n v="2.25"/>
    <n v="2.25"/>
    <n v="1"/>
    <n v="1"/>
    <n v="1"/>
    <n v="1"/>
    <n v="2.25"/>
    <n v="0"/>
    <n v="0"/>
    <n v="0"/>
    <n v="0"/>
    <n v="0"/>
    <n v="0"/>
    <n v="2.25"/>
    <n v="2.25"/>
    <n v="0"/>
    <n v="15.25"/>
    <s v="N/A"/>
    <n v="2.25"/>
    <n v="2.25"/>
    <n v="1.125"/>
    <n v="1.125"/>
    <n v="1.125"/>
    <n v="2.25"/>
    <n v="1"/>
    <n v="1"/>
    <s v="N/A"/>
    <n v="12.125"/>
    <n v="1"/>
    <n v="0"/>
    <n v="0"/>
    <n v="1"/>
    <n v="0"/>
    <n v="0"/>
    <n v="1"/>
    <n v="1.5"/>
    <n v="2.25"/>
    <n v="2.25"/>
    <n v="9"/>
    <n v="0"/>
    <n v="3"/>
    <n v="4"/>
    <n v="2.25"/>
    <n v="9.25"/>
    <n v="66.875"/>
    <n v="6"/>
    <n v="6.5"/>
    <n v="93.5"/>
    <n v="71.524064171122987"/>
    <s v="Pass"/>
    <n v="0"/>
    <n v="0"/>
    <n v="1"/>
    <n v="0"/>
    <n v="0"/>
    <n v="71.524064171122987"/>
    <n v="0"/>
    <n v="1"/>
    <n v="0"/>
    <n v="71.524064171122987"/>
    <n v="0"/>
    <n v="0"/>
    <n v="1"/>
    <n v="0.68"/>
    <n v="0.61616161616161613"/>
    <n v="0.64666666666666661"/>
    <n v="0.69230769230769229"/>
    <n v="0.75510204081632648"/>
  </r>
  <r>
    <x v="39"/>
    <x v="39"/>
    <s v="Raoushe"/>
    <x v="1"/>
    <s v="Yes"/>
    <x v="1"/>
    <n v="1"/>
    <n v="2.25"/>
    <n v="1.125"/>
    <n v="2.25"/>
    <n v="0"/>
    <n v="1"/>
    <n v="0"/>
    <n v="0"/>
    <n v="0"/>
    <n v="0"/>
    <n v="2.25"/>
    <n v="1.125"/>
    <n v="2.25"/>
    <n v="2.25"/>
    <n v="1.125"/>
    <n v="2.25"/>
    <n v="17.875"/>
    <n v="2.25"/>
    <n v="2.25"/>
    <n v="1"/>
    <n v="1"/>
    <n v="1"/>
    <n v="1"/>
    <n v="2.25"/>
    <n v="0"/>
    <n v="0"/>
    <n v="0"/>
    <n v="0"/>
    <n v="0"/>
    <n v="0"/>
    <n v="2.25"/>
    <n v="2.25"/>
    <n v="0"/>
    <n v="15.25"/>
    <n v="2.25"/>
    <n v="2.25"/>
    <n v="2.25"/>
    <n v="2.25"/>
    <n v="2.25"/>
    <n v="1.125"/>
    <n v="2.25"/>
    <n v="1"/>
    <n v="1"/>
    <n v="0"/>
    <n v="16.625"/>
    <n v="1"/>
    <n v="1"/>
    <n v="1"/>
    <n v="1"/>
    <n v="0"/>
    <n v="0"/>
    <n v="1"/>
    <n v="1.5"/>
    <n v="2.25"/>
    <n v="2.25"/>
    <n v="11"/>
    <n v="1.5"/>
    <n v="3"/>
    <n v="4"/>
    <n v="2.25"/>
    <n v="10.75"/>
    <n v="71.5"/>
    <n v="7"/>
    <n v="0"/>
    <n v="100"/>
    <n v="71.5"/>
    <s v="Pass"/>
    <n v="1"/>
    <n v="0"/>
    <n v="0"/>
    <n v="71.5"/>
    <n v="0"/>
    <n v="0"/>
    <n v="0"/>
    <n v="1"/>
    <n v="0"/>
    <n v="71.5"/>
    <n v="1"/>
    <n v="0"/>
    <n v="0"/>
    <n v="0.57199999999999995"/>
    <n v="0.61616161616161613"/>
    <n v="0.88666666666666671"/>
    <n v="0.84615384615384615"/>
    <n v="0.87755102040816324"/>
  </r>
  <r>
    <x v="40"/>
    <x v="40"/>
    <s v="Jnah"/>
    <x v="1"/>
    <s v="Yes"/>
    <x v="1"/>
    <n v="1"/>
    <n v="2.25"/>
    <n v="2.25"/>
    <n v="2.25"/>
    <n v="2.25"/>
    <n v="1"/>
    <n v="0"/>
    <n v="0"/>
    <n v="2.25"/>
    <n v="2.25"/>
    <n v="2.25"/>
    <n v="2.25"/>
    <n v="2.25"/>
    <n v="2.25"/>
    <s v="N/A"/>
    <n v="2.25"/>
    <n v="25.75"/>
    <n v="2.25"/>
    <n v="2.25"/>
    <n v="1"/>
    <n v="1"/>
    <n v="1"/>
    <n v="1"/>
    <n v="2.25"/>
    <n v="2.25"/>
    <n v="0"/>
    <n v="0.5"/>
    <n v="1"/>
    <n v="1"/>
    <n v="0"/>
    <n v="2.25"/>
    <n v="1.125"/>
    <n v="0"/>
    <n v="18.875"/>
    <n v="0"/>
    <n v="1.125"/>
    <n v="2.25"/>
    <s v="N/A"/>
    <s v="N/A"/>
    <s v="N/A"/>
    <n v="2.25"/>
    <n v="1"/>
    <n v="1"/>
    <n v="1"/>
    <n v="8.625"/>
    <n v="0.5"/>
    <n v="0.5"/>
    <n v="0"/>
    <n v="0"/>
    <n v="0"/>
    <s v="N/A"/>
    <s v="N/A"/>
    <s v="N/A"/>
    <n v="0"/>
    <n v="0"/>
    <n v="1"/>
    <n v="0"/>
    <n v="3"/>
    <n v="4"/>
    <n v="0"/>
    <n v="7"/>
    <n v="61.25"/>
    <n v="8"/>
    <n v="12.5"/>
    <n v="87.5"/>
    <n v="70"/>
    <s v="Pass"/>
    <n v="1"/>
    <n v="0"/>
    <n v="0"/>
    <n v="70"/>
    <n v="0"/>
    <n v="0"/>
    <n v="0"/>
    <n v="1"/>
    <n v="0"/>
    <n v="70"/>
    <n v="1"/>
    <n v="0"/>
    <n v="0"/>
    <n v="0.82399999999999995"/>
    <n v="0.76262626262626265"/>
    <n v="0.46"/>
    <n v="7.6923076923076927E-2"/>
    <n v="0.5714285714285714"/>
  </r>
  <r>
    <x v="41"/>
    <x v="41"/>
    <s v="Hamra"/>
    <x v="1"/>
    <s v="Yes"/>
    <x v="1"/>
    <n v="1"/>
    <n v="1.125"/>
    <n v="0"/>
    <n v="0"/>
    <n v="2.25"/>
    <n v="1"/>
    <s v="N/A"/>
    <s v="N/A"/>
    <n v="0"/>
    <n v="2.25"/>
    <n v="2.25"/>
    <n v="1.125"/>
    <n v="0"/>
    <n v="2.25"/>
    <n v="0"/>
    <n v="0"/>
    <n v="12.25"/>
    <n v="2.25"/>
    <n v="0"/>
    <n v="0"/>
    <n v="0"/>
    <n v="1"/>
    <s v="N/A"/>
    <n v="1.125"/>
    <n v="1.125"/>
    <n v="0"/>
    <n v="0"/>
    <n v="0"/>
    <n v="1"/>
    <n v="0.5"/>
    <n v="2.25"/>
    <n v="1.125"/>
    <n v="0"/>
    <n v="10.375"/>
    <n v="0"/>
    <n v="2.25"/>
    <n v="2.25"/>
    <n v="2.25"/>
    <n v="1.125"/>
    <n v="0"/>
    <n v="1.125"/>
    <n v="1"/>
    <n v="1"/>
    <n v="0"/>
    <n v="11"/>
    <n v="0"/>
    <n v="0"/>
    <n v="0"/>
    <n v="0"/>
    <n v="0"/>
    <n v="1"/>
    <n v="1"/>
    <n v="1.5"/>
    <n v="2.25"/>
    <n v="0"/>
    <n v="5.75"/>
    <n v="0"/>
    <n v="3"/>
    <n v="4"/>
    <n v="0"/>
    <n v="7"/>
    <n v="46.375"/>
    <n v="6"/>
    <n v="4.25"/>
    <n v="95.75"/>
    <n v="48.433420365535248"/>
    <s v="Fail"/>
    <n v="1"/>
    <n v="0"/>
    <n v="0"/>
    <n v="48.433420365535248"/>
    <n v="0"/>
    <n v="0"/>
    <n v="0"/>
    <n v="1"/>
    <n v="0"/>
    <n v="48.433420365535248"/>
    <n v="0"/>
    <n v="0"/>
    <n v="0"/>
    <n v="0.39200000000000002"/>
    <n v="0.41919191919191917"/>
    <n v="0.58666666666666667"/>
    <n v="0.44230769230769229"/>
    <n v="0.5714285714285714"/>
  </r>
  <r>
    <x v="42"/>
    <x v="42"/>
    <s v="Furn el Chebak"/>
    <x v="1"/>
    <s v="Yes"/>
    <x v="1"/>
    <n v="1"/>
    <n v="1.125"/>
    <n v="0"/>
    <n v="0"/>
    <n v="2.25"/>
    <n v="1"/>
    <s v="N/A"/>
    <s v="N/A"/>
    <n v="0"/>
    <n v="2.25"/>
    <n v="2.25"/>
    <n v="1.125"/>
    <n v="0"/>
    <n v="2.25"/>
    <n v="0"/>
    <n v="0"/>
    <n v="12.25"/>
    <n v="2.25"/>
    <n v="0"/>
    <n v="0"/>
    <n v="0"/>
    <n v="1"/>
    <s v="N/A"/>
    <n v="1.125"/>
    <n v="1.125"/>
    <n v="0"/>
    <n v="0"/>
    <n v="0"/>
    <n v="1"/>
    <n v="0.5"/>
    <n v="2.25"/>
    <n v="1.125"/>
    <n v="0"/>
    <n v="10.375"/>
    <n v="0"/>
    <n v="2.25"/>
    <n v="2.25"/>
    <n v="2.25"/>
    <n v="1.125"/>
    <n v="0"/>
    <n v="1.125"/>
    <n v="1"/>
    <n v="1"/>
    <n v="0"/>
    <n v="11"/>
    <n v="0"/>
    <n v="0"/>
    <n v="0"/>
    <n v="0"/>
    <n v="0"/>
    <n v="1"/>
    <n v="1"/>
    <n v="1.5"/>
    <n v="2.25"/>
    <n v="0"/>
    <n v="5.75"/>
    <n v="0"/>
    <n v="3"/>
    <n v="4"/>
    <n v="0"/>
    <n v="7"/>
    <n v="46.375"/>
    <n v="6"/>
    <n v="4.25"/>
    <n v="95.75"/>
    <n v="48.433420365535248"/>
    <s v="Fail"/>
    <n v="1"/>
    <n v="0"/>
    <n v="0"/>
    <n v="48.433420365535248"/>
    <n v="0"/>
    <n v="0"/>
    <n v="0"/>
    <n v="1"/>
    <n v="0"/>
    <n v="48.433420365535248"/>
    <n v="0"/>
    <n v="0"/>
    <n v="0"/>
    <n v="0.39200000000000002"/>
    <n v="0.41919191919191917"/>
    <n v="0.58666666666666667"/>
    <n v="0.44230769230769229"/>
    <n v="0.5714285714285714"/>
  </r>
  <r>
    <x v="43"/>
    <x v="43"/>
    <s v="cola"/>
    <x v="1"/>
    <s v="Yes"/>
    <x v="1"/>
    <n v="1"/>
    <n v="1.125"/>
    <n v="0"/>
    <n v="0"/>
    <n v="2.25"/>
    <n v="1"/>
    <s v="N/A"/>
    <s v="N/A"/>
    <n v="0"/>
    <n v="2.25"/>
    <n v="2.25"/>
    <n v="1.125"/>
    <n v="0"/>
    <n v="2.25"/>
    <n v="0"/>
    <n v="0"/>
    <n v="12.25"/>
    <n v="2.25"/>
    <n v="0"/>
    <n v="0"/>
    <n v="0"/>
    <n v="1"/>
    <s v="N/A"/>
    <n v="1.125"/>
    <n v="1.125"/>
    <n v="0"/>
    <n v="0"/>
    <n v="0"/>
    <n v="1"/>
    <n v="0.5"/>
    <n v="2.25"/>
    <n v="1.125"/>
    <n v="0"/>
    <n v="10.375"/>
    <n v="0"/>
    <n v="2.25"/>
    <n v="2.25"/>
    <n v="2.25"/>
    <n v="1.125"/>
    <n v="0"/>
    <n v="1.125"/>
    <n v="1"/>
    <n v="1"/>
    <n v="0"/>
    <n v="11"/>
    <n v="0"/>
    <n v="0"/>
    <n v="0"/>
    <n v="0"/>
    <n v="0"/>
    <n v="1"/>
    <n v="1"/>
    <n v="1.5"/>
    <n v="2.25"/>
    <n v="0"/>
    <n v="5.75"/>
    <n v="0"/>
    <n v="3"/>
    <n v="4"/>
    <n v="0"/>
    <n v="7"/>
    <n v="46.375"/>
    <n v="6"/>
    <n v="4.25"/>
    <n v="95.75"/>
    <n v="48.433420365535248"/>
    <s v="Fail"/>
    <n v="1"/>
    <n v="0"/>
    <n v="0"/>
    <n v="48.433420365535248"/>
    <n v="0"/>
    <n v="0"/>
    <n v="0"/>
    <n v="1"/>
    <n v="0"/>
    <n v="48.433420365535248"/>
    <n v="0"/>
    <n v="0"/>
    <n v="0"/>
    <n v="0.39200000000000002"/>
    <n v="0.41919191919191917"/>
    <n v="0.58666666666666667"/>
    <n v="0.44230769230769229"/>
    <n v="0.5714285714285714"/>
  </r>
  <r>
    <x v="44"/>
    <x v="44"/>
    <s v="Ashrafieh"/>
    <x v="1"/>
    <s v="Yes"/>
    <x v="1"/>
    <n v="1"/>
    <n v="1.125"/>
    <n v="0"/>
    <n v="0"/>
    <n v="2.25"/>
    <n v="1"/>
    <s v="N/A"/>
    <s v="N/A"/>
    <n v="0"/>
    <n v="2.25"/>
    <n v="2.25"/>
    <n v="1.125"/>
    <n v="0"/>
    <n v="2.25"/>
    <n v="0"/>
    <n v="0"/>
    <n v="12.25"/>
    <n v="2.25"/>
    <n v="0"/>
    <n v="0"/>
    <n v="0"/>
    <n v="1"/>
    <s v="N/A"/>
    <n v="1.125"/>
    <n v="1.125"/>
    <n v="0"/>
    <n v="0"/>
    <n v="0"/>
    <n v="1"/>
    <n v="0.5"/>
    <n v="2.25"/>
    <n v="1.125"/>
    <n v="0"/>
    <n v="10.375"/>
    <n v="0"/>
    <n v="2.25"/>
    <n v="2.25"/>
    <n v="2.25"/>
    <n v="1.125"/>
    <n v="0"/>
    <n v="1.125"/>
    <n v="1"/>
    <n v="1"/>
    <n v="0"/>
    <n v="11"/>
    <n v="0"/>
    <n v="0"/>
    <n v="0"/>
    <n v="0"/>
    <n v="0"/>
    <n v="1"/>
    <n v="1"/>
    <n v="1.5"/>
    <n v="2.25"/>
    <n v="0"/>
    <n v="5.75"/>
    <n v="0"/>
    <n v="3"/>
    <n v="4"/>
    <n v="0"/>
    <n v="7"/>
    <n v="46.375"/>
    <n v="6"/>
    <n v="4.25"/>
    <n v="95.75"/>
    <n v="48.433420365535248"/>
    <s v="Fail"/>
    <n v="1"/>
    <n v="0"/>
    <n v="0"/>
    <n v="48.433420365535248"/>
    <n v="0"/>
    <n v="0"/>
    <n v="0"/>
    <n v="1"/>
    <n v="0"/>
    <n v="48.433420365535248"/>
    <n v="0"/>
    <n v="0"/>
    <n v="0"/>
    <n v="0.39200000000000002"/>
    <n v="0.41919191919191917"/>
    <n v="0.58666666666666667"/>
    <n v="0.44230769230769229"/>
    <n v="0.5714285714285714"/>
  </r>
  <r>
    <x v="45"/>
    <x v="45"/>
    <s v="Borj hamoud"/>
    <x v="1"/>
    <s v="No"/>
    <x v="1"/>
    <n v="1"/>
    <n v="1.125"/>
    <s v="N/A"/>
    <s v="N/A"/>
    <s v="N/A"/>
    <s v="N/A"/>
    <s v="N/A"/>
    <s v="N/A"/>
    <s v="N/A"/>
    <s v="N/A"/>
    <s v="N/A"/>
    <s v="N/A"/>
    <s v="N/A"/>
    <s v="N/A"/>
    <s v="N/A"/>
    <s v="N/A"/>
    <n v="1.125"/>
    <n v="1.125"/>
    <n v="1.125"/>
    <n v="0.5"/>
    <n v="0.5"/>
    <n v="0.5"/>
    <s v="N/A"/>
    <s v="N/A"/>
    <n v="0"/>
    <n v="0"/>
    <n v="0"/>
    <n v="0"/>
    <n v="0"/>
    <n v="0"/>
    <n v="2.25"/>
    <n v="1.125"/>
    <n v="0"/>
    <n v="7.125"/>
    <n v="0"/>
    <n v="2.25"/>
    <n v="1.125"/>
    <n v="1.125"/>
    <s v="N/A"/>
    <n v="1.125"/>
    <n v="2.25"/>
    <n v="1"/>
    <n v="1"/>
    <s v="N/A"/>
    <n v="9.875"/>
    <n v="0.5"/>
    <n v="0"/>
    <n v="0"/>
    <n v="0"/>
    <n v="0"/>
    <n v="0"/>
    <n v="0"/>
    <n v="1.5"/>
    <n v="2.25"/>
    <n v="2.25"/>
    <n v="6.5"/>
    <n v="0"/>
    <s v="N/A"/>
    <n v="2"/>
    <n v="2.25"/>
    <n v="4.25"/>
    <n v="28.875"/>
    <n v="3"/>
    <n v="38.5"/>
    <n v="61.5"/>
    <n v="46.951219512195124"/>
    <s v="Fail"/>
    <n v="1"/>
    <n v="0"/>
    <n v="0"/>
    <n v="46.951219512195124"/>
    <n v="0"/>
    <n v="0"/>
    <n v="0"/>
    <n v="1"/>
    <n v="0"/>
    <n v="46.951219512195124"/>
    <n v="0"/>
    <n v="0"/>
    <n v="0"/>
    <n v="3.5999999999999997E-2"/>
    <n v="0.2878787878787879"/>
    <n v="0.52666666666666662"/>
    <n v="0.5"/>
    <n v="0.34693877551020408"/>
  </r>
  <r>
    <x v="46"/>
    <x v="46"/>
    <s v="city center mall/ food court, hazmieh"/>
    <x v="0"/>
    <s v="No"/>
    <x v="0"/>
    <n v="2"/>
    <s v="N/A"/>
    <n v="2.25"/>
    <s v="N/A"/>
    <s v="N/A"/>
    <s v="N/A"/>
    <s v="N/A"/>
    <s v="N/A"/>
    <s v="N/A"/>
    <s v="N/A"/>
    <s v="N/A"/>
    <n v="0"/>
    <n v="0"/>
    <s v="N/A"/>
    <n v="0"/>
    <n v="0"/>
    <n v="2.25"/>
    <n v="2.25"/>
    <n v="0"/>
    <n v="0"/>
    <n v="0"/>
    <n v="0"/>
    <n v="1"/>
    <n v="0"/>
    <n v="0"/>
    <s v="N/A"/>
    <s v="N/A"/>
    <n v="0"/>
    <n v="0"/>
    <n v="0"/>
    <n v="2.25"/>
    <n v="2.25"/>
    <n v="0"/>
    <n v="7.75"/>
    <n v="0"/>
    <n v="1.125"/>
    <n v="2.25"/>
    <n v="2.25"/>
    <n v="2.25"/>
    <n v="1.125"/>
    <n v="2.25"/>
    <n v="0.5"/>
    <n v="0"/>
    <n v="1"/>
    <n v="12.75"/>
    <n v="0"/>
    <n v="0"/>
    <n v="0"/>
    <n v="0"/>
    <n v="0"/>
    <n v="0"/>
    <n v="0"/>
    <n v="0"/>
    <n v="2.25"/>
    <n v="2.25"/>
    <n v="4.5"/>
    <n v="0"/>
    <s v="N/A"/>
    <n v="2"/>
    <n v="2.25"/>
    <n v="4.25"/>
    <n v="31.5"/>
    <n v="3"/>
    <n v="25"/>
    <n v="75"/>
    <n v="42"/>
    <s v="Fail"/>
    <n v="0"/>
    <n v="1"/>
    <n v="0"/>
    <n v="0"/>
    <n v="42"/>
    <n v="0"/>
    <n v="1"/>
    <n v="0"/>
    <n v="42"/>
    <n v="0"/>
    <n v="0"/>
    <n v="0"/>
    <n v="0"/>
    <n v="7.1999999999999995E-2"/>
    <n v="0.31313131313131315"/>
    <n v="0.68"/>
    <n v="0.34615384615384615"/>
    <n v="0.34693877551020408"/>
  </r>
  <r>
    <x v="47"/>
    <x v="47"/>
    <s v="ABC Achrafieh"/>
    <x v="0"/>
    <s v="No"/>
    <x v="0"/>
    <n v="2"/>
    <s v="N/A"/>
    <n v="2.25"/>
    <s v="N/A"/>
    <s v="N/A"/>
    <s v="N/A"/>
    <s v="N/A"/>
    <s v="N/A"/>
    <s v="N/A"/>
    <s v="N/A"/>
    <s v="N/A"/>
    <n v="0"/>
    <n v="0"/>
    <s v="N/A"/>
    <n v="0"/>
    <n v="0"/>
    <n v="2.25"/>
    <n v="2.25"/>
    <n v="0"/>
    <n v="0"/>
    <n v="0"/>
    <n v="0"/>
    <n v="1"/>
    <n v="0"/>
    <n v="0"/>
    <s v="N/A"/>
    <s v="N/A"/>
    <n v="0"/>
    <n v="0"/>
    <n v="0"/>
    <n v="2.25"/>
    <n v="2.25"/>
    <n v="0"/>
    <n v="7.75"/>
    <n v="0"/>
    <n v="1.125"/>
    <n v="2.25"/>
    <n v="2.25"/>
    <n v="2.25"/>
    <n v="1.125"/>
    <n v="2.25"/>
    <n v="0.5"/>
    <n v="0"/>
    <n v="1"/>
    <n v="12.75"/>
    <n v="0"/>
    <n v="0"/>
    <n v="0"/>
    <n v="0"/>
    <n v="0"/>
    <n v="0"/>
    <n v="0"/>
    <n v="0"/>
    <n v="2.25"/>
    <n v="2.25"/>
    <n v="4.5"/>
    <n v="0"/>
    <s v="N/A"/>
    <n v="2"/>
    <n v="2.25"/>
    <n v="4.25"/>
    <n v="31.5"/>
    <n v="3"/>
    <n v="25"/>
    <n v="75"/>
    <n v="42"/>
    <s v="Fail"/>
    <n v="0"/>
    <n v="1"/>
    <n v="0"/>
    <n v="0"/>
    <n v="42"/>
    <n v="0"/>
    <n v="1"/>
    <n v="0"/>
    <n v="42"/>
    <n v="0"/>
    <n v="0"/>
    <n v="0"/>
    <n v="0"/>
    <n v="7.1999999999999995E-2"/>
    <n v="0.31313131313131315"/>
    <n v="0.68"/>
    <n v="0.34615384615384615"/>
    <n v="0.34693877551020408"/>
  </r>
  <r>
    <x v="48"/>
    <x v="48"/>
    <s v="Tarik Jadida Malaab"/>
    <x v="0"/>
    <s v="Yes"/>
    <x v="0"/>
    <n v="2"/>
    <n v="0"/>
    <n v="0"/>
    <n v="0"/>
    <n v="0"/>
    <n v="1"/>
    <s v="N/A"/>
    <s v="N/A"/>
    <n v="2.25"/>
    <n v="2.25"/>
    <s v="N/A"/>
    <n v="0"/>
    <n v="2.25"/>
    <n v="2.25"/>
    <n v="0"/>
    <n v="0"/>
    <n v="10"/>
    <n v="2.25"/>
    <n v="0"/>
    <n v="0"/>
    <n v="0"/>
    <n v="0"/>
    <s v="N/A"/>
    <n v="0"/>
    <n v="0"/>
    <n v="0"/>
    <n v="0"/>
    <n v="0"/>
    <n v="1"/>
    <n v="0"/>
    <n v="0"/>
    <n v="0"/>
    <n v="0"/>
    <n v="3.25"/>
    <n v="0"/>
    <n v="0"/>
    <n v="0"/>
    <n v="0"/>
    <n v="0"/>
    <n v="0"/>
    <n v="2.25"/>
    <n v="1"/>
    <n v="1"/>
    <n v="0"/>
    <n v="4.25"/>
    <n v="1"/>
    <n v="0"/>
    <n v="1"/>
    <n v="0"/>
    <n v="1"/>
    <n v="1"/>
    <n v="1"/>
    <n v="1.5"/>
    <n v="2.25"/>
    <n v="0"/>
    <n v="8.75"/>
    <n v="0"/>
    <n v="3"/>
    <n v="4"/>
    <n v="0"/>
    <n v="7"/>
    <n v="33.25"/>
    <n v="6"/>
    <n v="6.5"/>
    <n v="93.5"/>
    <n v="35.561497326203209"/>
    <s v="Fail"/>
    <n v="0"/>
    <n v="1"/>
    <n v="0"/>
    <n v="0"/>
    <n v="35.561497326203209"/>
    <n v="0"/>
    <n v="1"/>
    <n v="0"/>
    <n v="35.561497326203209"/>
    <n v="0"/>
    <n v="0"/>
    <n v="0"/>
    <n v="0"/>
    <n v="0.32"/>
    <n v="0.13131313131313133"/>
    <n v="0.22666666666666666"/>
    <n v="0.67307692307692313"/>
    <n v="0.5714285714285714"/>
  </r>
  <r>
    <x v="49"/>
    <x v="49"/>
    <s v="Msaytbeh"/>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2.25"/>
    <n v="9"/>
    <n v="0"/>
    <n v="0"/>
    <n v="4"/>
    <n v="2.25"/>
    <n v="6.25"/>
    <n v="23.75"/>
    <n v="4"/>
    <n v="0"/>
    <n v="100"/>
    <n v="23.75"/>
    <s v="Fail"/>
    <n v="1"/>
    <n v="0"/>
    <n v="0"/>
    <n v="23.75"/>
    <n v="0"/>
    <n v="0"/>
    <n v="1"/>
    <n v="0"/>
    <n v="23.75"/>
    <n v="0"/>
    <n v="0"/>
    <n v="0"/>
    <n v="0"/>
    <n v="6.8000000000000005E-2"/>
    <n v="8.5858585858585856E-2"/>
    <n v="0.22666666666666666"/>
    <n v="0.69230769230769229"/>
    <n v="0.51020408163265307"/>
  </r>
  <r>
    <x v="50"/>
    <x v="50"/>
    <s v="Sin el fil"/>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2.25"/>
    <n v="9"/>
    <n v="0"/>
    <n v="0"/>
    <n v="4"/>
    <n v="2.25"/>
    <n v="6.25"/>
    <n v="23.75"/>
    <n v="4"/>
    <n v="0"/>
    <n v="100"/>
    <n v="23.75"/>
    <s v="Fail"/>
    <n v="0"/>
    <n v="1"/>
    <n v="0"/>
    <n v="0"/>
    <n v="23.75"/>
    <n v="0"/>
    <n v="0"/>
    <n v="1"/>
    <n v="0"/>
    <n v="23.75"/>
    <n v="0"/>
    <n v="0"/>
    <n v="0"/>
    <n v="6.8000000000000005E-2"/>
    <n v="8.5858585858585856E-2"/>
    <n v="0.22666666666666666"/>
    <n v="0.69230769230769229"/>
    <n v="0.51020408163265307"/>
  </r>
  <r>
    <x v="51"/>
    <x v="51"/>
    <s v="Borj hamoud"/>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2.25"/>
    <n v="9"/>
    <n v="0"/>
    <n v="0"/>
    <n v="4"/>
    <n v="2.25"/>
    <n v="6.25"/>
    <n v="23.75"/>
    <n v="4"/>
    <n v="0"/>
    <n v="100"/>
    <n v="23.75"/>
    <s v="Fail"/>
    <n v="0"/>
    <n v="1"/>
    <n v="0"/>
    <n v="0"/>
    <n v="23.75"/>
    <n v="0"/>
    <n v="0"/>
    <n v="1"/>
    <n v="0"/>
    <n v="23.75"/>
    <n v="0"/>
    <n v="0"/>
    <n v="0"/>
    <n v="6.8000000000000005E-2"/>
    <n v="8.5858585858585856E-2"/>
    <n v="0.22666666666666666"/>
    <n v="0.69230769230769229"/>
    <n v="0.51020408163265307"/>
  </r>
  <r>
    <x v="52"/>
    <x v="52"/>
    <s v="Shiyah"/>
    <x v="1"/>
    <s v="Yes"/>
    <x v="1"/>
    <n v="1"/>
    <n v="0"/>
    <n v="0"/>
    <n v="0"/>
    <n v="0"/>
    <n v="0"/>
    <n v="0"/>
    <s v="N/A"/>
    <n v="0"/>
    <n v="2.25"/>
    <n v="2.25"/>
    <n v="0"/>
    <n v="0"/>
    <n v="0"/>
    <n v="0"/>
    <n v="0"/>
    <n v="4.5"/>
    <n v="1.125"/>
    <n v="0"/>
    <n v="0"/>
    <n v="0"/>
    <n v="0"/>
    <n v="0"/>
    <n v="0"/>
    <n v="0"/>
    <n v="0"/>
    <n v="0"/>
    <n v="0"/>
    <n v="0"/>
    <n v="0"/>
    <n v="0"/>
    <n v="0"/>
    <n v="0"/>
    <n v="1.125"/>
    <n v="0"/>
    <n v="1.125"/>
    <n v="0"/>
    <n v="0"/>
    <n v="0"/>
    <n v="0"/>
    <n v="1.125"/>
    <n v="1"/>
    <n v="0"/>
    <n v="0"/>
    <n v="3.25"/>
    <n v="1"/>
    <n v="0"/>
    <n v="0"/>
    <n v="0"/>
    <n v="0"/>
    <n v="1"/>
    <n v="1"/>
    <n v="1.5"/>
    <n v="2.25"/>
    <n v="0"/>
    <n v="6.75"/>
    <n v="0"/>
    <n v="0"/>
    <n v="4"/>
    <n v="0"/>
    <n v="4"/>
    <n v="19.625"/>
    <n v="4"/>
    <n v="1"/>
    <n v="99"/>
    <n v="19.823232323232322"/>
    <s v="Fail"/>
    <n v="1"/>
    <n v="0"/>
    <n v="0"/>
    <n v="19.823232323232322"/>
    <n v="0"/>
    <n v="0"/>
    <n v="0"/>
    <n v="1"/>
    <n v="0"/>
    <n v="19.823232323232322"/>
    <n v="0"/>
    <n v="0"/>
    <n v="0"/>
    <n v="0.14399999999999999"/>
    <n v="4.5454545454545456E-2"/>
    <n v="0.17333333333333334"/>
    <n v="0.51923076923076927"/>
    <n v="0.32653061224489793"/>
  </r>
  <r>
    <x v="53"/>
    <x v="53"/>
    <s v="Sanayeh"/>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54"/>
    <x v="54"/>
    <s v="Hamra"/>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55"/>
    <x v="55"/>
    <s v="Tarik Jadida Malaab"/>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56"/>
    <x v="56"/>
    <s v="Tarik Jadida Malaab"/>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57"/>
    <x v="57"/>
    <s v="Zokak Al Blat"/>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58"/>
    <x v="58"/>
    <s v="Tarik Jadida Malaab"/>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59"/>
    <x v="59"/>
    <s v="Bast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0"/>
    <x v="60"/>
    <s v="Tarik Jadida Malaab"/>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61"/>
    <x v="61"/>
    <s v="Hamra"/>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62"/>
    <x v="62"/>
    <s v="Hadath"/>
    <x v="1"/>
    <s v="Yes"/>
    <x v="0"/>
    <n v="2"/>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1"/>
    <n v="0"/>
    <n v="0"/>
    <n v="19.25"/>
    <n v="0"/>
    <n v="0"/>
    <n v="1"/>
    <n v="0"/>
    <n v="19.25"/>
    <n v="0"/>
    <n v="0"/>
    <n v="0"/>
    <n v="0"/>
    <n v="6.8000000000000005E-2"/>
    <n v="8.5858585858585856E-2"/>
    <n v="0.22666666666666666"/>
    <n v="0.51923076923076927"/>
    <n v="0.32653061224489793"/>
  </r>
  <r>
    <x v="63"/>
    <x v="63"/>
    <s v="Bast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4"/>
    <x v="64"/>
    <s v="Tarik Jadida Malaab"/>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5"/>
    <x v="65"/>
    <s v="Shiya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6"/>
    <x v="66"/>
    <s v="Barbour"/>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7"/>
    <x v="67"/>
    <s v="Tarik Jadida Malaab"/>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8"/>
    <x v="68"/>
    <s v="Tayouni"/>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69"/>
    <x v="69"/>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0"/>
    <x v="70"/>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1"/>
    <x v="71"/>
    <s v="Dahye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2"/>
    <x v="72"/>
    <s v="Tarik Jadida Malaab"/>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3"/>
    <x v="73"/>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4"/>
    <x v="74"/>
    <s v="Tarik Jadida Malaab"/>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5"/>
    <x v="75"/>
    <s v="Borj hamoud"/>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6"/>
    <x v="76"/>
    <s v="Dahye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7"/>
    <x v="77"/>
    <s v="Ras nabe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8"/>
    <x v="78"/>
    <s v="Hay silom"/>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79"/>
    <x v="79"/>
    <s v="Tarik Jadida Malaab"/>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0"/>
    <x v="80"/>
    <s v="Hamr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1"/>
    <x v="81"/>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2"/>
    <x v="82"/>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3"/>
    <x v="83"/>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4"/>
    <x v="84"/>
    <s v="Airport Road"/>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5"/>
    <x v="85"/>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6"/>
    <x v="86"/>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7"/>
    <x v="87"/>
    <s v="Borj Barajn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8"/>
    <x v="88"/>
    <s v="Tayouni"/>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89"/>
    <x v="89"/>
    <s v="Hamra"/>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0"/>
    <x v="90"/>
    <s v="Airport Road"/>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1"/>
    <x v="91"/>
    <s v="gemmayze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2"/>
    <x v="92"/>
    <s v="Shiya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3"/>
    <x v="93"/>
    <s v="Shiya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4"/>
    <x v="94"/>
    <s v="Dahyeh"/>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5"/>
    <x v="95"/>
    <s v="Borj hamoud"/>
    <x v="0"/>
    <s v="Yes"/>
    <x v="1"/>
    <n v="1"/>
    <n v="1.125"/>
    <n v="0"/>
    <n v="0"/>
    <n v="0"/>
    <n v="1"/>
    <n v="0"/>
    <n v="0"/>
    <n v="0"/>
    <n v="0"/>
    <n v="0"/>
    <n v="0"/>
    <n v="0"/>
    <n v="0"/>
    <n v="0"/>
    <n v="0"/>
    <n v="2.125"/>
    <n v="0"/>
    <n v="1.125"/>
    <n v="0"/>
    <n v="0"/>
    <n v="1"/>
    <n v="0"/>
    <n v="0"/>
    <n v="0"/>
    <n v="0"/>
    <n v="0"/>
    <n v="0"/>
    <n v="0"/>
    <n v="0"/>
    <n v="0"/>
    <n v="0"/>
    <n v="0"/>
    <n v="2.125"/>
    <n v="0"/>
    <n v="0"/>
    <n v="0"/>
    <n v="0"/>
    <n v="0"/>
    <n v="0"/>
    <n v="2.25"/>
    <n v="1"/>
    <n v="1"/>
    <n v="0"/>
    <n v="4.25"/>
    <n v="0"/>
    <n v="0"/>
    <n v="0"/>
    <n v="0"/>
    <n v="1"/>
    <n v="1"/>
    <n v="1"/>
    <n v="1.5"/>
    <n v="2.25"/>
    <n v="0"/>
    <n v="6.75"/>
    <n v="0"/>
    <n v="0"/>
    <n v="4"/>
    <n v="0"/>
    <n v="4"/>
    <n v="19.25"/>
    <n v="4"/>
    <n v="0"/>
    <n v="100"/>
    <n v="19.25"/>
    <s v="Fail"/>
    <n v="0"/>
    <n v="1"/>
    <n v="0"/>
    <n v="0"/>
    <n v="19.25"/>
    <n v="0"/>
    <n v="0"/>
    <n v="1"/>
    <n v="0"/>
    <n v="19.25"/>
    <n v="0"/>
    <n v="0"/>
    <n v="0"/>
    <n v="6.8000000000000005E-2"/>
    <n v="8.5858585858585856E-2"/>
    <n v="0.22666666666666666"/>
    <n v="0.51923076923076927"/>
    <n v="0.32653061224489793"/>
  </r>
  <r>
    <x v="96"/>
    <x v="96"/>
    <s v="Ghbayre"/>
    <x v="0"/>
    <s v="No"/>
    <x v="1"/>
    <n v="1"/>
    <n v="0"/>
    <n v="0"/>
    <n v="0"/>
    <n v="0"/>
    <n v="0"/>
    <n v="0"/>
    <n v="0"/>
    <n v="0"/>
    <n v="0"/>
    <n v="0"/>
    <n v="1.125"/>
    <n v="0"/>
    <n v="0"/>
    <n v="0"/>
    <n v="1.125"/>
    <n v="2.25"/>
    <n v="0"/>
    <n v="2.25"/>
    <n v="1"/>
    <n v="0.5"/>
    <n v="0.5"/>
    <n v="0.5"/>
    <n v="1.125"/>
    <n v="0"/>
    <n v="0"/>
    <n v="0"/>
    <n v="0"/>
    <n v="0"/>
    <n v="0.5"/>
    <n v="1.125"/>
    <n v="2.25"/>
    <n v="1.125"/>
    <n v="10.875"/>
    <n v="0"/>
    <n v="0"/>
    <n v="0"/>
    <n v="0"/>
    <s v="N/A"/>
    <n v="0"/>
    <n v="0"/>
    <n v="0"/>
    <n v="0"/>
    <n v="0"/>
    <n v="0"/>
    <n v="0.5"/>
    <n v="0"/>
    <n v="0"/>
    <n v="0"/>
    <n v="0"/>
    <n v="0"/>
    <n v="0"/>
    <n v="0"/>
    <n v="0"/>
    <n v="0"/>
    <n v="0.5"/>
    <n v="0"/>
    <n v="0"/>
    <n v="0"/>
    <n v="0"/>
    <n v="0"/>
    <n v="13.625"/>
    <n v="4"/>
    <n v="2.25"/>
    <n v="97.75"/>
    <n v="13.938618925831202"/>
    <s v="Fail"/>
    <n v="0"/>
    <n v="1"/>
    <n v="0"/>
    <n v="0"/>
    <n v="13.938618925831202"/>
    <n v="0"/>
    <n v="0"/>
    <n v="1"/>
    <n v="0"/>
    <n v="13.938618925831202"/>
    <n v="0"/>
    <n v="0"/>
    <n v="0"/>
    <n v="7.1999999999999995E-2"/>
    <n v="0.43939393939393939"/>
    <n v="0"/>
    <n v="3.8461538461538464E-2"/>
    <n v="0"/>
  </r>
  <r>
    <x v="97"/>
    <x v="97"/>
    <s v="Manara"/>
    <x v="2"/>
    <s v="No"/>
    <x v="0"/>
    <n v="2"/>
    <n v="0"/>
    <n v="2.25"/>
    <n v="2.25"/>
    <n v="0"/>
    <n v="0"/>
    <n v="0"/>
    <n v="0"/>
    <n v="0"/>
    <n v="0"/>
    <n v="0"/>
    <n v="0"/>
    <n v="0"/>
    <n v="0"/>
    <n v="0"/>
    <n v="0"/>
    <n v="4.5"/>
    <n v="0"/>
    <n v="0"/>
    <n v="0"/>
    <n v="0"/>
    <n v="0"/>
    <n v="0"/>
    <n v="0"/>
    <n v="0"/>
    <n v="0"/>
    <n v="0"/>
    <n v="0"/>
    <n v="0"/>
    <n v="0"/>
    <n v="2.25"/>
    <n v="2.25"/>
    <n v="0"/>
    <n v="4.5"/>
    <n v="0"/>
    <n v="0"/>
    <n v="0"/>
    <n v="0"/>
    <n v="0"/>
    <n v="0"/>
    <n v="0"/>
    <n v="0"/>
    <n v="0"/>
    <n v="0"/>
    <n v="0"/>
    <n v="0"/>
    <n v="0"/>
    <n v="0"/>
    <n v="0"/>
    <n v="0"/>
    <n v="0"/>
    <n v="0"/>
    <n v="0"/>
    <n v="0"/>
    <n v="2.25"/>
    <n v="2.25"/>
    <n v="0"/>
    <n v="0"/>
    <n v="0"/>
    <n v="2.25"/>
    <n v="2.25"/>
    <n v="13.5"/>
    <n v="1"/>
    <n v="0"/>
    <n v="100"/>
    <n v="13.5"/>
    <s v="Fail"/>
    <n v="0"/>
    <n v="0"/>
    <n v="1"/>
    <n v="0"/>
    <n v="0"/>
    <n v="13.5"/>
    <n v="1"/>
    <n v="0"/>
    <n v="13.5"/>
    <n v="0"/>
    <n v="0"/>
    <n v="0"/>
    <n v="0"/>
    <n v="0.14399999999999999"/>
    <n v="0.18181818181818182"/>
    <n v="0"/>
    <n v="0.17307692307692307"/>
    <n v="0.18367346938775511"/>
  </r>
  <r>
    <x v="98"/>
    <x v="98"/>
    <s v="Hart hreik"/>
    <x v="0"/>
    <s v="No"/>
    <x v="1"/>
    <n v="1"/>
    <n v="0"/>
    <n v="0"/>
    <n v="0"/>
    <n v="0"/>
    <n v="0"/>
    <n v="0"/>
    <n v="0"/>
    <n v="0"/>
    <n v="0"/>
    <n v="0"/>
    <n v="0"/>
    <n v="0"/>
    <n v="0"/>
    <n v="1.125"/>
    <n v="1.125"/>
    <n v="2.25"/>
    <n v="0"/>
    <n v="0"/>
    <n v="0"/>
    <n v="0"/>
    <n v="0"/>
    <n v="0"/>
    <n v="0"/>
    <n v="0"/>
    <n v="0"/>
    <n v="0"/>
    <n v="0"/>
    <n v="0"/>
    <n v="0"/>
    <n v="0"/>
    <n v="0"/>
    <n v="0"/>
    <n v="0"/>
    <n v="0"/>
    <n v="0"/>
    <n v="0"/>
    <n v="1.125"/>
    <n v="0"/>
    <n v="0"/>
    <n v="0"/>
    <n v="0"/>
    <n v="0.5"/>
    <n v="0.5"/>
    <n v="2.125"/>
    <n v="0.5"/>
    <n v="0"/>
    <n v="0"/>
    <n v="0"/>
    <n v="0"/>
    <n v="0"/>
    <n v="0"/>
    <n v="0"/>
    <n v="0"/>
    <n v="0"/>
    <n v="0.5"/>
    <n v="0"/>
    <n v="0"/>
    <n v="0"/>
    <n v="0"/>
    <n v="0"/>
    <n v="4.875"/>
    <n v="4"/>
    <n v="0"/>
    <n v="100"/>
    <n v="4.875"/>
    <s v="Fail"/>
    <n v="0"/>
    <n v="1"/>
    <n v="0"/>
    <n v="0"/>
    <n v="4.875"/>
    <n v="0"/>
    <n v="0"/>
    <n v="1"/>
    <n v="0"/>
    <n v="4.875"/>
    <n v="0"/>
    <n v="0"/>
    <n v="0"/>
    <n v="7.1999999999999995E-2"/>
    <n v="0"/>
    <n v="0.11333333333333333"/>
    <n v="3.8461538461538464E-2"/>
    <n v="0"/>
  </r>
  <r>
    <x v="99"/>
    <x v="99"/>
    <s v="Hamra Main Street"/>
    <x v="0"/>
    <s v="No"/>
    <x v="0"/>
    <n v="2"/>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0"/>
    <n v="4"/>
    <n v="0"/>
    <n v="100"/>
    <n v="0"/>
    <s v="Fail"/>
    <n v="0"/>
    <n v="1"/>
    <n v="0"/>
    <n v="0"/>
    <n v="0"/>
    <n v="0"/>
    <n v="1"/>
    <n v="0"/>
    <n v="0"/>
    <n v="0"/>
    <n v="0"/>
    <n v="0"/>
    <n v="0"/>
    <n v="0"/>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op 10"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7">
  <location ref="A3:B13" firstHeaderRow="1" firstDataRow="1" firstDataCol="1"/>
  <pivotFields count="91">
    <pivotField axis="axisRow" showAll="0" sortType="descending">
      <items count="102">
        <item x="0"/>
        <item h="1" x="9"/>
        <item h="1" x="99"/>
        <item h="1" x="10"/>
        <item h="1" x="11"/>
        <item h="1" x="12"/>
        <item h="1" x="13"/>
        <item x="14"/>
        <item x="15"/>
        <item h="1" x="16"/>
        <item h="1" x="17"/>
        <item h="1" x="18"/>
        <item x="1"/>
        <item h="1" x="19"/>
        <item x="20"/>
        <item h="1" x="21"/>
        <item h="1" x="22"/>
        <item h="1" x="23"/>
        <item h="1" x="24"/>
        <item h="1" x="25"/>
        <item h="1" x="26"/>
        <item h="1" x="27"/>
        <item h="1" x="28"/>
        <item x="2"/>
        <item h="1" x="29"/>
        <item h="1" x="30"/>
        <item h="1" x="31"/>
        <item h="1" x="32"/>
        <item h="1" x="33"/>
        <item h="1" x="34"/>
        <item h="1" x="35"/>
        <item h="1" x="36"/>
        <item h="1" x="37"/>
        <item h="1" x="38"/>
        <item x="3"/>
        <item h="1" x="39"/>
        <item h="1" x="40"/>
        <item h="1" x="41"/>
        <item h="1" x="42"/>
        <item h="1" x="43"/>
        <item h="1" x="44"/>
        <item h="1" x="45"/>
        <item h="1" x="46"/>
        <item h="1" x="47"/>
        <item h="1" x="48"/>
        <item x="4"/>
        <item h="1" x="49"/>
        <item h="1" x="50"/>
        <item h="1" x="51"/>
        <item h="1" x="52"/>
        <item h="1" x="53"/>
        <item h="1" x="54"/>
        <item h="1" x="55"/>
        <item h="1" x="56"/>
        <item h="1" x="57"/>
        <item h="1" x="58"/>
        <item x="5"/>
        <item h="1" x="59"/>
        <item h="1" x="60"/>
        <item h="1" x="61"/>
        <item h="1" x="62"/>
        <item h="1" x="63"/>
        <item h="1" x="64"/>
        <item h="1" x="65"/>
        <item h="1" x="66"/>
        <item h="1" x="67"/>
        <item h="1" x="68"/>
        <item h="1" x="6"/>
        <item h="1" x="69"/>
        <item h="1" x="70"/>
        <item h="1" x="71"/>
        <item h="1" x="72"/>
        <item h="1" x="73"/>
        <item h="1" x="74"/>
        <item h="1" x="75"/>
        <item h="1" x="76"/>
        <item h="1" x="77"/>
        <item h="1" x="78"/>
        <item x="7"/>
        <item h="1" x="79"/>
        <item h="1" x="80"/>
        <item h="1" x="81"/>
        <item h="1" x="82"/>
        <item h="1" x="83"/>
        <item h="1" x="84"/>
        <item h="1" x="85"/>
        <item h="1" x="86"/>
        <item h="1" x="87"/>
        <item h="1" x="88"/>
        <item h="1" x="8"/>
        <item h="1" x="89"/>
        <item h="1" x="90"/>
        <item h="1" x="91"/>
        <item h="1" x="92"/>
        <item h="1" x="93"/>
        <item h="1" x="94"/>
        <item h="1" x="95"/>
        <item h="1" x="96"/>
        <item h="1" x="97"/>
        <item h="1" x="98"/>
        <item h="1" m="1" x="10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s>
  <rowFields count="1">
    <field x="0"/>
  </rowFields>
  <rowItems count="10">
    <i>
      <x/>
    </i>
    <i>
      <x v="23"/>
    </i>
    <i>
      <x v="12"/>
    </i>
    <i>
      <x v="45"/>
    </i>
    <i>
      <x v="34"/>
    </i>
    <i>
      <x v="56"/>
    </i>
    <i>
      <x v="8"/>
    </i>
    <i>
      <x v="7"/>
    </i>
    <i>
      <x v="78"/>
    </i>
    <i>
      <x v="14"/>
    </i>
  </rowItems>
  <colItems count="1">
    <i/>
  </colItems>
  <dataFields count="1">
    <dataField name="Sum of Final Score" fld="71" baseField="0" baseItem="1" numFmtId="2"/>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Compliace Per Food Type"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4">
  <location ref="A3:B6" firstHeaderRow="1" firstDataRow="1" firstDataCol="1"/>
  <pivotFields count="91">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multipleItemSelectionAllowed="1" showAll="0">
      <items count="5">
        <item x="0"/>
        <item x="1"/>
        <item x="2"/>
        <item m="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s>
  <rowFields count="1">
    <field x="3"/>
  </rowFields>
  <rowItems count="3">
    <i>
      <x/>
    </i>
    <i>
      <x v="1"/>
    </i>
    <i>
      <x v="2"/>
    </i>
  </rowItems>
  <colItems count="1">
    <i/>
  </colItems>
  <dataFields count="1">
    <dataField name="Average of Final Score" fld="71" subtotal="average" baseField="3" baseItem="0" numFmtId="2"/>
  </dataFields>
  <chartFormats count="16">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0" series="1">
      <pivotArea type="data" outline="0" fieldPosition="0">
        <references count="2">
          <reference field="4294967294" count="1" selected="0">
            <x v="0"/>
          </reference>
          <reference field="3" count="1" selected="0">
            <x v="0"/>
          </reference>
        </references>
      </pivotArea>
    </chartFormat>
    <chartFormat chart="11" format="1" series="1">
      <pivotArea type="data" outline="0" fieldPosition="0">
        <references count="2">
          <reference field="4294967294" count="1" selected="0">
            <x v="0"/>
          </reference>
          <reference field="3" count="1" selected="0">
            <x v="1"/>
          </reference>
        </references>
      </pivotArea>
    </chartFormat>
    <chartFormat chart="11" format="2" series="1">
      <pivotArea type="data" outline="0" fieldPosition="0">
        <references count="2">
          <reference field="4294967294" count="1" selected="0">
            <x v="0"/>
          </reference>
          <reference field="3" count="1" selected="0">
            <x v="2"/>
          </reference>
        </references>
      </pivotArea>
    </chartFormat>
    <chartFormat chart="14" format="0" series="1">
      <pivotArea type="data" outline="0" fieldPosition="0">
        <references count="2">
          <reference field="4294967294" count="1" selected="0">
            <x v="0"/>
          </reference>
          <reference field="3" count="1" selected="0">
            <x v="0"/>
          </reference>
        </references>
      </pivotArea>
    </chartFormat>
    <chartFormat chart="14" format="1" series="1">
      <pivotArea type="data" outline="0" fieldPosition="0">
        <references count="2">
          <reference field="4294967294" count="1" selected="0">
            <x v="0"/>
          </reference>
          <reference field="3" count="1" selected="0">
            <x v="1"/>
          </reference>
        </references>
      </pivotArea>
    </chartFormat>
    <chartFormat chart="14" format="2" series="1">
      <pivotArea type="data" outline="0" fieldPosition="0">
        <references count="2">
          <reference field="4294967294" count="1" selected="0">
            <x v="0"/>
          </reference>
          <reference field="3" count="1" selected="0">
            <x v="2"/>
          </reference>
        </references>
      </pivotArea>
    </chartFormat>
    <chartFormat chart="14"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0"/>
          </reference>
        </references>
      </pivotArea>
    </chartFormat>
    <chartFormat chart="23" format="10">
      <pivotArea type="data" outline="0" fieldPosition="0">
        <references count="2">
          <reference field="4294967294" count="1" selected="0">
            <x v="0"/>
          </reference>
          <reference field="3" count="1" selected="0">
            <x v="0"/>
          </reference>
        </references>
      </pivotArea>
    </chartFormat>
    <chartFormat chart="23" format="11">
      <pivotArea type="data" outline="0" fieldPosition="0">
        <references count="2">
          <reference field="4294967294" count="1" selected="0">
            <x v="0"/>
          </reference>
          <reference field="3" count="1" selected="0">
            <x v="1"/>
          </reference>
        </references>
      </pivotArea>
    </chartFormat>
    <chartFormat chart="23" format="12">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Compliace Per Food Type"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5">
  <location ref="A3:B5" firstHeaderRow="1" firstDataRow="1" firstDataCol="1"/>
  <pivotFields count="91">
    <pivotField showAll="0" sortType="descending">
      <autoSortScope>
        <pivotArea dataOnly="0" outline="0" fieldPosition="0">
          <references count="1">
            <reference field="4294967294" count="1" selected="0">
              <x v="0"/>
            </reference>
          </references>
        </pivotArea>
      </autoSortScope>
    </pivotField>
    <pivotField showAll="0"/>
    <pivotField showAll="0"/>
    <pivotField multipleItemSelectionAllowed="1" showAll="0"/>
    <pivotField showAll="0"/>
    <pivotField axis="axisRow" showAll="0">
      <items count="4">
        <item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s>
  <rowFields count="1">
    <field x="5"/>
  </rowFields>
  <rowItems count="2">
    <i>
      <x/>
    </i>
    <i>
      <x v="1"/>
    </i>
  </rowItems>
  <colItems count="1">
    <i/>
  </colItems>
  <dataFields count="1">
    <dataField name="Average of Final Score" fld="71" subtotal="average" baseField="5" baseItem="0" numFmtId="2"/>
  </dataFields>
  <chartFormats count="7">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ompliance Per FF Type" cacheId="0"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5" indent="0" outline="1" outlineData="1" multipleFieldFilters="0" chartFormat="7">
  <location ref="A3:B7" firstHeaderRow="1" firstDataRow="2" firstDataCol="1"/>
  <pivotFields count="3">
    <pivotField axis="axisRow" allDrilled="1" showAll="0" dataSourceSort="1" defaultSubtotal="0" defaultAttributeDrillState="1">
      <items count="3">
        <item x="0"/>
        <item x="1"/>
        <item x="2"/>
      </items>
    </pivotField>
    <pivotField axis="axisCol" allDrilled="1" showAll="0" dataSourceSort="1" defaultAttributeDrillState="1">
      <items count="3">
        <item s="1" x="0"/>
        <item x="1"/>
        <item t="default"/>
      </items>
    </pivotField>
    <pivotField dataField="1" showAll="0"/>
  </pivotFields>
  <rowFields count="1">
    <field x="0"/>
  </rowFields>
  <rowItems count="3">
    <i>
      <x/>
    </i>
    <i>
      <x v="1"/>
    </i>
    <i>
      <x v="2"/>
    </i>
  </rowItems>
  <colFields count="1">
    <field x="1"/>
  </colFields>
  <colItems count="1">
    <i>
      <x/>
    </i>
  </colItems>
  <dataFields count="1">
    <dataField name="Count of Final Score" fld="2" subtotal="count" baseField="1" baseItem="0"/>
  </dataFields>
  <chartFormats count="1">
    <chartFormat chart="6" format="4" series="1">
      <pivotArea type="data" outline="0" fieldPosition="0">
        <references count="1">
          <reference field="4294967294" count="1" selected="0">
            <x v="0"/>
          </reference>
        </references>
      </pivotArea>
    </chartFormat>
  </chartFormats>
  <pivotHierarchies count="10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5]"/>
      </x15:pivotTableUISettings>
    </ext>
  </extLst>
</pivotTableDefinition>
</file>

<file path=xl/pivotTables/pivotTable5.xml><?xml version="1.0" encoding="utf-8"?>
<pivotTableDefinition xmlns="http://schemas.openxmlformats.org/spreadsheetml/2006/main" name="Compliace Per Category"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7">
  <location ref="A3:E4" firstHeaderRow="0" firstDataRow="1" firstDataCol="0"/>
  <pivotFields count="91">
    <pivotField showAll="0"/>
    <pivotField showAll="0"/>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dataField="1" showAll="0" defaultSubtotal="0"/>
    <pivotField dataField="1" showAll="0" defaultSubtotal="0"/>
    <pivotField dataField="1" showAll="0" defaultSubtotal="0"/>
    <pivotField dataField="1" showAll="0" defaultSubtotal="0"/>
  </pivotFields>
  <rowItems count="1">
    <i/>
  </rowItems>
  <colFields count="1">
    <field x="-2"/>
  </colFields>
  <colItems count="5">
    <i>
      <x/>
    </i>
    <i i="1">
      <x v="1"/>
    </i>
    <i i="2">
      <x v="2"/>
    </i>
    <i i="3">
      <x v="3"/>
    </i>
    <i i="4">
      <x v="4"/>
    </i>
  </colItems>
  <dataFields count="5">
    <dataField name="Sum of FO" fld="86" baseField="0" baseItem="0"/>
    <dataField name="Sum of FC" fld="87" baseField="0" baseItem="0"/>
    <dataField name="Sum of EH" fld="88" baseField="0" baseItem="0"/>
    <dataField name="Sum of SD" fld="89" baseField="0" baseItem="0"/>
    <dataField name="Sum of CS" fld="90" baseField="0" baseItem="0"/>
  </dataFields>
  <formats count="3">
    <format dxfId="35">
      <pivotArea type="all" dataOnly="0" outline="0" fieldPosition="0"/>
    </format>
    <format dxfId="34">
      <pivotArea outline="0" collapsedLevelsAreSubtotals="1" fieldPosition="0"/>
    </format>
    <format dxfId="33">
      <pivotArea dataOnly="0" labelOnly="1" outline="0" fieldPosition="0">
        <references count="1">
          <reference field="4294967294" count="5">
            <x v="0"/>
            <x v="1"/>
            <x v="2"/>
            <x v="3"/>
            <x v="4"/>
          </reference>
        </references>
      </pivotArea>
    </format>
  </formats>
  <chartFormats count="10">
    <chartFormat chart="22"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1"/>
          </reference>
        </references>
      </pivotArea>
    </chartFormat>
    <chartFormat chart="22" format="9" series="1">
      <pivotArea type="data" outline="0" fieldPosition="0">
        <references count="1">
          <reference field="4294967294" count="1" selected="0">
            <x v="2"/>
          </reference>
        </references>
      </pivotArea>
    </chartFormat>
    <chartFormat chart="22" format="10" series="1">
      <pivotArea type="data" outline="0" fieldPosition="0">
        <references count="1">
          <reference field="4294967294" count="1" selected="0">
            <x v="3"/>
          </reference>
        </references>
      </pivotArea>
    </chartFormat>
    <chartFormat chart="22" format="11" series="1">
      <pivotArea type="data" outline="0" fieldPosition="0">
        <references count="1">
          <reference field="4294967294" count="1" selected="0">
            <x v="4"/>
          </reference>
        </references>
      </pivotArea>
    </chartFormat>
    <chartFormat chart="24" format="12"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1"/>
          </reference>
        </references>
      </pivotArea>
    </chartFormat>
    <chartFormat chart="24" format="14" series="1">
      <pivotArea type="data" outline="0" fieldPosition="0">
        <references count="1">
          <reference field="4294967294" count="1" selected="0">
            <x v="2"/>
          </reference>
        </references>
      </pivotArea>
    </chartFormat>
    <chartFormat chart="24" format="15" series="1">
      <pivotArea type="data" outline="0" fieldPosition="0">
        <references count="1">
          <reference field="4294967294" count="1" selected="0">
            <x v="3"/>
          </reference>
        </references>
      </pivotArea>
    </chartFormat>
    <chartFormat chart="24" format="1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Details"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4">
  <location ref="A3:F4" firstHeaderRow="0" firstDataRow="1" firstDataCol="1"/>
  <pivotFields count="91">
    <pivotField showAll="0"/>
    <pivotField axis="axisRow" showAll="0">
      <items count="101">
        <item h="1" x="44"/>
        <item h="1" x="43"/>
        <item h="1" x="42"/>
        <item h="1" x="41"/>
        <item h="1" x="1"/>
        <item h="1" x="24"/>
        <item h="1" x="37"/>
        <item h="1" x="29"/>
        <item h="1" x="99"/>
        <item h="1" x="98"/>
        <item h="1" x="5"/>
        <item h="1" x="32"/>
        <item h="1" x="36"/>
        <item h="1" x="54"/>
        <item h="1" x="53"/>
        <item h="1" x="6"/>
        <item h="1" x="45"/>
        <item h="1" x="31"/>
        <item h="1" x="30"/>
        <item h="1" x="8"/>
        <item h="1" x="7"/>
        <item h="1" x="55"/>
        <item h="1" x="33"/>
        <item h="1" x="9"/>
        <item h="1" x="3"/>
        <item h="1" x="23"/>
        <item x="11"/>
        <item h="1" x="10"/>
        <item h="1" x="47"/>
        <item h="1" x="46"/>
        <item h="1" x="34"/>
        <item h="1" x="40"/>
        <item h="1" x="25"/>
        <item h="1" x="12"/>
        <item h="1" x="56"/>
        <item h="1" x="52"/>
        <item h="1" x="57"/>
        <item h="1" x="35"/>
        <item h="1" x="96"/>
        <item h="1" x="38"/>
        <item h="1" x="26"/>
        <item h="1" x="27"/>
        <item h="1" x="28"/>
        <item h="1" x="13"/>
        <item h="1" x="58"/>
        <item h="1" x="14"/>
        <item h="1" x="48"/>
        <item h="1" x="0"/>
        <item h="1" x="97"/>
        <item h="1" x="59"/>
        <item h="1" x="22"/>
        <item h="1" x="39"/>
        <item h="1" x="49"/>
        <item h="1" x="15"/>
        <item h="1" x="18"/>
        <item h="1" x="17"/>
        <item h="1" x="16"/>
        <item h="1" x="19"/>
        <item h="1" x="61"/>
        <item h="1" x="60"/>
        <item h="1" x="20"/>
        <item h="1" x="4"/>
        <item h="1" x="2"/>
        <item h="1" x="62"/>
        <item h="1" x="21"/>
        <item h="1" x="90"/>
        <item h="1" x="91"/>
        <item h="1" x="63"/>
        <item h="1" x="64"/>
        <item h="1" x="65"/>
        <item h="1" x="66"/>
        <item h="1" x="67"/>
        <item h="1" x="68"/>
        <item h="1" x="69"/>
        <item h="1" x="70"/>
        <item h="1" x="71"/>
        <item h="1" x="72"/>
        <item h="1" x="73"/>
        <item h="1" x="74"/>
        <item h="1" x="75"/>
        <item h="1" x="76"/>
        <item h="1" x="77"/>
        <item h="1" x="78"/>
        <item h="1" x="50"/>
        <item h="1" x="79"/>
        <item h="1" x="80"/>
        <item h="1" x="81"/>
        <item h="1" x="82"/>
        <item h="1" x="83"/>
        <item h="1" x="51"/>
        <item h="1" x="84"/>
        <item h="1" x="85"/>
        <item h="1" x="92"/>
        <item h="1" x="86"/>
        <item h="1" x="87"/>
        <item h="1" x="88"/>
        <item h="1" x="89"/>
        <item h="1" x="93"/>
        <item h="1" x="94"/>
        <item h="1" x="95"/>
        <item t="default"/>
      </items>
    </pivotField>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s>
  <rowFields count="1">
    <field x="1"/>
  </rowFields>
  <rowItems count="1">
    <i>
      <x v="26"/>
    </i>
  </rowItems>
  <colFields count="1">
    <field x="-2"/>
  </colFields>
  <colItems count="5">
    <i>
      <x/>
    </i>
    <i i="1">
      <x v="1"/>
    </i>
    <i i="2">
      <x v="2"/>
    </i>
    <i i="3">
      <x v="3"/>
    </i>
    <i i="4">
      <x v="4"/>
    </i>
  </colItems>
  <dataFields count="5">
    <dataField name="Sum of Total FO" fld="22" baseField="0" baseItem="0"/>
    <dataField name="Sum of Total FC" fld="39" baseField="0" baseItem="0"/>
    <dataField name="Sum of Total EH" fld="50" baseField="0" baseItem="0"/>
    <dataField name="Sum of Total SD" fld="61" baseField="0" baseItem="0"/>
    <dataField name="Sum of Total CS" fld="66" baseField="0" baseItem="0"/>
  </dataFields>
  <formats count="5">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0"/>
        </references>
      </pivotArea>
    </format>
    <format dxfId="28">
      <pivotArea dataOnly="0" labelOnly="1" outline="0" fieldPosition="0">
        <references count="1">
          <reference field="4294967294" count="5">
            <x v="0"/>
            <x v="1"/>
            <x v="2"/>
            <x v="3"/>
            <x v="4"/>
          </reference>
        </references>
      </pivotArea>
    </format>
  </formats>
  <chartFormats count="10">
    <chartFormat chart="29" format="27" series="1">
      <pivotArea type="data" outline="0" fieldPosition="0">
        <references count="1">
          <reference field="4294967294" count="1" selected="0">
            <x v="0"/>
          </reference>
        </references>
      </pivotArea>
    </chartFormat>
    <chartFormat chart="29" format="28" series="1">
      <pivotArea type="data" outline="0" fieldPosition="0">
        <references count="1">
          <reference field="4294967294" count="1" selected="0">
            <x v="1"/>
          </reference>
        </references>
      </pivotArea>
    </chartFormat>
    <chartFormat chart="29" format="29" series="1">
      <pivotArea type="data" outline="0" fieldPosition="0">
        <references count="1">
          <reference field="4294967294" count="1" selected="0">
            <x v="2"/>
          </reference>
        </references>
      </pivotArea>
    </chartFormat>
    <chartFormat chart="29" format="30" series="1">
      <pivotArea type="data" outline="0" fieldPosition="0">
        <references count="1">
          <reference field="4294967294" count="1" selected="0">
            <x v="3"/>
          </reference>
        </references>
      </pivotArea>
    </chartFormat>
    <chartFormat chart="29" format="31" series="1">
      <pivotArea type="data" outline="0" fieldPosition="0">
        <references count="1">
          <reference field="4294967294" count="1" selected="0">
            <x v="4"/>
          </reference>
        </references>
      </pivotArea>
    </chartFormat>
    <chartFormat chart="30" format="32" series="1">
      <pivotArea type="data" outline="0" fieldPosition="0">
        <references count="1">
          <reference field="4294967294" count="1" selected="0">
            <x v="0"/>
          </reference>
        </references>
      </pivotArea>
    </chartFormat>
    <chartFormat chart="30" format="33" series="1">
      <pivotArea type="data" outline="0" fieldPosition="0">
        <references count="1">
          <reference field="4294967294" count="1" selected="0">
            <x v="1"/>
          </reference>
        </references>
      </pivotArea>
    </chartFormat>
    <chartFormat chart="30" format="34" series="1">
      <pivotArea type="data" outline="0" fieldPosition="0">
        <references count="1">
          <reference field="4294967294" count="1" selected="0">
            <x v="2"/>
          </reference>
        </references>
      </pivotArea>
    </chartFormat>
    <chartFormat chart="30" format="35" series="1">
      <pivotArea type="data" outline="0" fieldPosition="0">
        <references count="1">
          <reference field="4294967294" count="1" selected="0">
            <x v="3"/>
          </reference>
        </references>
      </pivotArea>
    </chartFormat>
    <chartFormat chart="30" format="3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Details"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4">
  <location ref="A3:F4" firstHeaderRow="0" firstDataRow="1" firstDataCol="1"/>
  <pivotFields count="91">
    <pivotField showAll="0"/>
    <pivotField axis="axisRow" showAll="0">
      <items count="101">
        <item h="1" x="44"/>
        <item h="1" x="43"/>
        <item h="1" x="42"/>
        <item h="1" x="41"/>
        <item h="1" x="1"/>
        <item h="1" x="24"/>
        <item h="1" x="37"/>
        <item h="1" x="29"/>
        <item h="1" x="99"/>
        <item h="1" x="98"/>
        <item h="1" x="5"/>
        <item h="1" x="32"/>
        <item h="1" x="36"/>
        <item h="1" x="54"/>
        <item h="1" x="53"/>
        <item h="1" x="6"/>
        <item h="1" x="45"/>
        <item h="1" x="31"/>
        <item h="1" x="30"/>
        <item h="1" x="8"/>
        <item h="1" x="7"/>
        <item h="1" x="55"/>
        <item h="1" x="33"/>
        <item h="1" x="9"/>
        <item h="1" x="3"/>
        <item h="1" x="23"/>
        <item x="11"/>
        <item h="1" x="10"/>
        <item h="1" x="47"/>
        <item h="1" x="46"/>
        <item h="1" x="34"/>
        <item h="1" x="40"/>
        <item h="1" x="25"/>
        <item h="1" x="12"/>
        <item h="1" x="56"/>
        <item h="1" x="52"/>
        <item h="1" x="57"/>
        <item h="1" x="35"/>
        <item h="1" x="96"/>
        <item h="1" x="38"/>
        <item h="1" x="26"/>
        <item h="1" x="27"/>
        <item h="1" x="28"/>
        <item h="1" x="13"/>
        <item h="1" x="58"/>
        <item h="1" x="14"/>
        <item h="1" x="48"/>
        <item h="1" x="0"/>
        <item h="1" x="97"/>
        <item h="1" x="59"/>
        <item h="1" x="22"/>
        <item h="1" x="39"/>
        <item h="1" x="49"/>
        <item h="1" x="15"/>
        <item h="1" x="18"/>
        <item h="1" x="17"/>
        <item h="1" x="16"/>
        <item h="1" x="19"/>
        <item h="1" x="61"/>
        <item h="1" x="60"/>
        <item h="1" x="20"/>
        <item h="1" x="4"/>
        <item h="1" x="2"/>
        <item h="1" x="62"/>
        <item h="1" x="21"/>
        <item h="1" x="90"/>
        <item h="1" x="91"/>
        <item h="1" x="63"/>
        <item h="1" x="64"/>
        <item h="1" x="65"/>
        <item h="1" x="66"/>
        <item h="1" x="67"/>
        <item h="1" x="68"/>
        <item h="1" x="69"/>
        <item h="1" x="70"/>
        <item h="1" x="71"/>
        <item h="1" x="72"/>
        <item h="1" x="73"/>
        <item h="1" x="74"/>
        <item h="1" x="75"/>
        <item h="1" x="76"/>
        <item h="1" x="77"/>
        <item h="1" x="78"/>
        <item h="1" x="50"/>
        <item h="1" x="79"/>
        <item h="1" x="80"/>
        <item h="1" x="81"/>
        <item h="1" x="82"/>
        <item h="1" x="83"/>
        <item h="1" x="51"/>
        <item h="1" x="84"/>
        <item h="1" x="85"/>
        <item h="1" x="92"/>
        <item h="1" x="86"/>
        <item h="1" x="87"/>
        <item h="1" x="88"/>
        <item h="1" x="89"/>
        <item h="1" x="93"/>
        <item h="1" x="94"/>
        <item h="1" x="95"/>
        <item t="default"/>
      </items>
    </pivotField>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s>
  <rowFields count="1">
    <field x="1"/>
  </rowFields>
  <rowItems count="1">
    <i>
      <x v="26"/>
    </i>
  </rowItems>
  <colFields count="1">
    <field x="-2"/>
  </colFields>
  <colItems count="5">
    <i>
      <x/>
    </i>
    <i i="1">
      <x v="1"/>
    </i>
    <i i="2">
      <x v="2"/>
    </i>
    <i i="3">
      <x v="3"/>
    </i>
    <i i="4">
      <x v="4"/>
    </i>
  </colItems>
  <dataFields count="5">
    <dataField name="Sum of Total FO" fld="22" baseField="0" baseItem="0"/>
    <dataField name="Sum of Total FC" fld="39" baseField="0" baseItem="0"/>
    <dataField name="Sum of Total EH" fld="50" baseField="0" baseItem="0"/>
    <dataField name="Sum of Total SD" fld="61" baseField="0" baseItem="0"/>
    <dataField name="Sum of Total CS" fld="66" baseField="0" baseItem="0"/>
  </dataFields>
  <formats count="5">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outline="0" fieldPosition="0">
        <references count="1">
          <reference field="4294967294" count="5">
            <x v="0"/>
            <x v="1"/>
            <x v="2"/>
            <x v="3"/>
            <x v="4"/>
          </reference>
        </references>
      </pivotArea>
    </format>
  </formats>
  <chartFormats count="10">
    <chartFormat chart="29" format="27" series="1">
      <pivotArea type="data" outline="0" fieldPosition="0">
        <references count="1">
          <reference field="4294967294" count="1" selected="0">
            <x v="0"/>
          </reference>
        </references>
      </pivotArea>
    </chartFormat>
    <chartFormat chart="29" format="28" series="1">
      <pivotArea type="data" outline="0" fieldPosition="0">
        <references count="1">
          <reference field="4294967294" count="1" selected="0">
            <x v="1"/>
          </reference>
        </references>
      </pivotArea>
    </chartFormat>
    <chartFormat chart="29" format="29" series="1">
      <pivotArea type="data" outline="0" fieldPosition="0">
        <references count="1">
          <reference field="4294967294" count="1" selected="0">
            <x v="2"/>
          </reference>
        </references>
      </pivotArea>
    </chartFormat>
    <chartFormat chart="29" format="30" series="1">
      <pivotArea type="data" outline="0" fieldPosition="0">
        <references count="1">
          <reference field="4294967294" count="1" selected="0">
            <x v="3"/>
          </reference>
        </references>
      </pivotArea>
    </chartFormat>
    <chartFormat chart="29" format="31" series="1">
      <pivotArea type="data" outline="0" fieldPosition="0">
        <references count="1">
          <reference field="4294967294" count="1" selected="0">
            <x v="4"/>
          </reference>
        </references>
      </pivotArea>
    </chartFormat>
    <chartFormat chart="30" format="32" series="1">
      <pivotArea type="data" outline="0" fieldPosition="0">
        <references count="1">
          <reference field="4294967294" count="1" selected="0">
            <x v="0"/>
          </reference>
        </references>
      </pivotArea>
    </chartFormat>
    <chartFormat chart="30" format="33" series="1">
      <pivotArea type="data" outline="0" fieldPosition="0">
        <references count="1">
          <reference field="4294967294" count="1" selected="0">
            <x v="1"/>
          </reference>
        </references>
      </pivotArea>
    </chartFormat>
    <chartFormat chart="30" format="34" series="1">
      <pivotArea type="data" outline="0" fieldPosition="0">
        <references count="1">
          <reference field="4294967294" count="1" selected="0">
            <x v="2"/>
          </reference>
        </references>
      </pivotArea>
    </chartFormat>
    <chartFormat chart="30" format="35" series="1">
      <pivotArea type="data" outline="0" fieldPosition="0">
        <references count="1">
          <reference field="4294967294" count="1" selected="0">
            <x v="3"/>
          </reference>
        </references>
      </pivotArea>
    </chartFormat>
    <chartFormat chart="30" format="36"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Statistics" cacheId="1"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chartFormat="39">
  <location ref="A3:C4" firstHeaderRow="0" firstDataRow="1" firstDataCol="0"/>
  <pivotFields count="91">
    <pivotField showAll="0"/>
    <pivotField showAll="0">
      <items count="101">
        <item x="44"/>
        <item x="43"/>
        <item x="42"/>
        <item x="41"/>
        <item x="1"/>
        <item x="24"/>
        <item x="37"/>
        <item x="29"/>
        <item x="99"/>
        <item x="98"/>
        <item x="5"/>
        <item x="32"/>
        <item x="36"/>
        <item x="54"/>
        <item x="53"/>
        <item x="6"/>
        <item x="45"/>
        <item x="31"/>
        <item x="30"/>
        <item x="8"/>
        <item x="7"/>
        <item x="55"/>
        <item x="33"/>
        <item x="9"/>
        <item x="3"/>
        <item x="23"/>
        <item x="11"/>
        <item x="10"/>
        <item x="47"/>
        <item x="46"/>
        <item x="34"/>
        <item x="40"/>
        <item x="25"/>
        <item x="12"/>
        <item x="56"/>
        <item x="52"/>
        <item x="57"/>
        <item x="35"/>
        <item x="96"/>
        <item x="38"/>
        <item x="26"/>
        <item x="27"/>
        <item x="28"/>
        <item x="13"/>
        <item x="58"/>
        <item x="14"/>
        <item x="48"/>
        <item x="0"/>
        <item x="97"/>
        <item x="59"/>
        <item x="22"/>
        <item x="39"/>
        <item x="49"/>
        <item x="15"/>
        <item x="18"/>
        <item x="17"/>
        <item x="16"/>
        <item x="19"/>
        <item x="61"/>
        <item x="60"/>
        <item x="20"/>
        <item x="4"/>
        <item x="2"/>
        <item x="62"/>
        <item x="21"/>
        <item x="90"/>
        <item x="91"/>
        <item x="63"/>
        <item x="64"/>
        <item x="65"/>
        <item x="66"/>
        <item x="67"/>
        <item x="68"/>
        <item x="69"/>
        <item x="70"/>
        <item x="71"/>
        <item x="72"/>
        <item x="73"/>
        <item x="74"/>
        <item x="75"/>
        <item x="76"/>
        <item x="77"/>
        <item x="78"/>
        <item x="50"/>
        <item x="79"/>
        <item x="80"/>
        <item x="81"/>
        <item x="82"/>
        <item x="83"/>
        <item x="51"/>
        <item x="84"/>
        <item x="85"/>
        <item x="92"/>
        <item x="86"/>
        <item x="87"/>
        <item x="88"/>
        <item x="89"/>
        <item x="93"/>
        <item x="94"/>
        <item x="95"/>
        <item t="default"/>
      </items>
    </pivotField>
    <pivotField showAll="0"/>
    <pivotField multipleItemSelectionAllowe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s>
  <rowItems count="1">
    <i/>
  </rowItems>
  <colFields count="1">
    <field x="-2"/>
  </colFields>
  <colItems count="3">
    <i>
      <x/>
    </i>
    <i i="1">
      <x v="1"/>
    </i>
    <i i="2">
      <x v="2"/>
    </i>
  </colItems>
  <dataFields count="3">
    <dataField name="Average of Final Score" fld="71" subtotal="average" baseField="1" baseItem="0"/>
    <dataField name="Max of Final Score2" fld="71" subtotal="max" baseField="1" baseItem="0"/>
    <dataField name="Min of Final Score3" fld="71" subtotal="min" baseField="0" baseItem="0"/>
  </dataFields>
  <formats count="3">
    <format dxfId="22">
      <pivotArea type="all" dataOnly="0" outline="0" fieldPosition="0"/>
    </format>
    <format dxfId="21">
      <pivotArea outline="0" collapsedLevelsAreSubtotals="1" fieldPosition="0"/>
    </format>
    <format dxfId="20">
      <pivotArea field="1" type="button" dataOnly="0" labelOnly="1" outline="0"/>
    </format>
  </formats>
  <chartFormats count="13">
    <chartFormat chart="33"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2"/>
          </reference>
        </references>
      </pivotArea>
    </chartFormat>
    <chartFormat chart="35" format="0" series="1">
      <pivotArea type="data" outline="0" fieldPosition="0">
        <references count="1">
          <reference field="4294967294" count="1" selected="0">
            <x v="0"/>
          </reference>
        </references>
      </pivotArea>
    </chartFormat>
    <chartFormat chart="35" format="1" series="1">
      <pivotArea type="data" outline="0" fieldPosition="0">
        <references count="1">
          <reference field="4294967294" count="1" selected="0">
            <x v="1"/>
          </reference>
        </references>
      </pivotArea>
    </chartFormat>
    <chartFormat chart="35" format="2" series="1">
      <pivotArea type="data" outline="0" fieldPosition="0">
        <references count="1">
          <reference field="4294967294" count="1" selected="0">
            <x v="2"/>
          </reference>
        </references>
      </pivotArea>
    </chartFormat>
    <chartFormat chart="37" format="4" series="1">
      <pivotArea type="data" outline="0" fieldPosition="0">
        <references count="1">
          <reference field="4294967294" count="1" selected="0">
            <x v="0"/>
          </reference>
        </references>
      </pivotArea>
    </chartFormat>
    <chartFormat chart="37" format="5" series="1">
      <pivotArea type="data" outline="0" fieldPosition="0">
        <references count="1">
          <reference field="4294967294" count="1" selected="0">
            <x v="1"/>
          </reference>
        </references>
      </pivotArea>
    </chartFormat>
    <chartFormat chart="37" format="6" series="1">
      <pivotArea type="data" outline="0" fieldPosition="0">
        <references count="1">
          <reference field="4294967294" count="1" selected="0">
            <x v="2"/>
          </reference>
        </references>
      </pivotArea>
    </chartFormat>
    <chartFormat chart="38" format="7" series="1">
      <pivotArea type="data" outline="0" fieldPosition="0">
        <references count="1">
          <reference field="4294967294" count="1" selected="0">
            <x v="0"/>
          </reference>
        </references>
      </pivotArea>
    </chartFormat>
    <chartFormat chart="38" format="8" series="1">
      <pivotArea type="data" outline="0" fieldPosition="0">
        <references count="1">
          <reference field="4294967294" count="1" selected="0">
            <x v="1"/>
          </reference>
        </references>
      </pivotArea>
    </chartFormat>
    <chartFormat chart="38" format="9" series="1">
      <pivotArea type="data" outline="0" fieldPosition="0">
        <references count="1">
          <reference field="4294967294" count="1" selected="0">
            <x v="2"/>
          </reference>
        </references>
      </pivotArea>
    </chartFormat>
    <chartFormat chart="38"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_of_the_Food_Service_Establishment" sourceName="Name of the Food Service Establishment">
  <pivotTables>
    <pivotTable tabId="19" name="Details"/>
    <pivotTable tabId="22" name="Details"/>
  </pivotTables>
  <data>
    <tabular pivotCacheId="1">
      <items count="100">
        <i x="44"/>
        <i x="43"/>
        <i x="42"/>
        <i x="41"/>
        <i x="1"/>
        <i x="24"/>
        <i x="37"/>
        <i x="29"/>
        <i x="99"/>
        <i x="98"/>
        <i x="5"/>
        <i x="32"/>
        <i x="36"/>
        <i x="54"/>
        <i x="53"/>
        <i x="6"/>
        <i x="45"/>
        <i x="31"/>
        <i x="30"/>
        <i x="8"/>
        <i x="7"/>
        <i x="55"/>
        <i x="33"/>
        <i x="9"/>
        <i x="3"/>
        <i x="23"/>
        <i x="11" s="1"/>
        <i x="10"/>
        <i x="47"/>
        <i x="46"/>
        <i x="34"/>
        <i x="40"/>
        <i x="25"/>
        <i x="12"/>
        <i x="56"/>
        <i x="52"/>
        <i x="57"/>
        <i x="35"/>
        <i x="96"/>
        <i x="38"/>
        <i x="26"/>
        <i x="27"/>
        <i x="28"/>
        <i x="13"/>
        <i x="58"/>
        <i x="14"/>
        <i x="48"/>
        <i x="0"/>
        <i x="97"/>
        <i x="59"/>
        <i x="22"/>
        <i x="39"/>
        <i x="49"/>
        <i x="15"/>
        <i x="18"/>
        <i x="17"/>
        <i x="16"/>
        <i x="19"/>
        <i x="61"/>
        <i x="60"/>
        <i x="20"/>
        <i x="4"/>
        <i x="2"/>
        <i x="62"/>
        <i x="21"/>
        <i x="90"/>
        <i x="91"/>
        <i x="63"/>
        <i x="64"/>
        <i x="65"/>
        <i x="66"/>
        <i x="67"/>
        <i x="68"/>
        <i x="69"/>
        <i x="70"/>
        <i x="71"/>
        <i x="72"/>
        <i x="73"/>
        <i x="74"/>
        <i x="75"/>
        <i x="76"/>
        <i x="77"/>
        <i x="78"/>
        <i x="50"/>
        <i x="79"/>
        <i x="80"/>
        <i x="81"/>
        <i x="82"/>
        <i x="83"/>
        <i x="51"/>
        <i x="84"/>
        <i x="85"/>
        <i x="92"/>
        <i x="86"/>
        <i x="87"/>
        <i x="88"/>
        <i x="89"/>
        <i x="93"/>
        <i x="94"/>
        <i x="9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of the Food Service Establishment" cache="Slicer_Name_of_the_Food_Service_Establishment" caption="Name of the Food Service Establishment" startItem="24" style="SlicerStyleDark2" rowHeight="241300"/>
</slicers>
</file>

<file path=xl/tables/table1.xml><?xml version="1.0" encoding="utf-8"?>
<table xmlns="http://schemas.openxmlformats.org/spreadsheetml/2006/main" id="5" name="NewCleanValue" displayName="NewCleanValue" ref="A3:CM103" totalsRowShown="0" headerRowDxfId="128" dataDxfId="127">
  <autoFilter ref="A3:CM103"/>
  <tableColumns count="91">
    <tableColumn id="1" name="Code" dataDxfId="126"/>
    <tableColumn id="2" name="Name of the Food Service Establishment" dataDxfId="125"/>
    <tableColumn id="3" name="Location" dataDxfId="124"/>
    <tableColumn id="4" name="Type of Food Service Facility نوع المؤسسة" dataDxfId="123"/>
    <tableColumn id="5" name="Does the facility provide a delivery service? عندك ديليفري" dataDxfId="122"/>
    <tableColumn id="6" name="SES" dataDxfId="121"/>
    <tableColumn id="7" name="SES Nb" dataDxfId="120"/>
    <tableColumn id="8" name="FO Are all areas of the food establishment, including restrooms and waiting areas, properly cleaned, stocked, sanitized, or disinfected, as appropriate?" dataDxfId="119"/>
    <tableColumn id="9" name="FO Are ventilation systems including air ducts and vents in the facility clean,  and operating properly?" dataDxfId="118"/>
    <tableColumn id="10" name="FO Is there increased circulation of outdoor air (as much as possible) by, for example, opening windows and doors or using fans?" dataDxfId="117"/>
    <tableColumn id="11" name="FO reusable menus " dataDxfId="116"/>
    <tableColumn id="12" name="FO linen napkins" dataDxfId="115"/>
    <tableColumn id="13" name="FO table cloths" dataDxfId="114"/>
    <tableColumn id="14" name="FO Seating covers" dataDxfId="113"/>
    <tableColumn id="15" name="FO Throw rugs " dataDxfId="112"/>
    <tableColumn id="16" name="FO Condiments " dataDxfId="111"/>
    <tableColumn id="17" name="FO   ketchup bottles salt/pepper shakers" dataDxfId="110"/>
    <tableColumn id="18" name="FO Are sufficient stocks of single-service and single-use articles (e.g. tableware, carryout utensils if applicable available ?" dataDxfId="109"/>
    <tableColumn id="19" name="FO Are all the hand washing sinks accessible and fully stocked (e.g. soap, paper towels, hand wash sign, and trash bins)?" dataDxfId="108"/>
    <tableColumn id="20" name="FO Are paper towels and trash cans available in the bathrooms so doors can be opened and closed without touching handles directly?" dataDxfId="107"/>
    <tableColumn id="21" name="FO Are all the hand washing sinks functional and able to reach 100⁰F (38.8°C) minimum?" dataDxfId="106"/>
    <tableColumn id="22" name="FO (2)Are all the hand washing sinks accessible and fully stocked (e.g. soap, paper towels, hand wash sign, and trash bins?" dataDxfId="105"/>
    <tableColumn id="23" name="Total FO" dataDxfId="104"/>
    <tableColumn id="24" name="FC Are necessary sanitizers and disinfectants that meet criteria for use against CoVid19 available?" dataDxfId="103"/>
    <tableColumn id="25" name="FC Are food contact surfaces and counters cleaned and sanitized?" dataDxfId="102"/>
    <tableColumn id="26" name="FC Wash" dataDxfId="101"/>
    <tableColumn id="27" name="FC Rinse" dataDxfId="100"/>
    <tableColumn id="28" name="FC sanitize food contact surfaces" dataDxfId="99"/>
    <tableColumn id="29" name="FC Beverage equipment after use" dataDxfId="98"/>
    <tableColumn id="30" name="FC Have you applied a disinfecting schedule/routine plan?" dataDxfId="97"/>
    <tableColumn id="31" name="FC  Are high touch areas and equipment cleaned and disinfected?" dataDxfId="96"/>
    <tableColumn id="32" name="FC Door knobs" dataDxfId="95"/>
    <tableColumn id="33" name="FC Display cases" dataDxfId="94"/>
    <tableColumn id="34" name="FC Check out counters" dataDxfId="93"/>
    <tableColumn id="35" name="FC Equipment handles " dataDxfId="92"/>
    <tableColumn id="36" name="FC Cedit card machines" dataDxfId="91"/>
    <tableColumn id="37" name="FC Are all coolers, freezers, hot and cold holding units clean, sanitized, and protected from contamination  ?" dataDxfId="90"/>
    <tableColumn id="38" name="FC Are all food, packaging, and chemicals properly stored and protected from cross contamination?" dataDxfId="89"/>
    <tableColumn id="39" name="FC Do you have sanitizer test strips available and are the test strips appropriate for the sanitizer being used?" dataDxfId="88"/>
    <tableColumn id="40" name="Total FC" dataDxfId="87"/>
    <tableColumn id="41" name="EH Are signs posted on how to stop the spread of COVID-19 and promote everyday protective measures?" dataDxfId="86"/>
    <tableColumn id="42" name="EH Have you trained and reminded employees of effective hand hygiene practices including washing hands with soap?" dataDxfId="85"/>
    <tableColumn id="43" name="EH Have you considered using hand sanitizers (minimum 60% alcohol), to encourage hand hygiene by both customers and employees to supplement hand washing?" dataDxfId="84"/>
    <tableColumn id="44" name="EH Are you following guidance and practices for employee health checks/screenings?" dataDxfId="83"/>
    <tableColumn id="45" name="EH Do you have a protocol to check employee health and personal hygiene practices within your food establishment?" dataDxfId="82"/>
    <tableColumn id="46" name="EH PCR testing frequency  " dataDxfId="81"/>
    <tableColumn id="47" name="EH Is there a plan or policy for, and an adequate supply of, personal protective equipment and/or cloth face coverings?" dataDxfId="80"/>
    <tableColumn id="48" name="EH (Masks)" dataDxfId="79"/>
    <tableColumn id="49" name="EH (Gloves)" dataDxfId="78"/>
    <tableColumn id="50" name="EH  (Face Covering)" dataDxfId="77"/>
    <tableColumn id="51" name="Total EH" dataDxfId="76"/>
    <tableColumn id="52" name="SD Has the facility taken measures to minimize face-to-face contact?" dataDxfId="75"/>
    <tableColumn id="53" name="SD  (Tape on floors/sidewalks قواطع)" dataDxfId="74"/>
    <tableColumn id="54" name="SD  (partitions)" dataDxfId="73"/>
    <tableColumn id="55" name="SD  (signage on walls تذكير عل حيط)" dataDxfId="72"/>
    <tableColumn id="56" name="SD Have you limited offering self-service ?" dataDxfId="71"/>
    <tableColumn id="57" name="SD  (buffets منعتو )" dataDxfId="70"/>
    <tableColumn id="58" name="SD  (salad bars منعتو)" dataDxfId="69"/>
    <tableColumn id="59" name="SD  (drink stations)" dataDxfId="68"/>
    <tableColumn id="60" name="SD   Have you restricted the number of employees in shared spaces, including kitchens, break rooms, and offices to maintain at least a 6-foot distance between people?" dataDxfId="67"/>
    <tableColumn id="61" name="SD  (قللتو نسبة عدد الزبائن لل 50%)" dataDxfId="66"/>
    <tableColumn id="62" name="Total SD" dataDxfId="65"/>
    <tableColumn id="63" name="CS Are you following Temperature guidance and practices for Customers (taking temperature before entering?" dataDxfId="64"/>
    <tableColumn id="64" name=" CS Sanitization of product before delivering " dataDxfId="63"/>
    <tableColumn id="65" name=" CS Wearing Face mask for employees and delivery guys " dataDxfId="62"/>
    <tableColumn id="66" name="CS  Presence of PPE, personnel protective equipment,Mask,faceShield,Gloves" dataDxfId="61"/>
    <tableColumn id="67" name="Total CS" dataDxfId="60"/>
    <tableColumn id="68" name="Total" dataDxfId="59"/>
    <tableColumn id="69" name="قدي بتعطي حالك من 1 ل 10  على 10 علامة على قدي انت متبع اجراءات تجنب عدوى كورونا  How much do you consider yourself compliant t" dataDxfId="58"/>
    <tableColumn id="70" name="Total2" dataDxfId="57"/>
    <tableColumn id="71" name="Score without N/A" dataDxfId="56"/>
    <tableColumn id="72" name="Final Score" dataDxfId="55"/>
    <tableColumn id="86" name="Pass/Fail" dataDxfId="54">
      <calculatedColumnFormula>IF(NewCleanValue[[#This Row],[Final Score]]&gt;50,"Pass","Fail")</calculatedColumnFormula>
    </tableColumn>
    <tableColumn id="73" name="FF" dataDxfId="53"/>
    <tableColumn id="74" name="BP" dataDxfId="52"/>
    <tableColumn id="75" name="R" dataDxfId="51"/>
    <tableColumn id="76" name="FF Score" dataDxfId="50"/>
    <tableColumn id="77" name="BP Score" dataDxfId="49"/>
    <tableColumn id="78" name="R Score" dataDxfId="48"/>
    <tableColumn id="79" name="H SES" dataDxfId="47"/>
    <tableColumn id="80" name="L SES" dataDxfId="46"/>
    <tableColumn id="81" name="H Score" dataDxfId="45"/>
    <tableColumn id="82" name="L Score" dataDxfId="44"/>
    <tableColumn id="83" name="FF Pass" dataDxfId="43"/>
    <tableColumn id="84" name="BP Pass" dataDxfId="42"/>
    <tableColumn id="85" name="R Pass" dataDxfId="41"/>
    <tableColumn id="87" name="FO" dataDxfId="40">
      <calculatedColumnFormula>NewCleanValue[[#This Row],[Total FO]]/$W$2</calculatedColumnFormula>
    </tableColumn>
    <tableColumn id="88" name="FC" dataDxfId="39">
      <calculatedColumnFormula>NewCleanValue[[#This Row],[Total FC]]/$AN$2</calculatedColumnFormula>
    </tableColumn>
    <tableColumn id="89" name="EH" dataDxfId="38">
      <calculatedColumnFormula>NewCleanValue[[#This Row],[Total EH]]/$AY$2</calculatedColumnFormula>
    </tableColumn>
    <tableColumn id="90" name="SD" dataDxfId="37">
      <calculatedColumnFormula>NewCleanValue[[#This Row],[Total SD]]/$BJ$2</calculatedColumnFormula>
    </tableColumn>
    <tableColumn id="91" name="CS" dataDxfId="36">
      <calculatedColumnFormula>NewCleanValue[[#This Row],[Total CS]]/$BO$2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103"/>
  <sheetViews>
    <sheetView workbookViewId="0">
      <selection activeCell="D6" sqref="D6"/>
    </sheetView>
  </sheetViews>
  <sheetFormatPr defaultRowHeight="13.5"/>
  <cols>
    <col min="1" max="1" width="9.140625" style="4"/>
    <col min="2" max="2" width="42.85546875" style="4" customWidth="1"/>
    <col min="3" max="3" width="11.85546875" style="4" customWidth="1"/>
    <col min="4" max="4" width="40.7109375" style="4" customWidth="1"/>
    <col min="5" max="5" width="54" style="4" customWidth="1"/>
    <col min="6" max="6" width="9.140625" style="4"/>
    <col min="7" max="7" width="10.5703125" style="4" customWidth="1"/>
    <col min="8" max="10" width="73.42578125" style="4" customWidth="1"/>
    <col min="11" max="11" width="22.28515625" style="4" customWidth="1"/>
    <col min="12" max="12" width="19.85546875" style="4" customWidth="1"/>
    <col min="13" max="13" width="17.7109375" style="4" customWidth="1"/>
    <col min="14" max="14" width="20.5703125" style="4" customWidth="1"/>
    <col min="15" max="15" width="18.28515625" style="4" customWidth="1"/>
    <col min="16" max="16" width="19.140625" style="4" customWidth="1"/>
    <col min="17" max="17" width="41.85546875" style="4" customWidth="1"/>
    <col min="18" max="22" width="73.42578125" style="4" customWidth="1"/>
    <col min="23" max="23" width="11.85546875" style="4" customWidth="1"/>
    <col min="24" max="24" width="73.42578125" style="4" customWidth="1"/>
    <col min="25" max="25" width="65.5703125" style="4" customWidth="1"/>
    <col min="26" max="26" width="11.85546875" style="4" customWidth="1"/>
    <col min="27" max="27" width="12" style="4" customWidth="1"/>
    <col min="28" max="28" width="34.7109375" style="4" customWidth="1"/>
    <col min="29" max="29" width="35.42578125" style="4" customWidth="1"/>
    <col min="30" max="30" width="59.7109375" style="4" customWidth="1"/>
    <col min="31" max="31" width="66" style="4" customWidth="1"/>
    <col min="32" max="32" width="18" style="4" customWidth="1"/>
    <col min="33" max="33" width="19.140625" style="4" customWidth="1"/>
    <col min="34" max="34" width="25.28515625" style="4" customWidth="1"/>
    <col min="35" max="35" width="26" style="4" customWidth="1"/>
    <col min="36" max="36" width="26.140625" style="4" customWidth="1"/>
    <col min="37" max="39" width="73.42578125" style="4" customWidth="1"/>
    <col min="40" max="40" width="11.7109375" style="4" customWidth="1"/>
    <col min="41" max="45" width="73.42578125" style="4" customWidth="1"/>
    <col min="46" max="46" width="29.42578125" style="4" customWidth="1"/>
    <col min="47" max="47" width="73.42578125" style="4" customWidth="1"/>
    <col min="48" max="48" width="14" style="4" customWidth="1"/>
    <col min="49" max="49" width="14.5703125" style="4" customWidth="1"/>
    <col min="50" max="50" width="22.28515625" style="4" customWidth="1"/>
    <col min="51" max="51" width="12" style="4" customWidth="1"/>
    <col min="52" max="52" width="69.140625" style="4" customWidth="1"/>
    <col min="53" max="53" width="37" style="4" customWidth="1"/>
    <col min="54" max="54" width="17.5703125" style="4" customWidth="1"/>
    <col min="55" max="55" width="33.140625" style="4" customWidth="1"/>
    <col min="56" max="56" width="44.85546875" style="4" customWidth="1"/>
    <col min="57" max="57" width="19.42578125" style="4" customWidth="1"/>
    <col min="58" max="58" width="21.28515625" style="4" customWidth="1"/>
    <col min="59" max="59" width="21.42578125" style="4" customWidth="1"/>
    <col min="60" max="60" width="73.42578125" style="4" customWidth="1"/>
    <col min="61" max="61" width="28.42578125" style="4" customWidth="1"/>
    <col min="62" max="62" width="11.85546875" style="4" customWidth="1"/>
    <col min="63" max="63" width="73.42578125" style="4" customWidth="1"/>
    <col min="64" max="64" width="47.28515625" style="4" customWidth="1"/>
    <col min="65" max="65" width="58.140625" style="4" customWidth="1"/>
    <col min="66" max="66" width="73.42578125" style="4" customWidth="1"/>
    <col min="67" max="67" width="11.7109375" style="4" customWidth="1"/>
    <col min="68" max="68" width="9.140625" style="4"/>
    <col min="69" max="69" width="73.42578125" style="4" customWidth="1"/>
    <col min="70" max="70" width="9.5703125" style="4" customWidth="1"/>
    <col min="71" max="71" width="21.42578125" style="4" customWidth="1"/>
    <col min="72" max="73" width="14.140625" style="4" customWidth="1"/>
    <col min="74" max="76" width="9.140625" style="4"/>
    <col min="77" max="77" width="11.7109375" style="4" customWidth="1"/>
    <col min="78" max="78" width="11.85546875" style="4" customWidth="1"/>
    <col min="79" max="79" width="10.7109375" style="4" customWidth="1"/>
    <col min="80" max="80" width="9.28515625" style="4" customWidth="1"/>
    <col min="81" max="81" width="9.140625" style="4"/>
    <col min="82" max="82" width="10.85546875" style="4" customWidth="1"/>
    <col min="83" max="83" width="10.5703125" style="4" customWidth="1"/>
    <col min="84" max="84" width="10.140625" style="4" customWidth="1"/>
    <col min="85" max="85" width="10.28515625" style="4" customWidth="1"/>
    <col min="86" max="86" width="9.140625" style="4"/>
    <col min="87" max="87" width="15.5703125" style="4" bestFit="1" customWidth="1"/>
    <col min="88" max="16384" width="9.140625" style="4"/>
  </cols>
  <sheetData>
    <row r="1" spans="1:99" s="5" customFormat="1">
      <c r="H1" s="5" t="s">
        <v>0</v>
      </c>
      <c r="X1" s="5" t="s">
        <v>1</v>
      </c>
      <c r="AO1" s="5" t="s">
        <v>2</v>
      </c>
      <c r="AZ1" s="5" t="s">
        <v>3</v>
      </c>
      <c r="BK1" s="5" t="s">
        <v>4</v>
      </c>
    </row>
    <row r="2" spans="1:99">
      <c r="H2" s="4">
        <v>2.25</v>
      </c>
      <c r="I2" s="4">
        <v>2.25</v>
      </c>
      <c r="J2" s="4">
        <v>2.25</v>
      </c>
      <c r="K2" s="4">
        <v>2.25</v>
      </c>
      <c r="L2" s="4">
        <v>1</v>
      </c>
      <c r="M2" s="4">
        <v>2.25</v>
      </c>
      <c r="N2" s="4">
        <v>1</v>
      </c>
      <c r="O2" s="4">
        <v>2.25</v>
      </c>
      <c r="P2" s="4">
        <v>2.25</v>
      </c>
      <c r="Q2" s="4">
        <v>2.25</v>
      </c>
      <c r="R2" s="4">
        <v>2.25</v>
      </c>
      <c r="S2" s="4">
        <v>2.25</v>
      </c>
      <c r="T2" s="4">
        <v>2.25</v>
      </c>
      <c r="U2" s="4">
        <v>2.25</v>
      </c>
      <c r="V2" s="4">
        <v>2.25</v>
      </c>
      <c r="W2" s="4">
        <v>31.25</v>
      </c>
      <c r="X2" s="4">
        <v>2.25</v>
      </c>
      <c r="Y2" s="4">
        <v>2.25</v>
      </c>
      <c r="Z2" s="4">
        <v>1</v>
      </c>
      <c r="AA2" s="4">
        <v>1</v>
      </c>
      <c r="AB2" s="4">
        <v>1</v>
      </c>
      <c r="AC2" s="4">
        <v>1</v>
      </c>
      <c r="AD2" s="4">
        <v>2.25</v>
      </c>
      <c r="AE2" s="4">
        <v>2.25</v>
      </c>
      <c r="AF2" s="4">
        <v>1</v>
      </c>
      <c r="AG2" s="4">
        <v>1</v>
      </c>
      <c r="AH2" s="4">
        <v>1</v>
      </c>
      <c r="AI2" s="4">
        <v>1</v>
      </c>
      <c r="AJ2" s="4">
        <v>1</v>
      </c>
      <c r="AK2" s="4">
        <v>2.25</v>
      </c>
      <c r="AL2" s="4">
        <v>2.25</v>
      </c>
      <c r="AM2" s="4">
        <v>2.25</v>
      </c>
      <c r="AN2" s="4">
        <v>24.75</v>
      </c>
      <c r="AO2" s="4">
        <v>2.25</v>
      </c>
      <c r="AP2" s="4">
        <v>2.25</v>
      </c>
      <c r="AQ2" s="4">
        <v>2.25</v>
      </c>
      <c r="AR2" s="4">
        <v>2.25</v>
      </c>
      <c r="AS2" s="4">
        <v>2.25</v>
      </c>
      <c r="AT2" s="4">
        <v>2.25</v>
      </c>
      <c r="AU2" s="4">
        <v>2.25</v>
      </c>
      <c r="AV2" s="4">
        <v>1</v>
      </c>
      <c r="AW2" s="4">
        <v>1</v>
      </c>
      <c r="AX2" s="4">
        <v>1</v>
      </c>
      <c r="AY2" s="4">
        <v>18.75</v>
      </c>
      <c r="AZ2" s="4">
        <v>1</v>
      </c>
      <c r="BA2" s="4">
        <v>1</v>
      </c>
      <c r="BB2" s="4">
        <v>1</v>
      </c>
      <c r="BC2" s="4">
        <v>1</v>
      </c>
      <c r="BD2" s="4">
        <v>1</v>
      </c>
      <c r="BE2" s="4">
        <v>1</v>
      </c>
      <c r="BF2" s="4">
        <v>1</v>
      </c>
      <c r="BG2" s="4">
        <v>1.5</v>
      </c>
      <c r="BH2" s="4">
        <v>2.25</v>
      </c>
      <c r="BI2" s="4">
        <v>2.25</v>
      </c>
      <c r="BJ2" s="4">
        <v>13</v>
      </c>
      <c r="BK2" s="4">
        <v>3</v>
      </c>
      <c r="BL2" s="4">
        <v>3</v>
      </c>
      <c r="BM2" s="4">
        <v>4</v>
      </c>
      <c r="BN2" s="4">
        <v>2.25</v>
      </c>
      <c r="BO2" s="4">
        <v>12.25</v>
      </c>
    </row>
    <row r="3" spans="1:99" s="5" customFormat="1">
      <c r="A3" s="5" t="s">
        <v>331</v>
      </c>
      <c r="B3" s="5" t="s">
        <v>5</v>
      </c>
      <c r="C3" s="5" t="s">
        <v>6</v>
      </c>
      <c r="D3" s="5" t="s">
        <v>7</v>
      </c>
      <c r="E3" s="5" t="s">
        <v>8</v>
      </c>
      <c r="F3" s="5" t="s">
        <v>9</v>
      </c>
      <c r="G3" s="5" t="s">
        <v>10</v>
      </c>
      <c r="H3" s="5" t="s">
        <v>11</v>
      </c>
      <c r="I3" s="5" t="s">
        <v>12</v>
      </c>
      <c r="J3" s="5" t="s">
        <v>13</v>
      </c>
      <c r="K3" s="5" t="s">
        <v>14</v>
      </c>
      <c r="L3" s="5" t="s">
        <v>15</v>
      </c>
      <c r="M3" s="5" t="s">
        <v>16</v>
      </c>
      <c r="N3" s="5" t="s">
        <v>17</v>
      </c>
      <c r="O3" s="5" t="s">
        <v>18</v>
      </c>
      <c r="P3" s="5" t="s">
        <v>19</v>
      </c>
      <c r="Q3" s="5" t="s">
        <v>20</v>
      </c>
      <c r="R3" s="5" t="s">
        <v>21</v>
      </c>
      <c r="S3" s="5" t="s">
        <v>22</v>
      </c>
      <c r="T3" s="5" t="s">
        <v>23</v>
      </c>
      <c r="U3" s="5" t="s">
        <v>24</v>
      </c>
      <c r="V3" s="5" t="s">
        <v>25</v>
      </c>
      <c r="W3" s="5" t="s">
        <v>26</v>
      </c>
      <c r="X3" s="5" t="s">
        <v>27</v>
      </c>
      <c r="Y3" s="5" t="s">
        <v>28</v>
      </c>
      <c r="Z3" s="5" t="s">
        <v>29</v>
      </c>
      <c r="AA3" s="5" t="s">
        <v>30</v>
      </c>
      <c r="AB3" s="5" t="s">
        <v>31</v>
      </c>
      <c r="AC3" s="5" t="s">
        <v>32</v>
      </c>
      <c r="AD3" s="5" t="s">
        <v>33</v>
      </c>
      <c r="AE3" s="5" t="s">
        <v>34</v>
      </c>
      <c r="AF3" s="5" t="s">
        <v>35</v>
      </c>
      <c r="AG3" s="5" t="s">
        <v>36</v>
      </c>
      <c r="AH3" s="5" t="s">
        <v>37</v>
      </c>
      <c r="AI3" s="5" t="s">
        <v>38</v>
      </c>
      <c r="AJ3" s="5" t="s">
        <v>39</v>
      </c>
      <c r="AK3" s="5" t="s">
        <v>40</v>
      </c>
      <c r="AL3" s="5" t="s">
        <v>41</v>
      </c>
      <c r="AM3" s="5" t="s">
        <v>42</v>
      </c>
      <c r="AN3" s="5" t="s">
        <v>43</v>
      </c>
      <c r="AO3" s="5" t="s">
        <v>44</v>
      </c>
      <c r="AP3" s="5" t="s">
        <v>45</v>
      </c>
      <c r="AQ3" s="5" t="s">
        <v>46</v>
      </c>
      <c r="AR3" s="5" t="s">
        <v>47</v>
      </c>
      <c r="AS3" s="5" t="s">
        <v>48</v>
      </c>
      <c r="AT3" s="5" t="s">
        <v>49</v>
      </c>
      <c r="AU3" s="5" t="s">
        <v>50</v>
      </c>
      <c r="AV3" s="5" t="s">
        <v>51</v>
      </c>
      <c r="AW3" s="5" t="s">
        <v>52</v>
      </c>
      <c r="AX3" s="5" t="s">
        <v>53</v>
      </c>
      <c r="AY3" s="5" t="s">
        <v>54</v>
      </c>
      <c r="AZ3" s="5" t="s">
        <v>55</v>
      </c>
      <c r="BA3" s="5" t="s">
        <v>56</v>
      </c>
      <c r="BB3" s="5" t="s">
        <v>57</v>
      </c>
      <c r="BC3" s="5" t="s">
        <v>58</v>
      </c>
      <c r="BD3" s="5" t="s">
        <v>59</v>
      </c>
      <c r="BE3" s="5" t="s">
        <v>60</v>
      </c>
      <c r="BF3" s="5" t="s">
        <v>61</v>
      </c>
      <c r="BG3" s="5" t="s">
        <v>62</v>
      </c>
      <c r="BH3" s="5" t="s">
        <v>63</v>
      </c>
      <c r="BI3" s="5" t="s">
        <v>64</v>
      </c>
      <c r="BJ3" s="5" t="s">
        <v>65</v>
      </c>
      <c r="BK3" s="5" t="s">
        <v>66</v>
      </c>
      <c r="BL3" s="5" t="s">
        <v>67</v>
      </c>
      <c r="BM3" s="5" t="s">
        <v>68</v>
      </c>
      <c r="BN3" s="5" t="s">
        <v>69</v>
      </c>
      <c r="BO3" s="5" t="s">
        <v>70</v>
      </c>
      <c r="BP3" s="5" t="s">
        <v>71</v>
      </c>
      <c r="BQ3" s="5" t="s">
        <v>72</v>
      </c>
      <c r="BR3" s="5" t="s">
        <v>333</v>
      </c>
      <c r="BS3" s="5" t="s">
        <v>73</v>
      </c>
      <c r="BT3" s="5" t="s">
        <v>74</v>
      </c>
      <c r="BU3" s="5" t="s">
        <v>348</v>
      </c>
      <c r="BV3" s="5" t="s">
        <v>75</v>
      </c>
      <c r="BW3" s="5" t="s">
        <v>76</v>
      </c>
      <c r="BX3" s="5" t="s">
        <v>77</v>
      </c>
      <c r="BY3" s="5" t="s">
        <v>78</v>
      </c>
      <c r="BZ3" s="5" t="s">
        <v>79</v>
      </c>
      <c r="CA3" s="5" t="s">
        <v>80</v>
      </c>
      <c r="CB3" s="5" t="s">
        <v>81</v>
      </c>
      <c r="CC3" s="5" t="s">
        <v>82</v>
      </c>
      <c r="CD3" s="5" t="s">
        <v>83</v>
      </c>
      <c r="CE3" s="5" t="s">
        <v>84</v>
      </c>
      <c r="CF3" s="5" t="s">
        <v>86</v>
      </c>
      <c r="CG3" s="5" t="s">
        <v>87</v>
      </c>
      <c r="CH3" s="5" t="s">
        <v>88</v>
      </c>
      <c r="CI3" s="5" t="s">
        <v>342</v>
      </c>
      <c r="CJ3" s="5" t="s">
        <v>343</v>
      </c>
      <c r="CK3" s="5" t="s">
        <v>344</v>
      </c>
      <c r="CL3" s="5" t="s">
        <v>345</v>
      </c>
      <c r="CM3" s="5" t="s">
        <v>346</v>
      </c>
    </row>
    <row r="4" spans="1:99">
      <c r="A4" s="4" t="s">
        <v>89</v>
      </c>
      <c r="B4" s="4" t="s">
        <v>90</v>
      </c>
      <c r="C4" s="4" t="s">
        <v>91</v>
      </c>
      <c r="D4" s="4" t="s">
        <v>92</v>
      </c>
      <c r="E4" s="4" t="s">
        <v>93</v>
      </c>
      <c r="F4" s="4" t="s">
        <v>85</v>
      </c>
      <c r="G4" s="4">
        <v>2</v>
      </c>
      <c r="H4" s="4">
        <v>2.25</v>
      </c>
      <c r="I4" s="4">
        <v>2.25</v>
      </c>
      <c r="J4" s="4">
        <v>2.25</v>
      </c>
      <c r="K4" s="4">
        <v>2.25</v>
      </c>
      <c r="L4" s="4" t="s">
        <v>94</v>
      </c>
      <c r="M4" s="4" t="s">
        <v>94</v>
      </c>
      <c r="N4" s="4" t="s">
        <v>94</v>
      </c>
      <c r="O4" s="4" t="s">
        <v>94</v>
      </c>
      <c r="P4" s="4" t="s">
        <v>94</v>
      </c>
      <c r="Q4" s="4">
        <v>2.25</v>
      </c>
      <c r="R4" s="4">
        <v>2.25</v>
      </c>
      <c r="S4" s="4">
        <v>2.25</v>
      </c>
      <c r="T4" s="4">
        <v>2.25</v>
      </c>
      <c r="U4" s="4">
        <v>2.25</v>
      </c>
      <c r="V4" s="4">
        <v>2.25</v>
      </c>
      <c r="W4" s="4">
        <v>22.5</v>
      </c>
      <c r="X4" s="4">
        <v>2.25</v>
      </c>
      <c r="Y4" s="4">
        <v>2.25</v>
      </c>
      <c r="Z4" s="4">
        <v>1</v>
      </c>
      <c r="AA4" s="4">
        <v>1</v>
      </c>
      <c r="AB4" s="4">
        <v>1</v>
      </c>
      <c r="AC4" s="4">
        <v>1</v>
      </c>
      <c r="AD4" s="4">
        <v>2.25</v>
      </c>
      <c r="AE4" s="4">
        <v>2.25</v>
      </c>
      <c r="AF4" s="4">
        <v>1</v>
      </c>
      <c r="AG4" s="4">
        <v>1</v>
      </c>
      <c r="AH4" s="4">
        <v>1</v>
      </c>
      <c r="AI4" s="4">
        <v>1</v>
      </c>
      <c r="AJ4" s="4">
        <v>0</v>
      </c>
      <c r="AK4" s="4">
        <v>2.25</v>
      </c>
      <c r="AL4" s="4">
        <v>2.25</v>
      </c>
      <c r="AM4" s="4">
        <v>0</v>
      </c>
      <c r="AN4" s="4">
        <v>21.5</v>
      </c>
      <c r="AO4" s="4">
        <v>2.25</v>
      </c>
      <c r="AP4" s="4">
        <v>2.25</v>
      </c>
      <c r="AQ4" s="4">
        <v>2.25</v>
      </c>
      <c r="AR4" s="4">
        <v>2.25</v>
      </c>
      <c r="AS4" s="4">
        <v>2.25</v>
      </c>
      <c r="AT4" s="4">
        <v>2.25</v>
      </c>
      <c r="AU4" s="4">
        <v>2.25</v>
      </c>
      <c r="AV4" s="4">
        <v>1</v>
      </c>
      <c r="AW4" s="4">
        <v>1</v>
      </c>
      <c r="AX4" s="4">
        <v>1</v>
      </c>
      <c r="AY4" s="4">
        <v>18.75</v>
      </c>
      <c r="AZ4" s="4">
        <v>1</v>
      </c>
      <c r="BA4" s="4">
        <v>1</v>
      </c>
      <c r="BB4" s="4">
        <v>1</v>
      </c>
      <c r="BC4" s="4">
        <v>1</v>
      </c>
      <c r="BD4" s="4">
        <v>1</v>
      </c>
      <c r="BE4" s="4">
        <v>1</v>
      </c>
      <c r="BF4" s="4">
        <v>1</v>
      </c>
      <c r="BG4" s="4">
        <v>1.5</v>
      </c>
      <c r="BH4" s="4">
        <v>2.25</v>
      </c>
      <c r="BI4" s="4">
        <v>2.25</v>
      </c>
      <c r="BJ4" s="4">
        <v>13</v>
      </c>
      <c r="BK4" s="4">
        <v>3</v>
      </c>
      <c r="BL4" s="4">
        <v>3</v>
      </c>
      <c r="BM4" s="4">
        <v>4</v>
      </c>
      <c r="BN4" s="4">
        <v>2.25</v>
      </c>
      <c r="BO4" s="4">
        <v>12.25</v>
      </c>
      <c r="BP4" s="4">
        <v>88</v>
      </c>
      <c r="BQ4" s="4">
        <v>10</v>
      </c>
      <c r="BR4" s="4">
        <v>8.75</v>
      </c>
      <c r="BS4" s="4">
        <v>91.25</v>
      </c>
      <c r="BT4" s="4">
        <v>96.438356164383563</v>
      </c>
      <c r="BU4" s="4" t="str">
        <f>IF(NewCleanValue[[#This Row],[Final Score]]&gt;50,"Pass","Fail")</f>
        <v>Pass</v>
      </c>
      <c r="BV4" s="4">
        <v>0</v>
      </c>
      <c r="BW4" s="4">
        <v>1</v>
      </c>
      <c r="BX4" s="4">
        <v>0</v>
      </c>
      <c r="BY4" s="4">
        <v>0</v>
      </c>
      <c r="BZ4" s="4">
        <v>96.438356164383563</v>
      </c>
      <c r="CA4" s="4">
        <v>0</v>
      </c>
      <c r="CB4" s="4">
        <v>1</v>
      </c>
      <c r="CC4" s="4">
        <v>0</v>
      </c>
      <c r="CD4" s="4">
        <v>96.438356164383563</v>
      </c>
      <c r="CE4" s="4">
        <v>0</v>
      </c>
      <c r="CF4" s="4">
        <v>0</v>
      </c>
      <c r="CG4" s="4">
        <v>1</v>
      </c>
      <c r="CH4" s="4">
        <v>0</v>
      </c>
      <c r="CI4" s="4">
        <f>NewCleanValue[[#This Row],[Total FO]]/$W$2</f>
        <v>0.72</v>
      </c>
      <c r="CJ4" s="4">
        <f>NewCleanValue[[#This Row],[Total FC]]/$AN$2</f>
        <v>0.86868686868686873</v>
      </c>
      <c r="CK4" s="4">
        <f>NewCleanValue[[#This Row],[Total EH]]/$AY$2</f>
        <v>1</v>
      </c>
      <c r="CL4" s="4">
        <f>NewCleanValue[[#This Row],[Total SD]]/$BJ$2</f>
        <v>1</v>
      </c>
      <c r="CM4" s="4">
        <f>NewCleanValue[[#This Row],[Total CS]]/$BO$2</f>
        <v>1</v>
      </c>
      <c r="CQ4" s="7"/>
      <c r="CR4" s="7"/>
      <c r="CS4" s="7"/>
      <c r="CT4" s="7"/>
      <c r="CU4" s="7"/>
    </row>
    <row r="5" spans="1:99">
      <c r="A5" s="4" t="s">
        <v>95</v>
      </c>
      <c r="B5" s="4" t="s">
        <v>96</v>
      </c>
      <c r="C5" s="4" t="s">
        <v>91</v>
      </c>
      <c r="D5" s="4" t="s">
        <v>97</v>
      </c>
      <c r="E5" s="4" t="s">
        <v>93</v>
      </c>
      <c r="F5" s="4" t="s">
        <v>85</v>
      </c>
      <c r="G5" s="4">
        <v>2</v>
      </c>
      <c r="H5" s="4">
        <v>2.25</v>
      </c>
      <c r="I5" s="4">
        <v>2.25</v>
      </c>
      <c r="J5" s="4">
        <v>2.25</v>
      </c>
      <c r="K5" s="4">
        <v>2.25</v>
      </c>
      <c r="L5" s="4" t="s">
        <v>94</v>
      </c>
      <c r="M5" s="4" t="s">
        <v>94</v>
      </c>
      <c r="N5" s="4" t="s">
        <v>94</v>
      </c>
      <c r="O5" s="4" t="s">
        <v>94</v>
      </c>
      <c r="P5" s="4">
        <v>2.25</v>
      </c>
      <c r="Q5" s="4">
        <v>2.25</v>
      </c>
      <c r="R5" s="4">
        <v>2.25</v>
      </c>
      <c r="S5" s="4">
        <v>2.25</v>
      </c>
      <c r="T5" s="4">
        <v>2.25</v>
      </c>
      <c r="U5" s="4">
        <v>2.25</v>
      </c>
      <c r="V5" s="4">
        <v>2.25</v>
      </c>
      <c r="W5" s="4">
        <v>24.75</v>
      </c>
      <c r="X5" s="4">
        <v>2.25</v>
      </c>
      <c r="Y5" s="4">
        <v>2.25</v>
      </c>
      <c r="Z5" s="4">
        <v>1</v>
      </c>
      <c r="AA5" s="4">
        <v>1</v>
      </c>
      <c r="AB5" s="4">
        <v>1</v>
      </c>
      <c r="AC5" s="4">
        <v>1</v>
      </c>
      <c r="AD5" s="4">
        <v>2.25</v>
      </c>
      <c r="AE5" s="4">
        <v>2.25</v>
      </c>
      <c r="AF5" s="4">
        <v>1</v>
      </c>
      <c r="AG5" s="4">
        <v>1</v>
      </c>
      <c r="AH5" s="4">
        <v>1</v>
      </c>
      <c r="AI5" s="4">
        <v>1</v>
      </c>
      <c r="AJ5" s="4">
        <v>0</v>
      </c>
      <c r="AK5" s="4">
        <v>2.25</v>
      </c>
      <c r="AL5" s="4">
        <v>2.25</v>
      </c>
      <c r="AM5" s="4">
        <v>0</v>
      </c>
      <c r="AN5" s="4">
        <v>21.5</v>
      </c>
      <c r="AO5" s="4">
        <v>2.25</v>
      </c>
      <c r="AP5" s="4">
        <v>2.25</v>
      </c>
      <c r="AQ5" s="4">
        <v>2.25</v>
      </c>
      <c r="AR5" s="4">
        <v>2.25</v>
      </c>
      <c r="AS5" s="4">
        <v>2.25</v>
      </c>
      <c r="AT5" s="4">
        <v>2.25</v>
      </c>
      <c r="AU5" s="4">
        <v>2.25</v>
      </c>
      <c r="AV5" s="4">
        <v>1</v>
      </c>
      <c r="AW5" s="4">
        <v>1</v>
      </c>
      <c r="AX5" s="4">
        <v>1</v>
      </c>
      <c r="AY5" s="4">
        <v>18.75</v>
      </c>
      <c r="AZ5" s="4">
        <v>1</v>
      </c>
      <c r="BA5" s="4">
        <v>1</v>
      </c>
      <c r="BB5" s="4">
        <v>1</v>
      </c>
      <c r="BC5" s="4">
        <v>1</v>
      </c>
      <c r="BD5" s="4">
        <v>1</v>
      </c>
      <c r="BE5" s="4" t="s">
        <v>94</v>
      </c>
      <c r="BF5" s="4" t="s">
        <v>94</v>
      </c>
      <c r="BG5" s="4" t="s">
        <v>94</v>
      </c>
      <c r="BH5" s="4">
        <v>2.25</v>
      </c>
      <c r="BI5" s="4">
        <v>2.25</v>
      </c>
      <c r="BJ5" s="4">
        <v>9.5</v>
      </c>
      <c r="BK5" s="4">
        <v>3</v>
      </c>
      <c r="BL5" s="4">
        <v>3</v>
      </c>
      <c r="BM5" s="4">
        <v>4</v>
      </c>
      <c r="BN5" s="4">
        <v>2.25</v>
      </c>
      <c r="BO5" s="4">
        <v>12.25</v>
      </c>
      <c r="BP5" s="4">
        <v>86.75</v>
      </c>
      <c r="BQ5" s="4">
        <v>9</v>
      </c>
      <c r="BR5" s="4">
        <v>10</v>
      </c>
      <c r="BS5" s="4">
        <v>90</v>
      </c>
      <c r="BT5" s="4">
        <v>96.388888888888886</v>
      </c>
      <c r="BU5" s="4" t="str">
        <f>IF(NewCleanValue[[#This Row],[Final Score]]&gt;50,"Pass","Fail")</f>
        <v>Pass</v>
      </c>
      <c r="BV5" s="4">
        <v>1</v>
      </c>
      <c r="BW5" s="4">
        <v>0</v>
      </c>
      <c r="BX5" s="4">
        <v>0</v>
      </c>
      <c r="BY5" s="4">
        <v>96.388888888888886</v>
      </c>
      <c r="BZ5" s="4">
        <v>0</v>
      </c>
      <c r="CA5" s="4">
        <v>0</v>
      </c>
      <c r="CB5" s="4">
        <v>1</v>
      </c>
      <c r="CC5" s="4">
        <v>0</v>
      </c>
      <c r="CD5" s="4">
        <v>96.388888888888886</v>
      </c>
      <c r="CE5" s="4">
        <v>0</v>
      </c>
      <c r="CF5" s="4">
        <v>1</v>
      </c>
      <c r="CG5" s="4">
        <v>0</v>
      </c>
      <c r="CH5" s="4">
        <v>0</v>
      </c>
      <c r="CI5" s="4">
        <f>NewCleanValue[[#This Row],[Total FO]]/$W$2</f>
        <v>0.79200000000000004</v>
      </c>
      <c r="CJ5" s="4">
        <f>NewCleanValue[[#This Row],[Total FC]]/$AN$2</f>
        <v>0.86868686868686873</v>
      </c>
      <c r="CK5" s="4">
        <f>NewCleanValue[[#This Row],[Total EH]]/$AY$2</f>
        <v>1</v>
      </c>
      <c r="CL5" s="4">
        <f>NewCleanValue[[#This Row],[Total SD]]/$BJ$2</f>
        <v>0.73076923076923073</v>
      </c>
      <c r="CM5" s="4">
        <f>NewCleanValue[[#This Row],[Total CS]]/$BO$2</f>
        <v>1</v>
      </c>
      <c r="CQ5" s="8"/>
      <c r="CR5" s="8"/>
      <c r="CS5" s="8"/>
      <c r="CT5" s="8"/>
      <c r="CU5" s="8"/>
    </row>
    <row r="6" spans="1:99">
      <c r="A6" s="4" t="s">
        <v>98</v>
      </c>
      <c r="B6" s="4" t="s">
        <v>99</v>
      </c>
      <c r="C6" s="4" t="s">
        <v>91</v>
      </c>
      <c r="D6" s="4" t="s">
        <v>97</v>
      </c>
      <c r="E6" s="4" t="s">
        <v>93</v>
      </c>
      <c r="F6" s="4" t="s">
        <v>85</v>
      </c>
      <c r="G6" s="4">
        <v>2</v>
      </c>
      <c r="H6" s="4">
        <v>2.25</v>
      </c>
      <c r="I6" s="4">
        <v>2.25</v>
      </c>
      <c r="J6" s="4">
        <v>2.25</v>
      </c>
      <c r="K6" s="4">
        <v>2.25</v>
      </c>
      <c r="L6" s="4" t="s">
        <v>94</v>
      </c>
      <c r="M6" s="4" t="s">
        <v>94</v>
      </c>
      <c r="N6" s="4" t="s">
        <v>94</v>
      </c>
      <c r="O6" s="4" t="s">
        <v>94</v>
      </c>
      <c r="P6" s="4">
        <v>2.25</v>
      </c>
      <c r="Q6" s="4">
        <v>2.25</v>
      </c>
      <c r="R6" s="4">
        <v>2.25</v>
      </c>
      <c r="S6" s="4">
        <v>2.25</v>
      </c>
      <c r="T6" s="4">
        <v>2.25</v>
      </c>
      <c r="U6" s="4">
        <v>2.25</v>
      </c>
      <c r="V6" s="4">
        <v>2.25</v>
      </c>
      <c r="W6" s="4">
        <v>24.75</v>
      </c>
      <c r="X6" s="4">
        <v>2.25</v>
      </c>
      <c r="Y6" s="4">
        <v>2.25</v>
      </c>
      <c r="Z6" s="4">
        <v>1</v>
      </c>
      <c r="AA6" s="4">
        <v>1</v>
      </c>
      <c r="AB6" s="4">
        <v>1</v>
      </c>
      <c r="AC6" s="4">
        <v>1</v>
      </c>
      <c r="AD6" s="4">
        <v>2.25</v>
      </c>
      <c r="AE6" s="4">
        <v>2.25</v>
      </c>
      <c r="AF6" s="4">
        <v>1</v>
      </c>
      <c r="AG6" s="4">
        <v>1</v>
      </c>
      <c r="AH6" s="4">
        <v>1</v>
      </c>
      <c r="AI6" s="4">
        <v>1</v>
      </c>
      <c r="AJ6" s="4">
        <v>0</v>
      </c>
      <c r="AK6" s="4">
        <v>2.25</v>
      </c>
      <c r="AL6" s="4">
        <v>2.25</v>
      </c>
      <c r="AM6" s="4">
        <v>0</v>
      </c>
      <c r="AN6" s="4">
        <v>21.5</v>
      </c>
      <c r="AO6" s="4">
        <v>2.25</v>
      </c>
      <c r="AP6" s="4">
        <v>2.25</v>
      </c>
      <c r="AQ6" s="4">
        <v>2.25</v>
      </c>
      <c r="AR6" s="4">
        <v>2.25</v>
      </c>
      <c r="AS6" s="4">
        <v>2.25</v>
      </c>
      <c r="AT6" s="4">
        <v>2.25</v>
      </c>
      <c r="AU6" s="4">
        <v>2.25</v>
      </c>
      <c r="AV6" s="4">
        <v>1</v>
      </c>
      <c r="AW6" s="4">
        <v>1</v>
      </c>
      <c r="AX6" s="4">
        <v>1</v>
      </c>
      <c r="AY6" s="4">
        <v>18.75</v>
      </c>
      <c r="AZ6" s="4">
        <v>1</v>
      </c>
      <c r="BA6" s="4">
        <v>1</v>
      </c>
      <c r="BB6" s="4">
        <v>1</v>
      </c>
      <c r="BC6" s="4">
        <v>1</v>
      </c>
      <c r="BD6" s="4">
        <v>1</v>
      </c>
      <c r="BE6" s="4" t="s">
        <v>94</v>
      </c>
      <c r="BF6" s="4" t="s">
        <v>94</v>
      </c>
      <c r="BG6" s="4" t="s">
        <v>94</v>
      </c>
      <c r="BH6" s="4">
        <v>2.25</v>
      </c>
      <c r="BI6" s="4">
        <v>2.25</v>
      </c>
      <c r="BJ6" s="4">
        <v>9.5</v>
      </c>
      <c r="BK6" s="4">
        <v>3</v>
      </c>
      <c r="BL6" s="4">
        <v>3</v>
      </c>
      <c r="BM6" s="4">
        <v>4</v>
      </c>
      <c r="BN6" s="4">
        <v>2.25</v>
      </c>
      <c r="BO6" s="4">
        <v>12.25</v>
      </c>
      <c r="BP6" s="4">
        <v>86.75</v>
      </c>
      <c r="BQ6" s="4">
        <v>9</v>
      </c>
      <c r="BR6" s="4">
        <v>10</v>
      </c>
      <c r="BS6" s="4">
        <v>90</v>
      </c>
      <c r="BT6" s="4">
        <v>96.388888888888886</v>
      </c>
      <c r="BU6" s="4" t="str">
        <f>IF(NewCleanValue[[#This Row],[Final Score]]&gt;50,"Pass","Fail")</f>
        <v>Pass</v>
      </c>
      <c r="BV6" s="4">
        <v>1</v>
      </c>
      <c r="BW6" s="4">
        <v>0</v>
      </c>
      <c r="BX6" s="4">
        <v>0</v>
      </c>
      <c r="BY6" s="4">
        <v>96.388888888888886</v>
      </c>
      <c r="BZ6" s="4">
        <v>0</v>
      </c>
      <c r="CA6" s="4">
        <v>0</v>
      </c>
      <c r="CB6" s="4">
        <v>1</v>
      </c>
      <c r="CC6" s="4">
        <v>0</v>
      </c>
      <c r="CD6" s="4">
        <v>96.388888888888886</v>
      </c>
      <c r="CE6" s="4">
        <v>0</v>
      </c>
      <c r="CF6" s="4">
        <v>1</v>
      </c>
      <c r="CG6" s="4">
        <v>0</v>
      </c>
      <c r="CH6" s="4">
        <v>0</v>
      </c>
      <c r="CI6" s="4">
        <f>NewCleanValue[[#This Row],[Total FO]]/$W$2</f>
        <v>0.79200000000000004</v>
      </c>
      <c r="CJ6" s="4">
        <f>NewCleanValue[[#This Row],[Total FC]]/$AN$2</f>
        <v>0.86868686868686873</v>
      </c>
      <c r="CK6" s="4">
        <f>NewCleanValue[[#This Row],[Total EH]]/$AY$2</f>
        <v>1</v>
      </c>
      <c r="CL6" s="4">
        <f>NewCleanValue[[#This Row],[Total SD]]/$BJ$2</f>
        <v>0.73076923076923073</v>
      </c>
      <c r="CM6" s="4">
        <f>NewCleanValue[[#This Row],[Total CS]]/$BO$2</f>
        <v>1</v>
      </c>
    </row>
    <row r="7" spans="1:99">
      <c r="A7" s="4" t="s">
        <v>100</v>
      </c>
      <c r="B7" s="4" t="s">
        <v>101</v>
      </c>
      <c r="C7" s="4" t="s">
        <v>102</v>
      </c>
      <c r="D7" s="4" t="s">
        <v>103</v>
      </c>
      <c r="E7" s="4" t="s">
        <v>93</v>
      </c>
      <c r="F7" s="4" t="s">
        <v>85</v>
      </c>
      <c r="G7" s="4">
        <v>2</v>
      </c>
      <c r="H7" s="4">
        <v>2.25</v>
      </c>
      <c r="I7" s="4">
        <v>2.25</v>
      </c>
      <c r="J7" s="4">
        <v>2.25</v>
      </c>
      <c r="K7" s="4">
        <v>2.25</v>
      </c>
      <c r="L7" s="4">
        <v>1</v>
      </c>
      <c r="M7" s="4">
        <v>2.25</v>
      </c>
      <c r="N7" s="4" t="s">
        <v>94</v>
      </c>
      <c r="O7" s="4">
        <v>2.25</v>
      </c>
      <c r="P7" s="4">
        <v>2.25</v>
      </c>
      <c r="Q7" s="4">
        <v>2.25</v>
      </c>
      <c r="R7" s="4">
        <v>2.25</v>
      </c>
      <c r="S7" s="4">
        <v>2.25</v>
      </c>
      <c r="T7" s="4">
        <v>2.25</v>
      </c>
      <c r="U7" s="4">
        <v>2.25</v>
      </c>
      <c r="V7" s="4">
        <v>2.25</v>
      </c>
      <c r="W7" s="4">
        <v>30.25</v>
      </c>
      <c r="X7" s="4">
        <v>2.25</v>
      </c>
      <c r="Y7" s="4">
        <v>2.25</v>
      </c>
      <c r="Z7" s="4">
        <v>1</v>
      </c>
      <c r="AA7" s="4">
        <v>1</v>
      </c>
      <c r="AB7" s="4">
        <v>1</v>
      </c>
      <c r="AC7" s="4" t="s">
        <v>94</v>
      </c>
      <c r="AD7" s="4">
        <v>2.25</v>
      </c>
      <c r="AE7" s="4">
        <v>2.25</v>
      </c>
      <c r="AF7" s="4">
        <v>1</v>
      </c>
      <c r="AG7" s="4">
        <v>1</v>
      </c>
      <c r="AH7" s="4">
        <v>1</v>
      </c>
      <c r="AI7" s="4">
        <v>1</v>
      </c>
      <c r="AJ7" s="4">
        <v>0</v>
      </c>
      <c r="AK7" s="4">
        <v>2.25</v>
      </c>
      <c r="AL7" s="4">
        <v>2.25</v>
      </c>
      <c r="AM7" s="4">
        <v>0</v>
      </c>
      <c r="AN7" s="4">
        <v>20.5</v>
      </c>
      <c r="AO7" s="4">
        <v>2.25</v>
      </c>
      <c r="AP7" s="4">
        <v>2.25</v>
      </c>
      <c r="AQ7" s="4">
        <v>2.25</v>
      </c>
      <c r="AR7" s="4">
        <v>2.25</v>
      </c>
      <c r="AS7" s="4">
        <v>2.25</v>
      </c>
      <c r="AT7" s="4">
        <v>2.25</v>
      </c>
      <c r="AU7" s="4">
        <v>2.25</v>
      </c>
      <c r="AV7" s="4">
        <v>1</v>
      </c>
      <c r="AW7" s="4">
        <v>1</v>
      </c>
      <c r="AX7" s="4">
        <v>0</v>
      </c>
      <c r="AY7" s="4">
        <v>17.75</v>
      </c>
      <c r="AZ7" s="4">
        <v>1</v>
      </c>
      <c r="BA7" s="4">
        <v>0</v>
      </c>
      <c r="BB7" s="4">
        <v>1</v>
      </c>
      <c r="BC7" s="4">
        <v>1</v>
      </c>
      <c r="BD7" s="4">
        <v>1</v>
      </c>
      <c r="BE7" s="4">
        <v>1</v>
      </c>
      <c r="BF7" s="4">
        <v>1</v>
      </c>
      <c r="BG7" s="4">
        <v>1.5</v>
      </c>
      <c r="BH7" s="4">
        <v>2.25</v>
      </c>
      <c r="BI7" s="4">
        <v>2.25</v>
      </c>
      <c r="BJ7" s="4">
        <v>12</v>
      </c>
      <c r="BK7" s="4">
        <v>3</v>
      </c>
      <c r="BL7" s="4">
        <v>3</v>
      </c>
      <c r="BM7" s="4">
        <v>4</v>
      </c>
      <c r="BN7" s="4">
        <v>2.25</v>
      </c>
      <c r="BO7" s="4">
        <v>12.25</v>
      </c>
      <c r="BP7" s="4">
        <v>92.75</v>
      </c>
      <c r="BQ7" s="4">
        <v>8</v>
      </c>
      <c r="BR7" s="4">
        <v>2</v>
      </c>
      <c r="BS7" s="4">
        <v>98</v>
      </c>
      <c r="BT7" s="4">
        <v>94.642857142857139</v>
      </c>
      <c r="BU7" s="4" t="str">
        <f>IF(NewCleanValue[[#This Row],[Final Score]]&gt;50,"Pass","Fail")</f>
        <v>Pass</v>
      </c>
      <c r="BV7" s="4">
        <v>0</v>
      </c>
      <c r="BW7" s="4">
        <v>0</v>
      </c>
      <c r="BX7" s="4">
        <v>1</v>
      </c>
      <c r="BY7" s="4">
        <v>0</v>
      </c>
      <c r="BZ7" s="4">
        <v>0</v>
      </c>
      <c r="CA7" s="4">
        <v>94.642857142857139</v>
      </c>
      <c r="CB7" s="4">
        <v>1</v>
      </c>
      <c r="CC7" s="4">
        <v>0</v>
      </c>
      <c r="CD7" s="4">
        <v>94.642857142857139</v>
      </c>
      <c r="CE7" s="4">
        <v>0</v>
      </c>
      <c r="CF7" s="4">
        <v>0</v>
      </c>
      <c r="CG7" s="4">
        <v>0</v>
      </c>
      <c r="CH7" s="4">
        <v>1</v>
      </c>
      <c r="CI7" s="4">
        <f>NewCleanValue[[#This Row],[Total FO]]/$W$2</f>
        <v>0.96799999999999997</v>
      </c>
      <c r="CJ7" s="4">
        <f>NewCleanValue[[#This Row],[Total FC]]/$AN$2</f>
        <v>0.82828282828282829</v>
      </c>
      <c r="CK7" s="4">
        <f>NewCleanValue[[#This Row],[Total EH]]/$AY$2</f>
        <v>0.94666666666666666</v>
      </c>
      <c r="CL7" s="4">
        <f>NewCleanValue[[#This Row],[Total SD]]/$BJ$2</f>
        <v>0.92307692307692313</v>
      </c>
      <c r="CM7" s="4">
        <f>NewCleanValue[[#This Row],[Total CS]]/$BO$2</f>
        <v>1</v>
      </c>
    </row>
    <row r="8" spans="1:99">
      <c r="A8" s="4" t="s">
        <v>104</v>
      </c>
      <c r="B8" s="4" t="s">
        <v>105</v>
      </c>
      <c r="C8" s="4" t="s">
        <v>106</v>
      </c>
      <c r="D8" s="4" t="s">
        <v>103</v>
      </c>
      <c r="E8" s="4" t="s">
        <v>93</v>
      </c>
      <c r="F8" s="4" t="s">
        <v>85</v>
      </c>
      <c r="G8" s="4">
        <v>2</v>
      </c>
      <c r="H8" s="4">
        <v>2.25</v>
      </c>
      <c r="I8" s="4">
        <v>2.25</v>
      </c>
      <c r="J8" s="4">
        <v>2.25</v>
      </c>
      <c r="K8" s="4">
        <v>2.25</v>
      </c>
      <c r="L8" s="4">
        <v>1</v>
      </c>
      <c r="M8" s="4">
        <v>2.25</v>
      </c>
      <c r="N8" s="4" t="s">
        <v>94</v>
      </c>
      <c r="O8" s="4">
        <v>2.25</v>
      </c>
      <c r="P8" s="4">
        <v>2.25</v>
      </c>
      <c r="Q8" s="4">
        <v>2.25</v>
      </c>
      <c r="R8" s="4">
        <v>2.25</v>
      </c>
      <c r="S8" s="4">
        <v>2.25</v>
      </c>
      <c r="T8" s="4">
        <v>2.25</v>
      </c>
      <c r="U8" s="4">
        <v>2.25</v>
      </c>
      <c r="V8" s="4">
        <v>2.25</v>
      </c>
      <c r="W8" s="4">
        <v>30.25</v>
      </c>
      <c r="X8" s="4">
        <v>2.25</v>
      </c>
      <c r="Y8" s="4">
        <v>2.25</v>
      </c>
      <c r="Z8" s="4">
        <v>1</v>
      </c>
      <c r="AA8" s="4">
        <v>1</v>
      </c>
      <c r="AB8" s="4">
        <v>1</v>
      </c>
      <c r="AC8" s="4" t="s">
        <v>94</v>
      </c>
      <c r="AD8" s="4">
        <v>2.25</v>
      </c>
      <c r="AE8" s="4">
        <v>2.25</v>
      </c>
      <c r="AF8" s="4">
        <v>1</v>
      </c>
      <c r="AG8" s="4">
        <v>1</v>
      </c>
      <c r="AH8" s="4">
        <v>1</v>
      </c>
      <c r="AI8" s="4">
        <v>1</v>
      </c>
      <c r="AJ8" s="4">
        <v>0</v>
      </c>
      <c r="AK8" s="4">
        <v>2.25</v>
      </c>
      <c r="AL8" s="4">
        <v>2.25</v>
      </c>
      <c r="AM8" s="4">
        <v>0</v>
      </c>
      <c r="AN8" s="4">
        <v>20.5</v>
      </c>
      <c r="AO8" s="4">
        <v>2.25</v>
      </c>
      <c r="AP8" s="4">
        <v>2.25</v>
      </c>
      <c r="AQ8" s="4">
        <v>2.25</v>
      </c>
      <c r="AR8" s="4">
        <v>2.25</v>
      </c>
      <c r="AS8" s="4">
        <v>2.25</v>
      </c>
      <c r="AT8" s="4">
        <v>2.25</v>
      </c>
      <c r="AU8" s="4">
        <v>2.25</v>
      </c>
      <c r="AV8" s="4">
        <v>1</v>
      </c>
      <c r="AW8" s="4">
        <v>1</v>
      </c>
      <c r="AX8" s="4">
        <v>0</v>
      </c>
      <c r="AY8" s="4">
        <v>17.75</v>
      </c>
      <c r="AZ8" s="4">
        <v>1</v>
      </c>
      <c r="BA8" s="4">
        <v>0</v>
      </c>
      <c r="BB8" s="4">
        <v>1</v>
      </c>
      <c r="BC8" s="4">
        <v>1</v>
      </c>
      <c r="BD8" s="4">
        <v>1</v>
      </c>
      <c r="BE8" s="4">
        <v>1</v>
      </c>
      <c r="BF8" s="4">
        <v>1</v>
      </c>
      <c r="BG8" s="4">
        <v>1.5</v>
      </c>
      <c r="BH8" s="4">
        <v>2.25</v>
      </c>
      <c r="BI8" s="4">
        <v>2.25</v>
      </c>
      <c r="BJ8" s="4">
        <v>12</v>
      </c>
      <c r="BK8" s="4">
        <v>3</v>
      </c>
      <c r="BL8" s="4">
        <v>3</v>
      </c>
      <c r="BM8" s="4">
        <v>4</v>
      </c>
      <c r="BN8" s="4">
        <v>2.25</v>
      </c>
      <c r="BO8" s="4">
        <v>12.25</v>
      </c>
      <c r="BP8" s="4">
        <v>92.75</v>
      </c>
      <c r="BQ8" s="4">
        <v>8</v>
      </c>
      <c r="BR8" s="4">
        <v>2</v>
      </c>
      <c r="BS8" s="4">
        <v>98</v>
      </c>
      <c r="BT8" s="4">
        <v>94.642857142857139</v>
      </c>
      <c r="BU8" s="4" t="str">
        <f>IF(NewCleanValue[[#This Row],[Final Score]]&gt;50,"Pass","Fail")</f>
        <v>Pass</v>
      </c>
      <c r="BV8" s="4">
        <v>0</v>
      </c>
      <c r="BW8" s="4">
        <v>0</v>
      </c>
      <c r="BX8" s="4">
        <v>1</v>
      </c>
      <c r="BY8" s="4">
        <v>0</v>
      </c>
      <c r="BZ8" s="4">
        <v>0</v>
      </c>
      <c r="CA8" s="4">
        <v>94.642857142857139</v>
      </c>
      <c r="CB8" s="4">
        <v>1</v>
      </c>
      <c r="CC8" s="4">
        <v>0</v>
      </c>
      <c r="CD8" s="4">
        <v>94.642857142857139</v>
      </c>
      <c r="CE8" s="4">
        <v>0</v>
      </c>
      <c r="CF8" s="4">
        <v>0</v>
      </c>
      <c r="CG8" s="4">
        <v>0</v>
      </c>
      <c r="CH8" s="4">
        <v>1</v>
      </c>
      <c r="CI8" s="4">
        <f>NewCleanValue[[#This Row],[Total FO]]/$W$2</f>
        <v>0.96799999999999997</v>
      </c>
      <c r="CJ8" s="4">
        <f>NewCleanValue[[#This Row],[Total FC]]/$AN$2</f>
        <v>0.82828282828282829</v>
      </c>
      <c r="CK8" s="4">
        <f>NewCleanValue[[#This Row],[Total EH]]/$AY$2</f>
        <v>0.94666666666666666</v>
      </c>
      <c r="CL8" s="4">
        <f>NewCleanValue[[#This Row],[Total SD]]/$BJ$2</f>
        <v>0.92307692307692313</v>
      </c>
      <c r="CM8" s="4">
        <f>NewCleanValue[[#This Row],[Total CS]]/$BO$2</f>
        <v>1</v>
      </c>
    </row>
    <row r="9" spans="1:99">
      <c r="A9" s="4" t="s">
        <v>107</v>
      </c>
      <c r="B9" s="4" t="s">
        <v>108</v>
      </c>
      <c r="C9" s="4" t="s">
        <v>109</v>
      </c>
      <c r="D9" s="4" t="s">
        <v>92</v>
      </c>
      <c r="E9" s="4" t="s">
        <v>93</v>
      </c>
      <c r="F9" s="4" t="s">
        <v>85</v>
      </c>
      <c r="G9" s="4">
        <v>2</v>
      </c>
      <c r="H9" s="4">
        <v>2.25</v>
      </c>
      <c r="I9" s="4">
        <v>2.25</v>
      </c>
      <c r="J9" s="4">
        <v>2.25</v>
      </c>
      <c r="K9" s="4">
        <v>2.25</v>
      </c>
      <c r="L9" s="4">
        <v>1</v>
      </c>
      <c r="M9" s="4" t="s">
        <v>94</v>
      </c>
      <c r="N9" s="4" t="s">
        <v>94</v>
      </c>
      <c r="O9" s="4">
        <v>2.25</v>
      </c>
      <c r="P9" s="4">
        <v>2.25</v>
      </c>
      <c r="Q9" s="4" t="s">
        <v>94</v>
      </c>
      <c r="R9" s="4">
        <v>2.25</v>
      </c>
      <c r="S9" s="4">
        <v>2.25</v>
      </c>
      <c r="T9" s="4">
        <v>2.25</v>
      </c>
      <c r="U9" s="4">
        <v>2.25</v>
      </c>
      <c r="V9" s="4">
        <v>2.25</v>
      </c>
      <c r="W9" s="4">
        <v>25.75</v>
      </c>
      <c r="X9" s="4">
        <v>2.25</v>
      </c>
      <c r="Y9" s="4">
        <v>2.25</v>
      </c>
      <c r="Z9" s="4">
        <v>1</v>
      </c>
      <c r="AA9" s="4">
        <v>1</v>
      </c>
      <c r="AB9" s="4">
        <v>1</v>
      </c>
      <c r="AC9" s="4">
        <v>1</v>
      </c>
      <c r="AD9" s="4">
        <v>2.25</v>
      </c>
      <c r="AE9" s="4">
        <v>2.25</v>
      </c>
      <c r="AF9" s="4">
        <v>1</v>
      </c>
      <c r="AG9" s="4">
        <v>1</v>
      </c>
      <c r="AH9" s="4">
        <v>1</v>
      </c>
      <c r="AI9" s="4">
        <v>1</v>
      </c>
      <c r="AJ9" s="4">
        <v>0</v>
      </c>
      <c r="AK9" s="4">
        <v>2.25</v>
      </c>
      <c r="AL9" s="4">
        <v>2.25</v>
      </c>
      <c r="AM9" s="4">
        <v>1.125</v>
      </c>
      <c r="AN9" s="4">
        <v>22.625</v>
      </c>
      <c r="AO9" s="4">
        <v>2.25</v>
      </c>
      <c r="AP9" s="4">
        <v>2.25</v>
      </c>
      <c r="AQ9" s="4">
        <v>2.25</v>
      </c>
      <c r="AR9" s="4">
        <v>2.25</v>
      </c>
      <c r="AS9" s="4">
        <v>2.25</v>
      </c>
      <c r="AT9" s="4">
        <v>2.25</v>
      </c>
      <c r="AU9" s="4">
        <v>2.25</v>
      </c>
      <c r="AV9" s="4">
        <v>1</v>
      </c>
      <c r="AW9" s="4">
        <v>1</v>
      </c>
      <c r="AX9" s="4" t="s">
        <v>94</v>
      </c>
      <c r="AY9" s="4">
        <v>17.75</v>
      </c>
      <c r="AZ9" s="4">
        <v>1</v>
      </c>
      <c r="BA9" s="4">
        <v>1</v>
      </c>
      <c r="BB9" s="4">
        <v>1</v>
      </c>
      <c r="BC9" s="4">
        <v>1</v>
      </c>
      <c r="BD9" s="4">
        <v>0</v>
      </c>
      <c r="BE9" s="4">
        <v>0</v>
      </c>
      <c r="BF9" s="4">
        <v>0</v>
      </c>
      <c r="BG9" s="4">
        <v>1.5</v>
      </c>
      <c r="BH9" s="4">
        <v>2.25</v>
      </c>
      <c r="BI9" s="4">
        <v>2.25</v>
      </c>
      <c r="BJ9" s="4">
        <v>10</v>
      </c>
      <c r="BK9" s="4">
        <v>3</v>
      </c>
      <c r="BL9" s="4">
        <v>3</v>
      </c>
      <c r="BM9" s="4">
        <v>4</v>
      </c>
      <c r="BN9" s="4">
        <v>2.25</v>
      </c>
      <c r="BO9" s="4">
        <v>12.25</v>
      </c>
      <c r="BP9" s="4">
        <v>88.375</v>
      </c>
      <c r="BQ9" s="4">
        <v>9</v>
      </c>
      <c r="BR9" s="4">
        <v>6.5</v>
      </c>
      <c r="BS9" s="4">
        <v>93.5</v>
      </c>
      <c r="BT9" s="4">
        <v>94.518716577540104</v>
      </c>
      <c r="BU9" s="4" t="str">
        <f>IF(NewCleanValue[[#This Row],[Final Score]]&gt;50,"Pass","Fail")</f>
        <v>Pass</v>
      </c>
      <c r="BV9" s="4">
        <v>0</v>
      </c>
      <c r="BW9" s="4">
        <v>1</v>
      </c>
      <c r="BX9" s="4">
        <v>0</v>
      </c>
      <c r="BY9" s="4">
        <v>0</v>
      </c>
      <c r="BZ9" s="4">
        <v>94.518716577540104</v>
      </c>
      <c r="CA9" s="4">
        <v>0</v>
      </c>
      <c r="CB9" s="4">
        <v>1</v>
      </c>
      <c r="CC9" s="4">
        <v>0</v>
      </c>
      <c r="CD9" s="4">
        <v>94.518716577540104</v>
      </c>
      <c r="CE9" s="4">
        <v>0</v>
      </c>
      <c r="CF9" s="4">
        <v>0</v>
      </c>
      <c r="CG9" s="4">
        <v>1</v>
      </c>
      <c r="CH9" s="4">
        <v>0</v>
      </c>
      <c r="CI9" s="4">
        <f>NewCleanValue[[#This Row],[Total FO]]/$W$2</f>
        <v>0.82399999999999995</v>
      </c>
      <c r="CJ9" s="4">
        <f>NewCleanValue[[#This Row],[Total FC]]/$AN$2</f>
        <v>0.91414141414141414</v>
      </c>
      <c r="CK9" s="4">
        <f>NewCleanValue[[#This Row],[Total EH]]/$AY$2</f>
        <v>0.94666666666666666</v>
      </c>
      <c r="CL9" s="4">
        <f>NewCleanValue[[#This Row],[Total SD]]/$BJ$2</f>
        <v>0.76923076923076927</v>
      </c>
      <c r="CM9" s="4">
        <f>NewCleanValue[[#This Row],[Total CS]]/$BO$2</f>
        <v>1</v>
      </c>
    </row>
    <row r="10" spans="1:99">
      <c r="A10" s="4" t="s">
        <v>110</v>
      </c>
      <c r="B10" s="4" t="s">
        <v>111</v>
      </c>
      <c r="C10" s="4" t="s">
        <v>112</v>
      </c>
      <c r="D10" s="4" t="s">
        <v>97</v>
      </c>
      <c r="E10" s="4" t="s">
        <v>93</v>
      </c>
      <c r="F10" s="4" t="s">
        <v>85</v>
      </c>
      <c r="G10" s="4">
        <v>2</v>
      </c>
      <c r="H10" s="4">
        <v>1.125</v>
      </c>
      <c r="I10" s="4">
        <v>2.25</v>
      </c>
      <c r="J10" s="4">
        <v>2.25</v>
      </c>
      <c r="K10" s="4">
        <v>2.25</v>
      </c>
      <c r="L10" s="4" t="s">
        <v>94</v>
      </c>
      <c r="M10" s="4" t="s">
        <v>94</v>
      </c>
      <c r="N10" s="4" t="s">
        <v>94</v>
      </c>
      <c r="O10" s="4">
        <v>2.25</v>
      </c>
      <c r="P10" s="4">
        <v>2.25</v>
      </c>
      <c r="Q10" s="4" t="s">
        <v>94</v>
      </c>
      <c r="R10" s="4">
        <v>2.25</v>
      </c>
      <c r="S10" s="4">
        <v>2.25</v>
      </c>
      <c r="T10" s="4" t="s">
        <v>94</v>
      </c>
      <c r="U10" s="4">
        <v>2.25</v>
      </c>
      <c r="V10" s="4">
        <v>2.25</v>
      </c>
      <c r="W10" s="4">
        <v>21.375</v>
      </c>
      <c r="X10" s="4">
        <v>2.25</v>
      </c>
      <c r="Y10" s="4">
        <v>2.25</v>
      </c>
      <c r="Z10" s="4">
        <v>1</v>
      </c>
      <c r="AA10" s="4">
        <v>1</v>
      </c>
      <c r="AB10" s="4">
        <v>1</v>
      </c>
      <c r="AC10" s="4">
        <v>1</v>
      </c>
      <c r="AD10" s="4">
        <v>2.25</v>
      </c>
      <c r="AE10" s="4">
        <v>2.25</v>
      </c>
      <c r="AF10" s="4">
        <v>1</v>
      </c>
      <c r="AG10" s="4">
        <v>1</v>
      </c>
      <c r="AH10" s="4">
        <v>1</v>
      </c>
      <c r="AI10" s="4">
        <v>1</v>
      </c>
      <c r="AJ10" s="4">
        <v>0</v>
      </c>
      <c r="AK10" s="4">
        <v>2.25</v>
      </c>
      <c r="AL10" s="4">
        <v>2.25</v>
      </c>
      <c r="AM10" s="4">
        <v>0</v>
      </c>
      <c r="AN10" s="4">
        <v>21.5</v>
      </c>
      <c r="AO10" s="4">
        <v>2.25</v>
      </c>
      <c r="AP10" s="4">
        <v>2.25</v>
      </c>
      <c r="AQ10" s="4">
        <v>2.25</v>
      </c>
      <c r="AR10" s="4">
        <v>2.25</v>
      </c>
      <c r="AS10" s="4">
        <v>2.25</v>
      </c>
      <c r="AT10" s="4">
        <v>2.25</v>
      </c>
      <c r="AU10" s="4">
        <v>2.25</v>
      </c>
      <c r="AV10" s="4">
        <v>1</v>
      </c>
      <c r="AW10" s="4">
        <v>1</v>
      </c>
      <c r="AX10" s="4">
        <v>1</v>
      </c>
      <c r="AY10" s="4">
        <v>18.75</v>
      </c>
      <c r="AZ10" s="4">
        <v>1</v>
      </c>
      <c r="BA10" s="4">
        <v>1</v>
      </c>
      <c r="BB10" s="4">
        <v>1</v>
      </c>
      <c r="BC10" s="4">
        <v>1</v>
      </c>
      <c r="BD10" s="4">
        <v>1</v>
      </c>
      <c r="BE10" s="4">
        <v>1</v>
      </c>
      <c r="BF10" s="4">
        <v>1</v>
      </c>
      <c r="BG10" s="4">
        <v>1.5</v>
      </c>
      <c r="BH10" s="4">
        <v>2.25</v>
      </c>
      <c r="BI10" s="4">
        <v>2.25</v>
      </c>
      <c r="BJ10" s="4">
        <v>13</v>
      </c>
      <c r="BK10" s="4">
        <v>0</v>
      </c>
      <c r="BL10" s="4">
        <v>3</v>
      </c>
      <c r="BM10" s="4">
        <v>4</v>
      </c>
      <c r="BN10" s="4">
        <v>2.25</v>
      </c>
      <c r="BO10" s="4">
        <v>9.25</v>
      </c>
      <c r="BP10" s="4">
        <v>83.875</v>
      </c>
      <c r="BQ10" s="4">
        <v>9</v>
      </c>
      <c r="BR10" s="4">
        <v>8.75</v>
      </c>
      <c r="BS10" s="4">
        <v>91.25</v>
      </c>
      <c r="BT10" s="4">
        <v>91.917808219178085</v>
      </c>
      <c r="BU10" s="4" t="str">
        <f>IF(NewCleanValue[[#This Row],[Final Score]]&gt;50,"Pass","Fail")</f>
        <v>Pass</v>
      </c>
      <c r="BV10" s="4">
        <v>1</v>
      </c>
      <c r="BW10" s="4">
        <v>0</v>
      </c>
      <c r="BX10" s="4">
        <v>0</v>
      </c>
      <c r="BY10" s="4">
        <v>91.917808219178085</v>
      </c>
      <c r="BZ10" s="4">
        <v>0</v>
      </c>
      <c r="CA10" s="4">
        <v>0</v>
      </c>
      <c r="CB10" s="4">
        <v>1</v>
      </c>
      <c r="CC10" s="4">
        <v>0</v>
      </c>
      <c r="CD10" s="4">
        <v>91.917808219178085</v>
      </c>
      <c r="CE10" s="4">
        <v>0</v>
      </c>
      <c r="CF10" s="4">
        <v>1</v>
      </c>
      <c r="CG10" s="4">
        <v>0</v>
      </c>
      <c r="CH10" s="4">
        <v>0</v>
      </c>
      <c r="CI10" s="4">
        <f>NewCleanValue[[#This Row],[Total FO]]/$W$2</f>
        <v>0.68400000000000005</v>
      </c>
      <c r="CJ10" s="4">
        <f>NewCleanValue[[#This Row],[Total FC]]/$AN$2</f>
        <v>0.86868686868686873</v>
      </c>
      <c r="CK10" s="4">
        <f>NewCleanValue[[#This Row],[Total EH]]/$AY$2</f>
        <v>1</v>
      </c>
      <c r="CL10" s="4">
        <f>NewCleanValue[[#This Row],[Total SD]]/$BJ$2</f>
        <v>1</v>
      </c>
      <c r="CM10" s="4">
        <f>NewCleanValue[[#This Row],[Total CS]]/$BO$2</f>
        <v>0.75510204081632648</v>
      </c>
    </row>
    <row r="11" spans="1:99">
      <c r="A11" s="4" t="s">
        <v>113</v>
      </c>
      <c r="B11" s="4" t="s">
        <v>114</v>
      </c>
      <c r="C11" s="4" t="s">
        <v>102</v>
      </c>
      <c r="D11" s="4" t="s">
        <v>97</v>
      </c>
      <c r="E11" s="4" t="s">
        <v>93</v>
      </c>
      <c r="F11" s="4" t="s">
        <v>85</v>
      </c>
      <c r="G11" s="4">
        <v>2</v>
      </c>
      <c r="H11" s="4">
        <v>1.125</v>
      </c>
      <c r="I11" s="4">
        <v>2.25</v>
      </c>
      <c r="J11" s="4">
        <v>2.25</v>
      </c>
      <c r="K11" s="4">
        <v>2.25</v>
      </c>
      <c r="L11" s="4" t="s">
        <v>94</v>
      </c>
      <c r="M11" s="4" t="s">
        <v>94</v>
      </c>
      <c r="N11" s="4" t="s">
        <v>94</v>
      </c>
      <c r="O11" s="4">
        <v>2.25</v>
      </c>
      <c r="P11" s="4">
        <v>2.25</v>
      </c>
      <c r="Q11" s="4" t="s">
        <v>94</v>
      </c>
      <c r="R11" s="4">
        <v>2.25</v>
      </c>
      <c r="S11" s="4">
        <v>2.25</v>
      </c>
      <c r="T11" s="4" t="s">
        <v>94</v>
      </c>
      <c r="U11" s="4">
        <v>2.25</v>
      </c>
      <c r="V11" s="4">
        <v>2.25</v>
      </c>
      <c r="W11" s="4">
        <v>21.375</v>
      </c>
      <c r="X11" s="4">
        <v>2.25</v>
      </c>
      <c r="Y11" s="4">
        <v>2.25</v>
      </c>
      <c r="Z11" s="4">
        <v>1</v>
      </c>
      <c r="AA11" s="4">
        <v>1</v>
      </c>
      <c r="AB11" s="4">
        <v>1</v>
      </c>
      <c r="AC11" s="4">
        <v>1</v>
      </c>
      <c r="AD11" s="4">
        <v>2.25</v>
      </c>
      <c r="AE11" s="4">
        <v>2.25</v>
      </c>
      <c r="AF11" s="4">
        <v>1</v>
      </c>
      <c r="AG11" s="4">
        <v>1</v>
      </c>
      <c r="AH11" s="4">
        <v>1</v>
      </c>
      <c r="AI11" s="4">
        <v>1</v>
      </c>
      <c r="AJ11" s="4">
        <v>0</v>
      </c>
      <c r="AK11" s="4">
        <v>2.25</v>
      </c>
      <c r="AL11" s="4">
        <v>2.25</v>
      </c>
      <c r="AM11" s="4">
        <v>0</v>
      </c>
      <c r="AN11" s="4">
        <v>21.5</v>
      </c>
      <c r="AO11" s="4">
        <v>2.25</v>
      </c>
      <c r="AP11" s="4">
        <v>2.25</v>
      </c>
      <c r="AQ11" s="4">
        <v>2.25</v>
      </c>
      <c r="AR11" s="4">
        <v>2.25</v>
      </c>
      <c r="AS11" s="4">
        <v>2.25</v>
      </c>
      <c r="AT11" s="4">
        <v>2.25</v>
      </c>
      <c r="AU11" s="4">
        <v>2.25</v>
      </c>
      <c r="AV11" s="4">
        <v>1</v>
      </c>
      <c r="AW11" s="4">
        <v>1</v>
      </c>
      <c r="AX11" s="4">
        <v>1</v>
      </c>
      <c r="AY11" s="4">
        <v>18.75</v>
      </c>
      <c r="AZ11" s="4">
        <v>1</v>
      </c>
      <c r="BA11" s="4">
        <v>1</v>
      </c>
      <c r="BB11" s="4">
        <v>1</v>
      </c>
      <c r="BC11" s="4">
        <v>1</v>
      </c>
      <c r="BD11" s="4">
        <v>1</v>
      </c>
      <c r="BE11" s="4">
        <v>1</v>
      </c>
      <c r="BF11" s="4">
        <v>1</v>
      </c>
      <c r="BG11" s="4">
        <v>1.5</v>
      </c>
      <c r="BH11" s="4">
        <v>2.25</v>
      </c>
      <c r="BI11" s="4">
        <v>2.25</v>
      </c>
      <c r="BJ11" s="4">
        <v>13</v>
      </c>
      <c r="BK11" s="4">
        <v>0</v>
      </c>
      <c r="BL11" s="4">
        <v>3</v>
      </c>
      <c r="BM11" s="4">
        <v>4</v>
      </c>
      <c r="BN11" s="4">
        <v>2.25</v>
      </c>
      <c r="BO11" s="4">
        <v>9.25</v>
      </c>
      <c r="BP11" s="4">
        <v>83.875</v>
      </c>
      <c r="BQ11" s="4">
        <v>9</v>
      </c>
      <c r="BR11" s="4">
        <v>8.75</v>
      </c>
      <c r="BS11" s="4">
        <v>91.25</v>
      </c>
      <c r="BT11" s="4">
        <v>91.917808219178085</v>
      </c>
      <c r="BU11" s="4" t="str">
        <f>IF(NewCleanValue[[#This Row],[Final Score]]&gt;50,"Pass","Fail")</f>
        <v>Pass</v>
      </c>
      <c r="BV11" s="4">
        <v>1</v>
      </c>
      <c r="BW11" s="4">
        <v>0</v>
      </c>
      <c r="BX11" s="4">
        <v>0</v>
      </c>
      <c r="BY11" s="4">
        <v>91.917808219178085</v>
      </c>
      <c r="BZ11" s="4">
        <v>0</v>
      </c>
      <c r="CA11" s="4">
        <v>0</v>
      </c>
      <c r="CB11" s="4">
        <v>1</v>
      </c>
      <c r="CC11" s="4">
        <v>0</v>
      </c>
      <c r="CD11" s="4">
        <v>91.917808219178085</v>
      </c>
      <c r="CE11" s="4">
        <v>0</v>
      </c>
      <c r="CF11" s="4">
        <v>1</v>
      </c>
      <c r="CG11" s="4">
        <v>0</v>
      </c>
      <c r="CH11" s="4">
        <v>0</v>
      </c>
      <c r="CI11" s="4">
        <f>NewCleanValue[[#This Row],[Total FO]]/$W$2</f>
        <v>0.68400000000000005</v>
      </c>
      <c r="CJ11" s="4">
        <f>NewCleanValue[[#This Row],[Total FC]]/$AN$2</f>
        <v>0.86868686868686873</v>
      </c>
      <c r="CK11" s="4">
        <f>NewCleanValue[[#This Row],[Total EH]]/$AY$2</f>
        <v>1</v>
      </c>
      <c r="CL11" s="4">
        <f>NewCleanValue[[#This Row],[Total SD]]/$BJ$2</f>
        <v>1</v>
      </c>
      <c r="CM11" s="4">
        <f>NewCleanValue[[#This Row],[Total CS]]/$BO$2</f>
        <v>0.75510204081632648</v>
      </c>
    </row>
    <row r="12" spans="1:99">
      <c r="A12" s="4" t="s">
        <v>115</v>
      </c>
      <c r="B12" s="4" t="s">
        <v>116</v>
      </c>
      <c r="C12" s="4" t="s">
        <v>112</v>
      </c>
      <c r="D12" s="4" t="s">
        <v>97</v>
      </c>
      <c r="E12" s="4" t="s">
        <v>93</v>
      </c>
      <c r="F12" s="4" t="s">
        <v>85</v>
      </c>
      <c r="G12" s="4">
        <v>2</v>
      </c>
      <c r="H12" s="4">
        <v>1.125</v>
      </c>
      <c r="I12" s="4">
        <v>2.25</v>
      </c>
      <c r="J12" s="4">
        <v>2.25</v>
      </c>
      <c r="K12" s="4">
        <v>2.25</v>
      </c>
      <c r="L12" s="4" t="s">
        <v>94</v>
      </c>
      <c r="M12" s="4" t="s">
        <v>94</v>
      </c>
      <c r="N12" s="4" t="s">
        <v>94</v>
      </c>
      <c r="O12" s="4">
        <v>2.25</v>
      </c>
      <c r="P12" s="4">
        <v>2.25</v>
      </c>
      <c r="Q12" s="4" t="s">
        <v>94</v>
      </c>
      <c r="R12" s="4">
        <v>2.25</v>
      </c>
      <c r="S12" s="4">
        <v>2.25</v>
      </c>
      <c r="T12" s="4" t="s">
        <v>94</v>
      </c>
      <c r="U12" s="4">
        <v>2.25</v>
      </c>
      <c r="V12" s="4">
        <v>2.25</v>
      </c>
      <c r="W12" s="4">
        <v>21.375</v>
      </c>
      <c r="X12" s="4">
        <v>2.25</v>
      </c>
      <c r="Y12" s="4">
        <v>2.25</v>
      </c>
      <c r="Z12" s="4">
        <v>1</v>
      </c>
      <c r="AA12" s="4">
        <v>1</v>
      </c>
      <c r="AB12" s="4">
        <v>1</v>
      </c>
      <c r="AC12" s="4">
        <v>1</v>
      </c>
      <c r="AD12" s="4">
        <v>2.25</v>
      </c>
      <c r="AE12" s="4">
        <v>2.25</v>
      </c>
      <c r="AF12" s="4">
        <v>1</v>
      </c>
      <c r="AG12" s="4">
        <v>1</v>
      </c>
      <c r="AH12" s="4">
        <v>1</v>
      </c>
      <c r="AI12" s="4">
        <v>1</v>
      </c>
      <c r="AJ12" s="4">
        <v>0</v>
      </c>
      <c r="AK12" s="4">
        <v>2.25</v>
      </c>
      <c r="AL12" s="4">
        <v>2.25</v>
      </c>
      <c r="AM12" s="4">
        <v>0</v>
      </c>
      <c r="AN12" s="4">
        <v>21.5</v>
      </c>
      <c r="AO12" s="4">
        <v>2.25</v>
      </c>
      <c r="AP12" s="4">
        <v>2.25</v>
      </c>
      <c r="AQ12" s="4">
        <v>2.25</v>
      </c>
      <c r="AR12" s="4">
        <v>2.25</v>
      </c>
      <c r="AS12" s="4">
        <v>2.25</v>
      </c>
      <c r="AT12" s="4">
        <v>2.25</v>
      </c>
      <c r="AU12" s="4">
        <v>2.25</v>
      </c>
      <c r="AV12" s="4">
        <v>1</v>
      </c>
      <c r="AW12" s="4">
        <v>1</v>
      </c>
      <c r="AX12" s="4">
        <v>1</v>
      </c>
      <c r="AY12" s="4">
        <v>18.75</v>
      </c>
      <c r="AZ12" s="4">
        <v>1</v>
      </c>
      <c r="BA12" s="4">
        <v>1</v>
      </c>
      <c r="BB12" s="4">
        <v>1</v>
      </c>
      <c r="BC12" s="4">
        <v>1</v>
      </c>
      <c r="BD12" s="4">
        <v>1</v>
      </c>
      <c r="BE12" s="4">
        <v>1</v>
      </c>
      <c r="BF12" s="4">
        <v>1</v>
      </c>
      <c r="BG12" s="4">
        <v>1.5</v>
      </c>
      <c r="BH12" s="4">
        <v>2.25</v>
      </c>
      <c r="BI12" s="4">
        <v>2.25</v>
      </c>
      <c r="BJ12" s="4">
        <v>13</v>
      </c>
      <c r="BK12" s="4">
        <v>0</v>
      </c>
      <c r="BL12" s="4">
        <v>3</v>
      </c>
      <c r="BM12" s="4">
        <v>4</v>
      </c>
      <c r="BN12" s="4">
        <v>2.25</v>
      </c>
      <c r="BO12" s="4">
        <v>9.25</v>
      </c>
      <c r="BP12" s="4">
        <v>83.875</v>
      </c>
      <c r="BQ12" s="4">
        <v>9</v>
      </c>
      <c r="BR12" s="4">
        <v>8.75</v>
      </c>
      <c r="BS12" s="4">
        <v>91.25</v>
      </c>
      <c r="BT12" s="4">
        <v>91.917808219178085</v>
      </c>
      <c r="BU12" s="4" t="str">
        <f>IF(NewCleanValue[[#This Row],[Final Score]]&gt;50,"Pass","Fail")</f>
        <v>Pass</v>
      </c>
      <c r="BV12" s="4">
        <v>1</v>
      </c>
      <c r="BW12" s="4">
        <v>0</v>
      </c>
      <c r="BX12" s="4">
        <v>0</v>
      </c>
      <c r="BY12" s="4">
        <v>91.917808219178085</v>
      </c>
      <c r="BZ12" s="4">
        <v>0</v>
      </c>
      <c r="CA12" s="4">
        <v>0</v>
      </c>
      <c r="CB12" s="4">
        <v>1</v>
      </c>
      <c r="CC12" s="4">
        <v>0</v>
      </c>
      <c r="CD12" s="4">
        <v>91.917808219178085</v>
      </c>
      <c r="CE12" s="4">
        <v>0</v>
      </c>
      <c r="CF12" s="4">
        <v>1</v>
      </c>
      <c r="CG12" s="4">
        <v>0</v>
      </c>
      <c r="CH12" s="4">
        <v>0</v>
      </c>
      <c r="CI12" s="4">
        <f>NewCleanValue[[#This Row],[Total FO]]/$W$2</f>
        <v>0.68400000000000005</v>
      </c>
      <c r="CJ12" s="4">
        <f>NewCleanValue[[#This Row],[Total FC]]/$AN$2</f>
        <v>0.86868686868686873</v>
      </c>
      <c r="CK12" s="4">
        <f>NewCleanValue[[#This Row],[Total EH]]/$AY$2</f>
        <v>1</v>
      </c>
      <c r="CL12" s="4">
        <f>NewCleanValue[[#This Row],[Total SD]]/$BJ$2</f>
        <v>1</v>
      </c>
      <c r="CM12" s="4">
        <f>NewCleanValue[[#This Row],[Total CS]]/$BO$2</f>
        <v>0.75510204081632648</v>
      </c>
    </row>
    <row r="13" spans="1:99">
      <c r="A13" s="4" t="s">
        <v>117</v>
      </c>
      <c r="B13" s="4" t="s">
        <v>118</v>
      </c>
      <c r="C13" s="4" t="s">
        <v>102</v>
      </c>
      <c r="D13" s="4" t="s">
        <v>97</v>
      </c>
      <c r="E13" s="4" t="s">
        <v>93</v>
      </c>
      <c r="F13" s="4" t="s">
        <v>85</v>
      </c>
      <c r="G13" s="4">
        <v>2</v>
      </c>
      <c r="H13" s="4">
        <v>1.125</v>
      </c>
      <c r="I13" s="4">
        <v>2.25</v>
      </c>
      <c r="J13" s="4">
        <v>2.25</v>
      </c>
      <c r="K13" s="4">
        <v>2.25</v>
      </c>
      <c r="L13" s="4" t="s">
        <v>94</v>
      </c>
      <c r="M13" s="4" t="s">
        <v>94</v>
      </c>
      <c r="N13" s="4" t="s">
        <v>94</v>
      </c>
      <c r="O13" s="4">
        <v>2.25</v>
      </c>
      <c r="P13" s="4">
        <v>2.25</v>
      </c>
      <c r="Q13" s="4" t="s">
        <v>94</v>
      </c>
      <c r="R13" s="4">
        <v>2.25</v>
      </c>
      <c r="S13" s="4">
        <v>2.25</v>
      </c>
      <c r="T13" s="4" t="s">
        <v>94</v>
      </c>
      <c r="U13" s="4">
        <v>2.25</v>
      </c>
      <c r="V13" s="4">
        <v>2.25</v>
      </c>
      <c r="W13" s="4">
        <v>21.375</v>
      </c>
      <c r="X13" s="4">
        <v>2.25</v>
      </c>
      <c r="Y13" s="4">
        <v>2.25</v>
      </c>
      <c r="Z13" s="4">
        <v>1</v>
      </c>
      <c r="AA13" s="4">
        <v>1</v>
      </c>
      <c r="AB13" s="4">
        <v>1</v>
      </c>
      <c r="AC13" s="4">
        <v>1</v>
      </c>
      <c r="AD13" s="4">
        <v>2.25</v>
      </c>
      <c r="AE13" s="4">
        <v>2.25</v>
      </c>
      <c r="AF13" s="4">
        <v>1</v>
      </c>
      <c r="AG13" s="4">
        <v>1</v>
      </c>
      <c r="AH13" s="4">
        <v>1</v>
      </c>
      <c r="AI13" s="4">
        <v>1</v>
      </c>
      <c r="AJ13" s="4">
        <v>0</v>
      </c>
      <c r="AK13" s="4">
        <v>2.25</v>
      </c>
      <c r="AL13" s="4">
        <v>2.25</v>
      </c>
      <c r="AM13" s="4">
        <v>0</v>
      </c>
      <c r="AN13" s="4">
        <v>21.5</v>
      </c>
      <c r="AO13" s="4">
        <v>2.25</v>
      </c>
      <c r="AP13" s="4">
        <v>2.25</v>
      </c>
      <c r="AQ13" s="4">
        <v>2.25</v>
      </c>
      <c r="AR13" s="4">
        <v>2.25</v>
      </c>
      <c r="AS13" s="4">
        <v>2.25</v>
      </c>
      <c r="AT13" s="4">
        <v>2.25</v>
      </c>
      <c r="AU13" s="4">
        <v>2.25</v>
      </c>
      <c r="AV13" s="4">
        <v>1</v>
      </c>
      <c r="AW13" s="4">
        <v>1</v>
      </c>
      <c r="AX13" s="4">
        <v>1</v>
      </c>
      <c r="AY13" s="4">
        <v>18.75</v>
      </c>
      <c r="AZ13" s="4">
        <v>1</v>
      </c>
      <c r="BA13" s="4">
        <v>1</v>
      </c>
      <c r="BB13" s="4">
        <v>1</v>
      </c>
      <c r="BC13" s="4">
        <v>1</v>
      </c>
      <c r="BD13" s="4">
        <v>1</v>
      </c>
      <c r="BE13" s="4">
        <v>1</v>
      </c>
      <c r="BF13" s="4">
        <v>1</v>
      </c>
      <c r="BG13" s="4">
        <v>1.5</v>
      </c>
      <c r="BH13" s="4">
        <v>2.25</v>
      </c>
      <c r="BI13" s="4">
        <v>2.25</v>
      </c>
      <c r="BJ13" s="4">
        <v>13</v>
      </c>
      <c r="BK13" s="4">
        <v>0</v>
      </c>
      <c r="BL13" s="4">
        <v>3</v>
      </c>
      <c r="BM13" s="4">
        <v>4</v>
      </c>
      <c r="BN13" s="4">
        <v>2.25</v>
      </c>
      <c r="BO13" s="4">
        <v>9.25</v>
      </c>
      <c r="BP13" s="4">
        <v>83.875</v>
      </c>
      <c r="BQ13" s="4">
        <v>9</v>
      </c>
      <c r="BR13" s="4">
        <v>8.75</v>
      </c>
      <c r="BS13" s="4">
        <v>91.25</v>
      </c>
      <c r="BT13" s="4">
        <v>91.917808219178085</v>
      </c>
      <c r="BU13" s="4" t="str">
        <f>IF(NewCleanValue[[#This Row],[Final Score]]&gt;50,"Pass","Fail")</f>
        <v>Pass</v>
      </c>
      <c r="BV13" s="4">
        <v>1</v>
      </c>
      <c r="BW13" s="4">
        <v>0</v>
      </c>
      <c r="BX13" s="4">
        <v>0</v>
      </c>
      <c r="BY13" s="4">
        <v>91.917808219178085</v>
      </c>
      <c r="BZ13" s="4">
        <v>0</v>
      </c>
      <c r="CA13" s="4">
        <v>0</v>
      </c>
      <c r="CB13" s="4">
        <v>1</v>
      </c>
      <c r="CC13" s="4">
        <v>0</v>
      </c>
      <c r="CD13" s="4">
        <v>91.917808219178085</v>
      </c>
      <c r="CE13" s="4">
        <v>0</v>
      </c>
      <c r="CF13" s="4">
        <v>1</v>
      </c>
      <c r="CG13" s="4">
        <v>0</v>
      </c>
      <c r="CH13" s="4">
        <v>0</v>
      </c>
      <c r="CI13" s="4">
        <f>NewCleanValue[[#This Row],[Total FO]]/$W$2</f>
        <v>0.68400000000000005</v>
      </c>
      <c r="CJ13" s="4">
        <f>NewCleanValue[[#This Row],[Total FC]]/$AN$2</f>
        <v>0.86868686868686873</v>
      </c>
      <c r="CK13" s="4">
        <f>NewCleanValue[[#This Row],[Total EH]]/$AY$2</f>
        <v>1</v>
      </c>
      <c r="CL13" s="4">
        <f>NewCleanValue[[#This Row],[Total SD]]/$BJ$2</f>
        <v>1</v>
      </c>
      <c r="CM13" s="4">
        <f>NewCleanValue[[#This Row],[Total CS]]/$BO$2</f>
        <v>0.75510204081632648</v>
      </c>
    </row>
    <row r="14" spans="1:99">
      <c r="A14" s="4" t="s">
        <v>119</v>
      </c>
      <c r="B14" s="4" t="s">
        <v>120</v>
      </c>
      <c r="C14" s="4" t="s">
        <v>102</v>
      </c>
      <c r="D14" s="4" t="s">
        <v>97</v>
      </c>
      <c r="E14" s="4" t="s">
        <v>93</v>
      </c>
      <c r="F14" s="4" t="s">
        <v>85</v>
      </c>
      <c r="G14" s="4">
        <v>2</v>
      </c>
      <c r="H14" s="4">
        <v>1.125</v>
      </c>
      <c r="I14" s="4">
        <v>2.25</v>
      </c>
      <c r="J14" s="4">
        <v>2.25</v>
      </c>
      <c r="K14" s="4">
        <v>2.25</v>
      </c>
      <c r="L14" s="4" t="s">
        <v>94</v>
      </c>
      <c r="M14" s="4" t="s">
        <v>94</v>
      </c>
      <c r="N14" s="4" t="s">
        <v>94</v>
      </c>
      <c r="O14" s="4">
        <v>2.25</v>
      </c>
      <c r="P14" s="4">
        <v>2.25</v>
      </c>
      <c r="Q14" s="4" t="s">
        <v>94</v>
      </c>
      <c r="R14" s="4">
        <v>2.25</v>
      </c>
      <c r="S14" s="4">
        <v>2.25</v>
      </c>
      <c r="T14" s="4" t="s">
        <v>94</v>
      </c>
      <c r="U14" s="4">
        <v>2.25</v>
      </c>
      <c r="V14" s="4">
        <v>2.25</v>
      </c>
      <c r="W14" s="4">
        <v>21.375</v>
      </c>
      <c r="X14" s="4">
        <v>2.25</v>
      </c>
      <c r="Y14" s="4">
        <v>2.25</v>
      </c>
      <c r="Z14" s="4">
        <v>1</v>
      </c>
      <c r="AA14" s="4">
        <v>1</v>
      </c>
      <c r="AB14" s="4">
        <v>1</v>
      </c>
      <c r="AC14" s="4">
        <v>1</v>
      </c>
      <c r="AD14" s="4">
        <v>2.25</v>
      </c>
      <c r="AE14" s="4">
        <v>2.25</v>
      </c>
      <c r="AF14" s="4">
        <v>1</v>
      </c>
      <c r="AG14" s="4">
        <v>1</v>
      </c>
      <c r="AH14" s="4">
        <v>1</v>
      </c>
      <c r="AI14" s="4">
        <v>1</v>
      </c>
      <c r="AJ14" s="4">
        <v>0</v>
      </c>
      <c r="AK14" s="4">
        <v>2.25</v>
      </c>
      <c r="AL14" s="4">
        <v>2.25</v>
      </c>
      <c r="AM14" s="4">
        <v>0</v>
      </c>
      <c r="AN14" s="4">
        <v>21.5</v>
      </c>
      <c r="AO14" s="4">
        <v>2.25</v>
      </c>
      <c r="AP14" s="4">
        <v>2.25</v>
      </c>
      <c r="AQ14" s="4">
        <v>2.25</v>
      </c>
      <c r="AR14" s="4">
        <v>2.25</v>
      </c>
      <c r="AS14" s="4">
        <v>2.25</v>
      </c>
      <c r="AT14" s="4">
        <v>2.25</v>
      </c>
      <c r="AU14" s="4">
        <v>2.25</v>
      </c>
      <c r="AV14" s="4">
        <v>1</v>
      </c>
      <c r="AW14" s="4">
        <v>1</v>
      </c>
      <c r="AX14" s="4">
        <v>1</v>
      </c>
      <c r="AY14" s="4">
        <v>18.75</v>
      </c>
      <c r="AZ14" s="4">
        <v>1</v>
      </c>
      <c r="BA14" s="4">
        <v>1</v>
      </c>
      <c r="BB14" s="4">
        <v>1</v>
      </c>
      <c r="BC14" s="4">
        <v>1</v>
      </c>
      <c r="BD14" s="4">
        <v>1</v>
      </c>
      <c r="BE14" s="4">
        <v>1</v>
      </c>
      <c r="BF14" s="4">
        <v>1</v>
      </c>
      <c r="BG14" s="4">
        <v>1.5</v>
      </c>
      <c r="BH14" s="4">
        <v>2.25</v>
      </c>
      <c r="BI14" s="4">
        <v>2.25</v>
      </c>
      <c r="BJ14" s="4">
        <v>13</v>
      </c>
      <c r="BK14" s="4">
        <v>0</v>
      </c>
      <c r="BL14" s="4">
        <v>3</v>
      </c>
      <c r="BM14" s="4">
        <v>4</v>
      </c>
      <c r="BN14" s="4">
        <v>2.25</v>
      </c>
      <c r="BO14" s="4">
        <v>9.25</v>
      </c>
      <c r="BP14" s="4">
        <v>83.875</v>
      </c>
      <c r="BQ14" s="4">
        <v>9</v>
      </c>
      <c r="BR14" s="4">
        <v>8.75</v>
      </c>
      <c r="BS14" s="4">
        <v>91.25</v>
      </c>
      <c r="BT14" s="4">
        <v>91.917808219178085</v>
      </c>
      <c r="BU14" s="4" t="str">
        <f>IF(NewCleanValue[[#This Row],[Final Score]]&gt;50,"Pass","Fail")</f>
        <v>Pass</v>
      </c>
      <c r="BV14" s="4">
        <v>1</v>
      </c>
      <c r="BW14" s="4">
        <v>0</v>
      </c>
      <c r="BX14" s="4">
        <v>0</v>
      </c>
      <c r="BY14" s="4">
        <v>91.917808219178085</v>
      </c>
      <c r="BZ14" s="4">
        <v>0</v>
      </c>
      <c r="CA14" s="4">
        <v>0</v>
      </c>
      <c r="CB14" s="4">
        <v>1</v>
      </c>
      <c r="CC14" s="4">
        <v>0</v>
      </c>
      <c r="CD14" s="4">
        <v>91.917808219178085</v>
      </c>
      <c r="CE14" s="4">
        <v>0</v>
      </c>
      <c r="CF14" s="4">
        <v>1</v>
      </c>
      <c r="CG14" s="4">
        <v>0</v>
      </c>
      <c r="CH14" s="4">
        <v>0</v>
      </c>
      <c r="CI14" s="4">
        <f>NewCleanValue[[#This Row],[Total FO]]/$W$2</f>
        <v>0.68400000000000005</v>
      </c>
      <c r="CJ14" s="4">
        <f>NewCleanValue[[#This Row],[Total FC]]/$AN$2</f>
        <v>0.86868686868686873</v>
      </c>
      <c r="CK14" s="4">
        <f>NewCleanValue[[#This Row],[Total EH]]/$AY$2</f>
        <v>1</v>
      </c>
      <c r="CL14" s="4">
        <f>NewCleanValue[[#This Row],[Total SD]]/$BJ$2</f>
        <v>1</v>
      </c>
      <c r="CM14" s="4">
        <f>NewCleanValue[[#This Row],[Total CS]]/$BO$2</f>
        <v>0.75510204081632648</v>
      </c>
    </row>
    <row r="15" spans="1:99">
      <c r="A15" s="4" t="s">
        <v>121</v>
      </c>
      <c r="B15" s="4" t="s">
        <v>122</v>
      </c>
      <c r="C15" s="4" t="s">
        <v>123</v>
      </c>
      <c r="D15" s="4" t="s">
        <v>97</v>
      </c>
      <c r="E15" s="4" t="s">
        <v>93</v>
      </c>
      <c r="F15" s="4" t="s">
        <v>85</v>
      </c>
      <c r="G15" s="4">
        <v>2</v>
      </c>
      <c r="H15" s="4">
        <v>1.125</v>
      </c>
      <c r="I15" s="4">
        <v>2.25</v>
      </c>
      <c r="J15" s="4">
        <v>2.25</v>
      </c>
      <c r="K15" s="4">
        <v>2.25</v>
      </c>
      <c r="L15" s="4" t="s">
        <v>94</v>
      </c>
      <c r="M15" s="4" t="s">
        <v>94</v>
      </c>
      <c r="N15" s="4" t="s">
        <v>94</v>
      </c>
      <c r="O15" s="4">
        <v>2.25</v>
      </c>
      <c r="P15" s="4">
        <v>2.25</v>
      </c>
      <c r="Q15" s="4" t="s">
        <v>94</v>
      </c>
      <c r="R15" s="4">
        <v>2.25</v>
      </c>
      <c r="S15" s="4">
        <v>2.25</v>
      </c>
      <c r="T15" s="4" t="s">
        <v>94</v>
      </c>
      <c r="U15" s="4">
        <v>2.25</v>
      </c>
      <c r="V15" s="4">
        <v>2.25</v>
      </c>
      <c r="W15" s="4">
        <v>21.375</v>
      </c>
      <c r="X15" s="4">
        <v>2.25</v>
      </c>
      <c r="Y15" s="4">
        <v>2.25</v>
      </c>
      <c r="Z15" s="4">
        <v>1</v>
      </c>
      <c r="AA15" s="4">
        <v>1</v>
      </c>
      <c r="AB15" s="4">
        <v>1</v>
      </c>
      <c r="AC15" s="4">
        <v>1</v>
      </c>
      <c r="AD15" s="4">
        <v>2.25</v>
      </c>
      <c r="AE15" s="4">
        <v>2.25</v>
      </c>
      <c r="AF15" s="4">
        <v>1</v>
      </c>
      <c r="AG15" s="4">
        <v>1</v>
      </c>
      <c r="AH15" s="4">
        <v>1</v>
      </c>
      <c r="AI15" s="4">
        <v>1</v>
      </c>
      <c r="AJ15" s="4">
        <v>0</v>
      </c>
      <c r="AK15" s="4">
        <v>2.25</v>
      </c>
      <c r="AL15" s="4">
        <v>2.25</v>
      </c>
      <c r="AM15" s="4">
        <v>0</v>
      </c>
      <c r="AN15" s="4">
        <v>21.5</v>
      </c>
      <c r="AO15" s="4">
        <v>2.25</v>
      </c>
      <c r="AP15" s="4">
        <v>2.25</v>
      </c>
      <c r="AQ15" s="4">
        <v>2.25</v>
      </c>
      <c r="AR15" s="4">
        <v>2.25</v>
      </c>
      <c r="AS15" s="4">
        <v>2.25</v>
      </c>
      <c r="AT15" s="4">
        <v>2.25</v>
      </c>
      <c r="AU15" s="4">
        <v>2.25</v>
      </c>
      <c r="AV15" s="4">
        <v>1</v>
      </c>
      <c r="AW15" s="4">
        <v>1</v>
      </c>
      <c r="AX15" s="4">
        <v>1</v>
      </c>
      <c r="AY15" s="4">
        <v>18.75</v>
      </c>
      <c r="AZ15" s="4">
        <v>1</v>
      </c>
      <c r="BA15" s="4">
        <v>1</v>
      </c>
      <c r="BB15" s="4">
        <v>1</v>
      </c>
      <c r="BC15" s="4">
        <v>1</v>
      </c>
      <c r="BD15" s="4">
        <v>1</v>
      </c>
      <c r="BE15" s="4">
        <v>1</v>
      </c>
      <c r="BF15" s="4">
        <v>1</v>
      </c>
      <c r="BG15" s="4">
        <v>1.5</v>
      </c>
      <c r="BH15" s="4">
        <v>2.25</v>
      </c>
      <c r="BI15" s="4">
        <v>2.25</v>
      </c>
      <c r="BJ15" s="4">
        <v>13</v>
      </c>
      <c r="BK15" s="4">
        <v>0</v>
      </c>
      <c r="BL15" s="4">
        <v>3</v>
      </c>
      <c r="BM15" s="4">
        <v>4</v>
      </c>
      <c r="BN15" s="4">
        <v>2.25</v>
      </c>
      <c r="BO15" s="4">
        <v>9.25</v>
      </c>
      <c r="BP15" s="4">
        <v>83.875</v>
      </c>
      <c r="BQ15" s="4">
        <v>9</v>
      </c>
      <c r="BR15" s="4">
        <v>8.75</v>
      </c>
      <c r="BS15" s="4">
        <v>91.25</v>
      </c>
      <c r="BT15" s="4">
        <v>91.917808219178085</v>
      </c>
      <c r="BU15" s="4" t="str">
        <f>IF(NewCleanValue[[#This Row],[Final Score]]&gt;50,"Pass","Fail")</f>
        <v>Pass</v>
      </c>
      <c r="BV15" s="4">
        <v>1</v>
      </c>
      <c r="BW15" s="4">
        <v>0</v>
      </c>
      <c r="BX15" s="4">
        <v>0</v>
      </c>
      <c r="BY15" s="4">
        <v>91.917808219178085</v>
      </c>
      <c r="BZ15" s="4">
        <v>0</v>
      </c>
      <c r="CA15" s="4">
        <v>0</v>
      </c>
      <c r="CB15" s="4">
        <v>1</v>
      </c>
      <c r="CC15" s="4">
        <v>0</v>
      </c>
      <c r="CD15" s="4">
        <v>91.917808219178085</v>
      </c>
      <c r="CE15" s="4">
        <v>0</v>
      </c>
      <c r="CF15" s="4">
        <v>1</v>
      </c>
      <c r="CG15" s="4">
        <v>0</v>
      </c>
      <c r="CH15" s="4">
        <v>0</v>
      </c>
      <c r="CI15" s="4">
        <f>NewCleanValue[[#This Row],[Total FO]]/$W$2</f>
        <v>0.68400000000000005</v>
      </c>
      <c r="CJ15" s="4">
        <f>NewCleanValue[[#This Row],[Total FC]]/$AN$2</f>
        <v>0.86868686868686873</v>
      </c>
      <c r="CK15" s="4">
        <f>NewCleanValue[[#This Row],[Total EH]]/$AY$2</f>
        <v>1</v>
      </c>
      <c r="CL15" s="4">
        <f>NewCleanValue[[#This Row],[Total SD]]/$BJ$2</f>
        <v>1</v>
      </c>
      <c r="CM15" s="4">
        <f>NewCleanValue[[#This Row],[Total CS]]/$BO$2</f>
        <v>0.75510204081632648</v>
      </c>
    </row>
    <row r="16" spans="1:99">
      <c r="A16" s="4" t="s">
        <v>124</v>
      </c>
      <c r="B16" s="4" t="s">
        <v>125</v>
      </c>
      <c r="C16" s="4" t="s">
        <v>102</v>
      </c>
      <c r="D16" s="4" t="s">
        <v>103</v>
      </c>
      <c r="E16" s="4" t="s">
        <v>93</v>
      </c>
      <c r="F16" s="4" t="s">
        <v>85</v>
      </c>
      <c r="G16" s="4">
        <v>2</v>
      </c>
      <c r="H16" s="4">
        <v>1.125</v>
      </c>
      <c r="I16" s="4">
        <v>2.25</v>
      </c>
      <c r="J16" s="4">
        <v>2.25</v>
      </c>
      <c r="K16" s="4">
        <v>2.25</v>
      </c>
      <c r="L16" s="4" t="s">
        <v>94</v>
      </c>
      <c r="M16" s="4" t="s">
        <v>94</v>
      </c>
      <c r="N16" s="4" t="s">
        <v>94</v>
      </c>
      <c r="O16" s="4">
        <v>2.25</v>
      </c>
      <c r="P16" s="4">
        <v>2.25</v>
      </c>
      <c r="Q16" s="4" t="s">
        <v>94</v>
      </c>
      <c r="R16" s="4">
        <v>2.25</v>
      </c>
      <c r="S16" s="4">
        <v>2.25</v>
      </c>
      <c r="T16" s="4" t="s">
        <v>94</v>
      </c>
      <c r="U16" s="4">
        <v>2.25</v>
      </c>
      <c r="V16" s="4">
        <v>2.25</v>
      </c>
      <c r="W16" s="4">
        <v>21.375</v>
      </c>
      <c r="X16" s="4">
        <v>2.25</v>
      </c>
      <c r="Y16" s="4">
        <v>2.25</v>
      </c>
      <c r="Z16" s="4">
        <v>1</v>
      </c>
      <c r="AA16" s="4">
        <v>1</v>
      </c>
      <c r="AB16" s="4">
        <v>1</v>
      </c>
      <c r="AC16" s="4">
        <v>1</v>
      </c>
      <c r="AD16" s="4">
        <v>2.25</v>
      </c>
      <c r="AE16" s="4">
        <v>2.25</v>
      </c>
      <c r="AF16" s="4">
        <v>1</v>
      </c>
      <c r="AG16" s="4">
        <v>1</v>
      </c>
      <c r="AH16" s="4">
        <v>1</v>
      </c>
      <c r="AI16" s="4">
        <v>1</v>
      </c>
      <c r="AJ16" s="4">
        <v>0</v>
      </c>
      <c r="AK16" s="4">
        <v>2.25</v>
      </c>
      <c r="AL16" s="4">
        <v>2.25</v>
      </c>
      <c r="AM16" s="4">
        <v>0</v>
      </c>
      <c r="AN16" s="4">
        <v>21.5</v>
      </c>
      <c r="AO16" s="4">
        <v>2.25</v>
      </c>
      <c r="AP16" s="4">
        <v>2.25</v>
      </c>
      <c r="AQ16" s="4">
        <v>2.25</v>
      </c>
      <c r="AR16" s="4">
        <v>2.25</v>
      </c>
      <c r="AS16" s="4">
        <v>2.25</v>
      </c>
      <c r="AT16" s="4">
        <v>2.25</v>
      </c>
      <c r="AU16" s="4">
        <v>2.25</v>
      </c>
      <c r="AV16" s="4">
        <v>1</v>
      </c>
      <c r="AW16" s="4">
        <v>1</v>
      </c>
      <c r="AX16" s="4">
        <v>1</v>
      </c>
      <c r="AY16" s="4">
        <v>18.75</v>
      </c>
      <c r="AZ16" s="4">
        <v>1</v>
      </c>
      <c r="BA16" s="4">
        <v>1</v>
      </c>
      <c r="BB16" s="4">
        <v>1</v>
      </c>
      <c r="BC16" s="4">
        <v>1</v>
      </c>
      <c r="BD16" s="4">
        <v>1</v>
      </c>
      <c r="BE16" s="4">
        <v>1</v>
      </c>
      <c r="BF16" s="4">
        <v>1</v>
      </c>
      <c r="BG16" s="4">
        <v>1.5</v>
      </c>
      <c r="BH16" s="4">
        <v>2.25</v>
      </c>
      <c r="BI16" s="4">
        <v>2.25</v>
      </c>
      <c r="BJ16" s="4">
        <v>13</v>
      </c>
      <c r="BK16" s="4">
        <v>0</v>
      </c>
      <c r="BL16" s="4">
        <v>3</v>
      </c>
      <c r="BM16" s="4">
        <v>4</v>
      </c>
      <c r="BN16" s="4">
        <v>2.25</v>
      </c>
      <c r="BO16" s="4">
        <v>9.25</v>
      </c>
      <c r="BP16" s="4">
        <v>83.875</v>
      </c>
      <c r="BQ16" s="4">
        <v>9</v>
      </c>
      <c r="BR16" s="4">
        <v>8.75</v>
      </c>
      <c r="BS16" s="4">
        <v>91.25</v>
      </c>
      <c r="BT16" s="4">
        <v>91.917808219178085</v>
      </c>
      <c r="BU16" s="4" t="str">
        <f>IF(NewCleanValue[[#This Row],[Final Score]]&gt;50,"Pass","Fail")</f>
        <v>Pass</v>
      </c>
      <c r="BV16" s="4">
        <v>0</v>
      </c>
      <c r="BW16" s="4">
        <v>0</v>
      </c>
      <c r="BX16" s="4">
        <v>1</v>
      </c>
      <c r="BY16" s="4">
        <v>0</v>
      </c>
      <c r="BZ16" s="4">
        <v>0</v>
      </c>
      <c r="CA16" s="4">
        <v>91.917808219178085</v>
      </c>
      <c r="CB16" s="4">
        <v>1</v>
      </c>
      <c r="CC16" s="4">
        <v>0</v>
      </c>
      <c r="CD16" s="4">
        <v>91.917808219178085</v>
      </c>
      <c r="CE16" s="4">
        <v>0</v>
      </c>
      <c r="CF16" s="4">
        <v>0</v>
      </c>
      <c r="CG16" s="4">
        <v>0</v>
      </c>
      <c r="CH16" s="4">
        <v>1</v>
      </c>
      <c r="CI16" s="4">
        <f>NewCleanValue[[#This Row],[Total FO]]/$W$2</f>
        <v>0.68400000000000005</v>
      </c>
      <c r="CJ16" s="4">
        <f>NewCleanValue[[#This Row],[Total FC]]/$AN$2</f>
        <v>0.86868686868686873</v>
      </c>
      <c r="CK16" s="4">
        <f>NewCleanValue[[#This Row],[Total EH]]/$AY$2</f>
        <v>1</v>
      </c>
      <c r="CL16" s="4">
        <f>NewCleanValue[[#This Row],[Total SD]]/$BJ$2</f>
        <v>1</v>
      </c>
      <c r="CM16" s="4">
        <f>NewCleanValue[[#This Row],[Total CS]]/$BO$2</f>
        <v>0.75510204081632648</v>
      </c>
    </row>
    <row r="17" spans="1:91">
      <c r="A17" s="4" t="s">
        <v>126</v>
      </c>
      <c r="B17" s="4" t="s">
        <v>127</v>
      </c>
      <c r="C17" s="4" t="s">
        <v>128</v>
      </c>
      <c r="D17" s="4" t="s">
        <v>92</v>
      </c>
      <c r="E17" s="4" t="s">
        <v>93</v>
      </c>
      <c r="F17" s="4" t="s">
        <v>85</v>
      </c>
      <c r="G17" s="4">
        <v>2</v>
      </c>
      <c r="H17" s="4">
        <v>1.125</v>
      </c>
      <c r="I17" s="4">
        <v>2.25</v>
      </c>
      <c r="J17" s="4">
        <v>2.25</v>
      </c>
      <c r="K17" s="4">
        <v>2.25</v>
      </c>
      <c r="L17" s="4" t="s">
        <v>94</v>
      </c>
      <c r="M17" s="4" t="s">
        <v>94</v>
      </c>
      <c r="N17" s="4" t="s">
        <v>94</v>
      </c>
      <c r="O17" s="4">
        <v>2.25</v>
      </c>
      <c r="P17" s="4">
        <v>2.25</v>
      </c>
      <c r="Q17" s="4" t="s">
        <v>94</v>
      </c>
      <c r="R17" s="4">
        <v>2.25</v>
      </c>
      <c r="S17" s="4">
        <v>2.25</v>
      </c>
      <c r="T17" s="4" t="s">
        <v>94</v>
      </c>
      <c r="U17" s="4">
        <v>2.25</v>
      </c>
      <c r="V17" s="4">
        <v>2.25</v>
      </c>
      <c r="W17" s="4">
        <v>21.375</v>
      </c>
      <c r="X17" s="4">
        <v>2.25</v>
      </c>
      <c r="Y17" s="4">
        <v>2.25</v>
      </c>
      <c r="Z17" s="4">
        <v>1</v>
      </c>
      <c r="AA17" s="4">
        <v>1</v>
      </c>
      <c r="AB17" s="4">
        <v>1</v>
      </c>
      <c r="AC17" s="4">
        <v>1</v>
      </c>
      <c r="AD17" s="4">
        <v>2.25</v>
      </c>
      <c r="AE17" s="4">
        <v>2.25</v>
      </c>
      <c r="AF17" s="4">
        <v>1</v>
      </c>
      <c r="AG17" s="4">
        <v>1</v>
      </c>
      <c r="AH17" s="4">
        <v>1</v>
      </c>
      <c r="AI17" s="4">
        <v>1</v>
      </c>
      <c r="AJ17" s="4">
        <v>0</v>
      </c>
      <c r="AK17" s="4">
        <v>2.25</v>
      </c>
      <c r="AL17" s="4">
        <v>2.25</v>
      </c>
      <c r="AM17" s="4">
        <v>0</v>
      </c>
      <c r="AN17" s="4">
        <v>21.5</v>
      </c>
      <c r="AO17" s="4">
        <v>2.25</v>
      </c>
      <c r="AP17" s="4">
        <v>2.25</v>
      </c>
      <c r="AQ17" s="4">
        <v>2.25</v>
      </c>
      <c r="AR17" s="4">
        <v>2.25</v>
      </c>
      <c r="AS17" s="4">
        <v>2.25</v>
      </c>
      <c r="AT17" s="4">
        <v>2.25</v>
      </c>
      <c r="AU17" s="4">
        <v>2.25</v>
      </c>
      <c r="AV17" s="4">
        <v>1</v>
      </c>
      <c r="AW17" s="4">
        <v>1</v>
      </c>
      <c r="AX17" s="4">
        <v>1</v>
      </c>
      <c r="AY17" s="4">
        <v>18.75</v>
      </c>
      <c r="AZ17" s="4">
        <v>1</v>
      </c>
      <c r="BA17" s="4">
        <v>1</v>
      </c>
      <c r="BB17" s="4">
        <v>1</v>
      </c>
      <c r="BC17" s="4">
        <v>1</v>
      </c>
      <c r="BD17" s="4">
        <v>1</v>
      </c>
      <c r="BE17" s="4">
        <v>1</v>
      </c>
      <c r="BF17" s="4">
        <v>1</v>
      </c>
      <c r="BG17" s="4">
        <v>1.5</v>
      </c>
      <c r="BH17" s="4">
        <v>2.25</v>
      </c>
      <c r="BI17" s="4">
        <v>2.25</v>
      </c>
      <c r="BJ17" s="4">
        <v>13</v>
      </c>
      <c r="BK17" s="4">
        <v>0</v>
      </c>
      <c r="BL17" s="4">
        <v>3</v>
      </c>
      <c r="BM17" s="4">
        <v>4</v>
      </c>
      <c r="BN17" s="4">
        <v>2.25</v>
      </c>
      <c r="BO17" s="4">
        <v>9.25</v>
      </c>
      <c r="BP17" s="4">
        <v>83.875</v>
      </c>
      <c r="BQ17" s="4">
        <v>9</v>
      </c>
      <c r="BR17" s="4">
        <v>8.75</v>
      </c>
      <c r="BS17" s="4">
        <v>91.25</v>
      </c>
      <c r="BT17" s="4">
        <v>91.917808219178085</v>
      </c>
      <c r="BU17" s="4" t="str">
        <f>IF(NewCleanValue[[#This Row],[Final Score]]&gt;50,"Pass","Fail")</f>
        <v>Pass</v>
      </c>
      <c r="BV17" s="4">
        <v>0</v>
      </c>
      <c r="BW17" s="4">
        <v>1</v>
      </c>
      <c r="BX17" s="4">
        <v>0</v>
      </c>
      <c r="BY17" s="4">
        <v>0</v>
      </c>
      <c r="BZ17" s="4">
        <v>91.917808219178085</v>
      </c>
      <c r="CA17" s="4">
        <v>0</v>
      </c>
      <c r="CB17" s="4">
        <v>1</v>
      </c>
      <c r="CC17" s="4">
        <v>0</v>
      </c>
      <c r="CD17" s="4">
        <v>91.917808219178085</v>
      </c>
      <c r="CE17" s="4">
        <v>0</v>
      </c>
      <c r="CF17" s="4">
        <v>0</v>
      </c>
      <c r="CG17" s="4">
        <v>1</v>
      </c>
      <c r="CH17" s="4">
        <v>0</v>
      </c>
      <c r="CI17" s="4">
        <f>NewCleanValue[[#This Row],[Total FO]]/$W$2</f>
        <v>0.68400000000000005</v>
      </c>
      <c r="CJ17" s="4">
        <f>NewCleanValue[[#This Row],[Total FC]]/$AN$2</f>
        <v>0.86868686868686873</v>
      </c>
      <c r="CK17" s="4">
        <f>NewCleanValue[[#This Row],[Total EH]]/$AY$2</f>
        <v>1</v>
      </c>
      <c r="CL17" s="4">
        <f>NewCleanValue[[#This Row],[Total SD]]/$BJ$2</f>
        <v>1</v>
      </c>
      <c r="CM17" s="4">
        <f>NewCleanValue[[#This Row],[Total CS]]/$BO$2</f>
        <v>0.75510204081632648</v>
      </c>
    </row>
    <row r="18" spans="1:91">
      <c r="A18" s="4" t="s">
        <v>129</v>
      </c>
      <c r="B18" s="4" t="s">
        <v>130</v>
      </c>
      <c r="C18" s="4" t="s">
        <v>102</v>
      </c>
      <c r="D18" s="4" t="s">
        <v>103</v>
      </c>
      <c r="E18" s="4" t="s">
        <v>93</v>
      </c>
      <c r="F18" s="4" t="s">
        <v>85</v>
      </c>
      <c r="G18" s="4">
        <v>2</v>
      </c>
      <c r="H18" s="4">
        <v>1.125</v>
      </c>
      <c r="I18" s="4">
        <v>2.25</v>
      </c>
      <c r="J18" s="4">
        <v>2.25</v>
      </c>
      <c r="K18" s="4">
        <v>2.25</v>
      </c>
      <c r="L18" s="4" t="s">
        <v>94</v>
      </c>
      <c r="M18" s="4" t="s">
        <v>94</v>
      </c>
      <c r="N18" s="4" t="s">
        <v>94</v>
      </c>
      <c r="O18" s="4">
        <v>2.25</v>
      </c>
      <c r="P18" s="4">
        <v>2.25</v>
      </c>
      <c r="Q18" s="4" t="s">
        <v>94</v>
      </c>
      <c r="R18" s="4">
        <v>2.25</v>
      </c>
      <c r="S18" s="4">
        <v>2.25</v>
      </c>
      <c r="T18" s="4" t="s">
        <v>94</v>
      </c>
      <c r="U18" s="4">
        <v>2.25</v>
      </c>
      <c r="V18" s="4">
        <v>2.25</v>
      </c>
      <c r="W18" s="4">
        <v>21.375</v>
      </c>
      <c r="X18" s="4">
        <v>2.25</v>
      </c>
      <c r="Y18" s="4">
        <v>2.25</v>
      </c>
      <c r="Z18" s="4">
        <v>1</v>
      </c>
      <c r="AA18" s="4">
        <v>1</v>
      </c>
      <c r="AB18" s="4">
        <v>1</v>
      </c>
      <c r="AC18" s="4">
        <v>1</v>
      </c>
      <c r="AD18" s="4">
        <v>2.25</v>
      </c>
      <c r="AE18" s="4">
        <v>2.25</v>
      </c>
      <c r="AF18" s="4">
        <v>1</v>
      </c>
      <c r="AG18" s="4">
        <v>1</v>
      </c>
      <c r="AH18" s="4">
        <v>1</v>
      </c>
      <c r="AI18" s="4">
        <v>1</v>
      </c>
      <c r="AJ18" s="4">
        <v>0</v>
      </c>
      <c r="AK18" s="4">
        <v>2.25</v>
      </c>
      <c r="AL18" s="4">
        <v>2.25</v>
      </c>
      <c r="AM18" s="4">
        <v>0</v>
      </c>
      <c r="AN18" s="4">
        <v>21.5</v>
      </c>
      <c r="AO18" s="4">
        <v>2.25</v>
      </c>
      <c r="AP18" s="4">
        <v>2.25</v>
      </c>
      <c r="AQ18" s="4">
        <v>2.25</v>
      </c>
      <c r="AR18" s="4">
        <v>2.25</v>
      </c>
      <c r="AS18" s="4">
        <v>2.25</v>
      </c>
      <c r="AT18" s="4">
        <v>2.25</v>
      </c>
      <c r="AU18" s="4">
        <v>2.25</v>
      </c>
      <c r="AV18" s="4">
        <v>1</v>
      </c>
      <c r="AW18" s="4">
        <v>1</v>
      </c>
      <c r="AX18" s="4">
        <v>1</v>
      </c>
      <c r="AY18" s="4">
        <v>18.75</v>
      </c>
      <c r="AZ18" s="4">
        <v>1</v>
      </c>
      <c r="BA18" s="4">
        <v>1</v>
      </c>
      <c r="BB18" s="4">
        <v>1</v>
      </c>
      <c r="BC18" s="4">
        <v>1</v>
      </c>
      <c r="BD18" s="4">
        <v>1</v>
      </c>
      <c r="BE18" s="4">
        <v>1</v>
      </c>
      <c r="BF18" s="4">
        <v>1</v>
      </c>
      <c r="BG18" s="4">
        <v>1.5</v>
      </c>
      <c r="BH18" s="4">
        <v>2.25</v>
      </c>
      <c r="BI18" s="4">
        <v>2.25</v>
      </c>
      <c r="BJ18" s="4">
        <v>13</v>
      </c>
      <c r="BK18" s="4">
        <v>0</v>
      </c>
      <c r="BL18" s="4">
        <v>3</v>
      </c>
      <c r="BM18" s="4">
        <v>4</v>
      </c>
      <c r="BN18" s="4">
        <v>2.25</v>
      </c>
      <c r="BO18" s="4">
        <v>9.25</v>
      </c>
      <c r="BP18" s="4">
        <v>83.875</v>
      </c>
      <c r="BQ18" s="4">
        <v>9</v>
      </c>
      <c r="BR18" s="4">
        <v>8.75</v>
      </c>
      <c r="BS18" s="4">
        <v>91.25</v>
      </c>
      <c r="BT18" s="4">
        <v>91.917808219178085</v>
      </c>
      <c r="BU18" s="4" t="str">
        <f>IF(NewCleanValue[[#This Row],[Final Score]]&gt;50,"Pass","Fail")</f>
        <v>Pass</v>
      </c>
      <c r="BV18" s="4">
        <v>0</v>
      </c>
      <c r="BW18" s="4">
        <v>0</v>
      </c>
      <c r="BX18" s="4">
        <v>1</v>
      </c>
      <c r="BY18" s="4">
        <v>0</v>
      </c>
      <c r="BZ18" s="4">
        <v>0</v>
      </c>
      <c r="CA18" s="4">
        <v>91.917808219178085</v>
      </c>
      <c r="CB18" s="4">
        <v>1</v>
      </c>
      <c r="CC18" s="4">
        <v>0</v>
      </c>
      <c r="CD18" s="4">
        <v>91.917808219178085</v>
      </c>
      <c r="CE18" s="4">
        <v>0</v>
      </c>
      <c r="CF18" s="4">
        <v>0</v>
      </c>
      <c r="CG18" s="4">
        <v>0</v>
      </c>
      <c r="CH18" s="4">
        <v>1</v>
      </c>
      <c r="CI18" s="4">
        <f>NewCleanValue[[#This Row],[Total FO]]/$W$2</f>
        <v>0.68400000000000005</v>
      </c>
      <c r="CJ18" s="4">
        <f>NewCleanValue[[#This Row],[Total FC]]/$AN$2</f>
        <v>0.86868686868686873</v>
      </c>
      <c r="CK18" s="4">
        <f>NewCleanValue[[#This Row],[Total EH]]/$AY$2</f>
        <v>1</v>
      </c>
      <c r="CL18" s="4">
        <f>NewCleanValue[[#This Row],[Total SD]]/$BJ$2</f>
        <v>1</v>
      </c>
      <c r="CM18" s="4">
        <f>NewCleanValue[[#This Row],[Total CS]]/$BO$2</f>
        <v>0.75510204081632648</v>
      </c>
    </row>
    <row r="19" spans="1:91">
      <c r="A19" s="4" t="s">
        <v>131</v>
      </c>
      <c r="B19" s="4" t="s">
        <v>132</v>
      </c>
      <c r="C19" s="4" t="s">
        <v>102</v>
      </c>
      <c r="D19" s="4" t="s">
        <v>97</v>
      </c>
      <c r="E19" s="4" t="s">
        <v>93</v>
      </c>
      <c r="F19" s="4" t="s">
        <v>85</v>
      </c>
      <c r="G19" s="4">
        <v>2</v>
      </c>
      <c r="H19" s="4">
        <v>1.125</v>
      </c>
      <c r="I19" s="4">
        <v>2.25</v>
      </c>
      <c r="J19" s="4">
        <v>2.25</v>
      </c>
      <c r="K19" s="4">
        <v>2.25</v>
      </c>
      <c r="L19" s="4" t="s">
        <v>94</v>
      </c>
      <c r="M19" s="4" t="s">
        <v>94</v>
      </c>
      <c r="N19" s="4" t="s">
        <v>94</v>
      </c>
      <c r="O19" s="4">
        <v>2.25</v>
      </c>
      <c r="P19" s="4">
        <v>2.25</v>
      </c>
      <c r="Q19" s="4" t="s">
        <v>94</v>
      </c>
      <c r="R19" s="4">
        <v>2.25</v>
      </c>
      <c r="S19" s="4">
        <v>2.25</v>
      </c>
      <c r="T19" s="4" t="s">
        <v>94</v>
      </c>
      <c r="U19" s="4">
        <v>2.25</v>
      </c>
      <c r="V19" s="4">
        <v>2.25</v>
      </c>
      <c r="W19" s="4">
        <v>21.375</v>
      </c>
      <c r="X19" s="4">
        <v>2.25</v>
      </c>
      <c r="Y19" s="4">
        <v>2.25</v>
      </c>
      <c r="Z19" s="4">
        <v>1</v>
      </c>
      <c r="AA19" s="4">
        <v>1</v>
      </c>
      <c r="AB19" s="4">
        <v>1</v>
      </c>
      <c r="AC19" s="4">
        <v>1</v>
      </c>
      <c r="AD19" s="4">
        <v>2.25</v>
      </c>
      <c r="AE19" s="4">
        <v>2.25</v>
      </c>
      <c r="AF19" s="4">
        <v>1</v>
      </c>
      <c r="AG19" s="4">
        <v>1</v>
      </c>
      <c r="AH19" s="4">
        <v>1</v>
      </c>
      <c r="AI19" s="4">
        <v>1</v>
      </c>
      <c r="AJ19" s="4">
        <v>0</v>
      </c>
      <c r="AK19" s="4">
        <v>2.25</v>
      </c>
      <c r="AL19" s="4">
        <v>2.25</v>
      </c>
      <c r="AM19" s="4">
        <v>0</v>
      </c>
      <c r="AN19" s="4">
        <v>21.5</v>
      </c>
      <c r="AO19" s="4">
        <v>2.25</v>
      </c>
      <c r="AP19" s="4">
        <v>2.25</v>
      </c>
      <c r="AQ19" s="4">
        <v>2.25</v>
      </c>
      <c r="AR19" s="4">
        <v>2.25</v>
      </c>
      <c r="AS19" s="4">
        <v>2.25</v>
      </c>
      <c r="AT19" s="4">
        <v>2.25</v>
      </c>
      <c r="AU19" s="4">
        <v>2.25</v>
      </c>
      <c r="AV19" s="4">
        <v>1</v>
      </c>
      <c r="AW19" s="4">
        <v>1</v>
      </c>
      <c r="AX19" s="4">
        <v>1</v>
      </c>
      <c r="AY19" s="4">
        <v>18.75</v>
      </c>
      <c r="AZ19" s="4">
        <v>1</v>
      </c>
      <c r="BA19" s="4">
        <v>1</v>
      </c>
      <c r="BB19" s="4">
        <v>1</v>
      </c>
      <c r="BC19" s="4">
        <v>1</v>
      </c>
      <c r="BD19" s="4">
        <v>1</v>
      </c>
      <c r="BE19" s="4">
        <v>1</v>
      </c>
      <c r="BF19" s="4">
        <v>1</v>
      </c>
      <c r="BG19" s="4">
        <v>1.5</v>
      </c>
      <c r="BH19" s="4">
        <v>2.25</v>
      </c>
      <c r="BI19" s="4">
        <v>2.25</v>
      </c>
      <c r="BJ19" s="4">
        <v>13</v>
      </c>
      <c r="BK19" s="4">
        <v>0</v>
      </c>
      <c r="BL19" s="4">
        <v>3</v>
      </c>
      <c r="BM19" s="4">
        <v>4</v>
      </c>
      <c r="BN19" s="4">
        <v>2.25</v>
      </c>
      <c r="BO19" s="4">
        <v>9.25</v>
      </c>
      <c r="BP19" s="4">
        <v>83.875</v>
      </c>
      <c r="BQ19" s="4">
        <v>9</v>
      </c>
      <c r="BR19" s="4">
        <v>8.75</v>
      </c>
      <c r="BS19" s="4">
        <v>91.25</v>
      </c>
      <c r="BT19" s="4">
        <v>91.917808219178085</v>
      </c>
      <c r="BU19" s="4" t="str">
        <f>IF(NewCleanValue[[#This Row],[Final Score]]&gt;50,"Pass","Fail")</f>
        <v>Pass</v>
      </c>
      <c r="BV19" s="4">
        <v>1</v>
      </c>
      <c r="BW19" s="4">
        <v>0</v>
      </c>
      <c r="BX19" s="4">
        <v>0</v>
      </c>
      <c r="BY19" s="4">
        <v>91.917808219178085</v>
      </c>
      <c r="BZ19" s="4">
        <v>0</v>
      </c>
      <c r="CA19" s="4">
        <v>0</v>
      </c>
      <c r="CB19" s="4">
        <v>1</v>
      </c>
      <c r="CC19" s="4">
        <v>0</v>
      </c>
      <c r="CD19" s="4">
        <v>91.917808219178085</v>
      </c>
      <c r="CE19" s="4">
        <v>0</v>
      </c>
      <c r="CF19" s="4">
        <v>1</v>
      </c>
      <c r="CG19" s="4">
        <v>0</v>
      </c>
      <c r="CH19" s="4">
        <v>0</v>
      </c>
      <c r="CI19" s="4">
        <f>NewCleanValue[[#This Row],[Total FO]]/$W$2</f>
        <v>0.68400000000000005</v>
      </c>
      <c r="CJ19" s="4">
        <f>NewCleanValue[[#This Row],[Total FC]]/$AN$2</f>
        <v>0.86868686868686873</v>
      </c>
      <c r="CK19" s="4">
        <f>NewCleanValue[[#This Row],[Total EH]]/$AY$2</f>
        <v>1</v>
      </c>
      <c r="CL19" s="4">
        <f>NewCleanValue[[#This Row],[Total SD]]/$BJ$2</f>
        <v>1</v>
      </c>
      <c r="CM19" s="4">
        <f>NewCleanValue[[#This Row],[Total CS]]/$BO$2</f>
        <v>0.75510204081632648</v>
      </c>
    </row>
    <row r="20" spans="1:91">
      <c r="A20" s="4" t="s">
        <v>133</v>
      </c>
      <c r="B20" s="4" t="s">
        <v>134</v>
      </c>
      <c r="C20" s="4" t="s">
        <v>102</v>
      </c>
      <c r="D20" s="4" t="s">
        <v>97</v>
      </c>
      <c r="E20" s="4" t="s">
        <v>93</v>
      </c>
      <c r="F20" s="4" t="s">
        <v>85</v>
      </c>
      <c r="G20" s="4">
        <v>2</v>
      </c>
      <c r="H20" s="4">
        <v>1.125</v>
      </c>
      <c r="I20" s="4">
        <v>2.25</v>
      </c>
      <c r="J20" s="4">
        <v>2.25</v>
      </c>
      <c r="K20" s="4">
        <v>2.25</v>
      </c>
      <c r="L20" s="4" t="s">
        <v>94</v>
      </c>
      <c r="M20" s="4" t="s">
        <v>94</v>
      </c>
      <c r="N20" s="4" t="s">
        <v>94</v>
      </c>
      <c r="O20" s="4">
        <v>2.25</v>
      </c>
      <c r="P20" s="4">
        <v>2.25</v>
      </c>
      <c r="Q20" s="4" t="s">
        <v>94</v>
      </c>
      <c r="R20" s="4">
        <v>2.25</v>
      </c>
      <c r="S20" s="4">
        <v>2.25</v>
      </c>
      <c r="T20" s="4" t="s">
        <v>94</v>
      </c>
      <c r="U20" s="4">
        <v>2.25</v>
      </c>
      <c r="V20" s="4">
        <v>2.25</v>
      </c>
      <c r="W20" s="4">
        <v>21.375</v>
      </c>
      <c r="X20" s="4">
        <v>2.25</v>
      </c>
      <c r="Y20" s="4">
        <v>2.25</v>
      </c>
      <c r="Z20" s="4">
        <v>1</v>
      </c>
      <c r="AA20" s="4">
        <v>1</v>
      </c>
      <c r="AB20" s="4">
        <v>1</v>
      </c>
      <c r="AC20" s="4">
        <v>1</v>
      </c>
      <c r="AD20" s="4">
        <v>2.25</v>
      </c>
      <c r="AE20" s="4">
        <v>2.25</v>
      </c>
      <c r="AF20" s="4">
        <v>1</v>
      </c>
      <c r="AG20" s="4">
        <v>1</v>
      </c>
      <c r="AH20" s="4">
        <v>1</v>
      </c>
      <c r="AI20" s="4">
        <v>1</v>
      </c>
      <c r="AJ20" s="4">
        <v>0</v>
      </c>
      <c r="AK20" s="4">
        <v>2.25</v>
      </c>
      <c r="AL20" s="4">
        <v>2.25</v>
      </c>
      <c r="AM20" s="4">
        <v>0</v>
      </c>
      <c r="AN20" s="4">
        <v>21.5</v>
      </c>
      <c r="AO20" s="4">
        <v>2.25</v>
      </c>
      <c r="AP20" s="4">
        <v>2.25</v>
      </c>
      <c r="AQ20" s="4">
        <v>2.25</v>
      </c>
      <c r="AR20" s="4">
        <v>2.25</v>
      </c>
      <c r="AS20" s="4">
        <v>2.25</v>
      </c>
      <c r="AT20" s="4">
        <v>2.25</v>
      </c>
      <c r="AU20" s="4">
        <v>2.25</v>
      </c>
      <c r="AV20" s="4">
        <v>1</v>
      </c>
      <c r="AW20" s="4">
        <v>1</v>
      </c>
      <c r="AX20" s="4">
        <v>1</v>
      </c>
      <c r="AY20" s="4">
        <v>18.75</v>
      </c>
      <c r="AZ20" s="4">
        <v>1</v>
      </c>
      <c r="BA20" s="4">
        <v>1</v>
      </c>
      <c r="BB20" s="4">
        <v>1</v>
      </c>
      <c r="BC20" s="4">
        <v>1</v>
      </c>
      <c r="BD20" s="4">
        <v>1</v>
      </c>
      <c r="BE20" s="4">
        <v>1</v>
      </c>
      <c r="BF20" s="4">
        <v>1</v>
      </c>
      <c r="BG20" s="4">
        <v>1.5</v>
      </c>
      <c r="BH20" s="4">
        <v>2.25</v>
      </c>
      <c r="BI20" s="4">
        <v>2.25</v>
      </c>
      <c r="BJ20" s="4">
        <v>13</v>
      </c>
      <c r="BK20" s="4">
        <v>0</v>
      </c>
      <c r="BL20" s="4">
        <v>3</v>
      </c>
      <c r="BM20" s="4">
        <v>4</v>
      </c>
      <c r="BN20" s="4">
        <v>2.25</v>
      </c>
      <c r="BO20" s="4">
        <v>9.25</v>
      </c>
      <c r="BP20" s="4">
        <v>83.875</v>
      </c>
      <c r="BQ20" s="4">
        <v>9</v>
      </c>
      <c r="BR20" s="4">
        <v>8.75</v>
      </c>
      <c r="BS20" s="4">
        <v>91.25</v>
      </c>
      <c r="BT20" s="4">
        <v>91.917808219178085</v>
      </c>
      <c r="BU20" s="4" t="str">
        <f>IF(NewCleanValue[[#This Row],[Final Score]]&gt;50,"Pass","Fail")</f>
        <v>Pass</v>
      </c>
      <c r="BV20" s="4">
        <v>1</v>
      </c>
      <c r="BW20" s="4">
        <v>0</v>
      </c>
      <c r="BX20" s="4">
        <v>0</v>
      </c>
      <c r="BY20" s="4">
        <v>91.917808219178085</v>
      </c>
      <c r="BZ20" s="4">
        <v>0</v>
      </c>
      <c r="CA20" s="4">
        <v>0</v>
      </c>
      <c r="CB20" s="4">
        <v>1</v>
      </c>
      <c r="CC20" s="4">
        <v>0</v>
      </c>
      <c r="CD20" s="4">
        <v>91.917808219178085</v>
      </c>
      <c r="CE20" s="4">
        <v>0</v>
      </c>
      <c r="CF20" s="4">
        <v>1</v>
      </c>
      <c r="CG20" s="4">
        <v>0</v>
      </c>
      <c r="CH20" s="4">
        <v>0</v>
      </c>
      <c r="CI20" s="4">
        <f>NewCleanValue[[#This Row],[Total FO]]/$W$2</f>
        <v>0.68400000000000005</v>
      </c>
      <c r="CJ20" s="4">
        <f>NewCleanValue[[#This Row],[Total FC]]/$AN$2</f>
        <v>0.86868686868686873</v>
      </c>
      <c r="CK20" s="4">
        <f>NewCleanValue[[#This Row],[Total EH]]/$AY$2</f>
        <v>1</v>
      </c>
      <c r="CL20" s="4">
        <f>NewCleanValue[[#This Row],[Total SD]]/$BJ$2</f>
        <v>1</v>
      </c>
      <c r="CM20" s="4">
        <f>NewCleanValue[[#This Row],[Total CS]]/$BO$2</f>
        <v>0.75510204081632648</v>
      </c>
    </row>
    <row r="21" spans="1:91">
      <c r="A21" s="4" t="s">
        <v>135</v>
      </c>
      <c r="B21" s="4" t="s">
        <v>136</v>
      </c>
      <c r="C21" s="4" t="s">
        <v>137</v>
      </c>
      <c r="D21" s="4" t="s">
        <v>97</v>
      </c>
      <c r="E21" s="4" t="s">
        <v>93</v>
      </c>
      <c r="F21" s="4" t="s">
        <v>85</v>
      </c>
      <c r="G21" s="4">
        <v>2</v>
      </c>
      <c r="H21" s="4">
        <v>1.125</v>
      </c>
      <c r="I21" s="4">
        <v>2.25</v>
      </c>
      <c r="J21" s="4">
        <v>2.25</v>
      </c>
      <c r="K21" s="4">
        <v>2.25</v>
      </c>
      <c r="L21" s="4" t="s">
        <v>94</v>
      </c>
      <c r="M21" s="4" t="s">
        <v>94</v>
      </c>
      <c r="N21" s="4" t="s">
        <v>94</v>
      </c>
      <c r="O21" s="4">
        <v>2.25</v>
      </c>
      <c r="P21" s="4">
        <v>2.25</v>
      </c>
      <c r="Q21" s="4" t="s">
        <v>94</v>
      </c>
      <c r="R21" s="4">
        <v>2.25</v>
      </c>
      <c r="S21" s="4">
        <v>2.25</v>
      </c>
      <c r="T21" s="4" t="s">
        <v>94</v>
      </c>
      <c r="U21" s="4">
        <v>2.25</v>
      </c>
      <c r="V21" s="4">
        <v>2.25</v>
      </c>
      <c r="W21" s="4">
        <v>21.375</v>
      </c>
      <c r="X21" s="4">
        <v>2.25</v>
      </c>
      <c r="Y21" s="4">
        <v>2.25</v>
      </c>
      <c r="Z21" s="4">
        <v>1</v>
      </c>
      <c r="AA21" s="4">
        <v>1</v>
      </c>
      <c r="AB21" s="4">
        <v>1</v>
      </c>
      <c r="AC21" s="4">
        <v>1</v>
      </c>
      <c r="AD21" s="4">
        <v>2.25</v>
      </c>
      <c r="AE21" s="4">
        <v>2.25</v>
      </c>
      <c r="AF21" s="4">
        <v>1</v>
      </c>
      <c r="AG21" s="4">
        <v>1</v>
      </c>
      <c r="AH21" s="4">
        <v>1</v>
      </c>
      <c r="AI21" s="4">
        <v>1</v>
      </c>
      <c r="AJ21" s="4">
        <v>0</v>
      </c>
      <c r="AK21" s="4">
        <v>2.25</v>
      </c>
      <c r="AL21" s="4">
        <v>2.25</v>
      </c>
      <c r="AM21" s="4">
        <v>0</v>
      </c>
      <c r="AN21" s="4">
        <v>21.5</v>
      </c>
      <c r="AO21" s="4">
        <v>2.25</v>
      </c>
      <c r="AP21" s="4">
        <v>2.25</v>
      </c>
      <c r="AQ21" s="4">
        <v>2.25</v>
      </c>
      <c r="AR21" s="4">
        <v>2.25</v>
      </c>
      <c r="AS21" s="4">
        <v>2.25</v>
      </c>
      <c r="AT21" s="4">
        <v>2.25</v>
      </c>
      <c r="AU21" s="4">
        <v>2.25</v>
      </c>
      <c r="AV21" s="4">
        <v>1</v>
      </c>
      <c r="AW21" s="4">
        <v>1</v>
      </c>
      <c r="AX21" s="4">
        <v>1</v>
      </c>
      <c r="AY21" s="4">
        <v>18.75</v>
      </c>
      <c r="AZ21" s="4">
        <v>1</v>
      </c>
      <c r="BA21" s="4">
        <v>1</v>
      </c>
      <c r="BB21" s="4">
        <v>1</v>
      </c>
      <c r="BC21" s="4">
        <v>1</v>
      </c>
      <c r="BD21" s="4">
        <v>1</v>
      </c>
      <c r="BE21" s="4">
        <v>1</v>
      </c>
      <c r="BF21" s="4">
        <v>1</v>
      </c>
      <c r="BG21" s="4">
        <v>1.5</v>
      </c>
      <c r="BH21" s="4">
        <v>2.25</v>
      </c>
      <c r="BI21" s="4">
        <v>2.25</v>
      </c>
      <c r="BJ21" s="4">
        <v>13</v>
      </c>
      <c r="BK21" s="4">
        <v>0</v>
      </c>
      <c r="BL21" s="4">
        <v>3</v>
      </c>
      <c r="BM21" s="4">
        <v>4</v>
      </c>
      <c r="BN21" s="4">
        <v>2.25</v>
      </c>
      <c r="BO21" s="4">
        <v>9.25</v>
      </c>
      <c r="BP21" s="4">
        <v>83.875</v>
      </c>
      <c r="BQ21" s="4">
        <v>9</v>
      </c>
      <c r="BR21" s="4">
        <v>8.75</v>
      </c>
      <c r="BS21" s="4">
        <v>91.25</v>
      </c>
      <c r="BT21" s="4">
        <v>91.917808219178085</v>
      </c>
      <c r="BU21" s="4" t="str">
        <f>IF(NewCleanValue[[#This Row],[Final Score]]&gt;50,"Pass","Fail")</f>
        <v>Pass</v>
      </c>
      <c r="BV21" s="4">
        <v>1</v>
      </c>
      <c r="BW21" s="4">
        <v>0</v>
      </c>
      <c r="BX21" s="4">
        <v>0</v>
      </c>
      <c r="BY21" s="4">
        <v>91.917808219178085</v>
      </c>
      <c r="BZ21" s="4">
        <v>0</v>
      </c>
      <c r="CA21" s="4">
        <v>0</v>
      </c>
      <c r="CB21" s="4">
        <v>1</v>
      </c>
      <c r="CC21" s="4">
        <v>0</v>
      </c>
      <c r="CD21" s="4">
        <v>91.917808219178085</v>
      </c>
      <c r="CE21" s="4">
        <v>0</v>
      </c>
      <c r="CF21" s="4">
        <v>1</v>
      </c>
      <c r="CG21" s="4">
        <v>0</v>
      </c>
      <c r="CH21" s="4">
        <v>0</v>
      </c>
      <c r="CI21" s="4">
        <f>NewCleanValue[[#This Row],[Total FO]]/$W$2</f>
        <v>0.68400000000000005</v>
      </c>
      <c r="CJ21" s="4">
        <f>NewCleanValue[[#This Row],[Total FC]]/$AN$2</f>
        <v>0.86868686868686873</v>
      </c>
      <c r="CK21" s="4">
        <f>NewCleanValue[[#This Row],[Total EH]]/$AY$2</f>
        <v>1</v>
      </c>
      <c r="CL21" s="4">
        <f>NewCleanValue[[#This Row],[Total SD]]/$BJ$2</f>
        <v>1</v>
      </c>
      <c r="CM21" s="4">
        <f>NewCleanValue[[#This Row],[Total CS]]/$BO$2</f>
        <v>0.75510204081632648</v>
      </c>
    </row>
    <row r="22" spans="1:91">
      <c r="A22" s="4" t="s">
        <v>138</v>
      </c>
      <c r="B22" s="4" t="s">
        <v>139</v>
      </c>
      <c r="C22" s="4" t="s">
        <v>112</v>
      </c>
      <c r="D22" s="4" t="s">
        <v>97</v>
      </c>
      <c r="E22" s="4" t="s">
        <v>93</v>
      </c>
      <c r="F22" s="4" t="s">
        <v>85</v>
      </c>
      <c r="G22" s="4">
        <v>2</v>
      </c>
      <c r="H22" s="4">
        <v>1.125</v>
      </c>
      <c r="I22" s="4">
        <v>2.25</v>
      </c>
      <c r="J22" s="4">
        <v>2.25</v>
      </c>
      <c r="K22" s="4">
        <v>2.25</v>
      </c>
      <c r="L22" s="4" t="s">
        <v>94</v>
      </c>
      <c r="M22" s="4" t="s">
        <v>94</v>
      </c>
      <c r="N22" s="4" t="s">
        <v>94</v>
      </c>
      <c r="O22" s="4">
        <v>2.25</v>
      </c>
      <c r="P22" s="4">
        <v>2.25</v>
      </c>
      <c r="Q22" s="4" t="s">
        <v>94</v>
      </c>
      <c r="R22" s="4">
        <v>2.25</v>
      </c>
      <c r="S22" s="4">
        <v>2.25</v>
      </c>
      <c r="T22" s="4" t="s">
        <v>94</v>
      </c>
      <c r="U22" s="4">
        <v>2.25</v>
      </c>
      <c r="V22" s="4">
        <v>2.25</v>
      </c>
      <c r="W22" s="4">
        <v>21.375</v>
      </c>
      <c r="X22" s="4">
        <v>2.25</v>
      </c>
      <c r="Y22" s="4">
        <v>2.25</v>
      </c>
      <c r="Z22" s="4">
        <v>1</v>
      </c>
      <c r="AA22" s="4">
        <v>1</v>
      </c>
      <c r="AB22" s="4">
        <v>1</v>
      </c>
      <c r="AC22" s="4">
        <v>1</v>
      </c>
      <c r="AD22" s="4">
        <v>2.25</v>
      </c>
      <c r="AE22" s="4">
        <v>2.25</v>
      </c>
      <c r="AF22" s="4">
        <v>1</v>
      </c>
      <c r="AG22" s="4">
        <v>1</v>
      </c>
      <c r="AH22" s="4">
        <v>1</v>
      </c>
      <c r="AI22" s="4">
        <v>1</v>
      </c>
      <c r="AJ22" s="4">
        <v>0</v>
      </c>
      <c r="AK22" s="4">
        <v>2.25</v>
      </c>
      <c r="AL22" s="4">
        <v>2.25</v>
      </c>
      <c r="AM22" s="4">
        <v>0</v>
      </c>
      <c r="AN22" s="4">
        <v>21.5</v>
      </c>
      <c r="AO22" s="4">
        <v>2.25</v>
      </c>
      <c r="AP22" s="4">
        <v>2.25</v>
      </c>
      <c r="AQ22" s="4">
        <v>2.25</v>
      </c>
      <c r="AR22" s="4">
        <v>2.25</v>
      </c>
      <c r="AS22" s="4">
        <v>2.25</v>
      </c>
      <c r="AT22" s="4">
        <v>2.25</v>
      </c>
      <c r="AU22" s="4">
        <v>2.25</v>
      </c>
      <c r="AV22" s="4">
        <v>1</v>
      </c>
      <c r="AW22" s="4">
        <v>1</v>
      </c>
      <c r="AX22" s="4">
        <v>1</v>
      </c>
      <c r="AY22" s="4">
        <v>18.75</v>
      </c>
      <c r="AZ22" s="4">
        <v>1</v>
      </c>
      <c r="BA22" s="4">
        <v>1</v>
      </c>
      <c r="BB22" s="4">
        <v>1</v>
      </c>
      <c r="BC22" s="4">
        <v>1</v>
      </c>
      <c r="BD22" s="4">
        <v>1</v>
      </c>
      <c r="BE22" s="4">
        <v>1</v>
      </c>
      <c r="BF22" s="4">
        <v>1</v>
      </c>
      <c r="BG22" s="4">
        <v>1.5</v>
      </c>
      <c r="BH22" s="4">
        <v>2.25</v>
      </c>
      <c r="BI22" s="4">
        <v>2.25</v>
      </c>
      <c r="BJ22" s="4">
        <v>13</v>
      </c>
      <c r="BK22" s="4">
        <v>0</v>
      </c>
      <c r="BL22" s="4">
        <v>3</v>
      </c>
      <c r="BM22" s="4">
        <v>4</v>
      </c>
      <c r="BN22" s="4">
        <v>2.25</v>
      </c>
      <c r="BO22" s="4">
        <v>9.25</v>
      </c>
      <c r="BP22" s="4">
        <v>83.875</v>
      </c>
      <c r="BQ22" s="4">
        <v>9</v>
      </c>
      <c r="BR22" s="4">
        <v>8.75</v>
      </c>
      <c r="BS22" s="4">
        <v>91.25</v>
      </c>
      <c r="BT22" s="4">
        <v>91.917808219178085</v>
      </c>
      <c r="BU22" s="4" t="str">
        <f>IF(NewCleanValue[[#This Row],[Final Score]]&gt;50,"Pass","Fail")</f>
        <v>Pass</v>
      </c>
      <c r="BV22" s="4">
        <v>1</v>
      </c>
      <c r="BW22" s="4">
        <v>0</v>
      </c>
      <c r="BX22" s="4">
        <v>0</v>
      </c>
      <c r="BY22" s="4">
        <v>91.917808219178085</v>
      </c>
      <c r="BZ22" s="4">
        <v>0</v>
      </c>
      <c r="CA22" s="4">
        <v>0</v>
      </c>
      <c r="CB22" s="4">
        <v>1</v>
      </c>
      <c r="CC22" s="4">
        <v>0</v>
      </c>
      <c r="CD22" s="4">
        <v>91.917808219178085</v>
      </c>
      <c r="CE22" s="4">
        <v>0</v>
      </c>
      <c r="CF22" s="4">
        <v>1</v>
      </c>
      <c r="CG22" s="4">
        <v>0</v>
      </c>
      <c r="CH22" s="4">
        <v>0</v>
      </c>
      <c r="CI22" s="4">
        <f>NewCleanValue[[#This Row],[Total FO]]/$W$2</f>
        <v>0.68400000000000005</v>
      </c>
      <c r="CJ22" s="4">
        <f>NewCleanValue[[#This Row],[Total FC]]/$AN$2</f>
        <v>0.86868686868686873</v>
      </c>
      <c r="CK22" s="4">
        <f>NewCleanValue[[#This Row],[Total EH]]/$AY$2</f>
        <v>1</v>
      </c>
      <c r="CL22" s="4">
        <f>NewCleanValue[[#This Row],[Total SD]]/$BJ$2</f>
        <v>1</v>
      </c>
      <c r="CM22" s="4">
        <f>NewCleanValue[[#This Row],[Total CS]]/$BO$2</f>
        <v>0.75510204081632648</v>
      </c>
    </row>
    <row r="23" spans="1:91">
      <c r="A23" s="4" t="s">
        <v>140</v>
      </c>
      <c r="B23" s="4" t="s">
        <v>141</v>
      </c>
      <c r="C23" s="4" t="s">
        <v>102</v>
      </c>
      <c r="D23" s="4" t="s">
        <v>103</v>
      </c>
      <c r="E23" s="4" t="s">
        <v>93</v>
      </c>
      <c r="F23" s="4" t="s">
        <v>85</v>
      </c>
      <c r="G23" s="4">
        <v>2</v>
      </c>
      <c r="H23" s="4">
        <v>1.125</v>
      </c>
      <c r="I23" s="4">
        <v>2.25</v>
      </c>
      <c r="J23" s="4">
        <v>2.25</v>
      </c>
      <c r="K23" s="4">
        <v>2.25</v>
      </c>
      <c r="L23" s="4" t="s">
        <v>94</v>
      </c>
      <c r="M23" s="4" t="s">
        <v>94</v>
      </c>
      <c r="N23" s="4" t="s">
        <v>94</v>
      </c>
      <c r="O23" s="4">
        <v>2.25</v>
      </c>
      <c r="P23" s="4">
        <v>2.25</v>
      </c>
      <c r="Q23" s="4" t="s">
        <v>94</v>
      </c>
      <c r="R23" s="4">
        <v>2.25</v>
      </c>
      <c r="S23" s="4">
        <v>2.25</v>
      </c>
      <c r="T23" s="4" t="s">
        <v>94</v>
      </c>
      <c r="U23" s="4">
        <v>2.25</v>
      </c>
      <c r="V23" s="4">
        <v>2.25</v>
      </c>
      <c r="W23" s="4">
        <v>21.375</v>
      </c>
      <c r="X23" s="4">
        <v>2.25</v>
      </c>
      <c r="Y23" s="4">
        <v>2.25</v>
      </c>
      <c r="Z23" s="4">
        <v>1</v>
      </c>
      <c r="AA23" s="4">
        <v>1</v>
      </c>
      <c r="AB23" s="4">
        <v>1</v>
      </c>
      <c r="AC23" s="4">
        <v>1</v>
      </c>
      <c r="AD23" s="4">
        <v>2.25</v>
      </c>
      <c r="AE23" s="4">
        <v>2.25</v>
      </c>
      <c r="AF23" s="4">
        <v>1</v>
      </c>
      <c r="AG23" s="4">
        <v>1</v>
      </c>
      <c r="AH23" s="4">
        <v>1</v>
      </c>
      <c r="AI23" s="4">
        <v>1</v>
      </c>
      <c r="AJ23" s="4">
        <v>0</v>
      </c>
      <c r="AK23" s="4">
        <v>2.25</v>
      </c>
      <c r="AL23" s="4">
        <v>2.25</v>
      </c>
      <c r="AM23" s="4">
        <v>0</v>
      </c>
      <c r="AN23" s="4">
        <v>21.5</v>
      </c>
      <c r="AO23" s="4">
        <v>2.25</v>
      </c>
      <c r="AP23" s="4">
        <v>2.25</v>
      </c>
      <c r="AQ23" s="4">
        <v>2.25</v>
      </c>
      <c r="AR23" s="4">
        <v>2.25</v>
      </c>
      <c r="AS23" s="4">
        <v>2.25</v>
      </c>
      <c r="AT23" s="4">
        <v>2.25</v>
      </c>
      <c r="AU23" s="4">
        <v>2.25</v>
      </c>
      <c r="AV23" s="4">
        <v>1</v>
      </c>
      <c r="AW23" s="4">
        <v>1</v>
      </c>
      <c r="AX23" s="4">
        <v>1</v>
      </c>
      <c r="AY23" s="4">
        <v>18.75</v>
      </c>
      <c r="AZ23" s="4">
        <v>1</v>
      </c>
      <c r="BA23" s="4">
        <v>1</v>
      </c>
      <c r="BB23" s="4">
        <v>1</v>
      </c>
      <c r="BC23" s="4">
        <v>1</v>
      </c>
      <c r="BD23" s="4">
        <v>1</v>
      </c>
      <c r="BE23" s="4">
        <v>1</v>
      </c>
      <c r="BF23" s="4">
        <v>1</v>
      </c>
      <c r="BG23" s="4">
        <v>1.5</v>
      </c>
      <c r="BH23" s="4">
        <v>2.25</v>
      </c>
      <c r="BI23" s="4">
        <v>2.25</v>
      </c>
      <c r="BJ23" s="4">
        <v>13</v>
      </c>
      <c r="BK23" s="4">
        <v>0</v>
      </c>
      <c r="BL23" s="4">
        <v>3</v>
      </c>
      <c r="BM23" s="4">
        <v>4</v>
      </c>
      <c r="BN23" s="4">
        <v>2.25</v>
      </c>
      <c r="BO23" s="4">
        <v>9.25</v>
      </c>
      <c r="BP23" s="4">
        <v>83.875</v>
      </c>
      <c r="BQ23" s="4">
        <v>9</v>
      </c>
      <c r="BR23" s="4">
        <v>8.75</v>
      </c>
      <c r="BS23" s="4">
        <v>91.25</v>
      </c>
      <c r="BT23" s="4">
        <v>91.917808219178085</v>
      </c>
      <c r="BU23" s="4" t="str">
        <f>IF(NewCleanValue[[#This Row],[Final Score]]&gt;50,"Pass","Fail")</f>
        <v>Pass</v>
      </c>
      <c r="BV23" s="4">
        <v>0</v>
      </c>
      <c r="BW23" s="4">
        <v>0</v>
      </c>
      <c r="BX23" s="4">
        <v>1</v>
      </c>
      <c r="BY23" s="4">
        <v>0</v>
      </c>
      <c r="BZ23" s="4">
        <v>0</v>
      </c>
      <c r="CA23" s="4">
        <v>91.917808219178085</v>
      </c>
      <c r="CB23" s="4">
        <v>1</v>
      </c>
      <c r="CC23" s="4">
        <v>0</v>
      </c>
      <c r="CD23" s="4">
        <v>91.917808219178085</v>
      </c>
      <c r="CE23" s="4">
        <v>0</v>
      </c>
      <c r="CF23" s="4">
        <v>0</v>
      </c>
      <c r="CG23" s="4">
        <v>0</v>
      </c>
      <c r="CH23" s="4">
        <v>1</v>
      </c>
      <c r="CI23" s="4">
        <f>NewCleanValue[[#This Row],[Total FO]]/$W$2</f>
        <v>0.68400000000000005</v>
      </c>
      <c r="CJ23" s="4">
        <f>NewCleanValue[[#This Row],[Total FC]]/$AN$2</f>
        <v>0.86868686868686873</v>
      </c>
      <c r="CK23" s="4">
        <f>NewCleanValue[[#This Row],[Total EH]]/$AY$2</f>
        <v>1</v>
      </c>
      <c r="CL23" s="4">
        <f>NewCleanValue[[#This Row],[Total SD]]/$BJ$2</f>
        <v>1</v>
      </c>
      <c r="CM23" s="4">
        <f>NewCleanValue[[#This Row],[Total CS]]/$BO$2</f>
        <v>0.75510204081632648</v>
      </c>
    </row>
    <row r="24" spans="1:91">
      <c r="A24" s="4" t="s">
        <v>142</v>
      </c>
      <c r="B24" s="4" t="s">
        <v>143</v>
      </c>
      <c r="C24" s="4" t="s">
        <v>102</v>
      </c>
      <c r="D24" s="4" t="s">
        <v>103</v>
      </c>
      <c r="E24" s="4" t="s">
        <v>93</v>
      </c>
      <c r="F24" s="4" t="s">
        <v>85</v>
      </c>
      <c r="G24" s="4">
        <v>2</v>
      </c>
      <c r="H24" s="4">
        <v>1.125</v>
      </c>
      <c r="I24" s="4">
        <v>2.25</v>
      </c>
      <c r="J24" s="4">
        <v>2.25</v>
      </c>
      <c r="K24" s="4">
        <v>2.25</v>
      </c>
      <c r="L24" s="4" t="s">
        <v>94</v>
      </c>
      <c r="M24" s="4" t="s">
        <v>94</v>
      </c>
      <c r="N24" s="4" t="s">
        <v>94</v>
      </c>
      <c r="O24" s="4">
        <v>2.25</v>
      </c>
      <c r="P24" s="4">
        <v>2.25</v>
      </c>
      <c r="Q24" s="4" t="s">
        <v>94</v>
      </c>
      <c r="R24" s="4">
        <v>2.25</v>
      </c>
      <c r="S24" s="4">
        <v>2.25</v>
      </c>
      <c r="T24" s="4" t="s">
        <v>94</v>
      </c>
      <c r="U24" s="4">
        <v>2.25</v>
      </c>
      <c r="V24" s="4">
        <v>2.25</v>
      </c>
      <c r="W24" s="4">
        <v>21.375</v>
      </c>
      <c r="X24" s="4">
        <v>2.25</v>
      </c>
      <c r="Y24" s="4">
        <v>2.25</v>
      </c>
      <c r="Z24" s="4">
        <v>1</v>
      </c>
      <c r="AA24" s="4">
        <v>1</v>
      </c>
      <c r="AB24" s="4">
        <v>1</v>
      </c>
      <c r="AC24" s="4">
        <v>1</v>
      </c>
      <c r="AD24" s="4">
        <v>2.25</v>
      </c>
      <c r="AE24" s="4">
        <v>2.25</v>
      </c>
      <c r="AF24" s="4">
        <v>1</v>
      </c>
      <c r="AG24" s="4">
        <v>1</v>
      </c>
      <c r="AH24" s="4">
        <v>1</v>
      </c>
      <c r="AI24" s="4">
        <v>1</v>
      </c>
      <c r="AJ24" s="4">
        <v>0</v>
      </c>
      <c r="AK24" s="4">
        <v>2.25</v>
      </c>
      <c r="AL24" s="4">
        <v>2.25</v>
      </c>
      <c r="AM24" s="4">
        <v>0</v>
      </c>
      <c r="AN24" s="4">
        <v>21.5</v>
      </c>
      <c r="AO24" s="4">
        <v>2.25</v>
      </c>
      <c r="AP24" s="4">
        <v>2.25</v>
      </c>
      <c r="AQ24" s="4">
        <v>2.25</v>
      </c>
      <c r="AR24" s="4">
        <v>2.25</v>
      </c>
      <c r="AS24" s="4">
        <v>2.25</v>
      </c>
      <c r="AT24" s="4">
        <v>2.25</v>
      </c>
      <c r="AU24" s="4">
        <v>2.25</v>
      </c>
      <c r="AV24" s="4">
        <v>1</v>
      </c>
      <c r="AW24" s="4">
        <v>1</v>
      </c>
      <c r="AX24" s="4">
        <v>1</v>
      </c>
      <c r="AY24" s="4">
        <v>18.75</v>
      </c>
      <c r="AZ24" s="4">
        <v>1</v>
      </c>
      <c r="BA24" s="4">
        <v>1</v>
      </c>
      <c r="BB24" s="4">
        <v>1</v>
      </c>
      <c r="BC24" s="4">
        <v>1</v>
      </c>
      <c r="BD24" s="4">
        <v>1</v>
      </c>
      <c r="BE24" s="4">
        <v>1</v>
      </c>
      <c r="BF24" s="4">
        <v>1</v>
      </c>
      <c r="BG24" s="4">
        <v>1.5</v>
      </c>
      <c r="BH24" s="4">
        <v>2.25</v>
      </c>
      <c r="BI24" s="4">
        <v>2.25</v>
      </c>
      <c r="BJ24" s="4">
        <v>13</v>
      </c>
      <c r="BK24" s="4">
        <v>0</v>
      </c>
      <c r="BL24" s="4">
        <v>3</v>
      </c>
      <c r="BM24" s="4">
        <v>4</v>
      </c>
      <c r="BN24" s="4">
        <v>2.25</v>
      </c>
      <c r="BO24" s="4">
        <v>9.25</v>
      </c>
      <c r="BP24" s="4">
        <v>83.875</v>
      </c>
      <c r="BQ24" s="4">
        <v>9</v>
      </c>
      <c r="BR24" s="4">
        <v>8.75</v>
      </c>
      <c r="BS24" s="4">
        <v>91.25</v>
      </c>
      <c r="BT24" s="4">
        <v>91.917808219178085</v>
      </c>
      <c r="BU24" s="4" t="str">
        <f>IF(NewCleanValue[[#This Row],[Final Score]]&gt;50,"Pass","Fail")</f>
        <v>Pass</v>
      </c>
      <c r="BV24" s="4">
        <v>0</v>
      </c>
      <c r="BW24" s="4">
        <v>0</v>
      </c>
      <c r="BX24" s="4">
        <v>1</v>
      </c>
      <c r="BY24" s="4">
        <v>0</v>
      </c>
      <c r="BZ24" s="4">
        <v>0</v>
      </c>
      <c r="CA24" s="4">
        <v>91.917808219178085</v>
      </c>
      <c r="CB24" s="4">
        <v>1</v>
      </c>
      <c r="CC24" s="4">
        <v>0</v>
      </c>
      <c r="CD24" s="4">
        <v>91.917808219178085</v>
      </c>
      <c r="CE24" s="4">
        <v>0</v>
      </c>
      <c r="CF24" s="4">
        <v>0</v>
      </c>
      <c r="CG24" s="4">
        <v>0</v>
      </c>
      <c r="CH24" s="4">
        <v>1</v>
      </c>
      <c r="CI24" s="4">
        <f>NewCleanValue[[#This Row],[Total FO]]/$W$2</f>
        <v>0.68400000000000005</v>
      </c>
      <c r="CJ24" s="4">
        <f>NewCleanValue[[#This Row],[Total FC]]/$AN$2</f>
        <v>0.86868686868686873</v>
      </c>
      <c r="CK24" s="4">
        <f>NewCleanValue[[#This Row],[Total EH]]/$AY$2</f>
        <v>1</v>
      </c>
      <c r="CL24" s="4">
        <f>NewCleanValue[[#This Row],[Total SD]]/$BJ$2</f>
        <v>1</v>
      </c>
      <c r="CM24" s="4">
        <f>NewCleanValue[[#This Row],[Total CS]]/$BO$2</f>
        <v>0.75510204081632648</v>
      </c>
    </row>
    <row r="25" spans="1:91">
      <c r="A25" s="4" t="s">
        <v>144</v>
      </c>
      <c r="B25" s="4" t="s">
        <v>145</v>
      </c>
      <c r="C25" s="4" t="s">
        <v>146</v>
      </c>
      <c r="D25" s="4" t="s">
        <v>97</v>
      </c>
      <c r="E25" s="4" t="s">
        <v>93</v>
      </c>
      <c r="F25" s="4" t="s">
        <v>85</v>
      </c>
      <c r="G25" s="4">
        <v>2</v>
      </c>
      <c r="H25" s="4">
        <v>1.125</v>
      </c>
      <c r="I25" s="4">
        <v>2.25</v>
      </c>
      <c r="J25" s="4">
        <v>2.25</v>
      </c>
      <c r="K25" s="4">
        <v>2.25</v>
      </c>
      <c r="L25" s="4" t="s">
        <v>94</v>
      </c>
      <c r="M25" s="4" t="s">
        <v>94</v>
      </c>
      <c r="N25" s="4" t="s">
        <v>94</v>
      </c>
      <c r="O25" s="4">
        <v>2.25</v>
      </c>
      <c r="P25" s="4">
        <v>2.25</v>
      </c>
      <c r="Q25" s="4" t="s">
        <v>94</v>
      </c>
      <c r="R25" s="4">
        <v>2.25</v>
      </c>
      <c r="S25" s="4">
        <v>2.25</v>
      </c>
      <c r="T25" s="4" t="s">
        <v>94</v>
      </c>
      <c r="U25" s="4">
        <v>2.25</v>
      </c>
      <c r="V25" s="4">
        <v>2.25</v>
      </c>
      <c r="W25" s="4">
        <v>21.375</v>
      </c>
      <c r="X25" s="4">
        <v>2.25</v>
      </c>
      <c r="Y25" s="4">
        <v>2.25</v>
      </c>
      <c r="Z25" s="4">
        <v>1</v>
      </c>
      <c r="AA25" s="4">
        <v>1</v>
      </c>
      <c r="AB25" s="4">
        <v>1</v>
      </c>
      <c r="AC25" s="4">
        <v>1</v>
      </c>
      <c r="AD25" s="4">
        <v>2.25</v>
      </c>
      <c r="AE25" s="4">
        <v>2.25</v>
      </c>
      <c r="AF25" s="4">
        <v>1</v>
      </c>
      <c r="AG25" s="4">
        <v>1</v>
      </c>
      <c r="AH25" s="4">
        <v>1</v>
      </c>
      <c r="AI25" s="4">
        <v>1</v>
      </c>
      <c r="AJ25" s="4">
        <v>0</v>
      </c>
      <c r="AK25" s="4">
        <v>2.25</v>
      </c>
      <c r="AL25" s="4">
        <v>2.25</v>
      </c>
      <c r="AM25" s="4">
        <v>0</v>
      </c>
      <c r="AN25" s="4">
        <v>21.5</v>
      </c>
      <c r="AO25" s="4">
        <v>2.25</v>
      </c>
      <c r="AP25" s="4">
        <v>2.25</v>
      </c>
      <c r="AQ25" s="4">
        <v>2.25</v>
      </c>
      <c r="AR25" s="4">
        <v>2.25</v>
      </c>
      <c r="AS25" s="4">
        <v>2.25</v>
      </c>
      <c r="AT25" s="4">
        <v>2.25</v>
      </c>
      <c r="AU25" s="4">
        <v>2.25</v>
      </c>
      <c r="AV25" s="4">
        <v>1</v>
      </c>
      <c r="AW25" s="4">
        <v>1</v>
      </c>
      <c r="AX25" s="4">
        <v>1</v>
      </c>
      <c r="AY25" s="4">
        <v>18.75</v>
      </c>
      <c r="AZ25" s="4">
        <v>1</v>
      </c>
      <c r="BA25" s="4">
        <v>1</v>
      </c>
      <c r="BB25" s="4">
        <v>1</v>
      </c>
      <c r="BC25" s="4">
        <v>1</v>
      </c>
      <c r="BD25" s="4">
        <v>1</v>
      </c>
      <c r="BE25" s="4">
        <v>1</v>
      </c>
      <c r="BF25" s="4">
        <v>1</v>
      </c>
      <c r="BG25" s="4">
        <v>1.5</v>
      </c>
      <c r="BH25" s="4">
        <v>2.25</v>
      </c>
      <c r="BI25" s="4">
        <v>2.25</v>
      </c>
      <c r="BJ25" s="4">
        <v>13</v>
      </c>
      <c r="BK25" s="4">
        <v>0</v>
      </c>
      <c r="BL25" s="4">
        <v>3</v>
      </c>
      <c r="BM25" s="4">
        <v>4</v>
      </c>
      <c r="BN25" s="4">
        <v>2.25</v>
      </c>
      <c r="BO25" s="4">
        <v>9.25</v>
      </c>
      <c r="BP25" s="4">
        <v>83.875</v>
      </c>
      <c r="BQ25" s="4">
        <v>9</v>
      </c>
      <c r="BR25" s="4">
        <v>8.75</v>
      </c>
      <c r="BS25" s="4">
        <v>91.25</v>
      </c>
      <c r="BT25" s="4">
        <v>91.917808219178085</v>
      </c>
      <c r="BU25" s="4" t="str">
        <f>IF(NewCleanValue[[#This Row],[Final Score]]&gt;50,"Pass","Fail")</f>
        <v>Pass</v>
      </c>
      <c r="BV25" s="4">
        <v>1</v>
      </c>
      <c r="BW25" s="4">
        <v>0</v>
      </c>
      <c r="BX25" s="4">
        <v>0</v>
      </c>
      <c r="BY25" s="4">
        <v>91.917808219178085</v>
      </c>
      <c r="BZ25" s="4">
        <v>0</v>
      </c>
      <c r="CA25" s="4">
        <v>0</v>
      </c>
      <c r="CB25" s="4">
        <v>1</v>
      </c>
      <c r="CC25" s="4">
        <v>0</v>
      </c>
      <c r="CD25" s="4">
        <v>91.917808219178085</v>
      </c>
      <c r="CE25" s="4">
        <v>0</v>
      </c>
      <c r="CF25" s="4">
        <v>1</v>
      </c>
      <c r="CG25" s="4">
        <v>0</v>
      </c>
      <c r="CH25" s="4">
        <v>0</v>
      </c>
      <c r="CI25" s="4">
        <f>NewCleanValue[[#This Row],[Total FO]]/$W$2</f>
        <v>0.68400000000000005</v>
      </c>
      <c r="CJ25" s="4">
        <f>NewCleanValue[[#This Row],[Total FC]]/$AN$2</f>
        <v>0.86868686868686873</v>
      </c>
      <c r="CK25" s="4">
        <f>NewCleanValue[[#This Row],[Total EH]]/$AY$2</f>
        <v>1</v>
      </c>
      <c r="CL25" s="4">
        <f>NewCleanValue[[#This Row],[Total SD]]/$BJ$2</f>
        <v>1</v>
      </c>
      <c r="CM25" s="4">
        <f>NewCleanValue[[#This Row],[Total CS]]/$BO$2</f>
        <v>0.75510204081632648</v>
      </c>
    </row>
    <row r="26" spans="1:91">
      <c r="A26" s="4" t="s">
        <v>147</v>
      </c>
      <c r="B26" s="4" t="s">
        <v>148</v>
      </c>
      <c r="C26" s="4" t="s">
        <v>137</v>
      </c>
      <c r="D26" s="4" t="s">
        <v>92</v>
      </c>
      <c r="E26" s="4" t="s">
        <v>149</v>
      </c>
      <c r="F26" s="4" t="s">
        <v>85</v>
      </c>
      <c r="G26" s="4">
        <v>2</v>
      </c>
      <c r="H26" s="4">
        <v>2.25</v>
      </c>
      <c r="I26" s="4">
        <v>2.25</v>
      </c>
      <c r="J26" s="4">
        <v>2.25</v>
      </c>
      <c r="K26" s="4" t="s">
        <v>94</v>
      </c>
      <c r="L26" s="4" t="s">
        <v>94</v>
      </c>
      <c r="M26" s="4" t="s">
        <v>94</v>
      </c>
      <c r="N26" s="4" t="s">
        <v>94</v>
      </c>
      <c r="O26" s="4" t="s">
        <v>94</v>
      </c>
      <c r="P26" s="4" t="s">
        <v>94</v>
      </c>
      <c r="Q26" s="4" t="s">
        <v>94</v>
      </c>
      <c r="R26" s="4">
        <v>2.25</v>
      </c>
      <c r="S26" s="4">
        <v>2.25</v>
      </c>
      <c r="T26" s="4">
        <v>2.25</v>
      </c>
      <c r="U26" s="4">
        <v>2.25</v>
      </c>
      <c r="V26" s="4">
        <v>2.25</v>
      </c>
      <c r="W26" s="4">
        <v>18</v>
      </c>
      <c r="X26" s="4">
        <v>2.25</v>
      </c>
      <c r="Y26" s="4">
        <v>2.25</v>
      </c>
      <c r="Z26" s="4">
        <v>1</v>
      </c>
      <c r="AA26" s="4">
        <v>1</v>
      </c>
      <c r="AB26" s="4">
        <v>1</v>
      </c>
      <c r="AC26" s="4" t="s">
        <v>94</v>
      </c>
      <c r="AD26" s="4">
        <v>2.25</v>
      </c>
      <c r="AE26" s="4">
        <v>2.25</v>
      </c>
      <c r="AF26" s="4" t="s">
        <v>94</v>
      </c>
      <c r="AG26" s="4" t="s">
        <v>94</v>
      </c>
      <c r="AH26" s="4">
        <v>0.5</v>
      </c>
      <c r="AI26" s="4" t="s">
        <v>94</v>
      </c>
      <c r="AJ26" s="4">
        <v>0.5</v>
      </c>
      <c r="AK26" s="4">
        <v>2.25</v>
      </c>
      <c r="AL26" s="4">
        <v>2.25</v>
      </c>
      <c r="AM26" s="4">
        <v>0</v>
      </c>
      <c r="AN26" s="4">
        <v>17.5</v>
      </c>
      <c r="AO26" s="4">
        <v>2.25</v>
      </c>
      <c r="AP26" s="4">
        <v>2.25</v>
      </c>
      <c r="AQ26" s="4">
        <v>2.25</v>
      </c>
      <c r="AR26" s="4">
        <v>2.25</v>
      </c>
      <c r="AS26" s="4">
        <v>2.25</v>
      </c>
      <c r="AT26" s="4">
        <v>2.25</v>
      </c>
      <c r="AU26" s="4">
        <v>2.25</v>
      </c>
      <c r="AV26" s="4">
        <v>1</v>
      </c>
      <c r="AW26" s="4">
        <v>1</v>
      </c>
      <c r="AX26" s="4">
        <v>1</v>
      </c>
      <c r="AY26" s="4">
        <v>18.75</v>
      </c>
      <c r="AZ26" s="4">
        <v>1</v>
      </c>
      <c r="BA26" s="4">
        <v>1</v>
      </c>
      <c r="BB26" s="4">
        <v>1</v>
      </c>
      <c r="BC26" s="4">
        <v>1</v>
      </c>
      <c r="BD26" s="4">
        <v>1</v>
      </c>
      <c r="BE26" s="4" t="s">
        <v>94</v>
      </c>
      <c r="BF26" s="4" t="s">
        <v>94</v>
      </c>
      <c r="BG26" s="4" t="s">
        <v>94</v>
      </c>
      <c r="BH26" s="4">
        <v>2.25</v>
      </c>
      <c r="BI26" s="4">
        <v>2.25</v>
      </c>
      <c r="BJ26" s="4">
        <v>9.5</v>
      </c>
      <c r="BK26" s="4">
        <v>0</v>
      </c>
      <c r="BL26" s="4" t="s">
        <v>94</v>
      </c>
      <c r="BM26" s="4">
        <v>4</v>
      </c>
      <c r="BN26" s="4">
        <v>2.25</v>
      </c>
      <c r="BO26" s="4">
        <v>6.25</v>
      </c>
      <c r="BP26" s="4">
        <v>70</v>
      </c>
      <c r="BQ26" s="4">
        <v>8</v>
      </c>
      <c r="BR26" s="4">
        <v>23.75</v>
      </c>
      <c r="BS26" s="4">
        <v>76.25</v>
      </c>
      <c r="BT26" s="4">
        <v>91.8032786885246</v>
      </c>
      <c r="BU26" s="4" t="str">
        <f>IF(NewCleanValue[[#This Row],[Final Score]]&gt;50,"Pass","Fail")</f>
        <v>Pass</v>
      </c>
      <c r="BV26" s="4">
        <v>0</v>
      </c>
      <c r="BW26" s="4">
        <v>1</v>
      </c>
      <c r="BX26" s="4">
        <v>0</v>
      </c>
      <c r="BY26" s="4">
        <v>0</v>
      </c>
      <c r="BZ26" s="4">
        <v>91.8032786885246</v>
      </c>
      <c r="CA26" s="4">
        <v>0</v>
      </c>
      <c r="CB26" s="4">
        <v>1</v>
      </c>
      <c r="CC26" s="4">
        <v>0</v>
      </c>
      <c r="CD26" s="4">
        <v>91.8032786885246</v>
      </c>
      <c r="CE26" s="4">
        <v>0</v>
      </c>
      <c r="CF26" s="4">
        <v>0</v>
      </c>
      <c r="CG26" s="4">
        <v>1</v>
      </c>
      <c r="CH26" s="4">
        <v>0</v>
      </c>
      <c r="CI26" s="4">
        <f>NewCleanValue[[#This Row],[Total FO]]/$W$2</f>
        <v>0.57599999999999996</v>
      </c>
      <c r="CJ26" s="4">
        <f>NewCleanValue[[#This Row],[Total FC]]/$AN$2</f>
        <v>0.70707070707070707</v>
      </c>
      <c r="CK26" s="4">
        <f>NewCleanValue[[#This Row],[Total EH]]/$AY$2</f>
        <v>1</v>
      </c>
      <c r="CL26" s="4">
        <f>NewCleanValue[[#This Row],[Total SD]]/$BJ$2</f>
        <v>0.73076923076923073</v>
      </c>
      <c r="CM26" s="4">
        <f>NewCleanValue[[#This Row],[Total CS]]/$BO$2</f>
        <v>0.51020408163265307</v>
      </c>
    </row>
    <row r="27" spans="1:91">
      <c r="A27" s="4" t="s">
        <v>150</v>
      </c>
      <c r="B27" s="4" t="s">
        <v>151</v>
      </c>
      <c r="C27" s="4" t="s">
        <v>152</v>
      </c>
      <c r="D27" s="4" t="s">
        <v>97</v>
      </c>
      <c r="E27" s="4" t="s">
        <v>93</v>
      </c>
      <c r="F27" s="4" t="s">
        <v>85</v>
      </c>
      <c r="G27" s="4">
        <v>2</v>
      </c>
      <c r="H27" s="4">
        <v>2.25</v>
      </c>
      <c r="I27" s="4">
        <v>2.25</v>
      </c>
      <c r="J27" s="4">
        <v>2.25</v>
      </c>
      <c r="K27" s="4">
        <v>2.25</v>
      </c>
      <c r="L27" s="4" t="s">
        <v>94</v>
      </c>
      <c r="M27" s="4" t="s">
        <v>94</v>
      </c>
      <c r="N27" s="4" t="s">
        <v>94</v>
      </c>
      <c r="O27" s="4" t="s">
        <v>94</v>
      </c>
      <c r="P27" s="4">
        <v>2.25</v>
      </c>
      <c r="Q27" s="4">
        <v>2.25</v>
      </c>
      <c r="R27" s="4">
        <v>2.25</v>
      </c>
      <c r="S27" s="4">
        <v>2.25</v>
      </c>
      <c r="T27" s="4">
        <v>2.25</v>
      </c>
      <c r="U27" s="4">
        <v>2.25</v>
      </c>
      <c r="V27" s="4">
        <v>2.25</v>
      </c>
      <c r="W27" s="4">
        <v>24.75</v>
      </c>
      <c r="X27" s="4">
        <v>2.25</v>
      </c>
      <c r="Y27" s="4">
        <v>2.25</v>
      </c>
      <c r="Z27" s="4">
        <v>1</v>
      </c>
      <c r="AA27" s="4">
        <v>1</v>
      </c>
      <c r="AB27" s="4">
        <v>1</v>
      </c>
      <c r="AC27" s="4">
        <v>1</v>
      </c>
      <c r="AD27" s="4">
        <v>2.25</v>
      </c>
      <c r="AE27" s="4">
        <v>2.25</v>
      </c>
      <c r="AF27" s="4">
        <v>1</v>
      </c>
      <c r="AG27" s="4">
        <v>1</v>
      </c>
      <c r="AH27" s="4">
        <v>1</v>
      </c>
      <c r="AI27" s="4">
        <v>1</v>
      </c>
      <c r="AJ27" s="4">
        <v>0</v>
      </c>
      <c r="AK27" s="4">
        <v>2.25</v>
      </c>
      <c r="AL27" s="4">
        <v>2.25</v>
      </c>
      <c r="AM27" s="4">
        <v>1.125</v>
      </c>
      <c r="AN27" s="4">
        <v>22.625</v>
      </c>
      <c r="AO27" s="4">
        <v>0</v>
      </c>
      <c r="AP27" s="4">
        <v>2.25</v>
      </c>
      <c r="AQ27" s="4">
        <v>2.25</v>
      </c>
      <c r="AR27" s="4">
        <v>2.25</v>
      </c>
      <c r="AS27" s="4">
        <v>2.25</v>
      </c>
      <c r="AT27" s="4">
        <v>2.25</v>
      </c>
      <c r="AU27" s="4">
        <v>2.25</v>
      </c>
      <c r="AV27" s="4">
        <v>1</v>
      </c>
      <c r="AW27" s="4">
        <v>1</v>
      </c>
      <c r="AX27" s="4">
        <v>1</v>
      </c>
      <c r="AY27" s="4">
        <v>16.5</v>
      </c>
      <c r="AZ27" s="4">
        <v>1</v>
      </c>
      <c r="BA27" s="4">
        <v>0</v>
      </c>
      <c r="BB27" s="4">
        <v>1</v>
      </c>
      <c r="BC27" s="4">
        <v>0</v>
      </c>
      <c r="BD27" s="4">
        <v>1</v>
      </c>
      <c r="BE27" s="4">
        <v>1</v>
      </c>
      <c r="BF27" s="4">
        <v>1</v>
      </c>
      <c r="BG27" s="4">
        <v>1.5</v>
      </c>
      <c r="BH27" s="4">
        <v>2.25</v>
      </c>
      <c r="BI27" s="4">
        <v>2.25</v>
      </c>
      <c r="BJ27" s="4">
        <v>11</v>
      </c>
      <c r="BK27" s="4">
        <v>0</v>
      </c>
      <c r="BL27" s="4">
        <v>3</v>
      </c>
      <c r="BM27" s="4">
        <v>4</v>
      </c>
      <c r="BN27" s="4">
        <v>2.25</v>
      </c>
      <c r="BO27" s="4">
        <v>9.25</v>
      </c>
      <c r="BP27" s="4">
        <v>84.125</v>
      </c>
      <c r="BQ27" s="4">
        <v>7</v>
      </c>
      <c r="BR27" s="4">
        <v>6.5</v>
      </c>
      <c r="BS27" s="4">
        <v>93.5</v>
      </c>
      <c r="BT27" s="4">
        <v>89.973262032085557</v>
      </c>
      <c r="BU27" s="4" t="str">
        <f>IF(NewCleanValue[[#This Row],[Final Score]]&gt;50,"Pass","Fail")</f>
        <v>Pass</v>
      </c>
      <c r="BV27" s="4">
        <v>1</v>
      </c>
      <c r="BW27" s="4">
        <v>0</v>
      </c>
      <c r="BX27" s="4">
        <v>0</v>
      </c>
      <c r="BY27" s="4">
        <v>89.973262032085557</v>
      </c>
      <c r="BZ27" s="4">
        <v>0</v>
      </c>
      <c r="CA27" s="4">
        <v>0</v>
      </c>
      <c r="CB27" s="4">
        <v>1</v>
      </c>
      <c r="CC27" s="4">
        <v>0</v>
      </c>
      <c r="CD27" s="4">
        <v>89.973262032085557</v>
      </c>
      <c r="CE27" s="4">
        <v>0</v>
      </c>
      <c r="CF27" s="4">
        <v>1</v>
      </c>
      <c r="CG27" s="4">
        <v>0</v>
      </c>
      <c r="CH27" s="4">
        <v>0</v>
      </c>
      <c r="CI27" s="4">
        <f>NewCleanValue[[#This Row],[Total FO]]/$W$2</f>
        <v>0.79200000000000004</v>
      </c>
      <c r="CJ27" s="4">
        <f>NewCleanValue[[#This Row],[Total FC]]/$AN$2</f>
        <v>0.91414141414141414</v>
      </c>
      <c r="CK27" s="4">
        <f>NewCleanValue[[#This Row],[Total EH]]/$AY$2</f>
        <v>0.88</v>
      </c>
      <c r="CL27" s="4">
        <f>NewCleanValue[[#This Row],[Total SD]]/$BJ$2</f>
        <v>0.84615384615384615</v>
      </c>
      <c r="CM27" s="4">
        <f>NewCleanValue[[#This Row],[Total CS]]/$BO$2</f>
        <v>0.75510204081632648</v>
      </c>
    </row>
    <row r="28" spans="1:91">
      <c r="A28" s="4" t="s">
        <v>153</v>
      </c>
      <c r="B28" s="4" t="s">
        <v>154</v>
      </c>
      <c r="C28" s="4" t="s">
        <v>123</v>
      </c>
      <c r="D28" s="4" t="s">
        <v>103</v>
      </c>
      <c r="E28" s="4" t="s">
        <v>155</v>
      </c>
      <c r="F28" s="4" t="s">
        <v>85</v>
      </c>
      <c r="G28" s="4">
        <v>2</v>
      </c>
      <c r="H28" s="4">
        <v>2.25</v>
      </c>
      <c r="I28" s="4">
        <v>1.125</v>
      </c>
      <c r="J28" s="4">
        <v>2.25</v>
      </c>
      <c r="K28" s="4">
        <v>2.25</v>
      </c>
      <c r="L28" s="4" t="s">
        <v>94</v>
      </c>
      <c r="M28" s="4" t="s">
        <v>94</v>
      </c>
      <c r="N28" s="4" t="s">
        <v>94</v>
      </c>
      <c r="O28" s="4" t="s">
        <v>94</v>
      </c>
      <c r="P28" s="4">
        <v>2.25</v>
      </c>
      <c r="Q28" s="4">
        <v>2.25</v>
      </c>
      <c r="R28" s="4">
        <v>2.25</v>
      </c>
      <c r="S28" s="4">
        <v>2.25</v>
      </c>
      <c r="T28" s="4">
        <v>2.25</v>
      </c>
      <c r="U28" s="4">
        <v>2.25</v>
      </c>
      <c r="V28" s="4">
        <v>2.25</v>
      </c>
      <c r="W28" s="4">
        <v>23.625</v>
      </c>
      <c r="X28" s="4">
        <v>2.25</v>
      </c>
      <c r="Y28" s="4">
        <v>2.25</v>
      </c>
      <c r="Z28" s="4">
        <v>1</v>
      </c>
      <c r="AA28" s="4">
        <v>1</v>
      </c>
      <c r="AB28" s="4">
        <v>1</v>
      </c>
      <c r="AC28" s="4">
        <v>1</v>
      </c>
      <c r="AD28" s="4">
        <v>2.25</v>
      </c>
      <c r="AE28" s="4">
        <v>2.25</v>
      </c>
      <c r="AF28" s="4">
        <v>1</v>
      </c>
      <c r="AG28" s="4">
        <v>1</v>
      </c>
      <c r="AH28" s="4">
        <v>1</v>
      </c>
      <c r="AI28" s="4">
        <v>1</v>
      </c>
      <c r="AJ28" s="4">
        <v>0</v>
      </c>
      <c r="AK28" s="4">
        <v>2.25</v>
      </c>
      <c r="AL28" s="4">
        <v>2.25</v>
      </c>
      <c r="AM28" s="4">
        <v>0</v>
      </c>
      <c r="AN28" s="4">
        <v>21.5</v>
      </c>
      <c r="AO28" s="4">
        <v>0</v>
      </c>
      <c r="AP28" s="4">
        <v>2.25</v>
      </c>
      <c r="AQ28" s="4">
        <v>2.25</v>
      </c>
      <c r="AR28" s="4">
        <v>2.25</v>
      </c>
      <c r="AS28" s="4">
        <v>2.25</v>
      </c>
      <c r="AT28" s="4">
        <v>2.25</v>
      </c>
      <c r="AU28" s="4">
        <v>2.25</v>
      </c>
      <c r="AV28" s="4">
        <v>1</v>
      </c>
      <c r="AW28" s="4">
        <v>1</v>
      </c>
      <c r="AX28" s="4">
        <v>1</v>
      </c>
      <c r="AY28" s="4">
        <v>16.5</v>
      </c>
      <c r="AZ28" s="4">
        <v>1</v>
      </c>
      <c r="BA28" s="4">
        <v>1</v>
      </c>
      <c r="BB28" s="4">
        <v>1</v>
      </c>
      <c r="BC28" s="4">
        <v>1</v>
      </c>
      <c r="BD28" s="4">
        <v>1</v>
      </c>
      <c r="BE28" s="4">
        <v>1</v>
      </c>
      <c r="BF28" s="4">
        <v>1</v>
      </c>
      <c r="BG28" s="4">
        <v>1.5</v>
      </c>
      <c r="BH28" s="4">
        <v>1.125</v>
      </c>
      <c r="BI28" s="4">
        <v>2.25</v>
      </c>
      <c r="BJ28" s="4">
        <v>11.875</v>
      </c>
      <c r="BK28" s="4">
        <v>0</v>
      </c>
      <c r="BL28" s="4">
        <v>3</v>
      </c>
      <c r="BM28" s="4">
        <v>4</v>
      </c>
      <c r="BN28" s="4">
        <v>2.25</v>
      </c>
      <c r="BO28" s="4">
        <v>9.25</v>
      </c>
      <c r="BP28" s="4">
        <v>82.75</v>
      </c>
      <c r="BQ28" s="4">
        <v>7</v>
      </c>
      <c r="BR28" s="4">
        <v>6.5</v>
      </c>
      <c r="BS28" s="4">
        <v>93.5</v>
      </c>
      <c r="BT28" s="4">
        <v>88.502673796791441</v>
      </c>
      <c r="BU28" s="4" t="str">
        <f>IF(NewCleanValue[[#This Row],[Final Score]]&gt;50,"Pass","Fail")</f>
        <v>Pass</v>
      </c>
      <c r="BV28" s="4">
        <v>0</v>
      </c>
      <c r="BW28" s="4">
        <v>0</v>
      </c>
      <c r="BX28" s="4">
        <v>1</v>
      </c>
      <c r="BY28" s="4">
        <v>0</v>
      </c>
      <c r="BZ28" s="4">
        <v>0</v>
      </c>
      <c r="CA28" s="4">
        <v>88.502673796791441</v>
      </c>
      <c r="CB28" s="4">
        <v>1</v>
      </c>
      <c r="CC28" s="4">
        <v>0</v>
      </c>
      <c r="CD28" s="4">
        <v>88.502673796791441</v>
      </c>
      <c r="CE28" s="4">
        <v>0</v>
      </c>
      <c r="CF28" s="4">
        <v>0</v>
      </c>
      <c r="CG28" s="4">
        <v>0</v>
      </c>
      <c r="CH28" s="4">
        <v>1</v>
      </c>
      <c r="CI28" s="4">
        <f>NewCleanValue[[#This Row],[Total FO]]/$W$2</f>
        <v>0.75600000000000001</v>
      </c>
      <c r="CJ28" s="4">
        <f>NewCleanValue[[#This Row],[Total FC]]/$AN$2</f>
        <v>0.86868686868686873</v>
      </c>
      <c r="CK28" s="4">
        <f>NewCleanValue[[#This Row],[Total EH]]/$AY$2</f>
        <v>0.88</v>
      </c>
      <c r="CL28" s="4">
        <f>NewCleanValue[[#This Row],[Total SD]]/$BJ$2</f>
        <v>0.91346153846153844</v>
      </c>
      <c r="CM28" s="4">
        <f>NewCleanValue[[#This Row],[Total CS]]/$BO$2</f>
        <v>0.75510204081632648</v>
      </c>
    </row>
    <row r="29" spans="1:91">
      <c r="A29" s="4" t="s">
        <v>156</v>
      </c>
      <c r="B29" s="4" t="s">
        <v>157</v>
      </c>
      <c r="C29" s="4" t="s">
        <v>152</v>
      </c>
      <c r="D29" s="4" t="s">
        <v>103</v>
      </c>
      <c r="E29" s="4" t="s">
        <v>155</v>
      </c>
      <c r="F29" s="4" t="s">
        <v>85</v>
      </c>
      <c r="G29" s="4">
        <v>2</v>
      </c>
      <c r="H29" s="4">
        <v>2.25</v>
      </c>
      <c r="I29" s="4">
        <v>1.125</v>
      </c>
      <c r="J29" s="4">
        <v>2.25</v>
      </c>
      <c r="K29" s="4">
        <v>2.25</v>
      </c>
      <c r="L29" s="4" t="s">
        <v>94</v>
      </c>
      <c r="M29" s="4" t="s">
        <v>94</v>
      </c>
      <c r="N29" s="4" t="s">
        <v>94</v>
      </c>
      <c r="O29" s="4" t="s">
        <v>94</v>
      </c>
      <c r="P29" s="4">
        <v>2.25</v>
      </c>
      <c r="Q29" s="4">
        <v>2.25</v>
      </c>
      <c r="R29" s="4">
        <v>2.25</v>
      </c>
      <c r="S29" s="4">
        <v>2.25</v>
      </c>
      <c r="T29" s="4">
        <v>2.25</v>
      </c>
      <c r="U29" s="4">
        <v>2.25</v>
      </c>
      <c r="V29" s="4">
        <v>2.25</v>
      </c>
      <c r="W29" s="4">
        <v>23.625</v>
      </c>
      <c r="X29" s="4">
        <v>2.25</v>
      </c>
      <c r="Y29" s="4">
        <v>2.25</v>
      </c>
      <c r="Z29" s="4">
        <v>1</v>
      </c>
      <c r="AA29" s="4">
        <v>1</v>
      </c>
      <c r="AB29" s="4">
        <v>1</v>
      </c>
      <c r="AC29" s="4">
        <v>1</v>
      </c>
      <c r="AD29" s="4">
        <v>2.25</v>
      </c>
      <c r="AE29" s="4">
        <v>2.25</v>
      </c>
      <c r="AF29" s="4">
        <v>1</v>
      </c>
      <c r="AG29" s="4">
        <v>1</v>
      </c>
      <c r="AH29" s="4">
        <v>1</v>
      </c>
      <c r="AI29" s="4">
        <v>1</v>
      </c>
      <c r="AJ29" s="4">
        <v>0</v>
      </c>
      <c r="AK29" s="4">
        <v>2.25</v>
      </c>
      <c r="AL29" s="4">
        <v>2.25</v>
      </c>
      <c r="AM29" s="4">
        <v>0</v>
      </c>
      <c r="AN29" s="4">
        <v>21.5</v>
      </c>
      <c r="AO29" s="4">
        <v>0</v>
      </c>
      <c r="AP29" s="4">
        <v>2.25</v>
      </c>
      <c r="AQ29" s="4">
        <v>2.25</v>
      </c>
      <c r="AR29" s="4">
        <v>2.25</v>
      </c>
      <c r="AS29" s="4">
        <v>2.25</v>
      </c>
      <c r="AT29" s="4">
        <v>2.25</v>
      </c>
      <c r="AU29" s="4">
        <v>2.25</v>
      </c>
      <c r="AV29" s="4">
        <v>1</v>
      </c>
      <c r="AW29" s="4">
        <v>1</v>
      </c>
      <c r="AX29" s="4">
        <v>1</v>
      </c>
      <c r="AY29" s="4">
        <v>16.5</v>
      </c>
      <c r="AZ29" s="4">
        <v>1</v>
      </c>
      <c r="BA29" s="4">
        <v>1</v>
      </c>
      <c r="BB29" s="4">
        <v>1</v>
      </c>
      <c r="BC29" s="4">
        <v>1</v>
      </c>
      <c r="BD29" s="4">
        <v>1</v>
      </c>
      <c r="BE29" s="4">
        <v>1</v>
      </c>
      <c r="BF29" s="4">
        <v>1</v>
      </c>
      <c r="BG29" s="4">
        <v>1.5</v>
      </c>
      <c r="BH29" s="4">
        <v>1.125</v>
      </c>
      <c r="BI29" s="4">
        <v>2.25</v>
      </c>
      <c r="BJ29" s="4">
        <v>11.875</v>
      </c>
      <c r="BK29" s="4">
        <v>0</v>
      </c>
      <c r="BL29" s="4">
        <v>3</v>
      </c>
      <c r="BM29" s="4">
        <v>4</v>
      </c>
      <c r="BN29" s="4">
        <v>2.25</v>
      </c>
      <c r="BO29" s="4">
        <v>9.25</v>
      </c>
      <c r="BP29" s="4">
        <v>82.75</v>
      </c>
      <c r="BQ29" s="4">
        <v>7</v>
      </c>
      <c r="BR29" s="4">
        <v>6.5</v>
      </c>
      <c r="BS29" s="4">
        <v>93.5</v>
      </c>
      <c r="BT29" s="4">
        <v>88.502673796791441</v>
      </c>
      <c r="BU29" s="4" t="str">
        <f>IF(NewCleanValue[[#This Row],[Final Score]]&gt;50,"Pass","Fail")</f>
        <v>Pass</v>
      </c>
      <c r="BV29" s="4">
        <v>0</v>
      </c>
      <c r="BW29" s="4">
        <v>0</v>
      </c>
      <c r="BX29" s="4">
        <v>1</v>
      </c>
      <c r="BY29" s="4">
        <v>0</v>
      </c>
      <c r="BZ29" s="4">
        <v>0</v>
      </c>
      <c r="CA29" s="4">
        <v>88.502673796791441</v>
      </c>
      <c r="CB29" s="4">
        <v>1</v>
      </c>
      <c r="CC29" s="4">
        <v>0</v>
      </c>
      <c r="CD29" s="4">
        <v>88.502673796791441</v>
      </c>
      <c r="CE29" s="4">
        <v>0</v>
      </c>
      <c r="CF29" s="4">
        <v>0</v>
      </c>
      <c r="CG29" s="4">
        <v>0</v>
      </c>
      <c r="CH29" s="4">
        <v>1</v>
      </c>
      <c r="CI29" s="4">
        <f>NewCleanValue[[#This Row],[Total FO]]/$W$2</f>
        <v>0.75600000000000001</v>
      </c>
      <c r="CJ29" s="4">
        <f>NewCleanValue[[#This Row],[Total FC]]/$AN$2</f>
        <v>0.86868686868686873</v>
      </c>
      <c r="CK29" s="4">
        <f>NewCleanValue[[#This Row],[Total EH]]/$AY$2</f>
        <v>0.88</v>
      </c>
      <c r="CL29" s="4">
        <f>NewCleanValue[[#This Row],[Total SD]]/$BJ$2</f>
        <v>0.91346153846153844</v>
      </c>
      <c r="CM29" s="4">
        <f>NewCleanValue[[#This Row],[Total CS]]/$BO$2</f>
        <v>0.75510204081632648</v>
      </c>
    </row>
    <row r="30" spans="1:91">
      <c r="A30" s="4" t="s">
        <v>158</v>
      </c>
      <c r="B30" s="4" t="s">
        <v>159</v>
      </c>
      <c r="C30" s="4" t="s">
        <v>137</v>
      </c>
      <c r="D30" s="4" t="s">
        <v>97</v>
      </c>
      <c r="E30" s="4" t="s">
        <v>155</v>
      </c>
      <c r="F30" s="4" t="s">
        <v>85</v>
      </c>
      <c r="G30" s="4">
        <v>2</v>
      </c>
      <c r="H30" s="4">
        <v>2.25</v>
      </c>
      <c r="I30" s="4">
        <v>2.25</v>
      </c>
      <c r="J30" s="4">
        <v>2.25</v>
      </c>
      <c r="K30" s="4">
        <v>0</v>
      </c>
      <c r="L30" s="4" t="s">
        <v>94</v>
      </c>
      <c r="M30" s="4" t="s">
        <v>94</v>
      </c>
      <c r="N30" s="4" t="s">
        <v>94</v>
      </c>
      <c r="O30" s="4" t="s">
        <v>94</v>
      </c>
      <c r="P30" s="4" t="s">
        <v>94</v>
      </c>
      <c r="Q30" s="4" t="s">
        <v>94</v>
      </c>
      <c r="R30" s="4">
        <v>2.25</v>
      </c>
      <c r="S30" s="4">
        <v>2.25</v>
      </c>
      <c r="T30" s="4">
        <v>2.25</v>
      </c>
      <c r="U30" s="4">
        <v>2.25</v>
      </c>
      <c r="V30" s="4">
        <v>2.25</v>
      </c>
      <c r="W30" s="4">
        <v>18</v>
      </c>
      <c r="X30" s="4">
        <v>2.25</v>
      </c>
      <c r="Y30" s="4">
        <v>1.125</v>
      </c>
      <c r="Z30" s="4">
        <v>0.5</v>
      </c>
      <c r="AA30" s="4">
        <v>0.5</v>
      </c>
      <c r="AB30" s="4">
        <v>1</v>
      </c>
      <c r="AC30" s="4" t="s">
        <v>94</v>
      </c>
      <c r="AD30" s="4">
        <v>2.25</v>
      </c>
      <c r="AE30" s="4">
        <v>2.25</v>
      </c>
      <c r="AF30" s="4" t="s">
        <v>94</v>
      </c>
      <c r="AG30" s="4" t="s">
        <v>94</v>
      </c>
      <c r="AH30" s="4">
        <v>0.5</v>
      </c>
      <c r="AI30" s="4" t="s">
        <v>94</v>
      </c>
      <c r="AJ30" s="4">
        <v>0.5</v>
      </c>
      <c r="AK30" s="4">
        <v>2.25</v>
      </c>
      <c r="AL30" s="4">
        <v>2.25</v>
      </c>
      <c r="AM30" s="4">
        <v>0</v>
      </c>
      <c r="AN30" s="4">
        <v>15.375</v>
      </c>
      <c r="AO30" s="4">
        <v>1.125</v>
      </c>
      <c r="AP30" s="4">
        <v>2.25</v>
      </c>
      <c r="AQ30" s="4">
        <v>2.25</v>
      </c>
      <c r="AR30" s="4">
        <v>2.25</v>
      </c>
      <c r="AS30" s="4">
        <v>2.25</v>
      </c>
      <c r="AT30" s="4">
        <v>2.25</v>
      </c>
      <c r="AU30" s="4">
        <v>2.25</v>
      </c>
      <c r="AV30" s="4">
        <v>1</v>
      </c>
      <c r="AW30" s="4">
        <v>1</v>
      </c>
      <c r="AX30" s="4">
        <v>1</v>
      </c>
      <c r="AY30" s="4">
        <v>17.625</v>
      </c>
      <c r="AZ30" s="4">
        <v>1</v>
      </c>
      <c r="BA30" s="4">
        <v>1</v>
      </c>
      <c r="BB30" s="4">
        <v>0</v>
      </c>
      <c r="BC30" s="4">
        <v>1</v>
      </c>
      <c r="BD30" s="4">
        <v>1</v>
      </c>
      <c r="BE30" s="4" t="s">
        <v>94</v>
      </c>
      <c r="BF30" s="4" t="s">
        <v>94</v>
      </c>
      <c r="BG30" s="4" t="s">
        <v>94</v>
      </c>
      <c r="BH30" s="4">
        <v>2.25</v>
      </c>
      <c r="BI30" s="4">
        <v>2.25</v>
      </c>
      <c r="BJ30" s="4">
        <v>8.5</v>
      </c>
      <c r="BK30" s="4">
        <v>3</v>
      </c>
      <c r="BL30" s="4" t="s">
        <v>94</v>
      </c>
      <c r="BM30" s="4">
        <v>4</v>
      </c>
      <c r="BN30" s="4">
        <v>2.25</v>
      </c>
      <c r="BO30" s="4">
        <v>9.25</v>
      </c>
      <c r="BP30" s="4">
        <v>68.75</v>
      </c>
      <c r="BQ30" s="4">
        <v>7</v>
      </c>
      <c r="BR30" s="4">
        <v>21.5</v>
      </c>
      <c r="BS30" s="4">
        <v>78.5</v>
      </c>
      <c r="BT30" s="4">
        <v>87.579617834394895</v>
      </c>
      <c r="BU30" s="4" t="str">
        <f>IF(NewCleanValue[[#This Row],[Final Score]]&gt;50,"Pass","Fail")</f>
        <v>Pass</v>
      </c>
      <c r="BV30" s="4">
        <v>1</v>
      </c>
      <c r="BW30" s="4">
        <v>0</v>
      </c>
      <c r="BX30" s="4">
        <v>0</v>
      </c>
      <c r="BY30" s="4">
        <v>87.579617834394895</v>
      </c>
      <c r="BZ30" s="4">
        <v>0</v>
      </c>
      <c r="CA30" s="4">
        <v>0</v>
      </c>
      <c r="CB30" s="4">
        <v>1</v>
      </c>
      <c r="CC30" s="4">
        <v>0</v>
      </c>
      <c r="CD30" s="4">
        <v>87.579617834394895</v>
      </c>
      <c r="CE30" s="4">
        <v>0</v>
      </c>
      <c r="CF30" s="4">
        <v>1</v>
      </c>
      <c r="CG30" s="4">
        <v>0</v>
      </c>
      <c r="CH30" s="4">
        <v>0</v>
      </c>
      <c r="CI30" s="4">
        <f>NewCleanValue[[#This Row],[Total FO]]/$W$2</f>
        <v>0.57599999999999996</v>
      </c>
      <c r="CJ30" s="4">
        <f>NewCleanValue[[#This Row],[Total FC]]/$AN$2</f>
        <v>0.62121212121212122</v>
      </c>
      <c r="CK30" s="4">
        <f>NewCleanValue[[#This Row],[Total EH]]/$AY$2</f>
        <v>0.94</v>
      </c>
      <c r="CL30" s="4">
        <f>NewCleanValue[[#This Row],[Total SD]]/$BJ$2</f>
        <v>0.65384615384615385</v>
      </c>
      <c r="CM30" s="4">
        <f>NewCleanValue[[#This Row],[Total CS]]/$BO$2</f>
        <v>0.75510204081632648</v>
      </c>
    </row>
    <row r="31" spans="1:91">
      <c r="A31" s="4" t="s">
        <v>160</v>
      </c>
      <c r="B31" s="4" t="s">
        <v>161</v>
      </c>
      <c r="C31" s="4" t="s">
        <v>91</v>
      </c>
      <c r="D31" s="4" t="s">
        <v>97</v>
      </c>
      <c r="E31" s="4" t="s">
        <v>155</v>
      </c>
      <c r="F31" s="4" t="s">
        <v>85</v>
      </c>
      <c r="G31" s="4">
        <v>2</v>
      </c>
      <c r="H31" s="4">
        <v>2.25</v>
      </c>
      <c r="I31" s="4">
        <v>2.25</v>
      </c>
      <c r="J31" s="4">
        <v>2.25</v>
      </c>
      <c r="K31" s="4">
        <v>0</v>
      </c>
      <c r="L31" s="4" t="s">
        <v>94</v>
      </c>
      <c r="M31" s="4" t="s">
        <v>94</v>
      </c>
      <c r="N31" s="4" t="s">
        <v>94</v>
      </c>
      <c r="O31" s="4" t="s">
        <v>94</v>
      </c>
      <c r="P31" s="4" t="s">
        <v>94</v>
      </c>
      <c r="Q31" s="4" t="s">
        <v>94</v>
      </c>
      <c r="R31" s="4">
        <v>2.25</v>
      </c>
      <c r="S31" s="4">
        <v>2.25</v>
      </c>
      <c r="T31" s="4">
        <v>2.25</v>
      </c>
      <c r="U31" s="4">
        <v>2.25</v>
      </c>
      <c r="V31" s="4">
        <v>2.25</v>
      </c>
      <c r="W31" s="4">
        <v>18</v>
      </c>
      <c r="X31" s="4">
        <v>2.25</v>
      </c>
      <c r="Y31" s="4">
        <v>1.125</v>
      </c>
      <c r="Z31" s="4">
        <v>0.5</v>
      </c>
      <c r="AA31" s="4">
        <v>0.5</v>
      </c>
      <c r="AB31" s="4">
        <v>0.5</v>
      </c>
      <c r="AC31" s="4" t="s">
        <v>94</v>
      </c>
      <c r="AD31" s="4">
        <v>2.25</v>
      </c>
      <c r="AE31" s="4">
        <v>2.25</v>
      </c>
      <c r="AF31" s="4" t="s">
        <v>94</v>
      </c>
      <c r="AG31" s="4" t="s">
        <v>94</v>
      </c>
      <c r="AH31" s="4">
        <v>0.5</v>
      </c>
      <c r="AI31" s="4" t="s">
        <v>94</v>
      </c>
      <c r="AJ31" s="4">
        <v>0.5</v>
      </c>
      <c r="AK31" s="4">
        <v>2.25</v>
      </c>
      <c r="AL31" s="4">
        <v>2.25</v>
      </c>
      <c r="AM31" s="4">
        <v>0</v>
      </c>
      <c r="AN31" s="4">
        <v>14.875</v>
      </c>
      <c r="AO31" s="4">
        <v>1.125</v>
      </c>
      <c r="AP31" s="4">
        <v>2.25</v>
      </c>
      <c r="AQ31" s="4">
        <v>2.25</v>
      </c>
      <c r="AR31" s="4">
        <v>2.25</v>
      </c>
      <c r="AS31" s="4">
        <v>2.25</v>
      </c>
      <c r="AT31" s="4">
        <v>2.25</v>
      </c>
      <c r="AU31" s="4">
        <v>2.25</v>
      </c>
      <c r="AV31" s="4">
        <v>1</v>
      </c>
      <c r="AW31" s="4">
        <v>1</v>
      </c>
      <c r="AX31" s="4">
        <v>1</v>
      </c>
      <c r="AY31" s="4">
        <v>17.625</v>
      </c>
      <c r="AZ31" s="4">
        <v>1</v>
      </c>
      <c r="BA31" s="4">
        <v>1</v>
      </c>
      <c r="BB31" s="4">
        <v>0</v>
      </c>
      <c r="BC31" s="4">
        <v>1</v>
      </c>
      <c r="BD31" s="4">
        <v>1</v>
      </c>
      <c r="BE31" s="4" t="s">
        <v>94</v>
      </c>
      <c r="BF31" s="4" t="s">
        <v>94</v>
      </c>
      <c r="BG31" s="4" t="s">
        <v>94</v>
      </c>
      <c r="BH31" s="4">
        <v>2.25</v>
      </c>
      <c r="BI31" s="4">
        <v>2.25</v>
      </c>
      <c r="BJ31" s="4">
        <v>8.5</v>
      </c>
      <c r="BK31" s="4">
        <v>3</v>
      </c>
      <c r="BL31" s="4" t="s">
        <v>94</v>
      </c>
      <c r="BM31" s="4">
        <v>4</v>
      </c>
      <c r="BN31" s="4">
        <v>2.25</v>
      </c>
      <c r="BO31" s="4">
        <v>9.25</v>
      </c>
      <c r="BP31" s="4">
        <v>68.25</v>
      </c>
      <c r="BQ31" s="4">
        <v>7</v>
      </c>
      <c r="BR31" s="4">
        <v>21.5</v>
      </c>
      <c r="BS31" s="4">
        <v>78.5</v>
      </c>
      <c r="BT31" s="4">
        <v>86.942675159235662</v>
      </c>
      <c r="BU31" s="4" t="str">
        <f>IF(NewCleanValue[[#This Row],[Final Score]]&gt;50,"Pass","Fail")</f>
        <v>Pass</v>
      </c>
      <c r="BV31" s="4">
        <v>1</v>
      </c>
      <c r="BW31" s="4">
        <v>0</v>
      </c>
      <c r="BX31" s="4">
        <v>0</v>
      </c>
      <c r="BY31" s="4">
        <v>86.942675159235662</v>
      </c>
      <c r="BZ31" s="4">
        <v>0</v>
      </c>
      <c r="CA31" s="4">
        <v>0</v>
      </c>
      <c r="CB31" s="4">
        <v>1</v>
      </c>
      <c r="CC31" s="4">
        <v>0</v>
      </c>
      <c r="CD31" s="4">
        <v>86.942675159235662</v>
      </c>
      <c r="CE31" s="4">
        <v>0</v>
      </c>
      <c r="CF31" s="4">
        <v>1</v>
      </c>
      <c r="CG31" s="4">
        <v>0</v>
      </c>
      <c r="CH31" s="4">
        <v>0</v>
      </c>
      <c r="CI31" s="4">
        <f>NewCleanValue[[#This Row],[Total FO]]/$W$2</f>
        <v>0.57599999999999996</v>
      </c>
      <c r="CJ31" s="4">
        <f>NewCleanValue[[#This Row],[Total FC]]/$AN$2</f>
        <v>0.60101010101010099</v>
      </c>
      <c r="CK31" s="4">
        <f>NewCleanValue[[#This Row],[Total EH]]/$AY$2</f>
        <v>0.94</v>
      </c>
      <c r="CL31" s="4">
        <f>NewCleanValue[[#This Row],[Total SD]]/$BJ$2</f>
        <v>0.65384615384615385</v>
      </c>
      <c r="CM31" s="4">
        <f>NewCleanValue[[#This Row],[Total CS]]/$BO$2</f>
        <v>0.75510204081632648</v>
      </c>
    </row>
    <row r="32" spans="1:91">
      <c r="A32" s="4" t="s">
        <v>162</v>
      </c>
      <c r="B32" s="4" t="s">
        <v>163</v>
      </c>
      <c r="C32" s="4" t="s">
        <v>91</v>
      </c>
      <c r="D32" s="4" t="s">
        <v>97</v>
      </c>
      <c r="E32" s="4" t="s">
        <v>155</v>
      </c>
      <c r="F32" s="4" t="s">
        <v>85</v>
      </c>
      <c r="G32" s="4">
        <v>2</v>
      </c>
      <c r="H32" s="4">
        <v>2.25</v>
      </c>
      <c r="I32" s="4">
        <v>2.25</v>
      </c>
      <c r="J32" s="4">
        <v>2.25</v>
      </c>
      <c r="K32" s="4">
        <v>0</v>
      </c>
      <c r="L32" s="4" t="s">
        <v>94</v>
      </c>
      <c r="M32" s="4" t="s">
        <v>94</v>
      </c>
      <c r="N32" s="4" t="s">
        <v>94</v>
      </c>
      <c r="O32" s="4" t="s">
        <v>94</v>
      </c>
      <c r="P32" s="4" t="s">
        <v>94</v>
      </c>
      <c r="Q32" s="4" t="s">
        <v>94</v>
      </c>
      <c r="R32" s="4">
        <v>2.25</v>
      </c>
      <c r="S32" s="4">
        <v>2.25</v>
      </c>
      <c r="T32" s="4">
        <v>2.25</v>
      </c>
      <c r="U32" s="4">
        <v>2.25</v>
      </c>
      <c r="V32" s="4">
        <v>2.25</v>
      </c>
      <c r="W32" s="4">
        <v>18</v>
      </c>
      <c r="X32" s="4">
        <v>2.25</v>
      </c>
      <c r="Y32" s="4">
        <v>1.125</v>
      </c>
      <c r="Z32" s="4">
        <v>0.5</v>
      </c>
      <c r="AA32" s="4">
        <v>0.5</v>
      </c>
      <c r="AB32" s="4">
        <v>0.5</v>
      </c>
      <c r="AC32" s="4" t="s">
        <v>94</v>
      </c>
      <c r="AD32" s="4">
        <v>2.25</v>
      </c>
      <c r="AE32" s="4">
        <v>2.25</v>
      </c>
      <c r="AF32" s="4" t="s">
        <v>94</v>
      </c>
      <c r="AG32" s="4" t="s">
        <v>94</v>
      </c>
      <c r="AH32" s="4">
        <v>0.5</v>
      </c>
      <c r="AI32" s="4" t="s">
        <v>94</v>
      </c>
      <c r="AJ32" s="4">
        <v>0.5</v>
      </c>
      <c r="AK32" s="4">
        <v>2.25</v>
      </c>
      <c r="AL32" s="4">
        <v>2.25</v>
      </c>
      <c r="AM32" s="4">
        <v>0</v>
      </c>
      <c r="AN32" s="4">
        <v>14.875</v>
      </c>
      <c r="AO32" s="4">
        <v>1.125</v>
      </c>
      <c r="AP32" s="4">
        <v>2.25</v>
      </c>
      <c r="AQ32" s="4">
        <v>2.25</v>
      </c>
      <c r="AR32" s="4">
        <v>2.25</v>
      </c>
      <c r="AS32" s="4">
        <v>2.25</v>
      </c>
      <c r="AT32" s="4">
        <v>2.25</v>
      </c>
      <c r="AU32" s="4">
        <v>2.25</v>
      </c>
      <c r="AV32" s="4">
        <v>1</v>
      </c>
      <c r="AW32" s="4">
        <v>1</v>
      </c>
      <c r="AX32" s="4">
        <v>1</v>
      </c>
      <c r="AY32" s="4">
        <v>17.625</v>
      </c>
      <c r="AZ32" s="4">
        <v>1</v>
      </c>
      <c r="BA32" s="4">
        <v>1</v>
      </c>
      <c r="BB32" s="4">
        <v>0</v>
      </c>
      <c r="BC32" s="4">
        <v>1</v>
      </c>
      <c r="BD32" s="4">
        <v>1</v>
      </c>
      <c r="BE32" s="4" t="s">
        <v>94</v>
      </c>
      <c r="BF32" s="4" t="s">
        <v>94</v>
      </c>
      <c r="BG32" s="4" t="s">
        <v>94</v>
      </c>
      <c r="BH32" s="4">
        <v>2.25</v>
      </c>
      <c r="BI32" s="4">
        <v>2.25</v>
      </c>
      <c r="BJ32" s="4">
        <v>8.5</v>
      </c>
      <c r="BK32" s="4">
        <v>3</v>
      </c>
      <c r="BL32" s="4" t="s">
        <v>94</v>
      </c>
      <c r="BM32" s="4">
        <v>4</v>
      </c>
      <c r="BN32" s="4">
        <v>2.25</v>
      </c>
      <c r="BO32" s="4">
        <v>9.25</v>
      </c>
      <c r="BP32" s="4">
        <v>68.25</v>
      </c>
      <c r="BQ32" s="4">
        <v>7</v>
      </c>
      <c r="BR32" s="4">
        <v>21.5</v>
      </c>
      <c r="BS32" s="4">
        <v>78.5</v>
      </c>
      <c r="BT32" s="4">
        <v>86.942675159235662</v>
      </c>
      <c r="BU32" s="4" t="str">
        <f>IF(NewCleanValue[[#This Row],[Final Score]]&gt;50,"Pass","Fail")</f>
        <v>Pass</v>
      </c>
      <c r="BV32" s="4">
        <v>1</v>
      </c>
      <c r="BW32" s="4">
        <v>0</v>
      </c>
      <c r="BX32" s="4">
        <v>0</v>
      </c>
      <c r="BY32" s="4">
        <v>86.942675159235662</v>
      </c>
      <c r="BZ32" s="4">
        <v>0</v>
      </c>
      <c r="CA32" s="4">
        <v>0</v>
      </c>
      <c r="CB32" s="4">
        <v>1</v>
      </c>
      <c r="CC32" s="4">
        <v>0</v>
      </c>
      <c r="CD32" s="4">
        <v>86.942675159235662</v>
      </c>
      <c r="CE32" s="4">
        <v>0</v>
      </c>
      <c r="CF32" s="4">
        <v>1</v>
      </c>
      <c r="CG32" s="4">
        <v>0</v>
      </c>
      <c r="CH32" s="4">
        <v>0</v>
      </c>
      <c r="CI32" s="4">
        <f>NewCleanValue[[#This Row],[Total FO]]/$W$2</f>
        <v>0.57599999999999996</v>
      </c>
      <c r="CJ32" s="4">
        <f>NewCleanValue[[#This Row],[Total FC]]/$AN$2</f>
        <v>0.60101010101010099</v>
      </c>
      <c r="CK32" s="4">
        <f>NewCleanValue[[#This Row],[Total EH]]/$AY$2</f>
        <v>0.94</v>
      </c>
      <c r="CL32" s="4">
        <f>NewCleanValue[[#This Row],[Total SD]]/$BJ$2</f>
        <v>0.65384615384615385</v>
      </c>
      <c r="CM32" s="4">
        <f>NewCleanValue[[#This Row],[Total CS]]/$BO$2</f>
        <v>0.75510204081632648</v>
      </c>
    </row>
    <row r="33" spans="1:91">
      <c r="A33" s="4" t="s">
        <v>164</v>
      </c>
      <c r="B33" s="4" t="s">
        <v>165</v>
      </c>
      <c r="C33" s="4" t="s">
        <v>166</v>
      </c>
      <c r="D33" s="4" t="s">
        <v>103</v>
      </c>
      <c r="E33" s="4" t="s">
        <v>93</v>
      </c>
      <c r="F33" s="4" t="s">
        <v>85</v>
      </c>
      <c r="G33" s="4">
        <v>2</v>
      </c>
      <c r="H33" s="4">
        <v>2.25</v>
      </c>
      <c r="I33" s="4">
        <v>2.25</v>
      </c>
      <c r="J33" s="4">
        <v>2.25</v>
      </c>
      <c r="K33" s="4">
        <v>2.25</v>
      </c>
      <c r="L33" s="4">
        <v>1</v>
      </c>
      <c r="M33" s="4" t="s">
        <v>94</v>
      </c>
      <c r="N33" s="4" t="s">
        <v>94</v>
      </c>
      <c r="O33" s="4">
        <v>2.25</v>
      </c>
      <c r="P33" s="4" t="s">
        <v>94</v>
      </c>
      <c r="Q33" s="4">
        <v>2.25</v>
      </c>
      <c r="R33" s="4">
        <v>2.25</v>
      </c>
      <c r="S33" s="4">
        <v>2.25</v>
      </c>
      <c r="T33" s="4">
        <v>2.25</v>
      </c>
      <c r="U33" s="4">
        <v>2.25</v>
      </c>
      <c r="V33" s="4">
        <v>2.25</v>
      </c>
      <c r="W33" s="4">
        <v>25.75</v>
      </c>
      <c r="X33" s="4">
        <v>2.25</v>
      </c>
      <c r="Y33" s="4">
        <v>2.25</v>
      </c>
      <c r="Z33" s="4">
        <v>1</v>
      </c>
      <c r="AA33" s="4">
        <v>1</v>
      </c>
      <c r="AB33" s="4">
        <v>1</v>
      </c>
      <c r="AC33" s="4">
        <v>1</v>
      </c>
      <c r="AD33" s="4">
        <v>2.25</v>
      </c>
      <c r="AE33" s="4">
        <v>2.25</v>
      </c>
      <c r="AF33" s="4">
        <v>1</v>
      </c>
      <c r="AG33" s="4">
        <v>1</v>
      </c>
      <c r="AH33" s="4">
        <v>1</v>
      </c>
      <c r="AI33" s="4">
        <v>1</v>
      </c>
      <c r="AJ33" s="4">
        <v>0</v>
      </c>
      <c r="AK33" s="4">
        <v>2.25</v>
      </c>
      <c r="AL33" s="4">
        <v>2.25</v>
      </c>
      <c r="AM33" s="4">
        <v>0</v>
      </c>
      <c r="AN33" s="4">
        <v>21.5</v>
      </c>
      <c r="AO33" s="4" t="s">
        <v>94</v>
      </c>
      <c r="AP33" s="4">
        <v>2.25</v>
      </c>
      <c r="AQ33" s="4">
        <v>2.25</v>
      </c>
      <c r="AR33" s="4">
        <v>1.125</v>
      </c>
      <c r="AS33" s="4">
        <v>1.125</v>
      </c>
      <c r="AT33" s="4">
        <v>1.125</v>
      </c>
      <c r="AU33" s="4">
        <v>2.25</v>
      </c>
      <c r="AV33" s="4">
        <v>1</v>
      </c>
      <c r="AW33" s="4">
        <v>1</v>
      </c>
      <c r="AX33" s="4" t="s">
        <v>94</v>
      </c>
      <c r="AY33" s="4">
        <v>12.125</v>
      </c>
      <c r="AZ33" s="4">
        <v>1</v>
      </c>
      <c r="BA33" s="4">
        <v>0</v>
      </c>
      <c r="BB33" s="4">
        <v>0</v>
      </c>
      <c r="BC33" s="4">
        <v>1</v>
      </c>
      <c r="BD33" s="4">
        <v>1</v>
      </c>
      <c r="BE33" s="4">
        <v>1</v>
      </c>
      <c r="BF33" s="4">
        <v>1</v>
      </c>
      <c r="BG33" s="4" t="s">
        <v>94</v>
      </c>
      <c r="BH33" s="4">
        <v>2.25</v>
      </c>
      <c r="BI33" s="4" t="s">
        <v>94</v>
      </c>
      <c r="BJ33" s="4">
        <v>7.25</v>
      </c>
      <c r="BK33" s="4">
        <v>0</v>
      </c>
      <c r="BL33" s="4">
        <v>3</v>
      </c>
      <c r="BM33" s="4">
        <v>4</v>
      </c>
      <c r="BN33" s="4" t="s">
        <v>94</v>
      </c>
      <c r="BO33" s="4">
        <v>7</v>
      </c>
      <c r="BP33" s="4">
        <v>73.625</v>
      </c>
      <c r="BQ33" s="4">
        <v>6</v>
      </c>
      <c r="BR33" s="4">
        <v>14.75</v>
      </c>
      <c r="BS33" s="4">
        <v>85.25</v>
      </c>
      <c r="BT33" s="4">
        <v>86.36363636363636</v>
      </c>
      <c r="BU33" s="4" t="str">
        <f>IF(NewCleanValue[[#This Row],[Final Score]]&gt;50,"Pass","Fail")</f>
        <v>Pass</v>
      </c>
      <c r="BV33" s="4">
        <v>0</v>
      </c>
      <c r="BW33" s="4">
        <v>0</v>
      </c>
      <c r="BX33" s="4">
        <v>1</v>
      </c>
      <c r="BY33" s="4">
        <v>0</v>
      </c>
      <c r="BZ33" s="4">
        <v>0</v>
      </c>
      <c r="CA33" s="4">
        <v>86.36363636363636</v>
      </c>
      <c r="CB33" s="4">
        <v>1</v>
      </c>
      <c r="CC33" s="4">
        <v>0</v>
      </c>
      <c r="CD33" s="4">
        <v>86.36363636363636</v>
      </c>
      <c r="CE33" s="4">
        <v>0</v>
      </c>
      <c r="CF33" s="4">
        <v>0</v>
      </c>
      <c r="CG33" s="4">
        <v>0</v>
      </c>
      <c r="CH33" s="4">
        <v>1</v>
      </c>
      <c r="CI33" s="4">
        <f>NewCleanValue[[#This Row],[Total FO]]/$W$2</f>
        <v>0.82399999999999995</v>
      </c>
      <c r="CJ33" s="4">
        <f>NewCleanValue[[#This Row],[Total FC]]/$AN$2</f>
        <v>0.86868686868686873</v>
      </c>
      <c r="CK33" s="4">
        <f>NewCleanValue[[#This Row],[Total EH]]/$AY$2</f>
        <v>0.64666666666666661</v>
      </c>
      <c r="CL33" s="4">
        <f>NewCleanValue[[#This Row],[Total SD]]/$BJ$2</f>
        <v>0.55769230769230771</v>
      </c>
      <c r="CM33" s="4">
        <f>NewCleanValue[[#This Row],[Total CS]]/$BO$2</f>
        <v>0.5714285714285714</v>
      </c>
    </row>
    <row r="34" spans="1:91">
      <c r="A34" s="4" t="s">
        <v>167</v>
      </c>
      <c r="B34" s="4" t="s">
        <v>168</v>
      </c>
      <c r="C34" s="4" t="s">
        <v>137</v>
      </c>
      <c r="D34" s="4" t="s">
        <v>97</v>
      </c>
      <c r="E34" s="4" t="s">
        <v>93</v>
      </c>
      <c r="F34" s="4" t="s">
        <v>85</v>
      </c>
      <c r="G34" s="4">
        <v>2</v>
      </c>
      <c r="H34" s="4">
        <v>2.25</v>
      </c>
      <c r="I34" s="4">
        <v>2.25</v>
      </c>
      <c r="J34" s="4">
        <v>2.25</v>
      </c>
      <c r="K34" s="4">
        <v>0</v>
      </c>
      <c r="L34" s="4" t="s">
        <v>94</v>
      </c>
      <c r="M34" s="4" t="s">
        <v>94</v>
      </c>
      <c r="N34" s="4" t="s">
        <v>94</v>
      </c>
      <c r="O34" s="4" t="s">
        <v>94</v>
      </c>
      <c r="P34" s="4" t="s">
        <v>94</v>
      </c>
      <c r="Q34" s="4" t="s">
        <v>94</v>
      </c>
      <c r="R34" s="4">
        <v>1.125</v>
      </c>
      <c r="S34" s="4">
        <v>2.25</v>
      </c>
      <c r="T34" s="4">
        <v>2.25</v>
      </c>
      <c r="U34" s="4">
        <v>2.25</v>
      </c>
      <c r="V34" s="4">
        <v>2.25</v>
      </c>
      <c r="W34" s="4">
        <v>16.875</v>
      </c>
      <c r="X34" s="4">
        <v>2.25</v>
      </c>
      <c r="Y34" s="4">
        <v>1.125</v>
      </c>
      <c r="Z34" s="4">
        <v>0.5</v>
      </c>
      <c r="AA34" s="4">
        <v>0.5</v>
      </c>
      <c r="AB34" s="4">
        <v>0.5</v>
      </c>
      <c r="AC34" s="4">
        <v>0.5</v>
      </c>
      <c r="AD34" s="4">
        <v>2.25</v>
      </c>
      <c r="AE34" s="4">
        <v>1.125</v>
      </c>
      <c r="AF34" s="4" t="s">
        <v>94</v>
      </c>
      <c r="AG34" s="4" t="s">
        <v>94</v>
      </c>
      <c r="AH34" s="4">
        <v>0</v>
      </c>
      <c r="AI34" s="4">
        <v>0</v>
      </c>
      <c r="AJ34" s="4">
        <v>0</v>
      </c>
      <c r="AK34" s="4">
        <v>2.25</v>
      </c>
      <c r="AL34" s="4">
        <v>2.25</v>
      </c>
      <c r="AM34" s="4">
        <v>0</v>
      </c>
      <c r="AN34" s="4">
        <v>13.25</v>
      </c>
      <c r="AO34" s="4">
        <v>2.25</v>
      </c>
      <c r="AP34" s="4">
        <v>2.25</v>
      </c>
      <c r="AQ34" s="4">
        <v>2.25</v>
      </c>
      <c r="AR34" s="4">
        <v>2.25</v>
      </c>
      <c r="AS34" s="4">
        <v>2.25</v>
      </c>
      <c r="AT34" s="4">
        <v>2.25</v>
      </c>
      <c r="AU34" s="4">
        <v>2.25</v>
      </c>
      <c r="AV34" s="4">
        <v>1</v>
      </c>
      <c r="AW34" s="4">
        <v>1</v>
      </c>
      <c r="AX34" s="4">
        <v>1</v>
      </c>
      <c r="AY34" s="4">
        <v>18.75</v>
      </c>
      <c r="AZ34" s="4">
        <v>1</v>
      </c>
      <c r="BA34" s="4">
        <v>1</v>
      </c>
      <c r="BB34" s="4">
        <v>0</v>
      </c>
      <c r="BC34" s="4">
        <v>1</v>
      </c>
      <c r="BD34" s="4">
        <v>1</v>
      </c>
      <c r="BE34" s="4" t="s">
        <v>94</v>
      </c>
      <c r="BF34" s="4" t="s">
        <v>94</v>
      </c>
      <c r="BG34" s="4" t="s">
        <v>94</v>
      </c>
      <c r="BH34" s="4">
        <v>2.25</v>
      </c>
      <c r="BI34" s="4">
        <v>2.25</v>
      </c>
      <c r="BJ34" s="4">
        <v>8.5</v>
      </c>
      <c r="BK34" s="4">
        <v>3</v>
      </c>
      <c r="BL34" s="4">
        <v>3</v>
      </c>
      <c r="BM34" s="4">
        <v>4</v>
      </c>
      <c r="BN34" s="4">
        <v>2.25</v>
      </c>
      <c r="BO34" s="4">
        <v>12.25</v>
      </c>
      <c r="BP34" s="4">
        <v>69.625</v>
      </c>
      <c r="BQ34" s="4">
        <v>7</v>
      </c>
      <c r="BR34" s="4">
        <v>16.5</v>
      </c>
      <c r="BS34" s="4">
        <v>83.5</v>
      </c>
      <c r="BT34" s="4">
        <v>83.383233532934142</v>
      </c>
      <c r="BU34" s="4" t="str">
        <f>IF(NewCleanValue[[#This Row],[Final Score]]&gt;50,"Pass","Fail")</f>
        <v>Pass</v>
      </c>
      <c r="BV34" s="4">
        <v>1</v>
      </c>
      <c r="BW34" s="4">
        <v>0</v>
      </c>
      <c r="BX34" s="4">
        <v>0</v>
      </c>
      <c r="BY34" s="4">
        <v>83.383233532934142</v>
      </c>
      <c r="BZ34" s="4">
        <v>0</v>
      </c>
      <c r="CA34" s="4">
        <v>0</v>
      </c>
      <c r="CB34" s="4">
        <v>1</v>
      </c>
      <c r="CC34" s="4">
        <v>0</v>
      </c>
      <c r="CD34" s="4">
        <v>83.383233532934142</v>
      </c>
      <c r="CE34" s="4">
        <v>0</v>
      </c>
      <c r="CF34" s="4">
        <v>1</v>
      </c>
      <c r="CG34" s="4">
        <v>0</v>
      </c>
      <c r="CH34" s="4">
        <v>0</v>
      </c>
      <c r="CI34" s="4">
        <f>NewCleanValue[[#This Row],[Total FO]]/$W$2</f>
        <v>0.54</v>
      </c>
      <c r="CJ34" s="4">
        <f>NewCleanValue[[#This Row],[Total FC]]/$AN$2</f>
        <v>0.53535353535353536</v>
      </c>
      <c r="CK34" s="4">
        <f>NewCleanValue[[#This Row],[Total EH]]/$AY$2</f>
        <v>1</v>
      </c>
      <c r="CL34" s="4">
        <f>NewCleanValue[[#This Row],[Total SD]]/$BJ$2</f>
        <v>0.65384615384615385</v>
      </c>
      <c r="CM34" s="4">
        <f>NewCleanValue[[#This Row],[Total CS]]/$BO$2</f>
        <v>1</v>
      </c>
    </row>
    <row r="35" spans="1:91">
      <c r="A35" s="4" t="s">
        <v>169</v>
      </c>
      <c r="B35" s="4" t="s">
        <v>170</v>
      </c>
      <c r="C35" s="4" t="s">
        <v>123</v>
      </c>
      <c r="D35" s="4" t="s">
        <v>97</v>
      </c>
      <c r="E35" s="4" t="s">
        <v>93</v>
      </c>
      <c r="F35" s="4" t="s">
        <v>85</v>
      </c>
      <c r="G35" s="4">
        <v>2</v>
      </c>
      <c r="H35" s="4">
        <v>2.25</v>
      </c>
      <c r="I35" s="4">
        <v>2.25</v>
      </c>
      <c r="J35" s="4">
        <v>2.25</v>
      </c>
      <c r="K35" s="4">
        <v>0</v>
      </c>
      <c r="L35" s="4" t="s">
        <v>94</v>
      </c>
      <c r="M35" s="4" t="s">
        <v>94</v>
      </c>
      <c r="N35" s="4" t="s">
        <v>94</v>
      </c>
      <c r="O35" s="4" t="s">
        <v>94</v>
      </c>
      <c r="P35" s="4" t="s">
        <v>94</v>
      </c>
      <c r="Q35" s="4" t="s">
        <v>94</v>
      </c>
      <c r="R35" s="4">
        <v>1.125</v>
      </c>
      <c r="S35" s="4">
        <v>2.25</v>
      </c>
      <c r="T35" s="4">
        <v>2.25</v>
      </c>
      <c r="U35" s="4">
        <v>2.25</v>
      </c>
      <c r="V35" s="4">
        <v>2.25</v>
      </c>
      <c r="W35" s="4">
        <v>16.875</v>
      </c>
      <c r="X35" s="4">
        <v>2.25</v>
      </c>
      <c r="Y35" s="4">
        <v>1.125</v>
      </c>
      <c r="Z35" s="4">
        <v>0.5</v>
      </c>
      <c r="AA35" s="4">
        <v>0.5</v>
      </c>
      <c r="AB35" s="4">
        <v>0.5</v>
      </c>
      <c r="AC35" s="4">
        <v>0.5</v>
      </c>
      <c r="AD35" s="4">
        <v>2.25</v>
      </c>
      <c r="AE35" s="4">
        <v>1.125</v>
      </c>
      <c r="AF35" s="4" t="s">
        <v>94</v>
      </c>
      <c r="AG35" s="4" t="s">
        <v>94</v>
      </c>
      <c r="AH35" s="4">
        <v>0</v>
      </c>
      <c r="AI35" s="4">
        <v>0</v>
      </c>
      <c r="AJ35" s="4">
        <v>0</v>
      </c>
      <c r="AK35" s="4">
        <v>2.25</v>
      </c>
      <c r="AL35" s="4">
        <v>2.25</v>
      </c>
      <c r="AM35" s="4">
        <v>0</v>
      </c>
      <c r="AN35" s="4">
        <v>13.25</v>
      </c>
      <c r="AO35" s="4">
        <v>2.25</v>
      </c>
      <c r="AP35" s="4">
        <v>2.25</v>
      </c>
      <c r="AQ35" s="4">
        <v>2.25</v>
      </c>
      <c r="AR35" s="4">
        <v>2.25</v>
      </c>
      <c r="AS35" s="4">
        <v>2.25</v>
      </c>
      <c r="AT35" s="4">
        <v>2.25</v>
      </c>
      <c r="AU35" s="4">
        <v>2.25</v>
      </c>
      <c r="AV35" s="4">
        <v>1</v>
      </c>
      <c r="AW35" s="4">
        <v>1</v>
      </c>
      <c r="AX35" s="4">
        <v>1</v>
      </c>
      <c r="AY35" s="4">
        <v>18.75</v>
      </c>
      <c r="AZ35" s="4">
        <v>1</v>
      </c>
      <c r="BA35" s="4">
        <v>1</v>
      </c>
      <c r="BB35" s="4">
        <v>0</v>
      </c>
      <c r="BC35" s="4">
        <v>1</v>
      </c>
      <c r="BD35" s="4">
        <v>1</v>
      </c>
      <c r="BE35" s="4" t="s">
        <v>94</v>
      </c>
      <c r="BF35" s="4" t="s">
        <v>94</v>
      </c>
      <c r="BG35" s="4" t="s">
        <v>94</v>
      </c>
      <c r="BH35" s="4">
        <v>2.25</v>
      </c>
      <c r="BI35" s="4">
        <v>2.25</v>
      </c>
      <c r="BJ35" s="4">
        <v>8.5</v>
      </c>
      <c r="BK35" s="4">
        <v>3</v>
      </c>
      <c r="BL35" s="4">
        <v>3</v>
      </c>
      <c r="BM35" s="4">
        <v>4</v>
      </c>
      <c r="BN35" s="4">
        <v>2.25</v>
      </c>
      <c r="BO35" s="4">
        <v>12.25</v>
      </c>
      <c r="BP35" s="4">
        <v>69.625</v>
      </c>
      <c r="BQ35" s="4">
        <v>7</v>
      </c>
      <c r="BR35" s="4">
        <v>16.5</v>
      </c>
      <c r="BS35" s="4">
        <v>83.5</v>
      </c>
      <c r="BT35" s="4">
        <v>83.383233532934142</v>
      </c>
      <c r="BU35" s="4" t="str">
        <f>IF(NewCleanValue[[#This Row],[Final Score]]&gt;50,"Pass","Fail")</f>
        <v>Pass</v>
      </c>
      <c r="BV35" s="4">
        <v>1</v>
      </c>
      <c r="BW35" s="4">
        <v>0</v>
      </c>
      <c r="BX35" s="4">
        <v>0</v>
      </c>
      <c r="BY35" s="4">
        <v>83.383233532934142</v>
      </c>
      <c r="BZ35" s="4">
        <v>0</v>
      </c>
      <c r="CA35" s="4">
        <v>0</v>
      </c>
      <c r="CB35" s="4">
        <v>1</v>
      </c>
      <c r="CC35" s="4">
        <v>0</v>
      </c>
      <c r="CD35" s="4">
        <v>83.383233532934142</v>
      </c>
      <c r="CE35" s="4">
        <v>0</v>
      </c>
      <c r="CF35" s="4">
        <v>1</v>
      </c>
      <c r="CG35" s="4">
        <v>0</v>
      </c>
      <c r="CH35" s="4">
        <v>0</v>
      </c>
      <c r="CI35" s="4">
        <f>NewCleanValue[[#This Row],[Total FO]]/$W$2</f>
        <v>0.54</v>
      </c>
      <c r="CJ35" s="4">
        <f>NewCleanValue[[#This Row],[Total FC]]/$AN$2</f>
        <v>0.53535353535353536</v>
      </c>
      <c r="CK35" s="4">
        <f>NewCleanValue[[#This Row],[Total EH]]/$AY$2</f>
        <v>1</v>
      </c>
      <c r="CL35" s="4">
        <f>NewCleanValue[[#This Row],[Total SD]]/$BJ$2</f>
        <v>0.65384615384615385</v>
      </c>
      <c r="CM35" s="4">
        <f>NewCleanValue[[#This Row],[Total CS]]/$BO$2</f>
        <v>1</v>
      </c>
    </row>
    <row r="36" spans="1:91">
      <c r="A36" s="4" t="s">
        <v>171</v>
      </c>
      <c r="B36" s="4" t="s">
        <v>172</v>
      </c>
      <c r="C36" s="4" t="s">
        <v>173</v>
      </c>
      <c r="D36" s="4" t="s">
        <v>92</v>
      </c>
      <c r="E36" s="4" t="s">
        <v>93</v>
      </c>
      <c r="F36" s="4" t="s">
        <v>85</v>
      </c>
      <c r="G36" s="4">
        <v>2</v>
      </c>
      <c r="H36" s="4">
        <v>2.25</v>
      </c>
      <c r="I36" s="4">
        <v>2.25</v>
      </c>
      <c r="J36" s="4">
        <v>2.25</v>
      </c>
      <c r="K36" s="4" t="s">
        <v>94</v>
      </c>
      <c r="L36" s="4" t="s">
        <v>94</v>
      </c>
      <c r="M36" s="4" t="s">
        <v>94</v>
      </c>
      <c r="N36" s="4" t="s">
        <v>94</v>
      </c>
      <c r="O36" s="4">
        <v>2.25</v>
      </c>
      <c r="P36" s="4">
        <v>2.25</v>
      </c>
      <c r="Q36" s="4" t="s">
        <v>94</v>
      </c>
      <c r="R36" s="4">
        <v>2.25</v>
      </c>
      <c r="S36" s="4">
        <v>0</v>
      </c>
      <c r="T36" s="4">
        <v>0</v>
      </c>
      <c r="U36" s="4">
        <v>0</v>
      </c>
      <c r="V36" s="4">
        <v>2.25</v>
      </c>
      <c r="W36" s="4">
        <v>15.75</v>
      </c>
      <c r="X36" s="4">
        <v>2.25</v>
      </c>
      <c r="Y36" s="4">
        <v>2.25</v>
      </c>
      <c r="Z36" s="4">
        <v>1</v>
      </c>
      <c r="AA36" s="4">
        <v>1</v>
      </c>
      <c r="AB36" s="4">
        <v>1</v>
      </c>
      <c r="AC36" s="4">
        <v>1</v>
      </c>
      <c r="AD36" s="4">
        <v>2.25</v>
      </c>
      <c r="AE36" s="4">
        <v>2.25</v>
      </c>
      <c r="AF36" s="4">
        <v>1</v>
      </c>
      <c r="AG36" s="4">
        <v>1</v>
      </c>
      <c r="AH36" s="4">
        <v>1</v>
      </c>
      <c r="AI36" s="4">
        <v>1</v>
      </c>
      <c r="AJ36" s="4">
        <v>0</v>
      </c>
      <c r="AK36" s="4">
        <v>2.25</v>
      </c>
      <c r="AL36" s="4" t="s">
        <v>94</v>
      </c>
      <c r="AM36" s="4">
        <v>0</v>
      </c>
      <c r="AN36" s="4">
        <v>19.25</v>
      </c>
      <c r="AO36" s="4">
        <v>2.25</v>
      </c>
      <c r="AP36" s="4">
        <v>0</v>
      </c>
      <c r="AQ36" s="4">
        <v>2.25</v>
      </c>
      <c r="AR36" s="4">
        <v>2.25</v>
      </c>
      <c r="AS36" s="4">
        <v>2.25</v>
      </c>
      <c r="AT36" s="4">
        <v>2.25</v>
      </c>
      <c r="AU36" s="4">
        <v>2.25</v>
      </c>
      <c r="AV36" s="4">
        <v>1</v>
      </c>
      <c r="AW36" s="4">
        <v>1</v>
      </c>
      <c r="AX36" s="4" t="s">
        <v>94</v>
      </c>
      <c r="AY36" s="4">
        <v>15.5</v>
      </c>
      <c r="AZ36" s="4">
        <v>1</v>
      </c>
      <c r="BA36" s="4">
        <v>1</v>
      </c>
      <c r="BB36" s="4">
        <v>1</v>
      </c>
      <c r="BC36" s="4">
        <v>1</v>
      </c>
      <c r="BD36" s="4">
        <v>0</v>
      </c>
      <c r="BE36" s="4">
        <v>0</v>
      </c>
      <c r="BF36" s="4">
        <v>0</v>
      </c>
      <c r="BG36" s="4">
        <v>1.5</v>
      </c>
      <c r="BH36" s="4">
        <v>2.25</v>
      </c>
      <c r="BI36" s="4">
        <v>2.25</v>
      </c>
      <c r="BJ36" s="4">
        <v>10</v>
      </c>
      <c r="BK36" s="4">
        <v>3</v>
      </c>
      <c r="BL36" s="4">
        <v>3</v>
      </c>
      <c r="BM36" s="4">
        <v>4</v>
      </c>
      <c r="BN36" s="4">
        <v>2.25</v>
      </c>
      <c r="BO36" s="4">
        <v>12.25</v>
      </c>
      <c r="BP36" s="4">
        <v>72.75</v>
      </c>
      <c r="BQ36" s="4">
        <v>9</v>
      </c>
      <c r="BR36" s="4">
        <v>12</v>
      </c>
      <c r="BS36" s="4">
        <v>88</v>
      </c>
      <c r="BT36" s="4">
        <v>82.670454545454547</v>
      </c>
      <c r="BU36" s="4" t="str">
        <f>IF(NewCleanValue[[#This Row],[Final Score]]&gt;50,"Pass","Fail")</f>
        <v>Pass</v>
      </c>
      <c r="BV36" s="4">
        <v>0</v>
      </c>
      <c r="BW36" s="4">
        <v>1</v>
      </c>
      <c r="BX36" s="4">
        <v>0</v>
      </c>
      <c r="BY36" s="4">
        <v>0</v>
      </c>
      <c r="BZ36" s="4">
        <v>82.670454545454547</v>
      </c>
      <c r="CA36" s="4">
        <v>0</v>
      </c>
      <c r="CB36" s="4">
        <v>1</v>
      </c>
      <c r="CC36" s="4">
        <v>0</v>
      </c>
      <c r="CD36" s="4">
        <v>82.670454545454547</v>
      </c>
      <c r="CE36" s="4">
        <v>0</v>
      </c>
      <c r="CF36" s="4">
        <v>0</v>
      </c>
      <c r="CG36" s="4">
        <v>1</v>
      </c>
      <c r="CH36" s="4">
        <v>0</v>
      </c>
      <c r="CI36" s="4">
        <f>NewCleanValue[[#This Row],[Total FO]]/$W$2</f>
        <v>0.504</v>
      </c>
      <c r="CJ36" s="4">
        <f>NewCleanValue[[#This Row],[Total FC]]/$AN$2</f>
        <v>0.77777777777777779</v>
      </c>
      <c r="CK36" s="4">
        <f>NewCleanValue[[#This Row],[Total EH]]/$AY$2</f>
        <v>0.82666666666666666</v>
      </c>
      <c r="CL36" s="4">
        <f>NewCleanValue[[#This Row],[Total SD]]/$BJ$2</f>
        <v>0.76923076923076927</v>
      </c>
      <c r="CM36" s="4">
        <f>NewCleanValue[[#This Row],[Total CS]]/$BO$2</f>
        <v>1</v>
      </c>
    </row>
    <row r="37" spans="1:91">
      <c r="A37" s="4" t="s">
        <v>174</v>
      </c>
      <c r="B37" s="4" t="s">
        <v>175</v>
      </c>
      <c r="C37" s="4" t="s">
        <v>137</v>
      </c>
      <c r="D37" s="4" t="s">
        <v>97</v>
      </c>
      <c r="E37" s="4" t="s">
        <v>155</v>
      </c>
      <c r="F37" s="4" t="s">
        <v>85</v>
      </c>
      <c r="G37" s="4">
        <v>2</v>
      </c>
      <c r="H37" s="4">
        <v>2.25</v>
      </c>
      <c r="I37" s="4">
        <v>2.25</v>
      </c>
      <c r="J37" s="4">
        <v>2.25</v>
      </c>
      <c r="K37" s="4">
        <v>0</v>
      </c>
      <c r="L37" s="4" t="s">
        <v>94</v>
      </c>
      <c r="M37" s="4" t="s">
        <v>94</v>
      </c>
      <c r="N37" s="4" t="s">
        <v>94</v>
      </c>
      <c r="O37" s="4" t="s">
        <v>94</v>
      </c>
      <c r="P37" s="4" t="s">
        <v>94</v>
      </c>
      <c r="Q37" s="4" t="s">
        <v>94</v>
      </c>
      <c r="R37" s="4">
        <v>2.25</v>
      </c>
      <c r="S37" s="4">
        <v>2.25</v>
      </c>
      <c r="T37" s="4">
        <v>2.25</v>
      </c>
      <c r="U37" s="4">
        <v>2.25</v>
      </c>
      <c r="V37" s="4">
        <v>2.25</v>
      </c>
      <c r="W37" s="4">
        <v>18</v>
      </c>
      <c r="X37" s="4">
        <v>2.25</v>
      </c>
      <c r="Y37" s="4">
        <v>1.125</v>
      </c>
      <c r="Z37" s="4">
        <v>0.5</v>
      </c>
      <c r="AA37" s="4">
        <v>0.5</v>
      </c>
      <c r="AB37" s="4">
        <v>0.5</v>
      </c>
      <c r="AC37" s="4">
        <v>0.5</v>
      </c>
      <c r="AD37" s="4">
        <v>2.25</v>
      </c>
      <c r="AE37" s="4">
        <v>1.125</v>
      </c>
      <c r="AF37" s="4" t="s">
        <v>94</v>
      </c>
      <c r="AG37" s="4" t="s">
        <v>94</v>
      </c>
      <c r="AH37" s="4">
        <v>0.5</v>
      </c>
      <c r="AI37" s="4">
        <v>0.5</v>
      </c>
      <c r="AJ37" s="4">
        <v>0.5</v>
      </c>
      <c r="AK37" s="4">
        <v>2.25</v>
      </c>
      <c r="AL37" s="4">
        <v>2.25</v>
      </c>
      <c r="AM37" s="4">
        <v>0</v>
      </c>
      <c r="AN37" s="4">
        <v>14.75</v>
      </c>
      <c r="AO37" s="4">
        <v>2.25</v>
      </c>
      <c r="AP37" s="4">
        <v>2.25</v>
      </c>
      <c r="AQ37" s="4">
        <v>2.25</v>
      </c>
      <c r="AR37" s="4">
        <v>2.25</v>
      </c>
      <c r="AS37" s="4">
        <v>2.25</v>
      </c>
      <c r="AT37" s="4">
        <v>2.25</v>
      </c>
      <c r="AU37" s="4">
        <v>2.25</v>
      </c>
      <c r="AV37" s="4">
        <v>1</v>
      </c>
      <c r="AW37" s="4">
        <v>1</v>
      </c>
      <c r="AX37" s="4">
        <v>1</v>
      </c>
      <c r="AY37" s="4">
        <v>18.75</v>
      </c>
      <c r="AZ37" s="4">
        <v>1</v>
      </c>
      <c r="BA37" s="4">
        <v>1</v>
      </c>
      <c r="BB37" s="4">
        <v>1</v>
      </c>
      <c r="BC37" s="4">
        <v>0</v>
      </c>
      <c r="BD37" s="4">
        <v>1</v>
      </c>
      <c r="BE37" s="4" t="s">
        <v>94</v>
      </c>
      <c r="BF37" s="4" t="s">
        <v>94</v>
      </c>
      <c r="BG37" s="4" t="s">
        <v>94</v>
      </c>
      <c r="BH37" s="4">
        <v>2.25</v>
      </c>
      <c r="BI37" s="4">
        <v>2.25</v>
      </c>
      <c r="BJ37" s="4">
        <v>8.5</v>
      </c>
      <c r="BK37" s="4">
        <v>0</v>
      </c>
      <c r="BL37" s="4" t="s">
        <v>94</v>
      </c>
      <c r="BM37" s="4">
        <v>2</v>
      </c>
      <c r="BN37" s="4">
        <v>2.25</v>
      </c>
      <c r="BO37" s="4">
        <v>4.25</v>
      </c>
      <c r="BP37" s="4">
        <v>64.25</v>
      </c>
      <c r="BQ37" s="4">
        <v>6</v>
      </c>
      <c r="BR37" s="4">
        <v>19.5</v>
      </c>
      <c r="BS37" s="4">
        <v>80.5</v>
      </c>
      <c r="BT37" s="4">
        <v>79.813664596273284</v>
      </c>
      <c r="BU37" s="4" t="str">
        <f>IF(NewCleanValue[[#This Row],[Final Score]]&gt;50,"Pass","Fail")</f>
        <v>Pass</v>
      </c>
      <c r="BV37" s="4">
        <v>1</v>
      </c>
      <c r="BW37" s="4">
        <v>0</v>
      </c>
      <c r="BX37" s="4">
        <v>0</v>
      </c>
      <c r="BY37" s="4">
        <v>79.813664596273284</v>
      </c>
      <c r="BZ37" s="4">
        <v>0</v>
      </c>
      <c r="CA37" s="4">
        <v>0</v>
      </c>
      <c r="CB37" s="4">
        <v>1</v>
      </c>
      <c r="CC37" s="4">
        <v>0</v>
      </c>
      <c r="CD37" s="4">
        <v>79.813664596273284</v>
      </c>
      <c r="CE37" s="4">
        <v>0</v>
      </c>
      <c r="CF37" s="4">
        <v>1</v>
      </c>
      <c r="CG37" s="4">
        <v>0</v>
      </c>
      <c r="CH37" s="4">
        <v>0</v>
      </c>
      <c r="CI37" s="4">
        <f>NewCleanValue[[#This Row],[Total FO]]/$W$2</f>
        <v>0.57599999999999996</v>
      </c>
      <c r="CJ37" s="4">
        <f>NewCleanValue[[#This Row],[Total FC]]/$AN$2</f>
        <v>0.59595959595959591</v>
      </c>
      <c r="CK37" s="4">
        <f>NewCleanValue[[#This Row],[Total EH]]/$AY$2</f>
        <v>1</v>
      </c>
      <c r="CL37" s="4">
        <f>NewCleanValue[[#This Row],[Total SD]]/$BJ$2</f>
        <v>0.65384615384615385</v>
      </c>
      <c r="CM37" s="4">
        <f>NewCleanValue[[#This Row],[Total CS]]/$BO$2</f>
        <v>0.34693877551020408</v>
      </c>
    </row>
    <row r="38" spans="1:91">
      <c r="A38" s="4" t="s">
        <v>176</v>
      </c>
      <c r="B38" s="4" t="s">
        <v>177</v>
      </c>
      <c r="C38" s="4" t="s">
        <v>112</v>
      </c>
      <c r="D38" s="4" t="s">
        <v>97</v>
      </c>
      <c r="E38" s="4" t="s">
        <v>155</v>
      </c>
      <c r="F38" s="4" t="s">
        <v>85</v>
      </c>
      <c r="G38" s="4">
        <v>2</v>
      </c>
      <c r="H38" s="4">
        <v>2.25</v>
      </c>
      <c r="I38" s="4">
        <v>2.25</v>
      </c>
      <c r="J38" s="4">
        <v>2.25</v>
      </c>
      <c r="K38" s="4">
        <v>0</v>
      </c>
      <c r="L38" s="4" t="s">
        <v>94</v>
      </c>
      <c r="M38" s="4" t="s">
        <v>94</v>
      </c>
      <c r="N38" s="4" t="s">
        <v>94</v>
      </c>
      <c r="O38" s="4" t="s">
        <v>94</v>
      </c>
      <c r="P38" s="4" t="s">
        <v>94</v>
      </c>
      <c r="Q38" s="4" t="s">
        <v>94</v>
      </c>
      <c r="R38" s="4">
        <v>2.25</v>
      </c>
      <c r="S38" s="4">
        <v>2.25</v>
      </c>
      <c r="T38" s="4">
        <v>2.25</v>
      </c>
      <c r="U38" s="4">
        <v>2.25</v>
      </c>
      <c r="V38" s="4">
        <v>2.25</v>
      </c>
      <c r="W38" s="4">
        <v>18</v>
      </c>
      <c r="X38" s="4">
        <v>2.25</v>
      </c>
      <c r="Y38" s="4">
        <v>1.125</v>
      </c>
      <c r="Z38" s="4">
        <v>0.5</v>
      </c>
      <c r="AA38" s="4">
        <v>0.5</v>
      </c>
      <c r="AB38" s="4">
        <v>0.5</v>
      </c>
      <c r="AC38" s="4">
        <v>0.5</v>
      </c>
      <c r="AD38" s="4">
        <v>2.25</v>
      </c>
      <c r="AE38" s="4">
        <v>1.125</v>
      </c>
      <c r="AF38" s="4" t="s">
        <v>94</v>
      </c>
      <c r="AG38" s="4" t="s">
        <v>94</v>
      </c>
      <c r="AH38" s="4">
        <v>0.5</v>
      </c>
      <c r="AI38" s="4">
        <v>0.5</v>
      </c>
      <c r="AJ38" s="4">
        <v>0.5</v>
      </c>
      <c r="AK38" s="4">
        <v>2.25</v>
      </c>
      <c r="AL38" s="4">
        <v>2.25</v>
      </c>
      <c r="AM38" s="4">
        <v>0</v>
      </c>
      <c r="AN38" s="4">
        <v>14.75</v>
      </c>
      <c r="AO38" s="4">
        <v>2.25</v>
      </c>
      <c r="AP38" s="4">
        <v>2.25</v>
      </c>
      <c r="AQ38" s="4">
        <v>2.25</v>
      </c>
      <c r="AR38" s="4">
        <v>2.25</v>
      </c>
      <c r="AS38" s="4">
        <v>2.25</v>
      </c>
      <c r="AT38" s="4">
        <v>2.25</v>
      </c>
      <c r="AU38" s="4">
        <v>2.25</v>
      </c>
      <c r="AV38" s="4">
        <v>1</v>
      </c>
      <c r="AW38" s="4">
        <v>1</v>
      </c>
      <c r="AX38" s="4">
        <v>1</v>
      </c>
      <c r="AY38" s="4">
        <v>18.75</v>
      </c>
      <c r="AZ38" s="4">
        <v>1</v>
      </c>
      <c r="BA38" s="4">
        <v>1</v>
      </c>
      <c r="BB38" s="4">
        <v>1</v>
      </c>
      <c r="BC38" s="4">
        <v>0</v>
      </c>
      <c r="BD38" s="4">
        <v>1</v>
      </c>
      <c r="BE38" s="4" t="s">
        <v>94</v>
      </c>
      <c r="BF38" s="4" t="s">
        <v>94</v>
      </c>
      <c r="BG38" s="4" t="s">
        <v>94</v>
      </c>
      <c r="BH38" s="4">
        <v>2.25</v>
      </c>
      <c r="BI38" s="4">
        <v>2.25</v>
      </c>
      <c r="BJ38" s="4">
        <v>8.5</v>
      </c>
      <c r="BK38" s="4">
        <v>0</v>
      </c>
      <c r="BL38" s="4" t="s">
        <v>94</v>
      </c>
      <c r="BM38" s="4">
        <v>2</v>
      </c>
      <c r="BN38" s="4">
        <v>2.25</v>
      </c>
      <c r="BO38" s="4">
        <v>4.25</v>
      </c>
      <c r="BP38" s="4">
        <v>64.25</v>
      </c>
      <c r="BQ38" s="4">
        <v>6</v>
      </c>
      <c r="BR38" s="4">
        <v>19.5</v>
      </c>
      <c r="BS38" s="4">
        <v>80.5</v>
      </c>
      <c r="BT38" s="4">
        <v>79.813664596273284</v>
      </c>
      <c r="BU38" s="4" t="str">
        <f>IF(NewCleanValue[[#This Row],[Final Score]]&gt;50,"Pass","Fail")</f>
        <v>Pass</v>
      </c>
      <c r="BV38" s="4">
        <v>1</v>
      </c>
      <c r="BW38" s="4">
        <v>0</v>
      </c>
      <c r="BX38" s="4">
        <v>0</v>
      </c>
      <c r="BY38" s="4">
        <v>79.813664596273284</v>
      </c>
      <c r="BZ38" s="4">
        <v>0</v>
      </c>
      <c r="CA38" s="4">
        <v>0</v>
      </c>
      <c r="CB38" s="4">
        <v>1</v>
      </c>
      <c r="CC38" s="4">
        <v>0</v>
      </c>
      <c r="CD38" s="4">
        <v>79.813664596273284</v>
      </c>
      <c r="CE38" s="4">
        <v>0</v>
      </c>
      <c r="CF38" s="4">
        <v>1</v>
      </c>
      <c r="CG38" s="4">
        <v>0</v>
      </c>
      <c r="CH38" s="4">
        <v>0</v>
      </c>
      <c r="CI38" s="4">
        <f>NewCleanValue[[#This Row],[Total FO]]/$W$2</f>
        <v>0.57599999999999996</v>
      </c>
      <c r="CJ38" s="4">
        <f>NewCleanValue[[#This Row],[Total FC]]/$AN$2</f>
        <v>0.59595959595959591</v>
      </c>
      <c r="CK38" s="4">
        <f>NewCleanValue[[#This Row],[Total EH]]/$AY$2</f>
        <v>1</v>
      </c>
      <c r="CL38" s="4">
        <f>NewCleanValue[[#This Row],[Total SD]]/$BJ$2</f>
        <v>0.65384615384615385</v>
      </c>
      <c r="CM38" s="4">
        <f>NewCleanValue[[#This Row],[Total CS]]/$BO$2</f>
        <v>0.34693877551020408</v>
      </c>
    </row>
    <row r="39" spans="1:91">
      <c r="A39" s="4" t="s">
        <v>178</v>
      </c>
      <c r="B39" s="4" t="s">
        <v>179</v>
      </c>
      <c r="C39" s="4" t="s">
        <v>128</v>
      </c>
      <c r="D39" s="4" t="s">
        <v>103</v>
      </c>
      <c r="E39" s="4" t="s">
        <v>93</v>
      </c>
      <c r="F39" s="4" t="s">
        <v>85</v>
      </c>
      <c r="G39" s="4">
        <v>2</v>
      </c>
      <c r="H39" s="4">
        <v>2.25</v>
      </c>
      <c r="I39" s="4">
        <v>2.25</v>
      </c>
      <c r="J39" s="4">
        <v>2.25</v>
      </c>
      <c r="K39" s="4">
        <v>2.25</v>
      </c>
      <c r="L39" s="4">
        <v>1</v>
      </c>
      <c r="M39" s="4" t="s">
        <v>94</v>
      </c>
      <c r="N39" s="4" t="s">
        <v>94</v>
      </c>
      <c r="O39" s="4">
        <v>2.25</v>
      </c>
      <c r="P39" s="4">
        <v>2.25</v>
      </c>
      <c r="Q39" s="4">
        <v>2.25</v>
      </c>
      <c r="R39" s="4">
        <v>2.25</v>
      </c>
      <c r="S39" s="4">
        <v>2.25</v>
      </c>
      <c r="T39" s="4">
        <v>2.25</v>
      </c>
      <c r="U39" s="4">
        <v>2.25</v>
      </c>
      <c r="V39" s="4">
        <v>2.25</v>
      </c>
      <c r="W39" s="4">
        <v>28</v>
      </c>
      <c r="X39" s="4">
        <v>2.25</v>
      </c>
      <c r="Y39" s="4">
        <v>2.25</v>
      </c>
      <c r="Z39" s="4">
        <v>1</v>
      </c>
      <c r="AA39" s="4">
        <v>1</v>
      </c>
      <c r="AB39" s="4">
        <v>1</v>
      </c>
      <c r="AC39" s="4">
        <v>1</v>
      </c>
      <c r="AD39" s="4">
        <v>2.25</v>
      </c>
      <c r="AE39" s="4">
        <v>0</v>
      </c>
      <c r="AF39" s="4">
        <v>0</v>
      </c>
      <c r="AG39" s="4">
        <v>0</v>
      </c>
      <c r="AH39" s="4">
        <v>0</v>
      </c>
      <c r="AI39" s="4">
        <v>0</v>
      </c>
      <c r="AJ39" s="4">
        <v>0</v>
      </c>
      <c r="AK39" s="4">
        <v>2.25</v>
      </c>
      <c r="AL39" s="4">
        <v>2.25</v>
      </c>
      <c r="AM39" s="4">
        <v>0</v>
      </c>
      <c r="AN39" s="4">
        <v>15.25</v>
      </c>
      <c r="AO39" s="4" t="s">
        <v>94</v>
      </c>
      <c r="AP39" s="4">
        <v>2.25</v>
      </c>
      <c r="AQ39" s="4">
        <v>2.25</v>
      </c>
      <c r="AR39" s="4">
        <v>1.125</v>
      </c>
      <c r="AS39" s="4">
        <v>1.125</v>
      </c>
      <c r="AT39" s="4">
        <v>1.125</v>
      </c>
      <c r="AU39" s="4">
        <v>2.25</v>
      </c>
      <c r="AV39" s="4">
        <v>1</v>
      </c>
      <c r="AW39" s="4">
        <v>1</v>
      </c>
      <c r="AX39" s="4" t="s">
        <v>94</v>
      </c>
      <c r="AY39" s="4">
        <v>12.125</v>
      </c>
      <c r="AZ39" s="4">
        <v>1</v>
      </c>
      <c r="BA39" s="4">
        <v>0</v>
      </c>
      <c r="BB39" s="4">
        <v>0</v>
      </c>
      <c r="BC39" s="4">
        <v>1</v>
      </c>
      <c r="BD39" s="4">
        <v>0</v>
      </c>
      <c r="BE39" s="4">
        <v>0</v>
      </c>
      <c r="BF39" s="4">
        <v>1</v>
      </c>
      <c r="BG39" s="4">
        <v>1.5</v>
      </c>
      <c r="BH39" s="4">
        <v>2.25</v>
      </c>
      <c r="BI39" s="4">
        <v>2.25</v>
      </c>
      <c r="BJ39" s="4">
        <v>9</v>
      </c>
      <c r="BK39" s="4">
        <v>0</v>
      </c>
      <c r="BL39" s="4">
        <v>3</v>
      </c>
      <c r="BM39" s="4">
        <v>4</v>
      </c>
      <c r="BN39" s="4">
        <v>2.25</v>
      </c>
      <c r="BO39" s="4">
        <v>9.25</v>
      </c>
      <c r="BP39" s="4">
        <v>73.625</v>
      </c>
      <c r="BQ39" s="4">
        <v>6</v>
      </c>
      <c r="BR39" s="4">
        <v>6.5</v>
      </c>
      <c r="BS39" s="4">
        <v>93.5</v>
      </c>
      <c r="BT39" s="4">
        <v>78.743315508021382</v>
      </c>
      <c r="BU39" s="4" t="str">
        <f>IF(NewCleanValue[[#This Row],[Final Score]]&gt;50,"Pass","Fail")</f>
        <v>Pass</v>
      </c>
      <c r="BV39" s="4">
        <v>0</v>
      </c>
      <c r="BW39" s="4">
        <v>0</v>
      </c>
      <c r="BX39" s="4">
        <v>1</v>
      </c>
      <c r="BY39" s="4">
        <v>0</v>
      </c>
      <c r="BZ39" s="4">
        <v>0</v>
      </c>
      <c r="CA39" s="4">
        <v>78.743315508021382</v>
      </c>
      <c r="CB39" s="4">
        <v>1</v>
      </c>
      <c r="CC39" s="4">
        <v>0</v>
      </c>
      <c r="CD39" s="4">
        <v>78.743315508021382</v>
      </c>
      <c r="CE39" s="4">
        <v>0</v>
      </c>
      <c r="CF39" s="4">
        <v>0</v>
      </c>
      <c r="CG39" s="4">
        <v>0</v>
      </c>
      <c r="CH39" s="4">
        <v>1</v>
      </c>
      <c r="CI39" s="4">
        <f>NewCleanValue[[#This Row],[Total FO]]/$W$2</f>
        <v>0.89600000000000002</v>
      </c>
      <c r="CJ39" s="4">
        <f>NewCleanValue[[#This Row],[Total FC]]/$AN$2</f>
        <v>0.61616161616161613</v>
      </c>
      <c r="CK39" s="4">
        <f>NewCleanValue[[#This Row],[Total EH]]/$AY$2</f>
        <v>0.64666666666666661</v>
      </c>
      <c r="CL39" s="4">
        <f>NewCleanValue[[#This Row],[Total SD]]/$BJ$2</f>
        <v>0.69230769230769229</v>
      </c>
      <c r="CM39" s="4">
        <f>NewCleanValue[[#This Row],[Total CS]]/$BO$2</f>
        <v>0.75510204081632648</v>
      </c>
    </row>
    <row r="40" spans="1:91">
      <c r="A40" s="4" t="s">
        <v>180</v>
      </c>
      <c r="B40" s="4" t="s">
        <v>181</v>
      </c>
      <c r="C40" s="4" t="s">
        <v>91</v>
      </c>
      <c r="D40" s="4" t="s">
        <v>92</v>
      </c>
      <c r="E40" s="4" t="s">
        <v>93</v>
      </c>
      <c r="F40" s="4" t="s">
        <v>85</v>
      </c>
      <c r="G40" s="4">
        <v>2</v>
      </c>
      <c r="H40" s="4">
        <v>2.25</v>
      </c>
      <c r="I40" s="4">
        <v>2.25</v>
      </c>
      <c r="J40" s="4">
        <v>2.25</v>
      </c>
      <c r="K40" s="4" t="s">
        <v>94</v>
      </c>
      <c r="L40" s="4" t="s">
        <v>94</v>
      </c>
      <c r="M40" s="4" t="s">
        <v>94</v>
      </c>
      <c r="N40" s="4" t="s">
        <v>94</v>
      </c>
      <c r="O40" s="4">
        <v>2.25</v>
      </c>
      <c r="P40" s="4">
        <v>2.25</v>
      </c>
      <c r="Q40" s="4" t="s">
        <v>94</v>
      </c>
      <c r="R40" s="4">
        <v>2.25</v>
      </c>
      <c r="S40" s="4">
        <v>0</v>
      </c>
      <c r="T40" s="4">
        <v>0</v>
      </c>
      <c r="U40" s="4">
        <v>0</v>
      </c>
      <c r="V40" s="4">
        <v>2.25</v>
      </c>
      <c r="W40" s="4">
        <v>15.75</v>
      </c>
      <c r="X40" s="4">
        <v>2.25</v>
      </c>
      <c r="Y40" s="4">
        <v>2.25</v>
      </c>
      <c r="Z40" s="4">
        <v>1</v>
      </c>
      <c r="AA40" s="4">
        <v>1</v>
      </c>
      <c r="AB40" s="4">
        <v>1</v>
      </c>
      <c r="AC40" s="4">
        <v>1</v>
      </c>
      <c r="AD40" s="4">
        <v>2.25</v>
      </c>
      <c r="AE40" s="4">
        <v>2.25</v>
      </c>
      <c r="AF40" s="4">
        <v>1</v>
      </c>
      <c r="AG40" s="4">
        <v>1</v>
      </c>
      <c r="AH40" s="4">
        <v>1</v>
      </c>
      <c r="AI40" s="4">
        <v>1</v>
      </c>
      <c r="AJ40" s="4">
        <v>0</v>
      </c>
      <c r="AK40" s="4">
        <v>2.25</v>
      </c>
      <c r="AL40" s="4" t="s">
        <v>94</v>
      </c>
      <c r="AM40" s="4">
        <v>0</v>
      </c>
      <c r="AN40" s="4">
        <v>19.25</v>
      </c>
      <c r="AO40" s="4">
        <v>2.25</v>
      </c>
      <c r="AP40" s="4">
        <v>0</v>
      </c>
      <c r="AQ40" s="4">
        <v>2.25</v>
      </c>
      <c r="AR40" s="4">
        <v>2.25</v>
      </c>
      <c r="AS40" s="4">
        <v>2.25</v>
      </c>
      <c r="AT40" s="4">
        <v>2.25</v>
      </c>
      <c r="AU40" s="4">
        <v>2.25</v>
      </c>
      <c r="AV40" s="4">
        <v>1</v>
      </c>
      <c r="AW40" s="4">
        <v>1</v>
      </c>
      <c r="AX40" s="4" t="s">
        <v>94</v>
      </c>
      <c r="AY40" s="4">
        <v>15.5</v>
      </c>
      <c r="AZ40" s="4">
        <v>1</v>
      </c>
      <c r="BA40" s="4">
        <v>1</v>
      </c>
      <c r="BB40" s="4">
        <v>1</v>
      </c>
      <c r="BC40" s="4">
        <v>1</v>
      </c>
      <c r="BD40" s="4">
        <v>0</v>
      </c>
      <c r="BE40" s="4">
        <v>0</v>
      </c>
      <c r="BF40" s="4">
        <v>0</v>
      </c>
      <c r="BG40" s="4">
        <v>0</v>
      </c>
      <c r="BH40" s="4">
        <v>0</v>
      </c>
      <c r="BI40" s="4">
        <v>2.25</v>
      </c>
      <c r="BJ40" s="4">
        <v>6.25</v>
      </c>
      <c r="BK40" s="4">
        <v>3</v>
      </c>
      <c r="BL40" s="4">
        <v>3</v>
      </c>
      <c r="BM40" s="4">
        <v>4</v>
      </c>
      <c r="BN40" s="4">
        <v>2.25</v>
      </c>
      <c r="BO40" s="4">
        <v>12.25</v>
      </c>
      <c r="BP40" s="4">
        <v>69</v>
      </c>
      <c r="BQ40" s="4">
        <v>9</v>
      </c>
      <c r="BR40" s="4">
        <v>12</v>
      </c>
      <c r="BS40" s="4">
        <v>88</v>
      </c>
      <c r="BT40" s="4">
        <v>78.409090909090907</v>
      </c>
      <c r="BU40" s="4" t="str">
        <f>IF(NewCleanValue[[#This Row],[Final Score]]&gt;50,"Pass","Fail")</f>
        <v>Pass</v>
      </c>
      <c r="BV40" s="4">
        <v>0</v>
      </c>
      <c r="BW40" s="4">
        <v>1</v>
      </c>
      <c r="BX40" s="4">
        <v>0</v>
      </c>
      <c r="BY40" s="4">
        <v>0</v>
      </c>
      <c r="BZ40" s="4">
        <v>78.409090909090907</v>
      </c>
      <c r="CA40" s="4">
        <v>0</v>
      </c>
      <c r="CB40" s="4">
        <v>1</v>
      </c>
      <c r="CC40" s="4">
        <v>0</v>
      </c>
      <c r="CD40" s="4">
        <v>78.409090909090907</v>
      </c>
      <c r="CE40" s="4">
        <v>0</v>
      </c>
      <c r="CF40" s="4">
        <v>0</v>
      </c>
      <c r="CG40" s="4">
        <v>1</v>
      </c>
      <c r="CH40" s="4">
        <v>0</v>
      </c>
      <c r="CI40" s="4">
        <f>NewCleanValue[[#This Row],[Total FO]]/$W$2</f>
        <v>0.504</v>
      </c>
      <c r="CJ40" s="4">
        <f>NewCleanValue[[#This Row],[Total FC]]/$AN$2</f>
        <v>0.77777777777777779</v>
      </c>
      <c r="CK40" s="4">
        <f>NewCleanValue[[#This Row],[Total EH]]/$AY$2</f>
        <v>0.82666666666666666</v>
      </c>
      <c r="CL40" s="4">
        <f>NewCleanValue[[#This Row],[Total SD]]/$BJ$2</f>
        <v>0.48076923076923078</v>
      </c>
      <c r="CM40" s="4">
        <f>NewCleanValue[[#This Row],[Total CS]]/$BO$2</f>
        <v>1</v>
      </c>
    </row>
    <row r="41" spans="1:91">
      <c r="A41" s="4" t="s">
        <v>182</v>
      </c>
      <c r="B41" s="4" t="s">
        <v>183</v>
      </c>
      <c r="C41" s="4" t="s">
        <v>102</v>
      </c>
      <c r="D41" s="4" t="s">
        <v>92</v>
      </c>
      <c r="E41" s="4" t="s">
        <v>93</v>
      </c>
      <c r="F41" s="4" t="s">
        <v>85</v>
      </c>
      <c r="G41" s="4">
        <v>2</v>
      </c>
      <c r="H41" s="4">
        <v>2.25</v>
      </c>
      <c r="I41" s="4">
        <v>2.25</v>
      </c>
      <c r="J41" s="4">
        <v>2.25</v>
      </c>
      <c r="K41" s="4" t="s">
        <v>94</v>
      </c>
      <c r="L41" s="4" t="s">
        <v>94</v>
      </c>
      <c r="M41" s="4" t="s">
        <v>94</v>
      </c>
      <c r="N41" s="4" t="s">
        <v>94</v>
      </c>
      <c r="O41" s="4">
        <v>2.25</v>
      </c>
      <c r="P41" s="4">
        <v>2.25</v>
      </c>
      <c r="Q41" s="4" t="s">
        <v>94</v>
      </c>
      <c r="R41" s="4">
        <v>2.25</v>
      </c>
      <c r="S41" s="4">
        <v>0</v>
      </c>
      <c r="T41" s="4">
        <v>0</v>
      </c>
      <c r="U41" s="4">
        <v>0</v>
      </c>
      <c r="V41" s="4">
        <v>2.25</v>
      </c>
      <c r="W41" s="4">
        <v>15.75</v>
      </c>
      <c r="X41" s="4">
        <v>2.25</v>
      </c>
      <c r="Y41" s="4">
        <v>2.25</v>
      </c>
      <c r="Z41" s="4">
        <v>1</v>
      </c>
      <c r="AA41" s="4">
        <v>1</v>
      </c>
      <c r="AB41" s="4">
        <v>1</v>
      </c>
      <c r="AC41" s="4">
        <v>1</v>
      </c>
      <c r="AD41" s="4">
        <v>2.25</v>
      </c>
      <c r="AE41" s="4">
        <v>2.25</v>
      </c>
      <c r="AF41" s="4">
        <v>1</v>
      </c>
      <c r="AG41" s="4">
        <v>1</v>
      </c>
      <c r="AH41" s="4">
        <v>0</v>
      </c>
      <c r="AI41" s="4">
        <v>0</v>
      </c>
      <c r="AJ41" s="4">
        <v>0</v>
      </c>
      <c r="AK41" s="4">
        <v>2.25</v>
      </c>
      <c r="AL41" s="4" t="s">
        <v>94</v>
      </c>
      <c r="AM41" s="4">
        <v>0</v>
      </c>
      <c r="AN41" s="4">
        <v>17.25</v>
      </c>
      <c r="AO41" s="4">
        <v>2.25</v>
      </c>
      <c r="AP41" s="4">
        <v>0</v>
      </c>
      <c r="AQ41" s="4">
        <v>2.25</v>
      </c>
      <c r="AR41" s="4">
        <v>2.25</v>
      </c>
      <c r="AS41" s="4">
        <v>2.25</v>
      </c>
      <c r="AT41" s="4">
        <v>2.25</v>
      </c>
      <c r="AU41" s="4">
        <v>2.25</v>
      </c>
      <c r="AV41" s="4">
        <v>1</v>
      </c>
      <c r="AW41" s="4">
        <v>1</v>
      </c>
      <c r="AX41" s="4" t="s">
        <v>94</v>
      </c>
      <c r="AY41" s="4">
        <v>15.5</v>
      </c>
      <c r="AZ41" s="4">
        <v>1</v>
      </c>
      <c r="BA41" s="4">
        <v>1</v>
      </c>
      <c r="BB41" s="4">
        <v>1</v>
      </c>
      <c r="BC41" s="4">
        <v>1</v>
      </c>
      <c r="BD41" s="4">
        <v>0</v>
      </c>
      <c r="BE41" s="4">
        <v>0</v>
      </c>
      <c r="BF41" s="4">
        <v>0</v>
      </c>
      <c r="BG41" s="4">
        <v>0</v>
      </c>
      <c r="BH41" s="4">
        <v>0</v>
      </c>
      <c r="BI41" s="4">
        <v>2.25</v>
      </c>
      <c r="BJ41" s="4">
        <v>6.25</v>
      </c>
      <c r="BK41" s="4">
        <v>3</v>
      </c>
      <c r="BL41" s="4">
        <v>3</v>
      </c>
      <c r="BM41" s="4">
        <v>4</v>
      </c>
      <c r="BN41" s="4">
        <v>2.25</v>
      </c>
      <c r="BO41" s="4">
        <v>12.25</v>
      </c>
      <c r="BP41" s="4">
        <v>67</v>
      </c>
      <c r="BQ41" s="4">
        <v>9</v>
      </c>
      <c r="BR41" s="4">
        <v>12</v>
      </c>
      <c r="BS41" s="4">
        <v>88</v>
      </c>
      <c r="BT41" s="4">
        <v>76.13636363636364</v>
      </c>
      <c r="BU41" s="4" t="str">
        <f>IF(NewCleanValue[[#This Row],[Final Score]]&gt;50,"Pass","Fail")</f>
        <v>Pass</v>
      </c>
      <c r="BV41" s="4">
        <v>0</v>
      </c>
      <c r="BW41" s="4">
        <v>1</v>
      </c>
      <c r="BX41" s="4">
        <v>0</v>
      </c>
      <c r="BY41" s="4">
        <v>0</v>
      </c>
      <c r="BZ41" s="4">
        <v>76.13636363636364</v>
      </c>
      <c r="CA41" s="4">
        <v>0</v>
      </c>
      <c r="CB41" s="4">
        <v>1</v>
      </c>
      <c r="CC41" s="4">
        <v>0</v>
      </c>
      <c r="CD41" s="4">
        <v>76.13636363636364</v>
      </c>
      <c r="CE41" s="4">
        <v>0</v>
      </c>
      <c r="CF41" s="4">
        <v>0</v>
      </c>
      <c r="CG41" s="4">
        <v>1</v>
      </c>
      <c r="CH41" s="4">
        <v>0</v>
      </c>
      <c r="CI41" s="4">
        <f>NewCleanValue[[#This Row],[Total FO]]/$W$2</f>
        <v>0.504</v>
      </c>
      <c r="CJ41" s="4">
        <f>NewCleanValue[[#This Row],[Total FC]]/$AN$2</f>
        <v>0.69696969696969702</v>
      </c>
      <c r="CK41" s="4">
        <f>NewCleanValue[[#This Row],[Total EH]]/$AY$2</f>
        <v>0.82666666666666666</v>
      </c>
      <c r="CL41" s="4">
        <f>NewCleanValue[[#This Row],[Total SD]]/$BJ$2</f>
        <v>0.48076923076923078</v>
      </c>
      <c r="CM41" s="4">
        <f>NewCleanValue[[#This Row],[Total CS]]/$BO$2</f>
        <v>1</v>
      </c>
    </row>
    <row r="42" spans="1:91">
      <c r="A42" s="4" t="s">
        <v>184</v>
      </c>
      <c r="B42" s="4" t="s">
        <v>185</v>
      </c>
      <c r="C42" s="4" t="s">
        <v>128</v>
      </c>
      <c r="D42" s="4" t="s">
        <v>103</v>
      </c>
      <c r="E42" s="4" t="s">
        <v>93</v>
      </c>
      <c r="F42" s="4" t="s">
        <v>186</v>
      </c>
      <c r="G42" s="4">
        <v>1</v>
      </c>
      <c r="H42" s="4">
        <v>0</v>
      </c>
      <c r="I42" s="4">
        <v>0</v>
      </c>
      <c r="J42" s="4">
        <v>0</v>
      </c>
      <c r="K42" s="4">
        <v>2.25</v>
      </c>
      <c r="L42" s="4">
        <v>1</v>
      </c>
      <c r="M42" s="4" t="s">
        <v>94</v>
      </c>
      <c r="N42" s="4" t="s">
        <v>94</v>
      </c>
      <c r="O42" s="4">
        <v>2.25</v>
      </c>
      <c r="P42" s="4">
        <v>2.25</v>
      </c>
      <c r="Q42" s="4">
        <v>2.25</v>
      </c>
      <c r="R42" s="4">
        <v>2.25</v>
      </c>
      <c r="S42" s="4">
        <v>2.25</v>
      </c>
      <c r="T42" s="4">
        <v>2.25</v>
      </c>
      <c r="U42" s="4">
        <v>2.25</v>
      </c>
      <c r="V42" s="4">
        <v>2.25</v>
      </c>
      <c r="W42" s="4">
        <v>21.25</v>
      </c>
      <c r="X42" s="4">
        <v>2.25</v>
      </c>
      <c r="Y42" s="4">
        <v>2.25</v>
      </c>
      <c r="Z42" s="4">
        <v>1</v>
      </c>
      <c r="AA42" s="4">
        <v>1</v>
      </c>
      <c r="AB42" s="4">
        <v>1</v>
      </c>
      <c r="AC42" s="4">
        <v>1</v>
      </c>
      <c r="AD42" s="4">
        <v>2.25</v>
      </c>
      <c r="AE42" s="4">
        <v>0</v>
      </c>
      <c r="AF42" s="4">
        <v>0</v>
      </c>
      <c r="AG42" s="4">
        <v>0</v>
      </c>
      <c r="AH42" s="4">
        <v>0</v>
      </c>
      <c r="AI42" s="4">
        <v>0</v>
      </c>
      <c r="AJ42" s="4">
        <v>0</v>
      </c>
      <c r="AK42" s="4">
        <v>2.25</v>
      </c>
      <c r="AL42" s="4">
        <v>2.25</v>
      </c>
      <c r="AM42" s="4">
        <v>0</v>
      </c>
      <c r="AN42" s="4">
        <v>15.25</v>
      </c>
      <c r="AO42" s="4" t="s">
        <v>94</v>
      </c>
      <c r="AP42" s="4">
        <v>2.25</v>
      </c>
      <c r="AQ42" s="4">
        <v>2.25</v>
      </c>
      <c r="AR42" s="4">
        <v>1.125</v>
      </c>
      <c r="AS42" s="4">
        <v>1.125</v>
      </c>
      <c r="AT42" s="4">
        <v>1.125</v>
      </c>
      <c r="AU42" s="4">
        <v>2.25</v>
      </c>
      <c r="AV42" s="4">
        <v>1</v>
      </c>
      <c r="AW42" s="4">
        <v>1</v>
      </c>
      <c r="AX42" s="4" t="s">
        <v>94</v>
      </c>
      <c r="AY42" s="4">
        <v>12.125</v>
      </c>
      <c r="AZ42" s="4">
        <v>1</v>
      </c>
      <c r="BA42" s="4">
        <v>0</v>
      </c>
      <c r="BB42" s="4">
        <v>0</v>
      </c>
      <c r="BC42" s="4">
        <v>1</v>
      </c>
      <c r="BD42" s="4">
        <v>0</v>
      </c>
      <c r="BE42" s="4">
        <v>0</v>
      </c>
      <c r="BF42" s="4">
        <v>1</v>
      </c>
      <c r="BG42" s="4">
        <v>1.5</v>
      </c>
      <c r="BH42" s="4">
        <v>2.25</v>
      </c>
      <c r="BI42" s="4">
        <v>2.25</v>
      </c>
      <c r="BJ42" s="4">
        <v>9</v>
      </c>
      <c r="BK42" s="4">
        <v>0</v>
      </c>
      <c r="BL42" s="4">
        <v>3</v>
      </c>
      <c r="BM42" s="4">
        <v>4</v>
      </c>
      <c r="BN42" s="4">
        <v>2.25</v>
      </c>
      <c r="BO42" s="4">
        <v>9.25</v>
      </c>
      <c r="BP42" s="4">
        <v>66.875</v>
      </c>
      <c r="BQ42" s="4">
        <v>6</v>
      </c>
      <c r="BR42" s="4">
        <v>6.5</v>
      </c>
      <c r="BS42" s="4">
        <v>93.5</v>
      </c>
      <c r="BT42" s="4">
        <v>71.524064171122987</v>
      </c>
      <c r="BU42" s="4" t="str">
        <f>IF(NewCleanValue[[#This Row],[Final Score]]&gt;50,"Pass","Fail")</f>
        <v>Pass</v>
      </c>
      <c r="BV42" s="4">
        <v>0</v>
      </c>
      <c r="BW42" s="4">
        <v>0</v>
      </c>
      <c r="BX42" s="4">
        <v>1</v>
      </c>
      <c r="BY42" s="4">
        <v>0</v>
      </c>
      <c r="BZ42" s="4">
        <v>0</v>
      </c>
      <c r="CA42" s="4">
        <v>71.524064171122987</v>
      </c>
      <c r="CB42" s="4">
        <v>0</v>
      </c>
      <c r="CC42" s="4">
        <v>1</v>
      </c>
      <c r="CD42" s="4">
        <v>0</v>
      </c>
      <c r="CE42" s="4">
        <v>71.524064171122987</v>
      </c>
      <c r="CF42" s="4">
        <v>0</v>
      </c>
      <c r="CG42" s="4">
        <v>0</v>
      </c>
      <c r="CH42" s="4">
        <v>1</v>
      </c>
      <c r="CI42" s="4">
        <f>NewCleanValue[[#This Row],[Total FO]]/$W$2</f>
        <v>0.68</v>
      </c>
      <c r="CJ42" s="4">
        <f>NewCleanValue[[#This Row],[Total FC]]/$AN$2</f>
        <v>0.61616161616161613</v>
      </c>
      <c r="CK42" s="4">
        <f>NewCleanValue[[#This Row],[Total EH]]/$AY$2</f>
        <v>0.64666666666666661</v>
      </c>
      <c r="CL42" s="4">
        <f>NewCleanValue[[#This Row],[Total SD]]/$BJ$2</f>
        <v>0.69230769230769229</v>
      </c>
      <c r="CM42" s="4">
        <f>NewCleanValue[[#This Row],[Total CS]]/$BO$2</f>
        <v>0.75510204081632648</v>
      </c>
    </row>
    <row r="43" spans="1:91">
      <c r="A43" s="4" t="s">
        <v>187</v>
      </c>
      <c r="B43" s="4" t="s">
        <v>188</v>
      </c>
      <c r="C43" s="4" t="s">
        <v>189</v>
      </c>
      <c r="D43" s="4" t="s">
        <v>97</v>
      </c>
      <c r="E43" s="4" t="s">
        <v>93</v>
      </c>
      <c r="F43" s="4" t="s">
        <v>186</v>
      </c>
      <c r="G43" s="4">
        <v>1</v>
      </c>
      <c r="H43" s="4">
        <v>2.25</v>
      </c>
      <c r="I43" s="4">
        <v>1.125</v>
      </c>
      <c r="J43" s="4">
        <v>2.25</v>
      </c>
      <c r="K43" s="4">
        <v>0</v>
      </c>
      <c r="L43" s="4">
        <v>1</v>
      </c>
      <c r="M43" s="4">
        <v>0</v>
      </c>
      <c r="N43" s="4">
        <v>0</v>
      </c>
      <c r="O43" s="4">
        <v>0</v>
      </c>
      <c r="P43" s="4">
        <v>0</v>
      </c>
      <c r="Q43" s="4">
        <v>2.25</v>
      </c>
      <c r="R43" s="4">
        <v>1.125</v>
      </c>
      <c r="S43" s="4">
        <v>2.25</v>
      </c>
      <c r="T43" s="4">
        <v>2.25</v>
      </c>
      <c r="U43" s="4">
        <v>1.125</v>
      </c>
      <c r="V43" s="4">
        <v>2.25</v>
      </c>
      <c r="W43" s="4">
        <v>17.875</v>
      </c>
      <c r="X43" s="4">
        <v>2.25</v>
      </c>
      <c r="Y43" s="4">
        <v>2.25</v>
      </c>
      <c r="Z43" s="4">
        <v>1</v>
      </c>
      <c r="AA43" s="4">
        <v>1</v>
      </c>
      <c r="AB43" s="4">
        <v>1</v>
      </c>
      <c r="AC43" s="4">
        <v>1</v>
      </c>
      <c r="AD43" s="4">
        <v>2.25</v>
      </c>
      <c r="AE43" s="4">
        <v>0</v>
      </c>
      <c r="AF43" s="4">
        <v>0</v>
      </c>
      <c r="AG43" s="4">
        <v>0</v>
      </c>
      <c r="AH43" s="4">
        <v>0</v>
      </c>
      <c r="AI43" s="4">
        <v>0</v>
      </c>
      <c r="AJ43" s="4">
        <v>0</v>
      </c>
      <c r="AK43" s="4">
        <v>2.25</v>
      </c>
      <c r="AL43" s="4">
        <v>2.25</v>
      </c>
      <c r="AM43" s="4">
        <v>0</v>
      </c>
      <c r="AN43" s="4">
        <v>15.25</v>
      </c>
      <c r="AO43" s="4">
        <v>2.25</v>
      </c>
      <c r="AP43" s="4">
        <v>2.25</v>
      </c>
      <c r="AQ43" s="4">
        <v>2.25</v>
      </c>
      <c r="AR43" s="4">
        <v>2.25</v>
      </c>
      <c r="AS43" s="4">
        <v>2.25</v>
      </c>
      <c r="AT43" s="4">
        <v>1.125</v>
      </c>
      <c r="AU43" s="4">
        <v>2.25</v>
      </c>
      <c r="AV43" s="4">
        <v>1</v>
      </c>
      <c r="AW43" s="4">
        <v>1</v>
      </c>
      <c r="AX43" s="4">
        <v>0</v>
      </c>
      <c r="AY43" s="4">
        <v>16.625</v>
      </c>
      <c r="AZ43" s="4">
        <v>1</v>
      </c>
      <c r="BA43" s="4">
        <v>1</v>
      </c>
      <c r="BB43" s="4">
        <v>1</v>
      </c>
      <c r="BC43" s="4">
        <v>1</v>
      </c>
      <c r="BD43" s="4">
        <v>0</v>
      </c>
      <c r="BE43" s="4">
        <v>0</v>
      </c>
      <c r="BF43" s="4">
        <v>1</v>
      </c>
      <c r="BG43" s="4">
        <v>1.5</v>
      </c>
      <c r="BH43" s="4">
        <v>2.25</v>
      </c>
      <c r="BI43" s="4">
        <v>2.25</v>
      </c>
      <c r="BJ43" s="4">
        <v>11</v>
      </c>
      <c r="BK43" s="4">
        <v>1.5</v>
      </c>
      <c r="BL43" s="4">
        <v>3</v>
      </c>
      <c r="BM43" s="4">
        <v>4</v>
      </c>
      <c r="BN43" s="4">
        <v>2.25</v>
      </c>
      <c r="BO43" s="4">
        <v>10.75</v>
      </c>
      <c r="BP43" s="4">
        <v>71.5</v>
      </c>
      <c r="BQ43" s="4">
        <v>7</v>
      </c>
      <c r="BR43" s="4">
        <v>0</v>
      </c>
      <c r="BS43" s="4">
        <v>100</v>
      </c>
      <c r="BT43" s="4">
        <v>71.5</v>
      </c>
      <c r="BU43" s="4" t="str">
        <f>IF(NewCleanValue[[#This Row],[Final Score]]&gt;50,"Pass","Fail")</f>
        <v>Pass</v>
      </c>
      <c r="BV43" s="4">
        <v>1</v>
      </c>
      <c r="BW43" s="4">
        <v>0</v>
      </c>
      <c r="BX43" s="4">
        <v>0</v>
      </c>
      <c r="BY43" s="4">
        <v>71.5</v>
      </c>
      <c r="BZ43" s="4">
        <v>0</v>
      </c>
      <c r="CA43" s="4">
        <v>0</v>
      </c>
      <c r="CB43" s="4">
        <v>0</v>
      </c>
      <c r="CC43" s="4">
        <v>1</v>
      </c>
      <c r="CD43" s="4">
        <v>0</v>
      </c>
      <c r="CE43" s="4">
        <v>71.5</v>
      </c>
      <c r="CF43" s="4">
        <v>1</v>
      </c>
      <c r="CG43" s="4">
        <v>0</v>
      </c>
      <c r="CH43" s="4">
        <v>0</v>
      </c>
      <c r="CI43" s="4">
        <f>NewCleanValue[[#This Row],[Total FO]]/$W$2</f>
        <v>0.57199999999999995</v>
      </c>
      <c r="CJ43" s="4">
        <f>NewCleanValue[[#This Row],[Total FC]]/$AN$2</f>
        <v>0.61616161616161613</v>
      </c>
      <c r="CK43" s="4">
        <f>NewCleanValue[[#This Row],[Total EH]]/$AY$2</f>
        <v>0.88666666666666671</v>
      </c>
      <c r="CL43" s="4">
        <f>NewCleanValue[[#This Row],[Total SD]]/$BJ$2</f>
        <v>0.84615384615384615</v>
      </c>
      <c r="CM43" s="4">
        <f>NewCleanValue[[#This Row],[Total CS]]/$BO$2</f>
        <v>0.87755102040816324</v>
      </c>
    </row>
    <row r="44" spans="1:91">
      <c r="A44" s="4" t="s">
        <v>190</v>
      </c>
      <c r="B44" s="4" t="s">
        <v>191</v>
      </c>
      <c r="C44" s="4" t="s">
        <v>91</v>
      </c>
      <c r="D44" s="4" t="s">
        <v>97</v>
      </c>
      <c r="E44" s="4" t="s">
        <v>93</v>
      </c>
      <c r="F44" s="4" t="s">
        <v>186</v>
      </c>
      <c r="G44" s="4">
        <v>1</v>
      </c>
      <c r="H44" s="4">
        <v>2.25</v>
      </c>
      <c r="I44" s="4">
        <v>2.25</v>
      </c>
      <c r="J44" s="4">
        <v>2.25</v>
      </c>
      <c r="K44" s="4">
        <v>2.25</v>
      </c>
      <c r="L44" s="4">
        <v>1</v>
      </c>
      <c r="M44" s="4">
        <v>0</v>
      </c>
      <c r="N44" s="4">
        <v>0</v>
      </c>
      <c r="O44" s="4">
        <v>2.25</v>
      </c>
      <c r="P44" s="4">
        <v>2.25</v>
      </c>
      <c r="Q44" s="4">
        <v>2.25</v>
      </c>
      <c r="R44" s="4">
        <v>2.25</v>
      </c>
      <c r="S44" s="4">
        <v>2.25</v>
      </c>
      <c r="T44" s="4">
        <v>2.25</v>
      </c>
      <c r="U44" s="4" t="s">
        <v>94</v>
      </c>
      <c r="V44" s="4">
        <v>2.25</v>
      </c>
      <c r="W44" s="4">
        <v>25.75</v>
      </c>
      <c r="X44" s="4">
        <v>2.25</v>
      </c>
      <c r="Y44" s="4">
        <v>2.25</v>
      </c>
      <c r="Z44" s="4">
        <v>1</v>
      </c>
      <c r="AA44" s="4">
        <v>1</v>
      </c>
      <c r="AB44" s="4">
        <v>1</v>
      </c>
      <c r="AC44" s="4">
        <v>1</v>
      </c>
      <c r="AD44" s="4">
        <v>2.25</v>
      </c>
      <c r="AE44" s="4">
        <v>2.25</v>
      </c>
      <c r="AF44" s="4">
        <v>0</v>
      </c>
      <c r="AG44" s="4">
        <v>0.5</v>
      </c>
      <c r="AH44" s="4">
        <v>1</v>
      </c>
      <c r="AI44" s="4">
        <v>1</v>
      </c>
      <c r="AJ44" s="4">
        <v>0</v>
      </c>
      <c r="AK44" s="4">
        <v>2.25</v>
      </c>
      <c r="AL44" s="4">
        <v>1.125</v>
      </c>
      <c r="AM44" s="4">
        <v>0</v>
      </c>
      <c r="AN44" s="4">
        <v>18.875</v>
      </c>
      <c r="AO44" s="4">
        <v>0</v>
      </c>
      <c r="AP44" s="4">
        <v>1.125</v>
      </c>
      <c r="AQ44" s="4">
        <v>2.25</v>
      </c>
      <c r="AR44" s="4" t="s">
        <v>94</v>
      </c>
      <c r="AS44" s="4" t="s">
        <v>94</v>
      </c>
      <c r="AT44" s="4" t="s">
        <v>94</v>
      </c>
      <c r="AU44" s="4">
        <v>2.25</v>
      </c>
      <c r="AV44" s="4">
        <v>1</v>
      </c>
      <c r="AW44" s="4">
        <v>1</v>
      </c>
      <c r="AX44" s="4">
        <v>1</v>
      </c>
      <c r="AY44" s="4">
        <v>8.625</v>
      </c>
      <c r="AZ44" s="4">
        <v>0.5</v>
      </c>
      <c r="BA44" s="4">
        <v>0.5</v>
      </c>
      <c r="BB44" s="4">
        <v>0</v>
      </c>
      <c r="BC44" s="4">
        <v>0</v>
      </c>
      <c r="BD44" s="4">
        <v>0</v>
      </c>
      <c r="BE44" s="4" t="s">
        <v>94</v>
      </c>
      <c r="BF44" s="4" t="s">
        <v>94</v>
      </c>
      <c r="BG44" s="4" t="s">
        <v>94</v>
      </c>
      <c r="BH44" s="4">
        <v>0</v>
      </c>
      <c r="BI44" s="4">
        <v>0</v>
      </c>
      <c r="BJ44" s="4">
        <v>1</v>
      </c>
      <c r="BK44" s="4">
        <v>0</v>
      </c>
      <c r="BL44" s="4">
        <v>3</v>
      </c>
      <c r="BM44" s="4">
        <v>4</v>
      </c>
      <c r="BN44" s="4">
        <v>0</v>
      </c>
      <c r="BO44" s="4">
        <v>7</v>
      </c>
      <c r="BP44" s="4">
        <v>61.25</v>
      </c>
      <c r="BQ44" s="4">
        <v>8</v>
      </c>
      <c r="BR44" s="4">
        <v>12.5</v>
      </c>
      <c r="BS44" s="4">
        <v>87.5</v>
      </c>
      <c r="BT44" s="4">
        <v>70</v>
      </c>
      <c r="BU44" s="4" t="str">
        <f>IF(NewCleanValue[[#This Row],[Final Score]]&gt;50,"Pass","Fail")</f>
        <v>Pass</v>
      </c>
      <c r="BV44" s="4">
        <v>1</v>
      </c>
      <c r="BW44" s="4">
        <v>0</v>
      </c>
      <c r="BX44" s="4">
        <v>0</v>
      </c>
      <c r="BY44" s="4">
        <v>70</v>
      </c>
      <c r="BZ44" s="4">
        <v>0</v>
      </c>
      <c r="CA44" s="4">
        <v>0</v>
      </c>
      <c r="CB44" s="4">
        <v>0</v>
      </c>
      <c r="CC44" s="4">
        <v>1</v>
      </c>
      <c r="CD44" s="4">
        <v>0</v>
      </c>
      <c r="CE44" s="4">
        <v>70</v>
      </c>
      <c r="CF44" s="4">
        <v>1</v>
      </c>
      <c r="CG44" s="4">
        <v>0</v>
      </c>
      <c r="CH44" s="4">
        <v>0</v>
      </c>
      <c r="CI44" s="4">
        <f>NewCleanValue[[#This Row],[Total FO]]/$W$2</f>
        <v>0.82399999999999995</v>
      </c>
      <c r="CJ44" s="4">
        <f>NewCleanValue[[#This Row],[Total FC]]/$AN$2</f>
        <v>0.76262626262626265</v>
      </c>
      <c r="CK44" s="4">
        <f>NewCleanValue[[#This Row],[Total EH]]/$AY$2</f>
        <v>0.46</v>
      </c>
      <c r="CL44" s="4">
        <f>NewCleanValue[[#This Row],[Total SD]]/$BJ$2</f>
        <v>7.6923076923076927E-2</v>
      </c>
      <c r="CM44" s="4">
        <f>NewCleanValue[[#This Row],[Total CS]]/$BO$2</f>
        <v>0.5714285714285714</v>
      </c>
    </row>
    <row r="45" spans="1:91">
      <c r="A45" s="4" t="s">
        <v>192</v>
      </c>
      <c r="B45" s="4" t="s">
        <v>193</v>
      </c>
      <c r="C45" s="4" t="s">
        <v>102</v>
      </c>
      <c r="D45" s="4" t="s">
        <v>97</v>
      </c>
      <c r="E45" s="4" t="s">
        <v>93</v>
      </c>
      <c r="F45" s="4" t="s">
        <v>186</v>
      </c>
      <c r="G45" s="4">
        <v>1</v>
      </c>
      <c r="H45" s="4">
        <v>1.125</v>
      </c>
      <c r="I45" s="4">
        <v>0</v>
      </c>
      <c r="J45" s="4">
        <v>0</v>
      </c>
      <c r="K45" s="4">
        <v>2.25</v>
      </c>
      <c r="L45" s="4">
        <v>1</v>
      </c>
      <c r="M45" s="4" t="s">
        <v>94</v>
      </c>
      <c r="N45" s="4" t="s">
        <v>94</v>
      </c>
      <c r="O45" s="4">
        <v>0</v>
      </c>
      <c r="P45" s="4">
        <v>2.25</v>
      </c>
      <c r="Q45" s="4">
        <v>2.25</v>
      </c>
      <c r="R45" s="4">
        <v>1.125</v>
      </c>
      <c r="S45" s="4">
        <v>0</v>
      </c>
      <c r="T45" s="4">
        <v>2.25</v>
      </c>
      <c r="U45" s="4">
        <v>0</v>
      </c>
      <c r="V45" s="4">
        <v>0</v>
      </c>
      <c r="W45" s="4">
        <v>12.25</v>
      </c>
      <c r="X45" s="4">
        <v>2.25</v>
      </c>
      <c r="Y45" s="4">
        <v>0</v>
      </c>
      <c r="Z45" s="4">
        <v>0</v>
      </c>
      <c r="AA45" s="4">
        <v>0</v>
      </c>
      <c r="AB45" s="4">
        <v>1</v>
      </c>
      <c r="AC45" s="4" t="s">
        <v>94</v>
      </c>
      <c r="AD45" s="4">
        <v>1.125</v>
      </c>
      <c r="AE45" s="4">
        <v>1.125</v>
      </c>
      <c r="AF45" s="4">
        <v>0</v>
      </c>
      <c r="AG45" s="4">
        <v>0</v>
      </c>
      <c r="AH45" s="4">
        <v>0</v>
      </c>
      <c r="AI45" s="4">
        <v>1</v>
      </c>
      <c r="AJ45" s="4">
        <v>0.5</v>
      </c>
      <c r="AK45" s="4">
        <v>2.25</v>
      </c>
      <c r="AL45" s="4">
        <v>1.125</v>
      </c>
      <c r="AM45" s="4">
        <v>0</v>
      </c>
      <c r="AN45" s="4">
        <v>10.375</v>
      </c>
      <c r="AO45" s="4">
        <v>0</v>
      </c>
      <c r="AP45" s="4">
        <v>2.25</v>
      </c>
      <c r="AQ45" s="4">
        <v>2.25</v>
      </c>
      <c r="AR45" s="4">
        <v>2.25</v>
      </c>
      <c r="AS45" s="4">
        <v>1.125</v>
      </c>
      <c r="AT45" s="4">
        <v>0</v>
      </c>
      <c r="AU45" s="4">
        <v>1.125</v>
      </c>
      <c r="AV45" s="4">
        <v>1</v>
      </c>
      <c r="AW45" s="4">
        <v>1</v>
      </c>
      <c r="AX45" s="4">
        <v>0</v>
      </c>
      <c r="AY45" s="4">
        <v>11</v>
      </c>
      <c r="AZ45" s="4">
        <v>0</v>
      </c>
      <c r="BA45" s="4">
        <v>0</v>
      </c>
      <c r="BB45" s="4">
        <v>0</v>
      </c>
      <c r="BC45" s="4">
        <v>0</v>
      </c>
      <c r="BD45" s="4">
        <v>0</v>
      </c>
      <c r="BE45" s="4">
        <v>1</v>
      </c>
      <c r="BF45" s="4">
        <v>1</v>
      </c>
      <c r="BG45" s="4">
        <v>1.5</v>
      </c>
      <c r="BH45" s="4">
        <v>2.25</v>
      </c>
      <c r="BI45" s="4">
        <v>0</v>
      </c>
      <c r="BJ45" s="4">
        <v>5.75</v>
      </c>
      <c r="BK45" s="4">
        <v>0</v>
      </c>
      <c r="BL45" s="4">
        <v>3</v>
      </c>
      <c r="BM45" s="4">
        <v>4</v>
      </c>
      <c r="BN45" s="4">
        <v>0</v>
      </c>
      <c r="BO45" s="4">
        <v>7</v>
      </c>
      <c r="BP45" s="4">
        <v>46.375</v>
      </c>
      <c r="BQ45" s="4">
        <v>6</v>
      </c>
      <c r="BR45" s="4">
        <v>4.25</v>
      </c>
      <c r="BS45" s="4">
        <v>95.75</v>
      </c>
      <c r="BT45" s="4">
        <v>48.433420365535248</v>
      </c>
      <c r="BU45" s="4" t="str">
        <f>IF(NewCleanValue[[#This Row],[Final Score]]&gt;50,"Pass","Fail")</f>
        <v>Fail</v>
      </c>
      <c r="BV45" s="4">
        <v>1</v>
      </c>
      <c r="BW45" s="4">
        <v>0</v>
      </c>
      <c r="BX45" s="4">
        <v>0</v>
      </c>
      <c r="BY45" s="4">
        <v>48.433420365535248</v>
      </c>
      <c r="BZ45" s="4">
        <v>0</v>
      </c>
      <c r="CA45" s="4">
        <v>0</v>
      </c>
      <c r="CB45" s="4">
        <v>0</v>
      </c>
      <c r="CC45" s="4">
        <v>1</v>
      </c>
      <c r="CD45" s="4">
        <v>0</v>
      </c>
      <c r="CE45" s="4">
        <v>48.433420365535248</v>
      </c>
      <c r="CF45" s="4">
        <v>0</v>
      </c>
      <c r="CG45" s="4">
        <v>0</v>
      </c>
      <c r="CH45" s="4">
        <v>0</v>
      </c>
      <c r="CI45" s="4">
        <f>NewCleanValue[[#This Row],[Total FO]]/$W$2</f>
        <v>0.39200000000000002</v>
      </c>
      <c r="CJ45" s="4">
        <f>NewCleanValue[[#This Row],[Total FC]]/$AN$2</f>
        <v>0.41919191919191917</v>
      </c>
      <c r="CK45" s="4">
        <f>NewCleanValue[[#This Row],[Total EH]]/$AY$2</f>
        <v>0.58666666666666667</v>
      </c>
      <c r="CL45" s="4">
        <f>NewCleanValue[[#This Row],[Total SD]]/$BJ$2</f>
        <v>0.44230769230769229</v>
      </c>
      <c r="CM45" s="4">
        <f>NewCleanValue[[#This Row],[Total CS]]/$BO$2</f>
        <v>0.5714285714285714</v>
      </c>
    </row>
    <row r="46" spans="1:91">
      <c r="A46" s="4" t="s">
        <v>194</v>
      </c>
      <c r="B46" s="4" t="s">
        <v>195</v>
      </c>
      <c r="C46" s="4" t="s">
        <v>196</v>
      </c>
      <c r="D46" s="4" t="s">
        <v>97</v>
      </c>
      <c r="E46" s="4" t="s">
        <v>93</v>
      </c>
      <c r="F46" s="4" t="s">
        <v>186</v>
      </c>
      <c r="G46" s="4">
        <v>1</v>
      </c>
      <c r="H46" s="4">
        <v>1.125</v>
      </c>
      <c r="I46" s="4">
        <v>0</v>
      </c>
      <c r="J46" s="4">
        <v>0</v>
      </c>
      <c r="K46" s="4">
        <v>2.25</v>
      </c>
      <c r="L46" s="4">
        <v>1</v>
      </c>
      <c r="M46" s="4" t="s">
        <v>94</v>
      </c>
      <c r="N46" s="4" t="s">
        <v>94</v>
      </c>
      <c r="O46" s="4">
        <v>0</v>
      </c>
      <c r="P46" s="4">
        <v>2.25</v>
      </c>
      <c r="Q46" s="4">
        <v>2.25</v>
      </c>
      <c r="R46" s="4">
        <v>1.125</v>
      </c>
      <c r="S46" s="4">
        <v>0</v>
      </c>
      <c r="T46" s="4">
        <v>2.25</v>
      </c>
      <c r="U46" s="4">
        <v>0</v>
      </c>
      <c r="V46" s="4">
        <v>0</v>
      </c>
      <c r="W46" s="4">
        <v>12.25</v>
      </c>
      <c r="X46" s="4">
        <v>2.25</v>
      </c>
      <c r="Y46" s="4">
        <v>0</v>
      </c>
      <c r="Z46" s="4">
        <v>0</v>
      </c>
      <c r="AA46" s="4">
        <v>0</v>
      </c>
      <c r="AB46" s="4">
        <v>1</v>
      </c>
      <c r="AC46" s="4" t="s">
        <v>94</v>
      </c>
      <c r="AD46" s="4">
        <v>1.125</v>
      </c>
      <c r="AE46" s="4">
        <v>1.125</v>
      </c>
      <c r="AF46" s="4">
        <v>0</v>
      </c>
      <c r="AG46" s="4">
        <v>0</v>
      </c>
      <c r="AH46" s="4">
        <v>0</v>
      </c>
      <c r="AI46" s="4">
        <v>1</v>
      </c>
      <c r="AJ46" s="4">
        <v>0.5</v>
      </c>
      <c r="AK46" s="4">
        <v>2.25</v>
      </c>
      <c r="AL46" s="4">
        <v>1.125</v>
      </c>
      <c r="AM46" s="4">
        <v>0</v>
      </c>
      <c r="AN46" s="4">
        <v>10.375</v>
      </c>
      <c r="AO46" s="4">
        <v>0</v>
      </c>
      <c r="AP46" s="4">
        <v>2.25</v>
      </c>
      <c r="AQ46" s="4">
        <v>2.25</v>
      </c>
      <c r="AR46" s="4">
        <v>2.25</v>
      </c>
      <c r="AS46" s="4">
        <v>1.125</v>
      </c>
      <c r="AT46" s="4">
        <v>0</v>
      </c>
      <c r="AU46" s="4">
        <v>1.125</v>
      </c>
      <c r="AV46" s="4">
        <v>1</v>
      </c>
      <c r="AW46" s="4">
        <v>1</v>
      </c>
      <c r="AX46" s="4">
        <v>0</v>
      </c>
      <c r="AY46" s="4">
        <v>11</v>
      </c>
      <c r="AZ46" s="4">
        <v>0</v>
      </c>
      <c r="BA46" s="4">
        <v>0</v>
      </c>
      <c r="BB46" s="4">
        <v>0</v>
      </c>
      <c r="BC46" s="4">
        <v>0</v>
      </c>
      <c r="BD46" s="4">
        <v>0</v>
      </c>
      <c r="BE46" s="4">
        <v>1</v>
      </c>
      <c r="BF46" s="4">
        <v>1</v>
      </c>
      <c r="BG46" s="4">
        <v>1.5</v>
      </c>
      <c r="BH46" s="4">
        <v>2.25</v>
      </c>
      <c r="BI46" s="4">
        <v>0</v>
      </c>
      <c r="BJ46" s="4">
        <v>5.75</v>
      </c>
      <c r="BK46" s="4">
        <v>0</v>
      </c>
      <c r="BL46" s="4">
        <v>3</v>
      </c>
      <c r="BM46" s="4">
        <v>4</v>
      </c>
      <c r="BN46" s="4">
        <v>0</v>
      </c>
      <c r="BO46" s="4">
        <v>7</v>
      </c>
      <c r="BP46" s="4">
        <v>46.375</v>
      </c>
      <c r="BQ46" s="4">
        <v>6</v>
      </c>
      <c r="BR46" s="4">
        <v>4.25</v>
      </c>
      <c r="BS46" s="4">
        <v>95.75</v>
      </c>
      <c r="BT46" s="4">
        <v>48.433420365535248</v>
      </c>
      <c r="BU46" s="4" t="str">
        <f>IF(NewCleanValue[[#This Row],[Final Score]]&gt;50,"Pass","Fail")</f>
        <v>Fail</v>
      </c>
      <c r="BV46" s="4">
        <v>1</v>
      </c>
      <c r="BW46" s="4">
        <v>0</v>
      </c>
      <c r="BX46" s="4">
        <v>0</v>
      </c>
      <c r="BY46" s="4">
        <v>48.433420365535248</v>
      </c>
      <c r="BZ46" s="4">
        <v>0</v>
      </c>
      <c r="CA46" s="4">
        <v>0</v>
      </c>
      <c r="CB46" s="4">
        <v>0</v>
      </c>
      <c r="CC46" s="4">
        <v>1</v>
      </c>
      <c r="CD46" s="4">
        <v>0</v>
      </c>
      <c r="CE46" s="4">
        <v>48.433420365535248</v>
      </c>
      <c r="CF46" s="4">
        <v>0</v>
      </c>
      <c r="CG46" s="4">
        <v>0</v>
      </c>
      <c r="CH46" s="4">
        <v>0</v>
      </c>
      <c r="CI46" s="4">
        <f>NewCleanValue[[#This Row],[Total FO]]/$W$2</f>
        <v>0.39200000000000002</v>
      </c>
      <c r="CJ46" s="4">
        <f>NewCleanValue[[#This Row],[Total FC]]/$AN$2</f>
        <v>0.41919191919191917</v>
      </c>
      <c r="CK46" s="4">
        <f>NewCleanValue[[#This Row],[Total EH]]/$AY$2</f>
        <v>0.58666666666666667</v>
      </c>
      <c r="CL46" s="4">
        <f>NewCleanValue[[#This Row],[Total SD]]/$BJ$2</f>
        <v>0.44230769230769229</v>
      </c>
      <c r="CM46" s="4">
        <f>NewCleanValue[[#This Row],[Total CS]]/$BO$2</f>
        <v>0.5714285714285714</v>
      </c>
    </row>
    <row r="47" spans="1:91">
      <c r="A47" s="4" t="s">
        <v>197</v>
      </c>
      <c r="B47" s="4" t="s">
        <v>198</v>
      </c>
      <c r="C47" s="4" t="s">
        <v>199</v>
      </c>
      <c r="D47" s="4" t="s">
        <v>97</v>
      </c>
      <c r="E47" s="4" t="s">
        <v>93</v>
      </c>
      <c r="F47" s="4" t="s">
        <v>186</v>
      </c>
      <c r="G47" s="4">
        <v>1</v>
      </c>
      <c r="H47" s="4">
        <v>1.125</v>
      </c>
      <c r="I47" s="4">
        <v>0</v>
      </c>
      <c r="J47" s="4">
        <v>0</v>
      </c>
      <c r="K47" s="4">
        <v>2.25</v>
      </c>
      <c r="L47" s="4">
        <v>1</v>
      </c>
      <c r="M47" s="4" t="s">
        <v>94</v>
      </c>
      <c r="N47" s="4" t="s">
        <v>94</v>
      </c>
      <c r="O47" s="4">
        <v>0</v>
      </c>
      <c r="P47" s="4">
        <v>2.25</v>
      </c>
      <c r="Q47" s="4">
        <v>2.25</v>
      </c>
      <c r="R47" s="4">
        <v>1.125</v>
      </c>
      <c r="S47" s="4">
        <v>0</v>
      </c>
      <c r="T47" s="4">
        <v>2.25</v>
      </c>
      <c r="U47" s="4">
        <v>0</v>
      </c>
      <c r="V47" s="4">
        <v>0</v>
      </c>
      <c r="W47" s="4">
        <v>12.25</v>
      </c>
      <c r="X47" s="4">
        <v>2.25</v>
      </c>
      <c r="Y47" s="4">
        <v>0</v>
      </c>
      <c r="Z47" s="4">
        <v>0</v>
      </c>
      <c r="AA47" s="4">
        <v>0</v>
      </c>
      <c r="AB47" s="4">
        <v>1</v>
      </c>
      <c r="AC47" s="4" t="s">
        <v>94</v>
      </c>
      <c r="AD47" s="4">
        <v>1.125</v>
      </c>
      <c r="AE47" s="4">
        <v>1.125</v>
      </c>
      <c r="AF47" s="4">
        <v>0</v>
      </c>
      <c r="AG47" s="4">
        <v>0</v>
      </c>
      <c r="AH47" s="4">
        <v>0</v>
      </c>
      <c r="AI47" s="4">
        <v>1</v>
      </c>
      <c r="AJ47" s="4">
        <v>0.5</v>
      </c>
      <c r="AK47" s="4">
        <v>2.25</v>
      </c>
      <c r="AL47" s="4">
        <v>1.125</v>
      </c>
      <c r="AM47" s="4">
        <v>0</v>
      </c>
      <c r="AN47" s="4">
        <v>10.375</v>
      </c>
      <c r="AO47" s="4">
        <v>0</v>
      </c>
      <c r="AP47" s="4">
        <v>2.25</v>
      </c>
      <c r="AQ47" s="4">
        <v>2.25</v>
      </c>
      <c r="AR47" s="4">
        <v>2.25</v>
      </c>
      <c r="AS47" s="4">
        <v>1.125</v>
      </c>
      <c r="AT47" s="4">
        <v>0</v>
      </c>
      <c r="AU47" s="4">
        <v>1.125</v>
      </c>
      <c r="AV47" s="4">
        <v>1</v>
      </c>
      <c r="AW47" s="4">
        <v>1</v>
      </c>
      <c r="AX47" s="4">
        <v>0</v>
      </c>
      <c r="AY47" s="4">
        <v>11</v>
      </c>
      <c r="AZ47" s="4">
        <v>0</v>
      </c>
      <c r="BA47" s="4">
        <v>0</v>
      </c>
      <c r="BB47" s="4">
        <v>0</v>
      </c>
      <c r="BC47" s="4">
        <v>0</v>
      </c>
      <c r="BD47" s="4">
        <v>0</v>
      </c>
      <c r="BE47" s="4">
        <v>1</v>
      </c>
      <c r="BF47" s="4">
        <v>1</v>
      </c>
      <c r="BG47" s="4">
        <v>1.5</v>
      </c>
      <c r="BH47" s="4">
        <v>2.25</v>
      </c>
      <c r="BI47" s="4">
        <v>0</v>
      </c>
      <c r="BJ47" s="4">
        <v>5.75</v>
      </c>
      <c r="BK47" s="4">
        <v>0</v>
      </c>
      <c r="BL47" s="4">
        <v>3</v>
      </c>
      <c r="BM47" s="4">
        <v>4</v>
      </c>
      <c r="BN47" s="4">
        <v>0</v>
      </c>
      <c r="BO47" s="4">
        <v>7</v>
      </c>
      <c r="BP47" s="4">
        <v>46.375</v>
      </c>
      <c r="BQ47" s="4">
        <v>6</v>
      </c>
      <c r="BR47" s="4">
        <v>4.25</v>
      </c>
      <c r="BS47" s="4">
        <v>95.75</v>
      </c>
      <c r="BT47" s="4">
        <v>48.433420365535248</v>
      </c>
      <c r="BU47" s="4" t="str">
        <f>IF(NewCleanValue[[#This Row],[Final Score]]&gt;50,"Pass","Fail")</f>
        <v>Fail</v>
      </c>
      <c r="BV47" s="4">
        <v>1</v>
      </c>
      <c r="BW47" s="4">
        <v>0</v>
      </c>
      <c r="BX47" s="4">
        <v>0</v>
      </c>
      <c r="BY47" s="4">
        <v>48.433420365535248</v>
      </c>
      <c r="BZ47" s="4">
        <v>0</v>
      </c>
      <c r="CA47" s="4">
        <v>0</v>
      </c>
      <c r="CB47" s="4">
        <v>0</v>
      </c>
      <c r="CC47" s="4">
        <v>1</v>
      </c>
      <c r="CD47" s="4">
        <v>0</v>
      </c>
      <c r="CE47" s="4">
        <v>48.433420365535248</v>
      </c>
      <c r="CF47" s="4">
        <v>0</v>
      </c>
      <c r="CG47" s="4">
        <v>0</v>
      </c>
      <c r="CH47" s="4">
        <v>0</v>
      </c>
      <c r="CI47" s="4">
        <f>NewCleanValue[[#This Row],[Total FO]]/$W$2</f>
        <v>0.39200000000000002</v>
      </c>
      <c r="CJ47" s="4">
        <f>NewCleanValue[[#This Row],[Total FC]]/$AN$2</f>
        <v>0.41919191919191917</v>
      </c>
      <c r="CK47" s="4">
        <f>NewCleanValue[[#This Row],[Total EH]]/$AY$2</f>
        <v>0.58666666666666667</v>
      </c>
      <c r="CL47" s="4">
        <f>NewCleanValue[[#This Row],[Total SD]]/$BJ$2</f>
        <v>0.44230769230769229</v>
      </c>
      <c r="CM47" s="4">
        <f>NewCleanValue[[#This Row],[Total CS]]/$BO$2</f>
        <v>0.5714285714285714</v>
      </c>
    </row>
    <row r="48" spans="1:91">
      <c r="A48" s="4" t="s">
        <v>200</v>
      </c>
      <c r="B48" s="4" t="s">
        <v>201</v>
      </c>
      <c r="C48" s="4" t="s">
        <v>123</v>
      </c>
      <c r="D48" s="4" t="s">
        <v>97</v>
      </c>
      <c r="E48" s="4" t="s">
        <v>93</v>
      </c>
      <c r="F48" s="4" t="s">
        <v>186</v>
      </c>
      <c r="G48" s="4">
        <v>1</v>
      </c>
      <c r="H48" s="4">
        <v>1.125</v>
      </c>
      <c r="I48" s="4">
        <v>0</v>
      </c>
      <c r="J48" s="4">
        <v>0</v>
      </c>
      <c r="K48" s="4">
        <v>2.25</v>
      </c>
      <c r="L48" s="4">
        <v>1</v>
      </c>
      <c r="M48" s="4" t="s">
        <v>94</v>
      </c>
      <c r="N48" s="4" t="s">
        <v>94</v>
      </c>
      <c r="O48" s="4">
        <v>0</v>
      </c>
      <c r="P48" s="4">
        <v>2.25</v>
      </c>
      <c r="Q48" s="4">
        <v>2.25</v>
      </c>
      <c r="R48" s="4">
        <v>1.125</v>
      </c>
      <c r="S48" s="4">
        <v>0</v>
      </c>
      <c r="T48" s="4">
        <v>2.25</v>
      </c>
      <c r="U48" s="4">
        <v>0</v>
      </c>
      <c r="V48" s="4">
        <v>0</v>
      </c>
      <c r="W48" s="4">
        <v>12.25</v>
      </c>
      <c r="X48" s="4">
        <v>2.25</v>
      </c>
      <c r="Y48" s="4">
        <v>0</v>
      </c>
      <c r="Z48" s="4">
        <v>0</v>
      </c>
      <c r="AA48" s="4">
        <v>0</v>
      </c>
      <c r="AB48" s="4">
        <v>1</v>
      </c>
      <c r="AC48" s="4" t="s">
        <v>94</v>
      </c>
      <c r="AD48" s="4">
        <v>1.125</v>
      </c>
      <c r="AE48" s="4">
        <v>1.125</v>
      </c>
      <c r="AF48" s="4">
        <v>0</v>
      </c>
      <c r="AG48" s="4">
        <v>0</v>
      </c>
      <c r="AH48" s="4">
        <v>0</v>
      </c>
      <c r="AI48" s="4">
        <v>1</v>
      </c>
      <c r="AJ48" s="4">
        <v>0.5</v>
      </c>
      <c r="AK48" s="4">
        <v>2.25</v>
      </c>
      <c r="AL48" s="4">
        <v>1.125</v>
      </c>
      <c r="AM48" s="4">
        <v>0</v>
      </c>
      <c r="AN48" s="4">
        <v>10.375</v>
      </c>
      <c r="AO48" s="4">
        <v>0</v>
      </c>
      <c r="AP48" s="4">
        <v>2.25</v>
      </c>
      <c r="AQ48" s="4">
        <v>2.25</v>
      </c>
      <c r="AR48" s="4">
        <v>2.25</v>
      </c>
      <c r="AS48" s="4">
        <v>1.125</v>
      </c>
      <c r="AT48" s="4">
        <v>0</v>
      </c>
      <c r="AU48" s="4">
        <v>1.125</v>
      </c>
      <c r="AV48" s="4">
        <v>1</v>
      </c>
      <c r="AW48" s="4">
        <v>1</v>
      </c>
      <c r="AX48" s="4">
        <v>0</v>
      </c>
      <c r="AY48" s="4">
        <v>11</v>
      </c>
      <c r="AZ48" s="4">
        <v>0</v>
      </c>
      <c r="BA48" s="4">
        <v>0</v>
      </c>
      <c r="BB48" s="4">
        <v>0</v>
      </c>
      <c r="BC48" s="4">
        <v>0</v>
      </c>
      <c r="BD48" s="4">
        <v>0</v>
      </c>
      <c r="BE48" s="4">
        <v>1</v>
      </c>
      <c r="BF48" s="4">
        <v>1</v>
      </c>
      <c r="BG48" s="4">
        <v>1.5</v>
      </c>
      <c r="BH48" s="4">
        <v>2.25</v>
      </c>
      <c r="BI48" s="4">
        <v>0</v>
      </c>
      <c r="BJ48" s="4">
        <v>5.75</v>
      </c>
      <c r="BK48" s="4">
        <v>0</v>
      </c>
      <c r="BL48" s="4">
        <v>3</v>
      </c>
      <c r="BM48" s="4">
        <v>4</v>
      </c>
      <c r="BN48" s="4">
        <v>0</v>
      </c>
      <c r="BO48" s="4">
        <v>7</v>
      </c>
      <c r="BP48" s="4">
        <v>46.375</v>
      </c>
      <c r="BQ48" s="4">
        <v>6</v>
      </c>
      <c r="BR48" s="4">
        <v>4.25</v>
      </c>
      <c r="BS48" s="4">
        <v>95.75</v>
      </c>
      <c r="BT48" s="4">
        <v>48.433420365535248</v>
      </c>
      <c r="BU48" s="4" t="str">
        <f>IF(NewCleanValue[[#This Row],[Final Score]]&gt;50,"Pass","Fail")</f>
        <v>Fail</v>
      </c>
      <c r="BV48" s="4">
        <v>1</v>
      </c>
      <c r="BW48" s="4">
        <v>0</v>
      </c>
      <c r="BX48" s="4">
        <v>0</v>
      </c>
      <c r="BY48" s="4">
        <v>48.433420365535248</v>
      </c>
      <c r="BZ48" s="4">
        <v>0</v>
      </c>
      <c r="CA48" s="4">
        <v>0</v>
      </c>
      <c r="CB48" s="4">
        <v>0</v>
      </c>
      <c r="CC48" s="4">
        <v>1</v>
      </c>
      <c r="CD48" s="4">
        <v>0</v>
      </c>
      <c r="CE48" s="4">
        <v>48.433420365535248</v>
      </c>
      <c r="CF48" s="4">
        <v>0</v>
      </c>
      <c r="CG48" s="4">
        <v>0</v>
      </c>
      <c r="CH48" s="4">
        <v>0</v>
      </c>
      <c r="CI48" s="4">
        <f>NewCleanValue[[#This Row],[Total FO]]/$W$2</f>
        <v>0.39200000000000002</v>
      </c>
      <c r="CJ48" s="4">
        <f>NewCleanValue[[#This Row],[Total FC]]/$AN$2</f>
        <v>0.41919191919191917</v>
      </c>
      <c r="CK48" s="4">
        <f>NewCleanValue[[#This Row],[Total EH]]/$AY$2</f>
        <v>0.58666666666666667</v>
      </c>
      <c r="CL48" s="4">
        <f>NewCleanValue[[#This Row],[Total SD]]/$BJ$2</f>
        <v>0.44230769230769229</v>
      </c>
      <c r="CM48" s="4">
        <f>NewCleanValue[[#This Row],[Total CS]]/$BO$2</f>
        <v>0.5714285714285714</v>
      </c>
    </row>
    <row r="49" spans="1:91">
      <c r="A49" s="4" t="s">
        <v>202</v>
      </c>
      <c r="B49" s="4" t="s">
        <v>203</v>
      </c>
      <c r="C49" s="4" t="s">
        <v>204</v>
      </c>
      <c r="D49" s="4" t="s">
        <v>97</v>
      </c>
      <c r="E49" s="4" t="s">
        <v>155</v>
      </c>
      <c r="F49" s="4" t="s">
        <v>186</v>
      </c>
      <c r="G49" s="4">
        <v>1</v>
      </c>
      <c r="H49" s="4">
        <v>1.125</v>
      </c>
      <c r="I49" s="4" t="s">
        <v>94</v>
      </c>
      <c r="J49" s="4" t="s">
        <v>94</v>
      </c>
      <c r="K49" s="4" t="s">
        <v>94</v>
      </c>
      <c r="L49" s="4" t="s">
        <v>94</v>
      </c>
      <c r="M49" s="4" t="s">
        <v>94</v>
      </c>
      <c r="N49" s="4" t="s">
        <v>94</v>
      </c>
      <c r="O49" s="4" t="s">
        <v>94</v>
      </c>
      <c r="P49" s="4" t="s">
        <v>94</v>
      </c>
      <c r="Q49" s="4" t="s">
        <v>94</v>
      </c>
      <c r="R49" s="4" t="s">
        <v>94</v>
      </c>
      <c r="S49" s="4" t="s">
        <v>94</v>
      </c>
      <c r="T49" s="4" t="s">
        <v>94</v>
      </c>
      <c r="U49" s="4" t="s">
        <v>94</v>
      </c>
      <c r="V49" s="4" t="s">
        <v>94</v>
      </c>
      <c r="W49" s="4">
        <v>1.125</v>
      </c>
      <c r="X49" s="4">
        <v>1.125</v>
      </c>
      <c r="Y49" s="4">
        <v>1.125</v>
      </c>
      <c r="Z49" s="4">
        <v>0.5</v>
      </c>
      <c r="AA49" s="4">
        <v>0.5</v>
      </c>
      <c r="AB49" s="4">
        <v>0.5</v>
      </c>
      <c r="AC49" s="4" t="s">
        <v>94</v>
      </c>
      <c r="AD49" s="4" t="s">
        <v>94</v>
      </c>
      <c r="AE49" s="4">
        <v>0</v>
      </c>
      <c r="AF49" s="4">
        <v>0</v>
      </c>
      <c r="AG49" s="4">
        <v>0</v>
      </c>
      <c r="AH49" s="4">
        <v>0</v>
      </c>
      <c r="AI49" s="4">
        <v>0</v>
      </c>
      <c r="AJ49" s="4">
        <v>0</v>
      </c>
      <c r="AK49" s="4">
        <v>2.25</v>
      </c>
      <c r="AL49" s="4">
        <v>1.125</v>
      </c>
      <c r="AM49" s="4">
        <v>0</v>
      </c>
      <c r="AN49" s="4">
        <v>7.125</v>
      </c>
      <c r="AO49" s="4">
        <v>0</v>
      </c>
      <c r="AP49" s="4">
        <v>2.25</v>
      </c>
      <c r="AQ49" s="4">
        <v>1.125</v>
      </c>
      <c r="AR49" s="4">
        <v>1.125</v>
      </c>
      <c r="AS49" s="4" t="s">
        <v>94</v>
      </c>
      <c r="AT49" s="4">
        <v>1.125</v>
      </c>
      <c r="AU49" s="4">
        <v>2.25</v>
      </c>
      <c r="AV49" s="4">
        <v>1</v>
      </c>
      <c r="AW49" s="4">
        <v>1</v>
      </c>
      <c r="AX49" s="4" t="s">
        <v>94</v>
      </c>
      <c r="AY49" s="4">
        <v>9.875</v>
      </c>
      <c r="AZ49" s="4">
        <v>0.5</v>
      </c>
      <c r="BA49" s="4">
        <v>0</v>
      </c>
      <c r="BB49" s="4">
        <v>0</v>
      </c>
      <c r="BC49" s="4">
        <v>0</v>
      </c>
      <c r="BD49" s="4">
        <v>0</v>
      </c>
      <c r="BE49" s="4">
        <v>0</v>
      </c>
      <c r="BF49" s="4">
        <v>0</v>
      </c>
      <c r="BG49" s="4">
        <v>1.5</v>
      </c>
      <c r="BH49" s="4">
        <v>2.25</v>
      </c>
      <c r="BI49" s="4">
        <v>2.25</v>
      </c>
      <c r="BJ49" s="4">
        <v>6.5</v>
      </c>
      <c r="BK49" s="4">
        <v>0</v>
      </c>
      <c r="BL49" s="4" t="s">
        <v>94</v>
      </c>
      <c r="BM49" s="4">
        <v>2</v>
      </c>
      <c r="BN49" s="4">
        <v>2.25</v>
      </c>
      <c r="BO49" s="4">
        <v>4.25</v>
      </c>
      <c r="BP49" s="4">
        <v>28.875</v>
      </c>
      <c r="BQ49" s="4">
        <v>3</v>
      </c>
      <c r="BR49" s="4">
        <v>38.5</v>
      </c>
      <c r="BS49" s="4">
        <v>61.5</v>
      </c>
      <c r="BT49" s="4">
        <v>46.951219512195124</v>
      </c>
      <c r="BU49" s="4" t="str">
        <f>IF(NewCleanValue[[#This Row],[Final Score]]&gt;50,"Pass","Fail")</f>
        <v>Fail</v>
      </c>
      <c r="BV49" s="4">
        <v>1</v>
      </c>
      <c r="BW49" s="4">
        <v>0</v>
      </c>
      <c r="BX49" s="4">
        <v>0</v>
      </c>
      <c r="BY49" s="4">
        <v>46.951219512195124</v>
      </c>
      <c r="BZ49" s="4">
        <v>0</v>
      </c>
      <c r="CA49" s="4">
        <v>0</v>
      </c>
      <c r="CB49" s="4">
        <v>0</v>
      </c>
      <c r="CC49" s="4">
        <v>1</v>
      </c>
      <c r="CD49" s="4">
        <v>0</v>
      </c>
      <c r="CE49" s="4">
        <v>46.951219512195124</v>
      </c>
      <c r="CF49" s="4">
        <v>0</v>
      </c>
      <c r="CG49" s="4">
        <v>0</v>
      </c>
      <c r="CH49" s="4">
        <v>0</v>
      </c>
      <c r="CI49" s="4">
        <f>NewCleanValue[[#This Row],[Total FO]]/$W$2</f>
        <v>3.5999999999999997E-2</v>
      </c>
      <c r="CJ49" s="4">
        <f>NewCleanValue[[#This Row],[Total FC]]/$AN$2</f>
        <v>0.2878787878787879</v>
      </c>
      <c r="CK49" s="4">
        <f>NewCleanValue[[#This Row],[Total EH]]/$AY$2</f>
        <v>0.52666666666666662</v>
      </c>
      <c r="CL49" s="4">
        <f>NewCleanValue[[#This Row],[Total SD]]/$BJ$2</f>
        <v>0.5</v>
      </c>
      <c r="CM49" s="4">
        <f>NewCleanValue[[#This Row],[Total CS]]/$BO$2</f>
        <v>0.34693877551020408</v>
      </c>
    </row>
    <row r="50" spans="1:91">
      <c r="A50" s="4" t="s">
        <v>205</v>
      </c>
      <c r="B50" s="4" t="s">
        <v>206</v>
      </c>
      <c r="C50" s="4" t="s">
        <v>137</v>
      </c>
      <c r="D50" s="4" t="s">
        <v>92</v>
      </c>
      <c r="E50" s="4" t="s">
        <v>155</v>
      </c>
      <c r="F50" s="4" t="s">
        <v>85</v>
      </c>
      <c r="G50" s="4">
        <v>2</v>
      </c>
      <c r="H50" s="4" t="s">
        <v>94</v>
      </c>
      <c r="I50" s="4">
        <v>2.25</v>
      </c>
      <c r="J50" s="4" t="s">
        <v>94</v>
      </c>
      <c r="K50" s="4" t="s">
        <v>94</v>
      </c>
      <c r="L50" s="4" t="s">
        <v>94</v>
      </c>
      <c r="M50" s="4" t="s">
        <v>94</v>
      </c>
      <c r="N50" s="4" t="s">
        <v>94</v>
      </c>
      <c r="O50" s="4" t="s">
        <v>94</v>
      </c>
      <c r="P50" s="4" t="s">
        <v>94</v>
      </c>
      <c r="Q50" s="4" t="s">
        <v>94</v>
      </c>
      <c r="R50" s="4">
        <v>0</v>
      </c>
      <c r="S50" s="4">
        <v>0</v>
      </c>
      <c r="T50" s="4" t="s">
        <v>94</v>
      </c>
      <c r="U50" s="4">
        <v>0</v>
      </c>
      <c r="V50" s="4">
        <v>0</v>
      </c>
      <c r="W50" s="4">
        <v>2.25</v>
      </c>
      <c r="X50" s="4">
        <v>2.25</v>
      </c>
      <c r="Y50" s="4">
        <v>0</v>
      </c>
      <c r="Z50" s="4">
        <v>0</v>
      </c>
      <c r="AA50" s="4">
        <v>0</v>
      </c>
      <c r="AB50" s="4">
        <v>0</v>
      </c>
      <c r="AC50" s="4">
        <v>1</v>
      </c>
      <c r="AD50" s="4">
        <v>0</v>
      </c>
      <c r="AE50" s="4">
        <v>0</v>
      </c>
      <c r="AF50" s="4" t="s">
        <v>94</v>
      </c>
      <c r="AG50" s="4" t="s">
        <v>94</v>
      </c>
      <c r="AH50" s="4">
        <v>0</v>
      </c>
      <c r="AI50" s="4">
        <v>0</v>
      </c>
      <c r="AJ50" s="4">
        <v>0</v>
      </c>
      <c r="AK50" s="4">
        <v>2.25</v>
      </c>
      <c r="AL50" s="4">
        <v>2.25</v>
      </c>
      <c r="AM50" s="4">
        <v>0</v>
      </c>
      <c r="AN50" s="4">
        <v>7.75</v>
      </c>
      <c r="AO50" s="4">
        <v>0</v>
      </c>
      <c r="AP50" s="4">
        <v>1.125</v>
      </c>
      <c r="AQ50" s="4">
        <v>2.25</v>
      </c>
      <c r="AR50" s="4">
        <v>2.25</v>
      </c>
      <c r="AS50" s="4">
        <v>2.25</v>
      </c>
      <c r="AT50" s="4">
        <v>1.125</v>
      </c>
      <c r="AU50" s="4">
        <v>2.25</v>
      </c>
      <c r="AV50" s="4">
        <v>0.5</v>
      </c>
      <c r="AW50" s="4">
        <v>0</v>
      </c>
      <c r="AX50" s="4">
        <v>1</v>
      </c>
      <c r="AY50" s="4">
        <v>12.75</v>
      </c>
      <c r="AZ50" s="4">
        <v>0</v>
      </c>
      <c r="BA50" s="4">
        <v>0</v>
      </c>
      <c r="BB50" s="4">
        <v>0</v>
      </c>
      <c r="BC50" s="4">
        <v>0</v>
      </c>
      <c r="BD50" s="4">
        <v>0</v>
      </c>
      <c r="BE50" s="4">
        <v>0</v>
      </c>
      <c r="BF50" s="4">
        <v>0</v>
      </c>
      <c r="BG50" s="4">
        <v>0</v>
      </c>
      <c r="BH50" s="4">
        <v>2.25</v>
      </c>
      <c r="BI50" s="4">
        <v>2.25</v>
      </c>
      <c r="BJ50" s="4">
        <v>4.5</v>
      </c>
      <c r="BK50" s="4">
        <v>0</v>
      </c>
      <c r="BL50" s="4" t="s">
        <v>94</v>
      </c>
      <c r="BM50" s="4">
        <v>2</v>
      </c>
      <c r="BN50" s="4">
        <v>2.25</v>
      </c>
      <c r="BO50" s="4">
        <v>4.25</v>
      </c>
      <c r="BP50" s="4">
        <v>31.5</v>
      </c>
      <c r="BQ50" s="4">
        <v>3</v>
      </c>
      <c r="BR50" s="4">
        <v>25</v>
      </c>
      <c r="BS50" s="4">
        <v>75</v>
      </c>
      <c r="BT50" s="4">
        <v>42</v>
      </c>
      <c r="BU50" s="4" t="str">
        <f>IF(NewCleanValue[[#This Row],[Final Score]]&gt;50,"Pass","Fail")</f>
        <v>Fail</v>
      </c>
      <c r="BV50" s="4">
        <v>0</v>
      </c>
      <c r="BW50" s="4">
        <v>1</v>
      </c>
      <c r="BX50" s="4">
        <v>0</v>
      </c>
      <c r="BY50" s="4">
        <v>0</v>
      </c>
      <c r="BZ50" s="4">
        <v>42</v>
      </c>
      <c r="CA50" s="4">
        <v>0</v>
      </c>
      <c r="CB50" s="4">
        <v>1</v>
      </c>
      <c r="CC50" s="4">
        <v>0</v>
      </c>
      <c r="CD50" s="4">
        <v>42</v>
      </c>
      <c r="CE50" s="4">
        <v>0</v>
      </c>
      <c r="CF50" s="4">
        <v>0</v>
      </c>
      <c r="CG50" s="4">
        <v>0</v>
      </c>
      <c r="CH50" s="4">
        <v>0</v>
      </c>
      <c r="CI50" s="4">
        <f>NewCleanValue[[#This Row],[Total FO]]/$W$2</f>
        <v>7.1999999999999995E-2</v>
      </c>
      <c r="CJ50" s="4">
        <f>NewCleanValue[[#This Row],[Total FC]]/$AN$2</f>
        <v>0.31313131313131315</v>
      </c>
      <c r="CK50" s="4">
        <f>NewCleanValue[[#This Row],[Total EH]]/$AY$2</f>
        <v>0.68</v>
      </c>
      <c r="CL50" s="4">
        <f>NewCleanValue[[#This Row],[Total SD]]/$BJ$2</f>
        <v>0.34615384615384615</v>
      </c>
      <c r="CM50" s="4">
        <f>NewCleanValue[[#This Row],[Total CS]]/$BO$2</f>
        <v>0.34693877551020408</v>
      </c>
    </row>
    <row r="51" spans="1:91">
      <c r="A51" s="4" t="s">
        <v>207</v>
      </c>
      <c r="B51" s="4" t="s">
        <v>208</v>
      </c>
      <c r="C51" s="4" t="s">
        <v>112</v>
      </c>
      <c r="D51" s="4" t="s">
        <v>92</v>
      </c>
      <c r="E51" s="4" t="s">
        <v>155</v>
      </c>
      <c r="F51" s="4" t="s">
        <v>85</v>
      </c>
      <c r="G51" s="4">
        <v>2</v>
      </c>
      <c r="H51" s="4" t="s">
        <v>94</v>
      </c>
      <c r="I51" s="4">
        <v>2.25</v>
      </c>
      <c r="J51" s="4" t="s">
        <v>94</v>
      </c>
      <c r="K51" s="4" t="s">
        <v>94</v>
      </c>
      <c r="L51" s="4" t="s">
        <v>94</v>
      </c>
      <c r="M51" s="4" t="s">
        <v>94</v>
      </c>
      <c r="N51" s="4" t="s">
        <v>94</v>
      </c>
      <c r="O51" s="4" t="s">
        <v>94</v>
      </c>
      <c r="P51" s="4" t="s">
        <v>94</v>
      </c>
      <c r="Q51" s="4" t="s">
        <v>94</v>
      </c>
      <c r="R51" s="4">
        <v>0</v>
      </c>
      <c r="S51" s="4">
        <v>0</v>
      </c>
      <c r="T51" s="4" t="s">
        <v>94</v>
      </c>
      <c r="U51" s="4">
        <v>0</v>
      </c>
      <c r="V51" s="4">
        <v>0</v>
      </c>
      <c r="W51" s="4">
        <v>2.25</v>
      </c>
      <c r="X51" s="4">
        <v>2.25</v>
      </c>
      <c r="Y51" s="4">
        <v>0</v>
      </c>
      <c r="Z51" s="4">
        <v>0</v>
      </c>
      <c r="AA51" s="4">
        <v>0</v>
      </c>
      <c r="AB51" s="4">
        <v>0</v>
      </c>
      <c r="AC51" s="4">
        <v>1</v>
      </c>
      <c r="AD51" s="4">
        <v>0</v>
      </c>
      <c r="AE51" s="4">
        <v>0</v>
      </c>
      <c r="AF51" s="4" t="s">
        <v>94</v>
      </c>
      <c r="AG51" s="4" t="s">
        <v>94</v>
      </c>
      <c r="AH51" s="4">
        <v>0</v>
      </c>
      <c r="AI51" s="4">
        <v>0</v>
      </c>
      <c r="AJ51" s="4">
        <v>0</v>
      </c>
      <c r="AK51" s="4">
        <v>2.25</v>
      </c>
      <c r="AL51" s="4">
        <v>2.25</v>
      </c>
      <c r="AM51" s="4">
        <v>0</v>
      </c>
      <c r="AN51" s="4">
        <v>7.75</v>
      </c>
      <c r="AO51" s="4">
        <v>0</v>
      </c>
      <c r="AP51" s="4">
        <v>1.125</v>
      </c>
      <c r="AQ51" s="4">
        <v>2.25</v>
      </c>
      <c r="AR51" s="4">
        <v>2.25</v>
      </c>
      <c r="AS51" s="4">
        <v>2.25</v>
      </c>
      <c r="AT51" s="4">
        <v>1.125</v>
      </c>
      <c r="AU51" s="4">
        <v>2.25</v>
      </c>
      <c r="AV51" s="4">
        <v>0.5</v>
      </c>
      <c r="AW51" s="4">
        <v>0</v>
      </c>
      <c r="AX51" s="4">
        <v>1</v>
      </c>
      <c r="AY51" s="4">
        <v>12.75</v>
      </c>
      <c r="AZ51" s="4">
        <v>0</v>
      </c>
      <c r="BA51" s="4">
        <v>0</v>
      </c>
      <c r="BB51" s="4">
        <v>0</v>
      </c>
      <c r="BC51" s="4">
        <v>0</v>
      </c>
      <c r="BD51" s="4">
        <v>0</v>
      </c>
      <c r="BE51" s="4">
        <v>0</v>
      </c>
      <c r="BF51" s="4">
        <v>0</v>
      </c>
      <c r="BG51" s="4">
        <v>0</v>
      </c>
      <c r="BH51" s="4">
        <v>2.25</v>
      </c>
      <c r="BI51" s="4">
        <v>2.25</v>
      </c>
      <c r="BJ51" s="4">
        <v>4.5</v>
      </c>
      <c r="BK51" s="4">
        <v>0</v>
      </c>
      <c r="BL51" s="4" t="s">
        <v>94</v>
      </c>
      <c r="BM51" s="4">
        <v>2</v>
      </c>
      <c r="BN51" s="4">
        <v>2.25</v>
      </c>
      <c r="BO51" s="4">
        <v>4.25</v>
      </c>
      <c r="BP51" s="4">
        <v>31.5</v>
      </c>
      <c r="BQ51" s="4">
        <v>3</v>
      </c>
      <c r="BR51" s="4">
        <v>25</v>
      </c>
      <c r="BS51" s="4">
        <v>75</v>
      </c>
      <c r="BT51" s="4">
        <v>42</v>
      </c>
      <c r="BU51" s="4" t="str">
        <f>IF(NewCleanValue[[#This Row],[Final Score]]&gt;50,"Pass","Fail")</f>
        <v>Fail</v>
      </c>
      <c r="BV51" s="4">
        <v>0</v>
      </c>
      <c r="BW51" s="4">
        <v>1</v>
      </c>
      <c r="BX51" s="4">
        <v>0</v>
      </c>
      <c r="BY51" s="4">
        <v>0</v>
      </c>
      <c r="BZ51" s="4">
        <v>42</v>
      </c>
      <c r="CA51" s="4">
        <v>0</v>
      </c>
      <c r="CB51" s="4">
        <v>1</v>
      </c>
      <c r="CC51" s="4">
        <v>0</v>
      </c>
      <c r="CD51" s="4">
        <v>42</v>
      </c>
      <c r="CE51" s="4">
        <v>0</v>
      </c>
      <c r="CF51" s="4">
        <v>0</v>
      </c>
      <c r="CG51" s="4">
        <v>0</v>
      </c>
      <c r="CH51" s="4">
        <v>0</v>
      </c>
      <c r="CI51" s="4">
        <f>NewCleanValue[[#This Row],[Total FO]]/$W$2</f>
        <v>7.1999999999999995E-2</v>
      </c>
      <c r="CJ51" s="4">
        <f>NewCleanValue[[#This Row],[Total FC]]/$AN$2</f>
        <v>0.31313131313131315</v>
      </c>
      <c r="CK51" s="4">
        <f>NewCleanValue[[#This Row],[Total EH]]/$AY$2</f>
        <v>0.68</v>
      </c>
      <c r="CL51" s="4">
        <f>NewCleanValue[[#This Row],[Total SD]]/$BJ$2</f>
        <v>0.34615384615384615</v>
      </c>
      <c r="CM51" s="4">
        <f>NewCleanValue[[#This Row],[Total CS]]/$BO$2</f>
        <v>0.34693877551020408</v>
      </c>
    </row>
    <row r="52" spans="1:91">
      <c r="A52" s="4" t="s">
        <v>209</v>
      </c>
      <c r="B52" s="4" t="s">
        <v>210</v>
      </c>
      <c r="C52" s="4" t="s">
        <v>128</v>
      </c>
      <c r="D52" s="4" t="s">
        <v>92</v>
      </c>
      <c r="E52" s="4" t="s">
        <v>93</v>
      </c>
      <c r="F52" s="4" t="s">
        <v>85</v>
      </c>
      <c r="G52" s="4">
        <v>2</v>
      </c>
      <c r="H52" s="4">
        <v>0</v>
      </c>
      <c r="I52" s="4">
        <v>0</v>
      </c>
      <c r="J52" s="4">
        <v>0</v>
      </c>
      <c r="K52" s="4">
        <v>0</v>
      </c>
      <c r="L52" s="4">
        <v>1</v>
      </c>
      <c r="M52" s="4" t="s">
        <v>94</v>
      </c>
      <c r="N52" s="4" t="s">
        <v>94</v>
      </c>
      <c r="O52" s="4">
        <v>2.25</v>
      </c>
      <c r="P52" s="4">
        <v>2.25</v>
      </c>
      <c r="Q52" s="4" t="s">
        <v>94</v>
      </c>
      <c r="R52" s="4">
        <v>0</v>
      </c>
      <c r="S52" s="4">
        <v>2.25</v>
      </c>
      <c r="T52" s="4">
        <v>2.25</v>
      </c>
      <c r="U52" s="4">
        <v>0</v>
      </c>
      <c r="V52" s="4">
        <v>0</v>
      </c>
      <c r="W52" s="4">
        <v>10</v>
      </c>
      <c r="X52" s="4">
        <v>2.25</v>
      </c>
      <c r="Y52" s="4">
        <v>0</v>
      </c>
      <c r="Z52" s="4">
        <v>0</v>
      </c>
      <c r="AA52" s="4">
        <v>0</v>
      </c>
      <c r="AB52" s="4">
        <v>0</v>
      </c>
      <c r="AC52" s="4" t="s">
        <v>94</v>
      </c>
      <c r="AD52" s="4">
        <v>0</v>
      </c>
      <c r="AE52" s="4">
        <v>0</v>
      </c>
      <c r="AF52" s="4">
        <v>0</v>
      </c>
      <c r="AG52" s="4">
        <v>0</v>
      </c>
      <c r="AH52" s="4">
        <v>0</v>
      </c>
      <c r="AI52" s="4">
        <v>1</v>
      </c>
      <c r="AJ52" s="4">
        <v>0</v>
      </c>
      <c r="AK52" s="4">
        <v>0</v>
      </c>
      <c r="AL52" s="4">
        <v>0</v>
      </c>
      <c r="AM52" s="4">
        <v>0</v>
      </c>
      <c r="AN52" s="4">
        <v>3.25</v>
      </c>
      <c r="AO52" s="4">
        <v>0</v>
      </c>
      <c r="AP52" s="4">
        <v>0</v>
      </c>
      <c r="AQ52" s="4">
        <v>0</v>
      </c>
      <c r="AR52" s="4">
        <v>0</v>
      </c>
      <c r="AS52" s="4">
        <v>0</v>
      </c>
      <c r="AT52" s="4">
        <v>0</v>
      </c>
      <c r="AU52" s="4">
        <v>2.25</v>
      </c>
      <c r="AV52" s="4">
        <v>1</v>
      </c>
      <c r="AW52" s="4">
        <v>1</v>
      </c>
      <c r="AX52" s="4">
        <v>0</v>
      </c>
      <c r="AY52" s="4">
        <v>4.25</v>
      </c>
      <c r="AZ52" s="4">
        <v>1</v>
      </c>
      <c r="BA52" s="4">
        <v>0</v>
      </c>
      <c r="BB52" s="4">
        <v>1</v>
      </c>
      <c r="BC52" s="4">
        <v>0</v>
      </c>
      <c r="BD52" s="4">
        <v>1</v>
      </c>
      <c r="BE52" s="4">
        <v>1</v>
      </c>
      <c r="BF52" s="4">
        <v>1</v>
      </c>
      <c r="BG52" s="4">
        <v>1.5</v>
      </c>
      <c r="BH52" s="4">
        <v>2.25</v>
      </c>
      <c r="BI52" s="4">
        <v>0</v>
      </c>
      <c r="BJ52" s="4">
        <v>8.75</v>
      </c>
      <c r="BK52" s="4">
        <v>0</v>
      </c>
      <c r="BL52" s="4">
        <v>3</v>
      </c>
      <c r="BM52" s="4">
        <v>4</v>
      </c>
      <c r="BN52" s="4">
        <v>0</v>
      </c>
      <c r="BO52" s="4">
        <v>7</v>
      </c>
      <c r="BP52" s="4">
        <v>33.25</v>
      </c>
      <c r="BQ52" s="4">
        <v>6</v>
      </c>
      <c r="BR52" s="4">
        <v>6.5</v>
      </c>
      <c r="BS52" s="4">
        <v>93.5</v>
      </c>
      <c r="BT52" s="4">
        <v>35.561497326203209</v>
      </c>
      <c r="BU52" s="4" t="str">
        <f>IF(NewCleanValue[[#This Row],[Final Score]]&gt;50,"Pass","Fail")</f>
        <v>Fail</v>
      </c>
      <c r="BV52" s="4">
        <v>0</v>
      </c>
      <c r="BW52" s="4">
        <v>1</v>
      </c>
      <c r="BX52" s="4">
        <v>0</v>
      </c>
      <c r="BY52" s="4">
        <v>0</v>
      </c>
      <c r="BZ52" s="4">
        <v>35.561497326203209</v>
      </c>
      <c r="CA52" s="4">
        <v>0</v>
      </c>
      <c r="CB52" s="4">
        <v>1</v>
      </c>
      <c r="CC52" s="4">
        <v>0</v>
      </c>
      <c r="CD52" s="4">
        <v>35.561497326203209</v>
      </c>
      <c r="CE52" s="4">
        <v>0</v>
      </c>
      <c r="CF52" s="4">
        <v>0</v>
      </c>
      <c r="CG52" s="4">
        <v>0</v>
      </c>
      <c r="CH52" s="4">
        <v>0</v>
      </c>
      <c r="CI52" s="4">
        <f>NewCleanValue[[#This Row],[Total FO]]/$W$2</f>
        <v>0.32</v>
      </c>
      <c r="CJ52" s="4">
        <f>NewCleanValue[[#This Row],[Total FC]]/$AN$2</f>
        <v>0.13131313131313133</v>
      </c>
      <c r="CK52" s="4">
        <f>NewCleanValue[[#This Row],[Total EH]]/$AY$2</f>
        <v>0.22666666666666666</v>
      </c>
      <c r="CL52" s="4">
        <f>NewCleanValue[[#This Row],[Total SD]]/$BJ$2</f>
        <v>0.67307692307692313</v>
      </c>
      <c r="CM52" s="4">
        <f>NewCleanValue[[#This Row],[Total CS]]/$BO$2</f>
        <v>0.5714285714285714</v>
      </c>
    </row>
    <row r="53" spans="1:91">
      <c r="A53" s="4" t="s">
        <v>211</v>
      </c>
      <c r="B53" s="4" t="s">
        <v>212</v>
      </c>
      <c r="C53" s="4" t="s">
        <v>213</v>
      </c>
      <c r="D53" s="4" t="s">
        <v>97</v>
      </c>
      <c r="E53" s="4" t="s">
        <v>93</v>
      </c>
      <c r="F53" s="4" t="s">
        <v>85</v>
      </c>
      <c r="G53" s="4">
        <v>2</v>
      </c>
      <c r="H53" s="4">
        <v>1.125</v>
      </c>
      <c r="I53" s="4">
        <v>0</v>
      </c>
      <c r="J53" s="4">
        <v>0</v>
      </c>
      <c r="K53" s="4">
        <v>0</v>
      </c>
      <c r="L53" s="4">
        <v>1</v>
      </c>
      <c r="M53" s="4">
        <v>0</v>
      </c>
      <c r="N53" s="4">
        <v>0</v>
      </c>
      <c r="O53" s="4">
        <v>0</v>
      </c>
      <c r="P53" s="4">
        <v>0</v>
      </c>
      <c r="Q53" s="4">
        <v>0</v>
      </c>
      <c r="R53" s="4">
        <v>0</v>
      </c>
      <c r="S53" s="4">
        <v>0</v>
      </c>
      <c r="T53" s="4">
        <v>0</v>
      </c>
      <c r="U53" s="4">
        <v>0</v>
      </c>
      <c r="V53" s="4">
        <v>0</v>
      </c>
      <c r="W53" s="4">
        <v>2.125</v>
      </c>
      <c r="X53" s="4">
        <v>0</v>
      </c>
      <c r="Y53" s="4">
        <v>1.125</v>
      </c>
      <c r="Z53" s="4">
        <v>0</v>
      </c>
      <c r="AA53" s="4">
        <v>0</v>
      </c>
      <c r="AB53" s="4">
        <v>1</v>
      </c>
      <c r="AC53" s="4">
        <v>0</v>
      </c>
      <c r="AD53" s="4">
        <v>0</v>
      </c>
      <c r="AE53" s="4">
        <v>0</v>
      </c>
      <c r="AF53" s="4">
        <v>0</v>
      </c>
      <c r="AG53" s="4">
        <v>0</v>
      </c>
      <c r="AH53" s="4">
        <v>0</v>
      </c>
      <c r="AI53" s="4">
        <v>0</v>
      </c>
      <c r="AJ53" s="4">
        <v>0</v>
      </c>
      <c r="AK53" s="4">
        <v>0</v>
      </c>
      <c r="AL53" s="4">
        <v>0</v>
      </c>
      <c r="AM53" s="4">
        <v>0</v>
      </c>
      <c r="AN53" s="4">
        <v>2.125</v>
      </c>
      <c r="AO53" s="4">
        <v>0</v>
      </c>
      <c r="AP53" s="4">
        <v>0</v>
      </c>
      <c r="AQ53" s="4">
        <v>0</v>
      </c>
      <c r="AR53" s="4">
        <v>0</v>
      </c>
      <c r="AS53" s="4">
        <v>0</v>
      </c>
      <c r="AT53" s="4">
        <v>0</v>
      </c>
      <c r="AU53" s="4">
        <v>2.25</v>
      </c>
      <c r="AV53" s="4">
        <v>1</v>
      </c>
      <c r="AW53" s="4">
        <v>1</v>
      </c>
      <c r="AX53" s="4">
        <v>0</v>
      </c>
      <c r="AY53" s="4">
        <v>4.25</v>
      </c>
      <c r="AZ53" s="4">
        <v>0</v>
      </c>
      <c r="BA53" s="4">
        <v>0</v>
      </c>
      <c r="BB53" s="4">
        <v>0</v>
      </c>
      <c r="BC53" s="4">
        <v>0</v>
      </c>
      <c r="BD53" s="4">
        <v>1</v>
      </c>
      <c r="BE53" s="4">
        <v>1</v>
      </c>
      <c r="BF53" s="4">
        <v>1</v>
      </c>
      <c r="BG53" s="4">
        <v>1.5</v>
      </c>
      <c r="BH53" s="4">
        <v>2.25</v>
      </c>
      <c r="BI53" s="4">
        <v>2.25</v>
      </c>
      <c r="BJ53" s="4">
        <v>9</v>
      </c>
      <c r="BK53" s="4">
        <v>0</v>
      </c>
      <c r="BL53" s="4">
        <v>0</v>
      </c>
      <c r="BM53" s="4">
        <v>4</v>
      </c>
      <c r="BN53" s="4">
        <v>2.25</v>
      </c>
      <c r="BO53" s="4">
        <v>6.25</v>
      </c>
      <c r="BP53" s="4">
        <v>23.75</v>
      </c>
      <c r="BQ53" s="4">
        <v>4</v>
      </c>
      <c r="BR53" s="4">
        <v>0</v>
      </c>
      <c r="BS53" s="4">
        <v>100</v>
      </c>
      <c r="BT53" s="4">
        <v>23.75</v>
      </c>
      <c r="BU53" s="4" t="str">
        <f>IF(NewCleanValue[[#This Row],[Final Score]]&gt;50,"Pass","Fail")</f>
        <v>Fail</v>
      </c>
      <c r="BV53" s="4">
        <v>1</v>
      </c>
      <c r="BW53" s="4">
        <v>0</v>
      </c>
      <c r="BX53" s="4">
        <v>0</v>
      </c>
      <c r="BY53" s="4">
        <v>23.75</v>
      </c>
      <c r="BZ53" s="4">
        <v>0</v>
      </c>
      <c r="CA53" s="4">
        <v>0</v>
      </c>
      <c r="CB53" s="4">
        <v>1</v>
      </c>
      <c r="CC53" s="4">
        <v>0</v>
      </c>
      <c r="CD53" s="4">
        <v>23.75</v>
      </c>
      <c r="CE53" s="4">
        <v>0</v>
      </c>
      <c r="CF53" s="4">
        <v>0</v>
      </c>
      <c r="CG53" s="4">
        <v>0</v>
      </c>
      <c r="CH53" s="4">
        <v>0</v>
      </c>
      <c r="CI53" s="4">
        <f>NewCleanValue[[#This Row],[Total FO]]/$W$2</f>
        <v>6.8000000000000005E-2</v>
      </c>
      <c r="CJ53" s="4">
        <f>NewCleanValue[[#This Row],[Total FC]]/$AN$2</f>
        <v>8.5858585858585856E-2</v>
      </c>
      <c r="CK53" s="4">
        <f>NewCleanValue[[#This Row],[Total EH]]/$AY$2</f>
        <v>0.22666666666666666</v>
      </c>
      <c r="CL53" s="4">
        <f>NewCleanValue[[#This Row],[Total SD]]/$BJ$2</f>
        <v>0.69230769230769229</v>
      </c>
      <c r="CM53" s="4">
        <f>NewCleanValue[[#This Row],[Total CS]]/$BO$2</f>
        <v>0.51020408163265307</v>
      </c>
    </row>
    <row r="54" spans="1:91">
      <c r="A54" s="4" t="s">
        <v>214</v>
      </c>
      <c r="B54" s="4" t="s">
        <v>215</v>
      </c>
      <c r="C54" s="4" t="s">
        <v>216</v>
      </c>
      <c r="D54" s="4" t="s">
        <v>92</v>
      </c>
      <c r="E54" s="4" t="s">
        <v>93</v>
      </c>
      <c r="F54" s="4" t="s">
        <v>186</v>
      </c>
      <c r="G54" s="4">
        <v>1</v>
      </c>
      <c r="H54" s="4">
        <v>1.125</v>
      </c>
      <c r="I54" s="4">
        <v>0</v>
      </c>
      <c r="J54" s="4">
        <v>0</v>
      </c>
      <c r="K54" s="4">
        <v>0</v>
      </c>
      <c r="L54" s="4">
        <v>1</v>
      </c>
      <c r="M54" s="4">
        <v>0</v>
      </c>
      <c r="N54" s="4">
        <v>0</v>
      </c>
      <c r="O54" s="4">
        <v>0</v>
      </c>
      <c r="P54" s="4">
        <v>0</v>
      </c>
      <c r="Q54" s="4">
        <v>0</v>
      </c>
      <c r="R54" s="4">
        <v>0</v>
      </c>
      <c r="S54" s="4">
        <v>0</v>
      </c>
      <c r="T54" s="4">
        <v>0</v>
      </c>
      <c r="U54" s="4">
        <v>0</v>
      </c>
      <c r="V54" s="4">
        <v>0</v>
      </c>
      <c r="W54" s="4">
        <v>2.125</v>
      </c>
      <c r="X54" s="4">
        <v>0</v>
      </c>
      <c r="Y54" s="4">
        <v>1.125</v>
      </c>
      <c r="Z54" s="4">
        <v>0</v>
      </c>
      <c r="AA54" s="4">
        <v>0</v>
      </c>
      <c r="AB54" s="4">
        <v>1</v>
      </c>
      <c r="AC54" s="4">
        <v>0</v>
      </c>
      <c r="AD54" s="4">
        <v>0</v>
      </c>
      <c r="AE54" s="4">
        <v>0</v>
      </c>
      <c r="AF54" s="4">
        <v>0</v>
      </c>
      <c r="AG54" s="4">
        <v>0</v>
      </c>
      <c r="AH54" s="4">
        <v>0</v>
      </c>
      <c r="AI54" s="4">
        <v>0</v>
      </c>
      <c r="AJ54" s="4">
        <v>0</v>
      </c>
      <c r="AK54" s="4">
        <v>0</v>
      </c>
      <c r="AL54" s="4">
        <v>0</v>
      </c>
      <c r="AM54" s="4">
        <v>0</v>
      </c>
      <c r="AN54" s="4">
        <v>2.125</v>
      </c>
      <c r="AO54" s="4">
        <v>0</v>
      </c>
      <c r="AP54" s="4">
        <v>0</v>
      </c>
      <c r="AQ54" s="4">
        <v>0</v>
      </c>
      <c r="AR54" s="4">
        <v>0</v>
      </c>
      <c r="AS54" s="4">
        <v>0</v>
      </c>
      <c r="AT54" s="4">
        <v>0</v>
      </c>
      <c r="AU54" s="4">
        <v>2.25</v>
      </c>
      <c r="AV54" s="4">
        <v>1</v>
      </c>
      <c r="AW54" s="4">
        <v>1</v>
      </c>
      <c r="AX54" s="4">
        <v>0</v>
      </c>
      <c r="AY54" s="4">
        <v>4.25</v>
      </c>
      <c r="AZ54" s="4">
        <v>0</v>
      </c>
      <c r="BA54" s="4">
        <v>0</v>
      </c>
      <c r="BB54" s="4">
        <v>0</v>
      </c>
      <c r="BC54" s="4">
        <v>0</v>
      </c>
      <c r="BD54" s="4">
        <v>1</v>
      </c>
      <c r="BE54" s="4">
        <v>1</v>
      </c>
      <c r="BF54" s="4">
        <v>1</v>
      </c>
      <c r="BG54" s="4">
        <v>1.5</v>
      </c>
      <c r="BH54" s="4">
        <v>2.25</v>
      </c>
      <c r="BI54" s="4">
        <v>2.25</v>
      </c>
      <c r="BJ54" s="4">
        <v>9</v>
      </c>
      <c r="BK54" s="4">
        <v>0</v>
      </c>
      <c r="BL54" s="4">
        <v>0</v>
      </c>
      <c r="BM54" s="4">
        <v>4</v>
      </c>
      <c r="BN54" s="4">
        <v>2.25</v>
      </c>
      <c r="BO54" s="4">
        <v>6.25</v>
      </c>
      <c r="BP54" s="4">
        <v>23.75</v>
      </c>
      <c r="BQ54" s="4">
        <v>4</v>
      </c>
      <c r="BR54" s="4">
        <v>0</v>
      </c>
      <c r="BS54" s="4">
        <v>100</v>
      </c>
      <c r="BT54" s="4">
        <v>23.75</v>
      </c>
      <c r="BU54" s="4" t="str">
        <f>IF(NewCleanValue[[#This Row],[Final Score]]&gt;50,"Pass","Fail")</f>
        <v>Fail</v>
      </c>
      <c r="BV54" s="4">
        <v>0</v>
      </c>
      <c r="BW54" s="4">
        <v>1</v>
      </c>
      <c r="BX54" s="4">
        <v>0</v>
      </c>
      <c r="BY54" s="4">
        <v>0</v>
      </c>
      <c r="BZ54" s="4">
        <v>23.75</v>
      </c>
      <c r="CA54" s="4">
        <v>0</v>
      </c>
      <c r="CB54" s="4">
        <v>0</v>
      </c>
      <c r="CC54" s="4">
        <v>1</v>
      </c>
      <c r="CD54" s="4">
        <v>0</v>
      </c>
      <c r="CE54" s="4">
        <v>23.75</v>
      </c>
      <c r="CF54" s="4">
        <v>0</v>
      </c>
      <c r="CG54" s="4">
        <v>0</v>
      </c>
      <c r="CH54" s="4">
        <v>0</v>
      </c>
      <c r="CI54" s="4">
        <f>NewCleanValue[[#This Row],[Total FO]]/$W$2</f>
        <v>6.8000000000000005E-2</v>
      </c>
      <c r="CJ54" s="4">
        <f>NewCleanValue[[#This Row],[Total FC]]/$AN$2</f>
        <v>8.5858585858585856E-2</v>
      </c>
      <c r="CK54" s="4">
        <f>NewCleanValue[[#This Row],[Total EH]]/$AY$2</f>
        <v>0.22666666666666666</v>
      </c>
      <c r="CL54" s="4">
        <f>NewCleanValue[[#This Row],[Total SD]]/$BJ$2</f>
        <v>0.69230769230769229</v>
      </c>
      <c r="CM54" s="4">
        <f>NewCleanValue[[#This Row],[Total CS]]/$BO$2</f>
        <v>0.51020408163265307</v>
      </c>
    </row>
    <row r="55" spans="1:91">
      <c r="A55" s="4" t="s">
        <v>217</v>
      </c>
      <c r="B55" s="4" t="s">
        <v>218</v>
      </c>
      <c r="C55" s="4" t="s">
        <v>204</v>
      </c>
      <c r="D55" s="4" t="s">
        <v>92</v>
      </c>
      <c r="E55" s="4" t="s">
        <v>93</v>
      </c>
      <c r="F55" s="4" t="s">
        <v>186</v>
      </c>
      <c r="G55" s="4">
        <v>1</v>
      </c>
      <c r="H55" s="4">
        <v>1.125</v>
      </c>
      <c r="I55" s="4">
        <v>0</v>
      </c>
      <c r="J55" s="4">
        <v>0</v>
      </c>
      <c r="K55" s="4">
        <v>0</v>
      </c>
      <c r="L55" s="4">
        <v>1</v>
      </c>
      <c r="M55" s="4">
        <v>0</v>
      </c>
      <c r="N55" s="4">
        <v>0</v>
      </c>
      <c r="O55" s="4">
        <v>0</v>
      </c>
      <c r="P55" s="4">
        <v>0</v>
      </c>
      <c r="Q55" s="4">
        <v>0</v>
      </c>
      <c r="R55" s="4">
        <v>0</v>
      </c>
      <c r="S55" s="4">
        <v>0</v>
      </c>
      <c r="T55" s="4">
        <v>0</v>
      </c>
      <c r="U55" s="4">
        <v>0</v>
      </c>
      <c r="V55" s="4">
        <v>0</v>
      </c>
      <c r="W55" s="4">
        <v>2.125</v>
      </c>
      <c r="X55" s="4">
        <v>0</v>
      </c>
      <c r="Y55" s="4">
        <v>1.125</v>
      </c>
      <c r="Z55" s="4">
        <v>0</v>
      </c>
      <c r="AA55" s="4">
        <v>0</v>
      </c>
      <c r="AB55" s="4">
        <v>1</v>
      </c>
      <c r="AC55" s="4">
        <v>0</v>
      </c>
      <c r="AD55" s="4">
        <v>0</v>
      </c>
      <c r="AE55" s="4">
        <v>0</v>
      </c>
      <c r="AF55" s="4">
        <v>0</v>
      </c>
      <c r="AG55" s="4">
        <v>0</v>
      </c>
      <c r="AH55" s="4">
        <v>0</v>
      </c>
      <c r="AI55" s="4">
        <v>0</v>
      </c>
      <c r="AJ55" s="4">
        <v>0</v>
      </c>
      <c r="AK55" s="4">
        <v>0</v>
      </c>
      <c r="AL55" s="4">
        <v>0</v>
      </c>
      <c r="AM55" s="4">
        <v>0</v>
      </c>
      <c r="AN55" s="4">
        <v>2.125</v>
      </c>
      <c r="AO55" s="4">
        <v>0</v>
      </c>
      <c r="AP55" s="4">
        <v>0</v>
      </c>
      <c r="AQ55" s="4">
        <v>0</v>
      </c>
      <c r="AR55" s="4">
        <v>0</v>
      </c>
      <c r="AS55" s="4">
        <v>0</v>
      </c>
      <c r="AT55" s="4">
        <v>0</v>
      </c>
      <c r="AU55" s="4">
        <v>2.25</v>
      </c>
      <c r="AV55" s="4">
        <v>1</v>
      </c>
      <c r="AW55" s="4">
        <v>1</v>
      </c>
      <c r="AX55" s="4">
        <v>0</v>
      </c>
      <c r="AY55" s="4">
        <v>4.25</v>
      </c>
      <c r="AZ55" s="4">
        <v>0</v>
      </c>
      <c r="BA55" s="4">
        <v>0</v>
      </c>
      <c r="BB55" s="4">
        <v>0</v>
      </c>
      <c r="BC55" s="4">
        <v>0</v>
      </c>
      <c r="BD55" s="4">
        <v>1</v>
      </c>
      <c r="BE55" s="4">
        <v>1</v>
      </c>
      <c r="BF55" s="4">
        <v>1</v>
      </c>
      <c r="BG55" s="4">
        <v>1.5</v>
      </c>
      <c r="BH55" s="4">
        <v>2.25</v>
      </c>
      <c r="BI55" s="4">
        <v>2.25</v>
      </c>
      <c r="BJ55" s="4">
        <v>9</v>
      </c>
      <c r="BK55" s="4">
        <v>0</v>
      </c>
      <c r="BL55" s="4">
        <v>0</v>
      </c>
      <c r="BM55" s="4">
        <v>4</v>
      </c>
      <c r="BN55" s="4">
        <v>2.25</v>
      </c>
      <c r="BO55" s="4">
        <v>6.25</v>
      </c>
      <c r="BP55" s="4">
        <v>23.75</v>
      </c>
      <c r="BQ55" s="4">
        <v>4</v>
      </c>
      <c r="BR55" s="4">
        <v>0</v>
      </c>
      <c r="BS55" s="4">
        <v>100</v>
      </c>
      <c r="BT55" s="4">
        <v>23.75</v>
      </c>
      <c r="BU55" s="4" t="str">
        <f>IF(NewCleanValue[[#This Row],[Final Score]]&gt;50,"Pass","Fail")</f>
        <v>Fail</v>
      </c>
      <c r="BV55" s="4">
        <v>0</v>
      </c>
      <c r="BW55" s="4">
        <v>1</v>
      </c>
      <c r="BX55" s="4">
        <v>0</v>
      </c>
      <c r="BY55" s="4">
        <v>0</v>
      </c>
      <c r="BZ55" s="4">
        <v>23.75</v>
      </c>
      <c r="CA55" s="4">
        <v>0</v>
      </c>
      <c r="CB55" s="4">
        <v>0</v>
      </c>
      <c r="CC55" s="4">
        <v>1</v>
      </c>
      <c r="CD55" s="4">
        <v>0</v>
      </c>
      <c r="CE55" s="4">
        <v>23.75</v>
      </c>
      <c r="CF55" s="4">
        <v>0</v>
      </c>
      <c r="CG55" s="4">
        <v>0</v>
      </c>
      <c r="CH55" s="4">
        <v>0</v>
      </c>
      <c r="CI55" s="4">
        <f>NewCleanValue[[#This Row],[Total FO]]/$W$2</f>
        <v>6.8000000000000005E-2</v>
      </c>
      <c r="CJ55" s="4">
        <f>NewCleanValue[[#This Row],[Total FC]]/$AN$2</f>
        <v>8.5858585858585856E-2</v>
      </c>
      <c r="CK55" s="4">
        <f>NewCleanValue[[#This Row],[Total EH]]/$AY$2</f>
        <v>0.22666666666666666</v>
      </c>
      <c r="CL55" s="4">
        <f>NewCleanValue[[#This Row],[Total SD]]/$BJ$2</f>
        <v>0.69230769230769229</v>
      </c>
      <c r="CM55" s="4">
        <f>NewCleanValue[[#This Row],[Total CS]]/$BO$2</f>
        <v>0.51020408163265307</v>
      </c>
    </row>
    <row r="56" spans="1:91">
      <c r="A56" s="4" t="s">
        <v>219</v>
      </c>
      <c r="B56" s="4" t="s">
        <v>220</v>
      </c>
      <c r="C56" s="4" t="s">
        <v>221</v>
      </c>
      <c r="D56" s="4" t="s">
        <v>97</v>
      </c>
      <c r="E56" s="4" t="s">
        <v>149</v>
      </c>
      <c r="F56" s="4" t="s">
        <v>186</v>
      </c>
      <c r="G56" s="4">
        <v>1</v>
      </c>
      <c r="H56" s="4">
        <v>0</v>
      </c>
      <c r="I56" s="4">
        <v>0</v>
      </c>
      <c r="J56" s="4">
        <v>0</v>
      </c>
      <c r="K56" s="4">
        <v>0</v>
      </c>
      <c r="L56" s="4">
        <v>0</v>
      </c>
      <c r="M56" s="4">
        <v>0</v>
      </c>
      <c r="N56" s="4" t="s">
        <v>94</v>
      </c>
      <c r="O56" s="4">
        <v>0</v>
      </c>
      <c r="P56" s="4">
        <v>2.25</v>
      </c>
      <c r="Q56" s="4">
        <v>2.25</v>
      </c>
      <c r="R56" s="4">
        <v>0</v>
      </c>
      <c r="S56" s="4">
        <v>0</v>
      </c>
      <c r="T56" s="4">
        <v>0</v>
      </c>
      <c r="U56" s="4">
        <v>0</v>
      </c>
      <c r="V56" s="4">
        <v>0</v>
      </c>
      <c r="W56" s="4">
        <v>4.5</v>
      </c>
      <c r="X56" s="4">
        <v>1.125</v>
      </c>
      <c r="Y56" s="4">
        <v>0</v>
      </c>
      <c r="Z56" s="4">
        <v>0</v>
      </c>
      <c r="AA56" s="4">
        <v>0</v>
      </c>
      <c r="AB56" s="4">
        <v>0</v>
      </c>
      <c r="AC56" s="4">
        <v>0</v>
      </c>
      <c r="AD56" s="4">
        <v>0</v>
      </c>
      <c r="AE56" s="4">
        <v>0</v>
      </c>
      <c r="AF56" s="4">
        <v>0</v>
      </c>
      <c r="AG56" s="4">
        <v>0</v>
      </c>
      <c r="AH56" s="4">
        <v>0</v>
      </c>
      <c r="AI56" s="4">
        <v>0</v>
      </c>
      <c r="AJ56" s="4">
        <v>0</v>
      </c>
      <c r="AK56" s="4">
        <v>0</v>
      </c>
      <c r="AL56" s="4">
        <v>0</v>
      </c>
      <c r="AM56" s="4">
        <v>0</v>
      </c>
      <c r="AN56" s="4">
        <v>1.125</v>
      </c>
      <c r="AO56" s="4">
        <v>0</v>
      </c>
      <c r="AP56" s="4">
        <v>1.125</v>
      </c>
      <c r="AQ56" s="4">
        <v>0</v>
      </c>
      <c r="AR56" s="4">
        <v>0</v>
      </c>
      <c r="AS56" s="4">
        <v>0</v>
      </c>
      <c r="AT56" s="4">
        <v>0</v>
      </c>
      <c r="AU56" s="4">
        <v>1.125</v>
      </c>
      <c r="AV56" s="4">
        <v>1</v>
      </c>
      <c r="AW56" s="4">
        <v>0</v>
      </c>
      <c r="AX56" s="4">
        <v>0</v>
      </c>
      <c r="AY56" s="4">
        <v>3.25</v>
      </c>
      <c r="AZ56" s="4">
        <v>1</v>
      </c>
      <c r="BA56" s="4">
        <v>0</v>
      </c>
      <c r="BB56" s="4">
        <v>0</v>
      </c>
      <c r="BC56" s="4">
        <v>0</v>
      </c>
      <c r="BD56" s="4">
        <v>0</v>
      </c>
      <c r="BE56" s="4">
        <v>1</v>
      </c>
      <c r="BF56" s="4">
        <v>1</v>
      </c>
      <c r="BG56" s="4">
        <v>1.5</v>
      </c>
      <c r="BH56" s="4">
        <v>2.25</v>
      </c>
      <c r="BI56" s="4">
        <v>0</v>
      </c>
      <c r="BJ56" s="4">
        <v>6.75</v>
      </c>
      <c r="BK56" s="4">
        <v>0</v>
      </c>
      <c r="BL56" s="4">
        <v>0</v>
      </c>
      <c r="BM56" s="4">
        <v>4</v>
      </c>
      <c r="BN56" s="4">
        <v>0</v>
      </c>
      <c r="BO56" s="4">
        <v>4</v>
      </c>
      <c r="BP56" s="4">
        <v>19.625</v>
      </c>
      <c r="BQ56" s="4">
        <v>4</v>
      </c>
      <c r="BR56" s="4">
        <v>1</v>
      </c>
      <c r="BS56" s="4">
        <v>99</v>
      </c>
      <c r="BT56" s="4">
        <v>19.823232323232322</v>
      </c>
      <c r="BU56" s="4" t="str">
        <f>IF(NewCleanValue[[#This Row],[Final Score]]&gt;50,"Pass","Fail")</f>
        <v>Fail</v>
      </c>
      <c r="BV56" s="4">
        <v>1</v>
      </c>
      <c r="BW56" s="4">
        <v>0</v>
      </c>
      <c r="BX56" s="4">
        <v>0</v>
      </c>
      <c r="BY56" s="4">
        <v>19.823232323232322</v>
      </c>
      <c r="BZ56" s="4">
        <v>0</v>
      </c>
      <c r="CA56" s="4">
        <v>0</v>
      </c>
      <c r="CB56" s="4">
        <v>0</v>
      </c>
      <c r="CC56" s="4">
        <v>1</v>
      </c>
      <c r="CD56" s="4">
        <v>0</v>
      </c>
      <c r="CE56" s="4">
        <v>19.823232323232322</v>
      </c>
      <c r="CF56" s="4">
        <v>0</v>
      </c>
      <c r="CG56" s="4">
        <v>0</v>
      </c>
      <c r="CH56" s="4">
        <v>0</v>
      </c>
      <c r="CI56" s="4">
        <f>NewCleanValue[[#This Row],[Total FO]]/$W$2</f>
        <v>0.14399999999999999</v>
      </c>
      <c r="CJ56" s="4">
        <f>NewCleanValue[[#This Row],[Total FC]]/$AN$2</f>
        <v>4.5454545454545456E-2</v>
      </c>
      <c r="CK56" s="4">
        <f>NewCleanValue[[#This Row],[Total EH]]/$AY$2</f>
        <v>0.17333333333333334</v>
      </c>
      <c r="CL56" s="4">
        <f>NewCleanValue[[#This Row],[Total SD]]/$BJ$2</f>
        <v>0.51923076923076927</v>
      </c>
      <c r="CM56" s="4">
        <f>NewCleanValue[[#This Row],[Total CS]]/$BO$2</f>
        <v>0.32653061224489793</v>
      </c>
    </row>
    <row r="57" spans="1:91">
      <c r="A57" s="4" t="s">
        <v>222</v>
      </c>
      <c r="B57" s="4" t="s">
        <v>223</v>
      </c>
      <c r="C57" s="4" t="s">
        <v>224</v>
      </c>
      <c r="D57" s="4" t="s">
        <v>97</v>
      </c>
      <c r="E57" s="4" t="s">
        <v>93</v>
      </c>
      <c r="F57" s="4" t="s">
        <v>85</v>
      </c>
      <c r="G57" s="4">
        <v>2</v>
      </c>
      <c r="H57" s="4">
        <v>1.125</v>
      </c>
      <c r="I57" s="4">
        <v>0</v>
      </c>
      <c r="J57" s="4">
        <v>0</v>
      </c>
      <c r="K57" s="4">
        <v>0</v>
      </c>
      <c r="L57" s="4">
        <v>1</v>
      </c>
      <c r="M57" s="4">
        <v>0</v>
      </c>
      <c r="N57" s="4">
        <v>0</v>
      </c>
      <c r="O57" s="4">
        <v>0</v>
      </c>
      <c r="P57" s="4">
        <v>0</v>
      </c>
      <c r="Q57" s="4">
        <v>0</v>
      </c>
      <c r="R57" s="4">
        <v>0</v>
      </c>
      <c r="S57" s="4">
        <v>0</v>
      </c>
      <c r="T57" s="4">
        <v>0</v>
      </c>
      <c r="U57" s="4">
        <v>0</v>
      </c>
      <c r="V57" s="4">
        <v>0</v>
      </c>
      <c r="W57" s="4">
        <v>2.125</v>
      </c>
      <c r="X57" s="4">
        <v>0</v>
      </c>
      <c r="Y57" s="4">
        <v>1.125</v>
      </c>
      <c r="Z57" s="4">
        <v>0</v>
      </c>
      <c r="AA57" s="4">
        <v>0</v>
      </c>
      <c r="AB57" s="4">
        <v>1</v>
      </c>
      <c r="AC57" s="4">
        <v>0</v>
      </c>
      <c r="AD57" s="4">
        <v>0</v>
      </c>
      <c r="AE57" s="4">
        <v>0</v>
      </c>
      <c r="AF57" s="4">
        <v>0</v>
      </c>
      <c r="AG57" s="4">
        <v>0</v>
      </c>
      <c r="AH57" s="4">
        <v>0</v>
      </c>
      <c r="AI57" s="4">
        <v>0</v>
      </c>
      <c r="AJ57" s="4">
        <v>0</v>
      </c>
      <c r="AK57" s="4">
        <v>0</v>
      </c>
      <c r="AL57" s="4">
        <v>0</v>
      </c>
      <c r="AM57" s="4">
        <v>0</v>
      </c>
      <c r="AN57" s="4">
        <v>2.125</v>
      </c>
      <c r="AO57" s="4">
        <v>0</v>
      </c>
      <c r="AP57" s="4">
        <v>0</v>
      </c>
      <c r="AQ57" s="4">
        <v>0</v>
      </c>
      <c r="AR57" s="4">
        <v>0</v>
      </c>
      <c r="AS57" s="4">
        <v>0</v>
      </c>
      <c r="AT57" s="4">
        <v>0</v>
      </c>
      <c r="AU57" s="4">
        <v>2.25</v>
      </c>
      <c r="AV57" s="4">
        <v>1</v>
      </c>
      <c r="AW57" s="4">
        <v>1</v>
      </c>
      <c r="AX57" s="4">
        <v>0</v>
      </c>
      <c r="AY57" s="4">
        <v>4.25</v>
      </c>
      <c r="AZ57" s="4">
        <v>0</v>
      </c>
      <c r="BA57" s="4">
        <v>0</v>
      </c>
      <c r="BB57" s="4">
        <v>0</v>
      </c>
      <c r="BC57" s="4">
        <v>0</v>
      </c>
      <c r="BD57" s="4">
        <v>1</v>
      </c>
      <c r="BE57" s="4">
        <v>1</v>
      </c>
      <c r="BF57" s="4">
        <v>1</v>
      </c>
      <c r="BG57" s="4">
        <v>1.5</v>
      </c>
      <c r="BH57" s="4">
        <v>2.25</v>
      </c>
      <c r="BI57" s="4">
        <v>0</v>
      </c>
      <c r="BJ57" s="4">
        <v>6.75</v>
      </c>
      <c r="BK57" s="4">
        <v>0</v>
      </c>
      <c r="BL57" s="4">
        <v>0</v>
      </c>
      <c r="BM57" s="4">
        <v>4</v>
      </c>
      <c r="BN57" s="4">
        <v>0</v>
      </c>
      <c r="BO57" s="4">
        <v>4</v>
      </c>
      <c r="BP57" s="4">
        <v>19.25</v>
      </c>
      <c r="BQ57" s="4">
        <v>4</v>
      </c>
      <c r="BR57" s="4">
        <v>0</v>
      </c>
      <c r="BS57" s="4">
        <v>100</v>
      </c>
      <c r="BT57" s="4">
        <v>19.25</v>
      </c>
      <c r="BU57" s="4" t="str">
        <f>IF(NewCleanValue[[#This Row],[Final Score]]&gt;50,"Pass","Fail")</f>
        <v>Fail</v>
      </c>
      <c r="BV57" s="4">
        <v>1</v>
      </c>
      <c r="BW57" s="4">
        <v>0</v>
      </c>
      <c r="BX57" s="4">
        <v>0</v>
      </c>
      <c r="BY57" s="4">
        <v>19.25</v>
      </c>
      <c r="BZ57" s="4">
        <v>0</v>
      </c>
      <c r="CA57" s="4">
        <v>0</v>
      </c>
      <c r="CB57" s="4">
        <v>1</v>
      </c>
      <c r="CC57" s="4">
        <v>0</v>
      </c>
      <c r="CD57" s="4">
        <v>19.25</v>
      </c>
      <c r="CE57" s="4">
        <v>0</v>
      </c>
      <c r="CF57" s="4">
        <v>0</v>
      </c>
      <c r="CG57" s="4">
        <v>0</v>
      </c>
      <c r="CH57" s="4">
        <v>0</v>
      </c>
      <c r="CI57" s="4">
        <f>NewCleanValue[[#This Row],[Total FO]]/$W$2</f>
        <v>6.8000000000000005E-2</v>
      </c>
      <c r="CJ57" s="4">
        <f>NewCleanValue[[#This Row],[Total FC]]/$AN$2</f>
        <v>8.5858585858585856E-2</v>
      </c>
      <c r="CK57" s="4">
        <f>NewCleanValue[[#This Row],[Total EH]]/$AY$2</f>
        <v>0.22666666666666666</v>
      </c>
      <c r="CL57" s="4">
        <f>NewCleanValue[[#This Row],[Total SD]]/$BJ$2</f>
        <v>0.51923076923076927</v>
      </c>
      <c r="CM57" s="4">
        <f>NewCleanValue[[#This Row],[Total CS]]/$BO$2</f>
        <v>0.32653061224489793</v>
      </c>
    </row>
    <row r="58" spans="1:91">
      <c r="A58" s="4" t="s">
        <v>225</v>
      </c>
      <c r="B58" s="4" t="s">
        <v>226</v>
      </c>
      <c r="C58" s="4" t="s">
        <v>102</v>
      </c>
      <c r="D58" s="4" t="s">
        <v>97</v>
      </c>
      <c r="E58" s="4" t="s">
        <v>93</v>
      </c>
      <c r="F58" s="4" t="s">
        <v>85</v>
      </c>
      <c r="G58" s="4">
        <v>2</v>
      </c>
      <c r="H58" s="4">
        <v>1.125</v>
      </c>
      <c r="I58" s="4">
        <v>0</v>
      </c>
      <c r="J58" s="4">
        <v>0</v>
      </c>
      <c r="K58" s="4">
        <v>0</v>
      </c>
      <c r="L58" s="4">
        <v>1</v>
      </c>
      <c r="M58" s="4">
        <v>0</v>
      </c>
      <c r="N58" s="4">
        <v>0</v>
      </c>
      <c r="O58" s="4">
        <v>0</v>
      </c>
      <c r="P58" s="4">
        <v>0</v>
      </c>
      <c r="Q58" s="4">
        <v>0</v>
      </c>
      <c r="R58" s="4">
        <v>0</v>
      </c>
      <c r="S58" s="4">
        <v>0</v>
      </c>
      <c r="T58" s="4">
        <v>0</v>
      </c>
      <c r="U58" s="4">
        <v>0</v>
      </c>
      <c r="V58" s="4">
        <v>0</v>
      </c>
      <c r="W58" s="4">
        <v>2.125</v>
      </c>
      <c r="X58" s="4">
        <v>0</v>
      </c>
      <c r="Y58" s="4">
        <v>1.125</v>
      </c>
      <c r="Z58" s="4">
        <v>0</v>
      </c>
      <c r="AA58" s="4">
        <v>0</v>
      </c>
      <c r="AB58" s="4">
        <v>1</v>
      </c>
      <c r="AC58" s="4">
        <v>0</v>
      </c>
      <c r="AD58" s="4">
        <v>0</v>
      </c>
      <c r="AE58" s="4">
        <v>0</v>
      </c>
      <c r="AF58" s="4">
        <v>0</v>
      </c>
      <c r="AG58" s="4">
        <v>0</v>
      </c>
      <c r="AH58" s="4">
        <v>0</v>
      </c>
      <c r="AI58" s="4">
        <v>0</v>
      </c>
      <c r="AJ58" s="4">
        <v>0</v>
      </c>
      <c r="AK58" s="4">
        <v>0</v>
      </c>
      <c r="AL58" s="4">
        <v>0</v>
      </c>
      <c r="AM58" s="4">
        <v>0</v>
      </c>
      <c r="AN58" s="4">
        <v>2.125</v>
      </c>
      <c r="AO58" s="4">
        <v>0</v>
      </c>
      <c r="AP58" s="4">
        <v>0</v>
      </c>
      <c r="AQ58" s="4">
        <v>0</v>
      </c>
      <c r="AR58" s="4">
        <v>0</v>
      </c>
      <c r="AS58" s="4">
        <v>0</v>
      </c>
      <c r="AT58" s="4">
        <v>0</v>
      </c>
      <c r="AU58" s="4">
        <v>2.25</v>
      </c>
      <c r="AV58" s="4">
        <v>1</v>
      </c>
      <c r="AW58" s="4">
        <v>1</v>
      </c>
      <c r="AX58" s="4">
        <v>0</v>
      </c>
      <c r="AY58" s="4">
        <v>4.25</v>
      </c>
      <c r="AZ58" s="4">
        <v>0</v>
      </c>
      <c r="BA58" s="4">
        <v>0</v>
      </c>
      <c r="BB58" s="4">
        <v>0</v>
      </c>
      <c r="BC58" s="4">
        <v>0</v>
      </c>
      <c r="BD58" s="4">
        <v>1</v>
      </c>
      <c r="BE58" s="4">
        <v>1</v>
      </c>
      <c r="BF58" s="4">
        <v>1</v>
      </c>
      <c r="BG58" s="4">
        <v>1.5</v>
      </c>
      <c r="BH58" s="4">
        <v>2.25</v>
      </c>
      <c r="BI58" s="4">
        <v>0</v>
      </c>
      <c r="BJ58" s="4">
        <v>6.75</v>
      </c>
      <c r="BK58" s="4">
        <v>0</v>
      </c>
      <c r="BL58" s="4">
        <v>0</v>
      </c>
      <c r="BM58" s="4">
        <v>4</v>
      </c>
      <c r="BN58" s="4">
        <v>0</v>
      </c>
      <c r="BO58" s="4">
        <v>4</v>
      </c>
      <c r="BP58" s="4">
        <v>19.25</v>
      </c>
      <c r="BQ58" s="4">
        <v>4</v>
      </c>
      <c r="BR58" s="4">
        <v>0</v>
      </c>
      <c r="BS58" s="4">
        <v>100</v>
      </c>
      <c r="BT58" s="4">
        <v>19.25</v>
      </c>
      <c r="BU58" s="4" t="str">
        <f>IF(NewCleanValue[[#This Row],[Final Score]]&gt;50,"Pass","Fail")</f>
        <v>Fail</v>
      </c>
      <c r="BV58" s="4">
        <v>1</v>
      </c>
      <c r="BW58" s="4">
        <v>0</v>
      </c>
      <c r="BX58" s="4">
        <v>0</v>
      </c>
      <c r="BY58" s="4">
        <v>19.25</v>
      </c>
      <c r="BZ58" s="4">
        <v>0</v>
      </c>
      <c r="CA58" s="4">
        <v>0</v>
      </c>
      <c r="CB58" s="4">
        <v>1</v>
      </c>
      <c r="CC58" s="4">
        <v>0</v>
      </c>
      <c r="CD58" s="4">
        <v>19.25</v>
      </c>
      <c r="CE58" s="4">
        <v>0</v>
      </c>
      <c r="CF58" s="4">
        <v>0</v>
      </c>
      <c r="CG58" s="4">
        <v>0</v>
      </c>
      <c r="CH58" s="4">
        <v>0</v>
      </c>
      <c r="CI58" s="4">
        <f>NewCleanValue[[#This Row],[Total FO]]/$W$2</f>
        <v>6.8000000000000005E-2</v>
      </c>
      <c r="CJ58" s="4">
        <f>NewCleanValue[[#This Row],[Total FC]]/$AN$2</f>
        <v>8.5858585858585856E-2</v>
      </c>
      <c r="CK58" s="4">
        <f>NewCleanValue[[#This Row],[Total EH]]/$AY$2</f>
        <v>0.22666666666666666</v>
      </c>
      <c r="CL58" s="4">
        <f>NewCleanValue[[#This Row],[Total SD]]/$BJ$2</f>
        <v>0.51923076923076927</v>
      </c>
      <c r="CM58" s="4">
        <f>NewCleanValue[[#This Row],[Total CS]]/$BO$2</f>
        <v>0.32653061224489793</v>
      </c>
    </row>
    <row r="59" spans="1:91">
      <c r="A59" s="4" t="s">
        <v>227</v>
      </c>
      <c r="B59" s="4" t="s">
        <v>228</v>
      </c>
      <c r="C59" s="4" t="s">
        <v>128</v>
      </c>
      <c r="D59" s="4" t="s">
        <v>97</v>
      </c>
      <c r="E59" s="4" t="s">
        <v>93</v>
      </c>
      <c r="F59" s="4" t="s">
        <v>85</v>
      </c>
      <c r="G59" s="4">
        <v>2</v>
      </c>
      <c r="H59" s="4">
        <v>1.125</v>
      </c>
      <c r="I59" s="4">
        <v>0</v>
      </c>
      <c r="J59" s="4">
        <v>0</v>
      </c>
      <c r="K59" s="4">
        <v>0</v>
      </c>
      <c r="L59" s="4">
        <v>1</v>
      </c>
      <c r="M59" s="4">
        <v>0</v>
      </c>
      <c r="N59" s="4">
        <v>0</v>
      </c>
      <c r="O59" s="4">
        <v>0</v>
      </c>
      <c r="P59" s="4">
        <v>0</v>
      </c>
      <c r="Q59" s="4">
        <v>0</v>
      </c>
      <c r="R59" s="4">
        <v>0</v>
      </c>
      <c r="S59" s="4">
        <v>0</v>
      </c>
      <c r="T59" s="4">
        <v>0</v>
      </c>
      <c r="U59" s="4">
        <v>0</v>
      </c>
      <c r="V59" s="4">
        <v>0</v>
      </c>
      <c r="W59" s="4">
        <v>2.125</v>
      </c>
      <c r="X59" s="4">
        <v>0</v>
      </c>
      <c r="Y59" s="4">
        <v>1.125</v>
      </c>
      <c r="Z59" s="4">
        <v>0</v>
      </c>
      <c r="AA59" s="4">
        <v>0</v>
      </c>
      <c r="AB59" s="4">
        <v>1</v>
      </c>
      <c r="AC59" s="4">
        <v>0</v>
      </c>
      <c r="AD59" s="4">
        <v>0</v>
      </c>
      <c r="AE59" s="4">
        <v>0</v>
      </c>
      <c r="AF59" s="4">
        <v>0</v>
      </c>
      <c r="AG59" s="4">
        <v>0</v>
      </c>
      <c r="AH59" s="4">
        <v>0</v>
      </c>
      <c r="AI59" s="4">
        <v>0</v>
      </c>
      <c r="AJ59" s="4">
        <v>0</v>
      </c>
      <c r="AK59" s="4">
        <v>0</v>
      </c>
      <c r="AL59" s="4">
        <v>0</v>
      </c>
      <c r="AM59" s="4">
        <v>0</v>
      </c>
      <c r="AN59" s="4">
        <v>2.125</v>
      </c>
      <c r="AO59" s="4">
        <v>0</v>
      </c>
      <c r="AP59" s="4">
        <v>0</v>
      </c>
      <c r="AQ59" s="4">
        <v>0</v>
      </c>
      <c r="AR59" s="4">
        <v>0</v>
      </c>
      <c r="AS59" s="4">
        <v>0</v>
      </c>
      <c r="AT59" s="4">
        <v>0</v>
      </c>
      <c r="AU59" s="4">
        <v>2.25</v>
      </c>
      <c r="AV59" s="4">
        <v>1</v>
      </c>
      <c r="AW59" s="4">
        <v>1</v>
      </c>
      <c r="AX59" s="4">
        <v>0</v>
      </c>
      <c r="AY59" s="4">
        <v>4.25</v>
      </c>
      <c r="AZ59" s="4">
        <v>0</v>
      </c>
      <c r="BA59" s="4">
        <v>0</v>
      </c>
      <c r="BB59" s="4">
        <v>0</v>
      </c>
      <c r="BC59" s="4">
        <v>0</v>
      </c>
      <c r="BD59" s="4">
        <v>1</v>
      </c>
      <c r="BE59" s="4">
        <v>1</v>
      </c>
      <c r="BF59" s="4">
        <v>1</v>
      </c>
      <c r="BG59" s="4">
        <v>1.5</v>
      </c>
      <c r="BH59" s="4">
        <v>2.25</v>
      </c>
      <c r="BI59" s="4">
        <v>0</v>
      </c>
      <c r="BJ59" s="4">
        <v>6.75</v>
      </c>
      <c r="BK59" s="4">
        <v>0</v>
      </c>
      <c r="BL59" s="4">
        <v>0</v>
      </c>
      <c r="BM59" s="4">
        <v>4</v>
      </c>
      <c r="BN59" s="4">
        <v>0</v>
      </c>
      <c r="BO59" s="4">
        <v>4</v>
      </c>
      <c r="BP59" s="4">
        <v>19.25</v>
      </c>
      <c r="BQ59" s="4">
        <v>4</v>
      </c>
      <c r="BR59" s="4">
        <v>0</v>
      </c>
      <c r="BS59" s="4">
        <v>100</v>
      </c>
      <c r="BT59" s="4">
        <v>19.25</v>
      </c>
      <c r="BU59" s="4" t="str">
        <f>IF(NewCleanValue[[#This Row],[Final Score]]&gt;50,"Pass","Fail")</f>
        <v>Fail</v>
      </c>
      <c r="BV59" s="4">
        <v>1</v>
      </c>
      <c r="BW59" s="4">
        <v>0</v>
      </c>
      <c r="BX59" s="4">
        <v>0</v>
      </c>
      <c r="BY59" s="4">
        <v>19.25</v>
      </c>
      <c r="BZ59" s="4">
        <v>0</v>
      </c>
      <c r="CA59" s="4">
        <v>0</v>
      </c>
      <c r="CB59" s="4">
        <v>1</v>
      </c>
      <c r="CC59" s="4">
        <v>0</v>
      </c>
      <c r="CD59" s="4">
        <v>19.25</v>
      </c>
      <c r="CE59" s="4">
        <v>0</v>
      </c>
      <c r="CF59" s="4">
        <v>0</v>
      </c>
      <c r="CG59" s="4">
        <v>0</v>
      </c>
      <c r="CH59" s="4">
        <v>0</v>
      </c>
      <c r="CI59" s="4">
        <f>NewCleanValue[[#This Row],[Total FO]]/$W$2</f>
        <v>6.8000000000000005E-2</v>
      </c>
      <c r="CJ59" s="4">
        <f>NewCleanValue[[#This Row],[Total FC]]/$AN$2</f>
        <v>8.5858585858585856E-2</v>
      </c>
      <c r="CK59" s="4">
        <f>NewCleanValue[[#This Row],[Total EH]]/$AY$2</f>
        <v>0.22666666666666666</v>
      </c>
      <c r="CL59" s="4">
        <f>NewCleanValue[[#This Row],[Total SD]]/$BJ$2</f>
        <v>0.51923076923076927</v>
      </c>
      <c r="CM59" s="4">
        <f>NewCleanValue[[#This Row],[Total CS]]/$BO$2</f>
        <v>0.32653061224489793</v>
      </c>
    </row>
    <row r="60" spans="1:91">
      <c r="A60" s="4" t="s">
        <v>229</v>
      </c>
      <c r="B60" s="4" t="s">
        <v>230</v>
      </c>
      <c r="C60" s="4" t="s">
        <v>128</v>
      </c>
      <c r="D60" s="4" t="s">
        <v>97</v>
      </c>
      <c r="E60" s="4" t="s">
        <v>93</v>
      </c>
      <c r="F60" s="4" t="s">
        <v>85</v>
      </c>
      <c r="G60" s="4">
        <v>2</v>
      </c>
      <c r="H60" s="4">
        <v>1.125</v>
      </c>
      <c r="I60" s="4">
        <v>0</v>
      </c>
      <c r="J60" s="4">
        <v>0</v>
      </c>
      <c r="K60" s="4">
        <v>0</v>
      </c>
      <c r="L60" s="4">
        <v>1</v>
      </c>
      <c r="M60" s="4">
        <v>0</v>
      </c>
      <c r="N60" s="4">
        <v>0</v>
      </c>
      <c r="O60" s="4">
        <v>0</v>
      </c>
      <c r="P60" s="4">
        <v>0</v>
      </c>
      <c r="Q60" s="4">
        <v>0</v>
      </c>
      <c r="R60" s="4">
        <v>0</v>
      </c>
      <c r="S60" s="4">
        <v>0</v>
      </c>
      <c r="T60" s="4">
        <v>0</v>
      </c>
      <c r="U60" s="4">
        <v>0</v>
      </c>
      <c r="V60" s="4">
        <v>0</v>
      </c>
      <c r="W60" s="4">
        <v>2.125</v>
      </c>
      <c r="X60" s="4">
        <v>0</v>
      </c>
      <c r="Y60" s="4">
        <v>1.125</v>
      </c>
      <c r="Z60" s="4">
        <v>0</v>
      </c>
      <c r="AA60" s="4">
        <v>0</v>
      </c>
      <c r="AB60" s="4">
        <v>1</v>
      </c>
      <c r="AC60" s="4">
        <v>0</v>
      </c>
      <c r="AD60" s="4">
        <v>0</v>
      </c>
      <c r="AE60" s="4">
        <v>0</v>
      </c>
      <c r="AF60" s="4">
        <v>0</v>
      </c>
      <c r="AG60" s="4">
        <v>0</v>
      </c>
      <c r="AH60" s="4">
        <v>0</v>
      </c>
      <c r="AI60" s="4">
        <v>0</v>
      </c>
      <c r="AJ60" s="4">
        <v>0</v>
      </c>
      <c r="AK60" s="4">
        <v>0</v>
      </c>
      <c r="AL60" s="4">
        <v>0</v>
      </c>
      <c r="AM60" s="4">
        <v>0</v>
      </c>
      <c r="AN60" s="4">
        <v>2.125</v>
      </c>
      <c r="AO60" s="4">
        <v>0</v>
      </c>
      <c r="AP60" s="4">
        <v>0</v>
      </c>
      <c r="AQ60" s="4">
        <v>0</v>
      </c>
      <c r="AR60" s="4">
        <v>0</v>
      </c>
      <c r="AS60" s="4">
        <v>0</v>
      </c>
      <c r="AT60" s="4">
        <v>0</v>
      </c>
      <c r="AU60" s="4">
        <v>2.25</v>
      </c>
      <c r="AV60" s="4">
        <v>1</v>
      </c>
      <c r="AW60" s="4">
        <v>1</v>
      </c>
      <c r="AX60" s="4">
        <v>0</v>
      </c>
      <c r="AY60" s="4">
        <v>4.25</v>
      </c>
      <c r="AZ60" s="4">
        <v>0</v>
      </c>
      <c r="BA60" s="4">
        <v>0</v>
      </c>
      <c r="BB60" s="4">
        <v>0</v>
      </c>
      <c r="BC60" s="4">
        <v>0</v>
      </c>
      <c r="BD60" s="4">
        <v>1</v>
      </c>
      <c r="BE60" s="4">
        <v>1</v>
      </c>
      <c r="BF60" s="4">
        <v>1</v>
      </c>
      <c r="BG60" s="4">
        <v>1.5</v>
      </c>
      <c r="BH60" s="4">
        <v>2.25</v>
      </c>
      <c r="BI60" s="4">
        <v>0</v>
      </c>
      <c r="BJ60" s="4">
        <v>6.75</v>
      </c>
      <c r="BK60" s="4">
        <v>0</v>
      </c>
      <c r="BL60" s="4">
        <v>0</v>
      </c>
      <c r="BM60" s="4">
        <v>4</v>
      </c>
      <c r="BN60" s="4">
        <v>0</v>
      </c>
      <c r="BO60" s="4">
        <v>4</v>
      </c>
      <c r="BP60" s="4">
        <v>19.25</v>
      </c>
      <c r="BQ60" s="4">
        <v>4</v>
      </c>
      <c r="BR60" s="4">
        <v>0</v>
      </c>
      <c r="BS60" s="4">
        <v>100</v>
      </c>
      <c r="BT60" s="4">
        <v>19.25</v>
      </c>
      <c r="BU60" s="4" t="str">
        <f>IF(NewCleanValue[[#This Row],[Final Score]]&gt;50,"Pass","Fail")</f>
        <v>Fail</v>
      </c>
      <c r="BV60" s="4">
        <v>1</v>
      </c>
      <c r="BW60" s="4">
        <v>0</v>
      </c>
      <c r="BX60" s="4">
        <v>0</v>
      </c>
      <c r="BY60" s="4">
        <v>19.25</v>
      </c>
      <c r="BZ60" s="4">
        <v>0</v>
      </c>
      <c r="CA60" s="4">
        <v>0</v>
      </c>
      <c r="CB60" s="4">
        <v>1</v>
      </c>
      <c r="CC60" s="4">
        <v>0</v>
      </c>
      <c r="CD60" s="4">
        <v>19.25</v>
      </c>
      <c r="CE60" s="4">
        <v>0</v>
      </c>
      <c r="CF60" s="4">
        <v>0</v>
      </c>
      <c r="CG60" s="4">
        <v>0</v>
      </c>
      <c r="CH60" s="4">
        <v>0</v>
      </c>
      <c r="CI60" s="4">
        <f>NewCleanValue[[#This Row],[Total FO]]/$W$2</f>
        <v>6.8000000000000005E-2</v>
      </c>
      <c r="CJ60" s="4">
        <f>NewCleanValue[[#This Row],[Total FC]]/$AN$2</f>
        <v>8.5858585858585856E-2</v>
      </c>
      <c r="CK60" s="4">
        <f>NewCleanValue[[#This Row],[Total EH]]/$AY$2</f>
        <v>0.22666666666666666</v>
      </c>
      <c r="CL60" s="4">
        <f>NewCleanValue[[#This Row],[Total SD]]/$BJ$2</f>
        <v>0.51923076923076927</v>
      </c>
      <c r="CM60" s="4">
        <f>NewCleanValue[[#This Row],[Total CS]]/$BO$2</f>
        <v>0.32653061224489793</v>
      </c>
    </row>
    <row r="61" spans="1:91">
      <c r="A61" s="4" t="s">
        <v>231</v>
      </c>
      <c r="B61" s="4" t="s">
        <v>232</v>
      </c>
      <c r="C61" s="4" t="s">
        <v>166</v>
      </c>
      <c r="D61" s="4" t="s">
        <v>97</v>
      </c>
      <c r="E61" s="4" t="s">
        <v>93</v>
      </c>
      <c r="F61" s="4" t="s">
        <v>85</v>
      </c>
      <c r="G61" s="4">
        <v>2</v>
      </c>
      <c r="H61" s="4">
        <v>1.125</v>
      </c>
      <c r="I61" s="4">
        <v>0</v>
      </c>
      <c r="J61" s="4">
        <v>0</v>
      </c>
      <c r="K61" s="4">
        <v>0</v>
      </c>
      <c r="L61" s="4">
        <v>1</v>
      </c>
      <c r="M61" s="4">
        <v>0</v>
      </c>
      <c r="N61" s="4">
        <v>0</v>
      </c>
      <c r="O61" s="4">
        <v>0</v>
      </c>
      <c r="P61" s="4">
        <v>0</v>
      </c>
      <c r="Q61" s="4">
        <v>0</v>
      </c>
      <c r="R61" s="4">
        <v>0</v>
      </c>
      <c r="S61" s="4">
        <v>0</v>
      </c>
      <c r="T61" s="4">
        <v>0</v>
      </c>
      <c r="U61" s="4">
        <v>0</v>
      </c>
      <c r="V61" s="4">
        <v>0</v>
      </c>
      <c r="W61" s="4">
        <v>2.125</v>
      </c>
      <c r="X61" s="4">
        <v>0</v>
      </c>
      <c r="Y61" s="4">
        <v>1.125</v>
      </c>
      <c r="Z61" s="4">
        <v>0</v>
      </c>
      <c r="AA61" s="4">
        <v>0</v>
      </c>
      <c r="AB61" s="4">
        <v>1</v>
      </c>
      <c r="AC61" s="4">
        <v>0</v>
      </c>
      <c r="AD61" s="4">
        <v>0</v>
      </c>
      <c r="AE61" s="4">
        <v>0</v>
      </c>
      <c r="AF61" s="4">
        <v>0</v>
      </c>
      <c r="AG61" s="4">
        <v>0</v>
      </c>
      <c r="AH61" s="4">
        <v>0</v>
      </c>
      <c r="AI61" s="4">
        <v>0</v>
      </c>
      <c r="AJ61" s="4">
        <v>0</v>
      </c>
      <c r="AK61" s="4">
        <v>0</v>
      </c>
      <c r="AL61" s="4">
        <v>0</v>
      </c>
      <c r="AM61" s="4">
        <v>0</v>
      </c>
      <c r="AN61" s="4">
        <v>2.125</v>
      </c>
      <c r="AO61" s="4">
        <v>0</v>
      </c>
      <c r="AP61" s="4">
        <v>0</v>
      </c>
      <c r="AQ61" s="4">
        <v>0</v>
      </c>
      <c r="AR61" s="4">
        <v>0</v>
      </c>
      <c r="AS61" s="4">
        <v>0</v>
      </c>
      <c r="AT61" s="4">
        <v>0</v>
      </c>
      <c r="AU61" s="4">
        <v>2.25</v>
      </c>
      <c r="AV61" s="4">
        <v>1</v>
      </c>
      <c r="AW61" s="4">
        <v>1</v>
      </c>
      <c r="AX61" s="4">
        <v>0</v>
      </c>
      <c r="AY61" s="4">
        <v>4.25</v>
      </c>
      <c r="AZ61" s="4">
        <v>0</v>
      </c>
      <c r="BA61" s="4">
        <v>0</v>
      </c>
      <c r="BB61" s="4">
        <v>0</v>
      </c>
      <c r="BC61" s="4">
        <v>0</v>
      </c>
      <c r="BD61" s="4">
        <v>1</v>
      </c>
      <c r="BE61" s="4">
        <v>1</v>
      </c>
      <c r="BF61" s="4">
        <v>1</v>
      </c>
      <c r="BG61" s="4">
        <v>1.5</v>
      </c>
      <c r="BH61" s="4">
        <v>2.25</v>
      </c>
      <c r="BI61" s="4">
        <v>0</v>
      </c>
      <c r="BJ61" s="4">
        <v>6.75</v>
      </c>
      <c r="BK61" s="4">
        <v>0</v>
      </c>
      <c r="BL61" s="4">
        <v>0</v>
      </c>
      <c r="BM61" s="4">
        <v>4</v>
      </c>
      <c r="BN61" s="4">
        <v>0</v>
      </c>
      <c r="BO61" s="4">
        <v>4</v>
      </c>
      <c r="BP61" s="4">
        <v>19.25</v>
      </c>
      <c r="BQ61" s="4">
        <v>4</v>
      </c>
      <c r="BR61" s="4">
        <v>0</v>
      </c>
      <c r="BS61" s="4">
        <v>100</v>
      </c>
      <c r="BT61" s="4">
        <v>19.25</v>
      </c>
      <c r="BU61" s="4" t="str">
        <f>IF(NewCleanValue[[#This Row],[Final Score]]&gt;50,"Pass","Fail")</f>
        <v>Fail</v>
      </c>
      <c r="BV61" s="4">
        <v>1</v>
      </c>
      <c r="BW61" s="4">
        <v>0</v>
      </c>
      <c r="BX61" s="4">
        <v>0</v>
      </c>
      <c r="BY61" s="4">
        <v>19.25</v>
      </c>
      <c r="BZ61" s="4">
        <v>0</v>
      </c>
      <c r="CA61" s="4">
        <v>0</v>
      </c>
      <c r="CB61" s="4">
        <v>1</v>
      </c>
      <c r="CC61" s="4">
        <v>0</v>
      </c>
      <c r="CD61" s="4">
        <v>19.25</v>
      </c>
      <c r="CE61" s="4">
        <v>0</v>
      </c>
      <c r="CF61" s="4">
        <v>0</v>
      </c>
      <c r="CG61" s="4">
        <v>0</v>
      </c>
      <c r="CH61" s="4">
        <v>0</v>
      </c>
      <c r="CI61" s="4">
        <f>NewCleanValue[[#This Row],[Total FO]]/$W$2</f>
        <v>6.8000000000000005E-2</v>
      </c>
      <c r="CJ61" s="4">
        <f>NewCleanValue[[#This Row],[Total FC]]/$AN$2</f>
        <v>8.5858585858585856E-2</v>
      </c>
      <c r="CK61" s="4">
        <f>NewCleanValue[[#This Row],[Total EH]]/$AY$2</f>
        <v>0.22666666666666666</v>
      </c>
      <c r="CL61" s="4">
        <f>NewCleanValue[[#This Row],[Total SD]]/$BJ$2</f>
        <v>0.51923076923076927</v>
      </c>
      <c r="CM61" s="4">
        <f>NewCleanValue[[#This Row],[Total CS]]/$BO$2</f>
        <v>0.32653061224489793</v>
      </c>
    </row>
    <row r="62" spans="1:91">
      <c r="A62" s="4" t="s">
        <v>233</v>
      </c>
      <c r="B62" s="4" t="s">
        <v>234</v>
      </c>
      <c r="C62" s="4" t="s">
        <v>128</v>
      </c>
      <c r="D62" s="4" t="s">
        <v>97</v>
      </c>
      <c r="E62" s="4" t="s">
        <v>93</v>
      </c>
      <c r="F62" s="4" t="s">
        <v>85</v>
      </c>
      <c r="G62" s="4">
        <v>2</v>
      </c>
      <c r="H62" s="4">
        <v>1.125</v>
      </c>
      <c r="I62" s="4">
        <v>0</v>
      </c>
      <c r="J62" s="4">
        <v>0</v>
      </c>
      <c r="K62" s="4">
        <v>0</v>
      </c>
      <c r="L62" s="4">
        <v>1</v>
      </c>
      <c r="M62" s="4">
        <v>0</v>
      </c>
      <c r="N62" s="4">
        <v>0</v>
      </c>
      <c r="O62" s="4">
        <v>0</v>
      </c>
      <c r="P62" s="4">
        <v>0</v>
      </c>
      <c r="Q62" s="4">
        <v>0</v>
      </c>
      <c r="R62" s="4">
        <v>0</v>
      </c>
      <c r="S62" s="4">
        <v>0</v>
      </c>
      <c r="T62" s="4">
        <v>0</v>
      </c>
      <c r="U62" s="4">
        <v>0</v>
      </c>
      <c r="V62" s="4">
        <v>0</v>
      </c>
      <c r="W62" s="4">
        <v>2.125</v>
      </c>
      <c r="X62" s="4">
        <v>0</v>
      </c>
      <c r="Y62" s="4">
        <v>1.125</v>
      </c>
      <c r="Z62" s="4">
        <v>0</v>
      </c>
      <c r="AA62" s="4">
        <v>0</v>
      </c>
      <c r="AB62" s="4">
        <v>1</v>
      </c>
      <c r="AC62" s="4">
        <v>0</v>
      </c>
      <c r="AD62" s="4">
        <v>0</v>
      </c>
      <c r="AE62" s="4">
        <v>0</v>
      </c>
      <c r="AF62" s="4">
        <v>0</v>
      </c>
      <c r="AG62" s="4">
        <v>0</v>
      </c>
      <c r="AH62" s="4">
        <v>0</v>
      </c>
      <c r="AI62" s="4">
        <v>0</v>
      </c>
      <c r="AJ62" s="4">
        <v>0</v>
      </c>
      <c r="AK62" s="4">
        <v>0</v>
      </c>
      <c r="AL62" s="4">
        <v>0</v>
      </c>
      <c r="AM62" s="4">
        <v>0</v>
      </c>
      <c r="AN62" s="4">
        <v>2.125</v>
      </c>
      <c r="AO62" s="4">
        <v>0</v>
      </c>
      <c r="AP62" s="4">
        <v>0</v>
      </c>
      <c r="AQ62" s="4">
        <v>0</v>
      </c>
      <c r="AR62" s="4">
        <v>0</v>
      </c>
      <c r="AS62" s="4">
        <v>0</v>
      </c>
      <c r="AT62" s="4">
        <v>0</v>
      </c>
      <c r="AU62" s="4">
        <v>2.25</v>
      </c>
      <c r="AV62" s="4">
        <v>1</v>
      </c>
      <c r="AW62" s="4">
        <v>1</v>
      </c>
      <c r="AX62" s="4">
        <v>0</v>
      </c>
      <c r="AY62" s="4">
        <v>4.25</v>
      </c>
      <c r="AZ62" s="4">
        <v>0</v>
      </c>
      <c r="BA62" s="4">
        <v>0</v>
      </c>
      <c r="BB62" s="4">
        <v>0</v>
      </c>
      <c r="BC62" s="4">
        <v>0</v>
      </c>
      <c r="BD62" s="4">
        <v>1</v>
      </c>
      <c r="BE62" s="4">
        <v>1</v>
      </c>
      <c r="BF62" s="4">
        <v>1</v>
      </c>
      <c r="BG62" s="4">
        <v>1.5</v>
      </c>
      <c r="BH62" s="4">
        <v>2.25</v>
      </c>
      <c r="BI62" s="4">
        <v>0</v>
      </c>
      <c r="BJ62" s="4">
        <v>6.75</v>
      </c>
      <c r="BK62" s="4">
        <v>0</v>
      </c>
      <c r="BL62" s="4">
        <v>0</v>
      </c>
      <c r="BM62" s="4">
        <v>4</v>
      </c>
      <c r="BN62" s="4">
        <v>0</v>
      </c>
      <c r="BO62" s="4">
        <v>4</v>
      </c>
      <c r="BP62" s="4">
        <v>19.25</v>
      </c>
      <c r="BQ62" s="4">
        <v>4</v>
      </c>
      <c r="BR62" s="4">
        <v>0</v>
      </c>
      <c r="BS62" s="4">
        <v>100</v>
      </c>
      <c r="BT62" s="4">
        <v>19.25</v>
      </c>
      <c r="BU62" s="4" t="str">
        <f>IF(NewCleanValue[[#This Row],[Final Score]]&gt;50,"Pass","Fail")</f>
        <v>Fail</v>
      </c>
      <c r="BV62" s="4">
        <v>1</v>
      </c>
      <c r="BW62" s="4">
        <v>0</v>
      </c>
      <c r="BX62" s="4">
        <v>0</v>
      </c>
      <c r="BY62" s="4">
        <v>19.25</v>
      </c>
      <c r="BZ62" s="4">
        <v>0</v>
      </c>
      <c r="CA62" s="4">
        <v>0</v>
      </c>
      <c r="CB62" s="4">
        <v>1</v>
      </c>
      <c r="CC62" s="4">
        <v>0</v>
      </c>
      <c r="CD62" s="4">
        <v>19.25</v>
      </c>
      <c r="CE62" s="4">
        <v>0</v>
      </c>
      <c r="CF62" s="4">
        <v>0</v>
      </c>
      <c r="CG62" s="4">
        <v>0</v>
      </c>
      <c r="CH62" s="4">
        <v>0</v>
      </c>
      <c r="CI62" s="4">
        <f>NewCleanValue[[#This Row],[Total FO]]/$W$2</f>
        <v>6.8000000000000005E-2</v>
      </c>
      <c r="CJ62" s="4">
        <f>NewCleanValue[[#This Row],[Total FC]]/$AN$2</f>
        <v>8.5858585858585856E-2</v>
      </c>
      <c r="CK62" s="4">
        <f>NewCleanValue[[#This Row],[Total EH]]/$AY$2</f>
        <v>0.22666666666666666</v>
      </c>
      <c r="CL62" s="4">
        <f>NewCleanValue[[#This Row],[Total SD]]/$BJ$2</f>
        <v>0.51923076923076927</v>
      </c>
      <c r="CM62" s="4">
        <f>NewCleanValue[[#This Row],[Total CS]]/$BO$2</f>
        <v>0.32653061224489793</v>
      </c>
    </row>
    <row r="63" spans="1:91">
      <c r="A63" s="4" t="s">
        <v>235</v>
      </c>
      <c r="B63" s="4" t="s">
        <v>236</v>
      </c>
      <c r="C63" s="4" t="s">
        <v>237</v>
      </c>
      <c r="D63" s="4" t="s">
        <v>92</v>
      </c>
      <c r="E63" s="4" t="s">
        <v>93</v>
      </c>
      <c r="F63" s="4" t="s">
        <v>186</v>
      </c>
      <c r="G63" s="4">
        <v>1</v>
      </c>
      <c r="H63" s="4">
        <v>1.125</v>
      </c>
      <c r="I63" s="4">
        <v>0</v>
      </c>
      <c r="J63" s="4">
        <v>0</v>
      </c>
      <c r="K63" s="4">
        <v>0</v>
      </c>
      <c r="L63" s="4">
        <v>1</v>
      </c>
      <c r="M63" s="4">
        <v>0</v>
      </c>
      <c r="N63" s="4">
        <v>0</v>
      </c>
      <c r="O63" s="4">
        <v>0</v>
      </c>
      <c r="P63" s="4">
        <v>0</v>
      </c>
      <c r="Q63" s="4">
        <v>0</v>
      </c>
      <c r="R63" s="4">
        <v>0</v>
      </c>
      <c r="S63" s="4">
        <v>0</v>
      </c>
      <c r="T63" s="4">
        <v>0</v>
      </c>
      <c r="U63" s="4">
        <v>0</v>
      </c>
      <c r="V63" s="4">
        <v>0</v>
      </c>
      <c r="W63" s="4">
        <v>2.125</v>
      </c>
      <c r="X63" s="4">
        <v>0</v>
      </c>
      <c r="Y63" s="4">
        <v>1.125</v>
      </c>
      <c r="Z63" s="4">
        <v>0</v>
      </c>
      <c r="AA63" s="4">
        <v>0</v>
      </c>
      <c r="AB63" s="4">
        <v>1</v>
      </c>
      <c r="AC63" s="4">
        <v>0</v>
      </c>
      <c r="AD63" s="4">
        <v>0</v>
      </c>
      <c r="AE63" s="4">
        <v>0</v>
      </c>
      <c r="AF63" s="4">
        <v>0</v>
      </c>
      <c r="AG63" s="4">
        <v>0</v>
      </c>
      <c r="AH63" s="4">
        <v>0</v>
      </c>
      <c r="AI63" s="4">
        <v>0</v>
      </c>
      <c r="AJ63" s="4">
        <v>0</v>
      </c>
      <c r="AK63" s="4">
        <v>0</v>
      </c>
      <c r="AL63" s="4">
        <v>0</v>
      </c>
      <c r="AM63" s="4">
        <v>0</v>
      </c>
      <c r="AN63" s="4">
        <v>2.125</v>
      </c>
      <c r="AO63" s="4">
        <v>0</v>
      </c>
      <c r="AP63" s="4">
        <v>0</v>
      </c>
      <c r="AQ63" s="4">
        <v>0</v>
      </c>
      <c r="AR63" s="4">
        <v>0</v>
      </c>
      <c r="AS63" s="4">
        <v>0</v>
      </c>
      <c r="AT63" s="4">
        <v>0</v>
      </c>
      <c r="AU63" s="4">
        <v>2.25</v>
      </c>
      <c r="AV63" s="4">
        <v>1</v>
      </c>
      <c r="AW63" s="4">
        <v>1</v>
      </c>
      <c r="AX63" s="4">
        <v>0</v>
      </c>
      <c r="AY63" s="4">
        <v>4.25</v>
      </c>
      <c r="AZ63" s="4">
        <v>0</v>
      </c>
      <c r="BA63" s="4">
        <v>0</v>
      </c>
      <c r="BB63" s="4">
        <v>0</v>
      </c>
      <c r="BC63" s="4">
        <v>0</v>
      </c>
      <c r="BD63" s="4">
        <v>1</v>
      </c>
      <c r="BE63" s="4">
        <v>1</v>
      </c>
      <c r="BF63" s="4">
        <v>1</v>
      </c>
      <c r="BG63" s="4">
        <v>1.5</v>
      </c>
      <c r="BH63" s="4">
        <v>2.25</v>
      </c>
      <c r="BI63" s="4">
        <v>0</v>
      </c>
      <c r="BJ63" s="4">
        <v>6.75</v>
      </c>
      <c r="BK63" s="4">
        <v>0</v>
      </c>
      <c r="BL63" s="4">
        <v>0</v>
      </c>
      <c r="BM63" s="4">
        <v>4</v>
      </c>
      <c r="BN63" s="4">
        <v>0</v>
      </c>
      <c r="BO63" s="4">
        <v>4</v>
      </c>
      <c r="BP63" s="4">
        <v>19.25</v>
      </c>
      <c r="BQ63" s="4">
        <v>4</v>
      </c>
      <c r="BR63" s="4">
        <v>0</v>
      </c>
      <c r="BS63" s="4">
        <v>100</v>
      </c>
      <c r="BT63" s="4">
        <v>19.25</v>
      </c>
      <c r="BU63" s="4" t="str">
        <f>IF(NewCleanValue[[#This Row],[Final Score]]&gt;50,"Pass","Fail")</f>
        <v>Fail</v>
      </c>
      <c r="BV63" s="4">
        <v>0</v>
      </c>
      <c r="BW63" s="4">
        <v>1</v>
      </c>
      <c r="BX63" s="4">
        <v>0</v>
      </c>
      <c r="BY63" s="4">
        <v>0</v>
      </c>
      <c r="BZ63" s="4">
        <v>19.25</v>
      </c>
      <c r="CA63" s="4">
        <v>0</v>
      </c>
      <c r="CB63" s="4">
        <v>0</v>
      </c>
      <c r="CC63" s="4">
        <v>1</v>
      </c>
      <c r="CD63" s="4">
        <v>0</v>
      </c>
      <c r="CE63" s="4">
        <v>19.25</v>
      </c>
      <c r="CF63" s="4">
        <v>0</v>
      </c>
      <c r="CG63" s="4">
        <v>0</v>
      </c>
      <c r="CH63" s="4">
        <v>0</v>
      </c>
      <c r="CI63" s="4">
        <f>NewCleanValue[[#This Row],[Total FO]]/$W$2</f>
        <v>6.8000000000000005E-2</v>
      </c>
      <c r="CJ63" s="4">
        <f>NewCleanValue[[#This Row],[Total FC]]/$AN$2</f>
        <v>8.5858585858585856E-2</v>
      </c>
      <c r="CK63" s="4">
        <f>NewCleanValue[[#This Row],[Total EH]]/$AY$2</f>
        <v>0.22666666666666666</v>
      </c>
      <c r="CL63" s="4">
        <f>NewCleanValue[[#This Row],[Total SD]]/$BJ$2</f>
        <v>0.51923076923076927</v>
      </c>
      <c r="CM63" s="4">
        <f>NewCleanValue[[#This Row],[Total CS]]/$BO$2</f>
        <v>0.32653061224489793</v>
      </c>
    </row>
    <row r="64" spans="1:91">
      <c r="A64" s="4" t="s">
        <v>238</v>
      </c>
      <c r="B64" s="4" t="s">
        <v>239</v>
      </c>
      <c r="C64" s="4" t="s">
        <v>128</v>
      </c>
      <c r="D64" s="4" t="s">
        <v>97</v>
      </c>
      <c r="E64" s="4" t="s">
        <v>93</v>
      </c>
      <c r="F64" s="4" t="s">
        <v>85</v>
      </c>
      <c r="G64" s="4">
        <v>2</v>
      </c>
      <c r="H64" s="4">
        <v>1.125</v>
      </c>
      <c r="I64" s="4">
        <v>0</v>
      </c>
      <c r="J64" s="4">
        <v>0</v>
      </c>
      <c r="K64" s="4">
        <v>0</v>
      </c>
      <c r="L64" s="4">
        <v>1</v>
      </c>
      <c r="M64" s="4">
        <v>0</v>
      </c>
      <c r="N64" s="4">
        <v>0</v>
      </c>
      <c r="O64" s="4">
        <v>0</v>
      </c>
      <c r="P64" s="4">
        <v>0</v>
      </c>
      <c r="Q64" s="4">
        <v>0</v>
      </c>
      <c r="R64" s="4">
        <v>0</v>
      </c>
      <c r="S64" s="4">
        <v>0</v>
      </c>
      <c r="T64" s="4">
        <v>0</v>
      </c>
      <c r="U64" s="4">
        <v>0</v>
      </c>
      <c r="V64" s="4">
        <v>0</v>
      </c>
      <c r="W64" s="4">
        <v>2.125</v>
      </c>
      <c r="X64" s="4">
        <v>0</v>
      </c>
      <c r="Y64" s="4">
        <v>1.125</v>
      </c>
      <c r="Z64" s="4">
        <v>0</v>
      </c>
      <c r="AA64" s="4">
        <v>0</v>
      </c>
      <c r="AB64" s="4">
        <v>1</v>
      </c>
      <c r="AC64" s="4">
        <v>0</v>
      </c>
      <c r="AD64" s="4">
        <v>0</v>
      </c>
      <c r="AE64" s="4">
        <v>0</v>
      </c>
      <c r="AF64" s="4">
        <v>0</v>
      </c>
      <c r="AG64" s="4">
        <v>0</v>
      </c>
      <c r="AH64" s="4">
        <v>0</v>
      </c>
      <c r="AI64" s="4">
        <v>0</v>
      </c>
      <c r="AJ64" s="4">
        <v>0</v>
      </c>
      <c r="AK64" s="4">
        <v>0</v>
      </c>
      <c r="AL64" s="4">
        <v>0</v>
      </c>
      <c r="AM64" s="4">
        <v>0</v>
      </c>
      <c r="AN64" s="4">
        <v>2.125</v>
      </c>
      <c r="AO64" s="4">
        <v>0</v>
      </c>
      <c r="AP64" s="4">
        <v>0</v>
      </c>
      <c r="AQ64" s="4">
        <v>0</v>
      </c>
      <c r="AR64" s="4">
        <v>0</v>
      </c>
      <c r="AS64" s="4">
        <v>0</v>
      </c>
      <c r="AT64" s="4">
        <v>0</v>
      </c>
      <c r="AU64" s="4">
        <v>2.25</v>
      </c>
      <c r="AV64" s="4">
        <v>1</v>
      </c>
      <c r="AW64" s="4">
        <v>1</v>
      </c>
      <c r="AX64" s="4">
        <v>0</v>
      </c>
      <c r="AY64" s="4">
        <v>4.25</v>
      </c>
      <c r="AZ64" s="4">
        <v>0</v>
      </c>
      <c r="BA64" s="4">
        <v>0</v>
      </c>
      <c r="BB64" s="4">
        <v>0</v>
      </c>
      <c r="BC64" s="4">
        <v>0</v>
      </c>
      <c r="BD64" s="4">
        <v>1</v>
      </c>
      <c r="BE64" s="4">
        <v>1</v>
      </c>
      <c r="BF64" s="4">
        <v>1</v>
      </c>
      <c r="BG64" s="4">
        <v>1.5</v>
      </c>
      <c r="BH64" s="4">
        <v>2.25</v>
      </c>
      <c r="BI64" s="4">
        <v>0</v>
      </c>
      <c r="BJ64" s="4">
        <v>6.75</v>
      </c>
      <c r="BK64" s="4">
        <v>0</v>
      </c>
      <c r="BL64" s="4">
        <v>0</v>
      </c>
      <c r="BM64" s="4">
        <v>4</v>
      </c>
      <c r="BN64" s="4">
        <v>0</v>
      </c>
      <c r="BO64" s="4">
        <v>4</v>
      </c>
      <c r="BP64" s="4">
        <v>19.25</v>
      </c>
      <c r="BQ64" s="4">
        <v>4</v>
      </c>
      <c r="BR64" s="4">
        <v>0</v>
      </c>
      <c r="BS64" s="4">
        <v>100</v>
      </c>
      <c r="BT64" s="4">
        <v>19.25</v>
      </c>
      <c r="BU64" s="4" t="str">
        <f>IF(NewCleanValue[[#This Row],[Final Score]]&gt;50,"Pass","Fail")</f>
        <v>Fail</v>
      </c>
      <c r="BV64" s="4">
        <v>1</v>
      </c>
      <c r="BW64" s="4">
        <v>0</v>
      </c>
      <c r="BX64" s="4">
        <v>0</v>
      </c>
      <c r="BY64" s="4">
        <v>19.25</v>
      </c>
      <c r="BZ64" s="4">
        <v>0</v>
      </c>
      <c r="CA64" s="4">
        <v>0</v>
      </c>
      <c r="CB64" s="4">
        <v>1</v>
      </c>
      <c r="CC64" s="4">
        <v>0</v>
      </c>
      <c r="CD64" s="4">
        <v>19.25</v>
      </c>
      <c r="CE64" s="4">
        <v>0</v>
      </c>
      <c r="CF64" s="4">
        <v>0</v>
      </c>
      <c r="CG64" s="4">
        <v>0</v>
      </c>
      <c r="CH64" s="4">
        <v>0</v>
      </c>
      <c r="CI64" s="4">
        <f>NewCleanValue[[#This Row],[Total FO]]/$W$2</f>
        <v>6.8000000000000005E-2</v>
      </c>
      <c r="CJ64" s="4">
        <f>NewCleanValue[[#This Row],[Total FC]]/$AN$2</f>
        <v>8.5858585858585856E-2</v>
      </c>
      <c r="CK64" s="4">
        <f>NewCleanValue[[#This Row],[Total EH]]/$AY$2</f>
        <v>0.22666666666666666</v>
      </c>
      <c r="CL64" s="4">
        <f>NewCleanValue[[#This Row],[Total SD]]/$BJ$2</f>
        <v>0.51923076923076927</v>
      </c>
      <c r="CM64" s="4">
        <f>NewCleanValue[[#This Row],[Total CS]]/$BO$2</f>
        <v>0.32653061224489793</v>
      </c>
    </row>
    <row r="65" spans="1:91">
      <c r="A65" s="4" t="s">
        <v>240</v>
      </c>
      <c r="B65" s="4" t="s">
        <v>241</v>
      </c>
      <c r="C65" s="4" t="s">
        <v>102</v>
      </c>
      <c r="D65" s="4" t="s">
        <v>97</v>
      </c>
      <c r="E65" s="4" t="s">
        <v>93</v>
      </c>
      <c r="F65" s="4" t="s">
        <v>85</v>
      </c>
      <c r="G65" s="4">
        <v>2</v>
      </c>
      <c r="H65" s="4">
        <v>1.125</v>
      </c>
      <c r="I65" s="4">
        <v>0</v>
      </c>
      <c r="J65" s="4">
        <v>0</v>
      </c>
      <c r="K65" s="4">
        <v>0</v>
      </c>
      <c r="L65" s="4">
        <v>1</v>
      </c>
      <c r="M65" s="4">
        <v>0</v>
      </c>
      <c r="N65" s="4">
        <v>0</v>
      </c>
      <c r="O65" s="4">
        <v>0</v>
      </c>
      <c r="P65" s="4">
        <v>0</v>
      </c>
      <c r="Q65" s="4">
        <v>0</v>
      </c>
      <c r="R65" s="4">
        <v>0</v>
      </c>
      <c r="S65" s="4">
        <v>0</v>
      </c>
      <c r="T65" s="4">
        <v>0</v>
      </c>
      <c r="U65" s="4">
        <v>0</v>
      </c>
      <c r="V65" s="4">
        <v>0</v>
      </c>
      <c r="W65" s="4">
        <v>2.125</v>
      </c>
      <c r="X65" s="4">
        <v>0</v>
      </c>
      <c r="Y65" s="4">
        <v>1.125</v>
      </c>
      <c r="Z65" s="4">
        <v>0</v>
      </c>
      <c r="AA65" s="4">
        <v>0</v>
      </c>
      <c r="AB65" s="4">
        <v>1</v>
      </c>
      <c r="AC65" s="4">
        <v>0</v>
      </c>
      <c r="AD65" s="4">
        <v>0</v>
      </c>
      <c r="AE65" s="4">
        <v>0</v>
      </c>
      <c r="AF65" s="4">
        <v>0</v>
      </c>
      <c r="AG65" s="4">
        <v>0</v>
      </c>
      <c r="AH65" s="4">
        <v>0</v>
      </c>
      <c r="AI65" s="4">
        <v>0</v>
      </c>
      <c r="AJ65" s="4">
        <v>0</v>
      </c>
      <c r="AK65" s="4">
        <v>0</v>
      </c>
      <c r="AL65" s="4">
        <v>0</v>
      </c>
      <c r="AM65" s="4">
        <v>0</v>
      </c>
      <c r="AN65" s="4">
        <v>2.125</v>
      </c>
      <c r="AO65" s="4">
        <v>0</v>
      </c>
      <c r="AP65" s="4">
        <v>0</v>
      </c>
      <c r="AQ65" s="4">
        <v>0</v>
      </c>
      <c r="AR65" s="4">
        <v>0</v>
      </c>
      <c r="AS65" s="4">
        <v>0</v>
      </c>
      <c r="AT65" s="4">
        <v>0</v>
      </c>
      <c r="AU65" s="4">
        <v>2.25</v>
      </c>
      <c r="AV65" s="4">
        <v>1</v>
      </c>
      <c r="AW65" s="4">
        <v>1</v>
      </c>
      <c r="AX65" s="4">
        <v>0</v>
      </c>
      <c r="AY65" s="4">
        <v>4.25</v>
      </c>
      <c r="AZ65" s="4">
        <v>0</v>
      </c>
      <c r="BA65" s="4">
        <v>0</v>
      </c>
      <c r="BB65" s="4">
        <v>0</v>
      </c>
      <c r="BC65" s="4">
        <v>0</v>
      </c>
      <c r="BD65" s="4">
        <v>1</v>
      </c>
      <c r="BE65" s="4">
        <v>1</v>
      </c>
      <c r="BF65" s="4">
        <v>1</v>
      </c>
      <c r="BG65" s="4">
        <v>1.5</v>
      </c>
      <c r="BH65" s="4">
        <v>2.25</v>
      </c>
      <c r="BI65" s="4">
        <v>0</v>
      </c>
      <c r="BJ65" s="4">
        <v>6.75</v>
      </c>
      <c r="BK65" s="4">
        <v>0</v>
      </c>
      <c r="BL65" s="4">
        <v>0</v>
      </c>
      <c r="BM65" s="4">
        <v>4</v>
      </c>
      <c r="BN65" s="4">
        <v>0</v>
      </c>
      <c r="BO65" s="4">
        <v>4</v>
      </c>
      <c r="BP65" s="4">
        <v>19.25</v>
      </c>
      <c r="BQ65" s="4">
        <v>4</v>
      </c>
      <c r="BR65" s="4">
        <v>0</v>
      </c>
      <c r="BS65" s="4">
        <v>100</v>
      </c>
      <c r="BT65" s="4">
        <v>19.25</v>
      </c>
      <c r="BU65" s="4" t="str">
        <f>IF(NewCleanValue[[#This Row],[Final Score]]&gt;50,"Pass","Fail")</f>
        <v>Fail</v>
      </c>
      <c r="BV65" s="4">
        <v>1</v>
      </c>
      <c r="BW65" s="4">
        <v>0</v>
      </c>
      <c r="BX65" s="4">
        <v>0</v>
      </c>
      <c r="BY65" s="4">
        <v>19.25</v>
      </c>
      <c r="BZ65" s="4">
        <v>0</v>
      </c>
      <c r="CA65" s="4">
        <v>0</v>
      </c>
      <c r="CB65" s="4">
        <v>1</v>
      </c>
      <c r="CC65" s="4">
        <v>0</v>
      </c>
      <c r="CD65" s="4">
        <v>19.25</v>
      </c>
      <c r="CE65" s="4">
        <v>0</v>
      </c>
      <c r="CF65" s="4">
        <v>0</v>
      </c>
      <c r="CG65" s="4">
        <v>0</v>
      </c>
      <c r="CH65" s="4">
        <v>0</v>
      </c>
      <c r="CI65" s="4">
        <f>NewCleanValue[[#This Row],[Total FO]]/$W$2</f>
        <v>6.8000000000000005E-2</v>
      </c>
      <c r="CJ65" s="4">
        <f>NewCleanValue[[#This Row],[Total FC]]/$AN$2</f>
        <v>8.5858585858585856E-2</v>
      </c>
      <c r="CK65" s="4">
        <f>NewCleanValue[[#This Row],[Total EH]]/$AY$2</f>
        <v>0.22666666666666666</v>
      </c>
      <c r="CL65" s="4">
        <f>NewCleanValue[[#This Row],[Total SD]]/$BJ$2</f>
        <v>0.51923076923076927</v>
      </c>
      <c r="CM65" s="4">
        <f>NewCleanValue[[#This Row],[Total CS]]/$BO$2</f>
        <v>0.32653061224489793</v>
      </c>
    </row>
    <row r="66" spans="1:91">
      <c r="A66" s="4" t="s">
        <v>242</v>
      </c>
      <c r="B66" s="4" t="s">
        <v>243</v>
      </c>
      <c r="C66" s="4" t="s">
        <v>244</v>
      </c>
      <c r="D66" s="4" t="s">
        <v>97</v>
      </c>
      <c r="E66" s="4" t="s">
        <v>93</v>
      </c>
      <c r="F66" s="4" t="s">
        <v>85</v>
      </c>
      <c r="G66" s="4">
        <v>2</v>
      </c>
      <c r="H66" s="4">
        <v>1.125</v>
      </c>
      <c r="I66" s="4">
        <v>0</v>
      </c>
      <c r="J66" s="4">
        <v>0</v>
      </c>
      <c r="K66" s="4">
        <v>0</v>
      </c>
      <c r="L66" s="4">
        <v>1</v>
      </c>
      <c r="M66" s="4">
        <v>0</v>
      </c>
      <c r="N66" s="4">
        <v>0</v>
      </c>
      <c r="O66" s="4">
        <v>0</v>
      </c>
      <c r="P66" s="4">
        <v>0</v>
      </c>
      <c r="Q66" s="4">
        <v>0</v>
      </c>
      <c r="R66" s="4">
        <v>0</v>
      </c>
      <c r="S66" s="4">
        <v>0</v>
      </c>
      <c r="T66" s="4">
        <v>0</v>
      </c>
      <c r="U66" s="4">
        <v>0</v>
      </c>
      <c r="V66" s="4">
        <v>0</v>
      </c>
      <c r="W66" s="4">
        <v>2.125</v>
      </c>
      <c r="X66" s="4">
        <v>0</v>
      </c>
      <c r="Y66" s="4">
        <v>1.125</v>
      </c>
      <c r="Z66" s="4">
        <v>0</v>
      </c>
      <c r="AA66" s="4">
        <v>0</v>
      </c>
      <c r="AB66" s="4">
        <v>1</v>
      </c>
      <c r="AC66" s="4">
        <v>0</v>
      </c>
      <c r="AD66" s="4">
        <v>0</v>
      </c>
      <c r="AE66" s="4">
        <v>0</v>
      </c>
      <c r="AF66" s="4">
        <v>0</v>
      </c>
      <c r="AG66" s="4">
        <v>0</v>
      </c>
      <c r="AH66" s="4">
        <v>0</v>
      </c>
      <c r="AI66" s="4">
        <v>0</v>
      </c>
      <c r="AJ66" s="4">
        <v>0</v>
      </c>
      <c r="AK66" s="4">
        <v>0</v>
      </c>
      <c r="AL66" s="4">
        <v>0</v>
      </c>
      <c r="AM66" s="4">
        <v>0</v>
      </c>
      <c r="AN66" s="4">
        <v>2.125</v>
      </c>
      <c r="AO66" s="4">
        <v>0</v>
      </c>
      <c r="AP66" s="4">
        <v>0</v>
      </c>
      <c r="AQ66" s="4">
        <v>0</v>
      </c>
      <c r="AR66" s="4">
        <v>0</v>
      </c>
      <c r="AS66" s="4">
        <v>0</v>
      </c>
      <c r="AT66" s="4">
        <v>0</v>
      </c>
      <c r="AU66" s="4">
        <v>2.25</v>
      </c>
      <c r="AV66" s="4">
        <v>1</v>
      </c>
      <c r="AW66" s="4">
        <v>1</v>
      </c>
      <c r="AX66" s="4">
        <v>0</v>
      </c>
      <c r="AY66" s="4">
        <v>4.25</v>
      </c>
      <c r="AZ66" s="4">
        <v>0</v>
      </c>
      <c r="BA66" s="4">
        <v>0</v>
      </c>
      <c r="BB66" s="4">
        <v>0</v>
      </c>
      <c r="BC66" s="4">
        <v>0</v>
      </c>
      <c r="BD66" s="4">
        <v>1</v>
      </c>
      <c r="BE66" s="4">
        <v>1</v>
      </c>
      <c r="BF66" s="4">
        <v>1</v>
      </c>
      <c r="BG66" s="4">
        <v>1.5</v>
      </c>
      <c r="BH66" s="4">
        <v>2.25</v>
      </c>
      <c r="BI66" s="4">
        <v>0</v>
      </c>
      <c r="BJ66" s="4">
        <v>6.75</v>
      </c>
      <c r="BK66" s="4">
        <v>0</v>
      </c>
      <c r="BL66" s="4">
        <v>0</v>
      </c>
      <c r="BM66" s="4">
        <v>4</v>
      </c>
      <c r="BN66" s="4">
        <v>0</v>
      </c>
      <c r="BO66" s="4">
        <v>4</v>
      </c>
      <c r="BP66" s="4">
        <v>19.25</v>
      </c>
      <c r="BQ66" s="4">
        <v>4</v>
      </c>
      <c r="BR66" s="4">
        <v>0</v>
      </c>
      <c r="BS66" s="4">
        <v>100</v>
      </c>
      <c r="BT66" s="4">
        <v>19.25</v>
      </c>
      <c r="BU66" s="4" t="str">
        <f>IF(NewCleanValue[[#This Row],[Final Score]]&gt;50,"Pass","Fail")</f>
        <v>Fail</v>
      </c>
      <c r="BV66" s="4">
        <v>1</v>
      </c>
      <c r="BW66" s="4">
        <v>0</v>
      </c>
      <c r="BX66" s="4">
        <v>0</v>
      </c>
      <c r="BY66" s="4">
        <v>19.25</v>
      </c>
      <c r="BZ66" s="4">
        <v>0</v>
      </c>
      <c r="CA66" s="4">
        <v>0</v>
      </c>
      <c r="CB66" s="4">
        <v>1</v>
      </c>
      <c r="CC66" s="4">
        <v>0</v>
      </c>
      <c r="CD66" s="4">
        <v>19.25</v>
      </c>
      <c r="CE66" s="4">
        <v>0</v>
      </c>
      <c r="CF66" s="4">
        <v>0</v>
      </c>
      <c r="CG66" s="4">
        <v>0</v>
      </c>
      <c r="CH66" s="4">
        <v>0</v>
      </c>
      <c r="CI66" s="4">
        <f>NewCleanValue[[#This Row],[Total FO]]/$W$2</f>
        <v>6.8000000000000005E-2</v>
      </c>
      <c r="CJ66" s="4">
        <f>NewCleanValue[[#This Row],[Total FC]]/$AN$2</f>
        <v>8.5858585858585856E-2</v>
      </c>
      <c r="CK66" s="4">
        <f>NewCleanValue[[#This Row],[Total EH]]/$AY$2</f>
        <v>0.22666666666666666</v>
      </c>
      <c r="CL66" s="4">
        <f>NewCleanValue[[#This Row],[Total SD]]/$BJ$2</f>
        <v>0.51923076923076927</v>
      </c>
      <c r="CM66" s="4">
        <f>NewCleanValue[[#This Row],[Total CS]]/$BO$2</f>
        <v>0.32653061224489793</v>
      </c>
    </row>
    <row r="67" spans="1:91">
      <c r="A67" s="4" t="s">
        <v>245</v>
      </c>
      <c r="B67" s="4" t="s">
        <v>246</v>
      </c>
      <c r="C67" s="4" t="s">
        <v>237</v>
      </c>
      <c r="D67" s="4" t="s">
        <v>92</v>
      </c>
      <c r="E67" s="4" t="s">
        <v>93</v>
      </c>
      <c r="F67" s="4" t="s">
        <v>186</v>
      </c>
      <c r="G67" s="4">
        <v>1</v>
      </c>
      <c r="H67" s="4">
        <v>1.125</v>
      </c>
      <c r="I67" s="4">
        <v>0</v>
      </c>
      <c r="J67" s="4">
        <v>0</v>
      </c>
      <c r="K67" s="4">
        <v>0</v>
      </c>
      <c r="L67" s="4">
        <v>1</v>
      </c>
      <c r="M67" s="4">
        <v>0</v>
      </c>
      <c r="N67" s="4">
        <v>0</v>
      </c>
      <c r="O67" s="4">
        <v>0</v>
      </c>
      <c r="P67" s="4">
        <v>0</v>
      </c>
      <c r="Q67" s="4">
        <v>0</v>
      </c>
      <c r="R67" s="4">
        <v>0</v>
      </c>
      <c r="S67" s="4">
        <v>0</v>
      </c>
      <c r="T67" s="4">
        <v>0</v>
      </c>
      <c r="U67" s="4">
        <v>0</v>
      </c>
      <c r="V67" s="4">
        <v>0</v>
      </c>
      <c r="W67" s="4">
        <v>2.125</v>
      </c>
      <c r="X67" s="4">
        <v>0</v>
      </c>
      <c r="Y67" s="4">
        <v>1.125</v>
      </c>
      <c r="Z67" s="4">
        <v>0</v>
      </c>
      <c r="AA67" s="4">
        <v>0</v>
      </c>
      <c r="AB67" s="4">
        <v>1</v>
      </c>
      <c r="AC67" s="4">
        <v>0</v>
      </c>
      <c r="AD67" s="4">
        <v>0</v>
      </c>
      <c r="AE67" s="4">
        <v>0</v>
      </c>
      <c r="AF67" s="4">
        <v>0</v>
      </c>
      <c r="AG67" s="4">
        <v>0</v>
      </c>
      <c r="AH67" s="4">
        <v>0</v>
      </c>
      <c r="AI67" s="4">
        <v>0</v>
      </c>
      <c r="AJ67" s="4">
        <v>0</v>
      </c>
      <c r="AK67" s="4">
        <v>0</v>
      </c>
      <c r="AL67" s="4">
        <v>0</v>
      </c>
      <c r="AM67" s="4">
        <v>0</v>
      </c>
      <c r="AN67" s="4">
        <v>2.125</v>
      </c>
      <c r="AO67" s="4">
        <v>0</v>
      </c>
      <c r="AP67" s="4">
        <v>0</v>
      </c>
      <c r="AQ67" s="4">
        <v>0</v>
      </c>
      <c r="AR67" s="4">
        <v>0</v>
      </c>
      <c r="AS67" s="4">
        <v>0</v>
      </c>
      <c r="AT67" s="4">
        <v>0</v>
      </c>
      <c r="AU67" s="4">
        <v>2.25</v>
      </c>
      <c r="AV67" s="4">
        <v>1</v>
      </c>
      <c r="AW67" s="4">
        <v>1</v>
      </c>
      <c r="AX67" s="4">
        <v>0</v>
      </c>
      <c r="AY67" s="4">
        <v>4.25</v>
      </c>
      <c r="AZ67" s="4">
        <v>0</v>
      </c>
      <c r="BA67" s="4">
        <v>0</v>
      </c>
      <c r="BB67" s="4">
        <v>0</v>
      </c>
      <c r="BC67" s="4">
        <v>0</v>
      </c>
      <c r="BD67" s="4">
        <v>1</v>
      </c>
      <c r="BE67" s="4">
        <v>1</v>
      </c>
      <c r="BF67" s="4">
        <v>1</v>
      </c>
      <c r="BG67" s="4">
        <v>1.5</v>
      </c>
      <c r="BH67" s="4">
        <v>2.25</v>
      </c>
      <c r="BI67" s="4">
        <v>0</v>
      </c>
      <c r="BJ67" s="4">
        <v>6.75</v>
      </c>
      <c r="BK67" s="4">
        <v>0</v>
      </c>
      <c r="BL67" s="4">
        <v>0</v>
      </c>
      <c r="BM67" s="4">
        <v>4</v>
      </c>
      <c r="BN67" s="4">
        <v>0</v>
      </c>
      <c r="BO67" s="4">
        <v>4</v>
      </c>
      <c r="BP67" s="4">
        <v>19.25</v>
      </c>
      <c r="BQ67" s="4">
        <v>4</v>
      </c>
      <c r="BR67" s="4">
        <v>0</v>
      </c>
      <c r="BS67" s="4">
        <v>100</v>
      </c>
      <c r="BT67" s="4">
        <v>19.25</v>
      </c>
      <c r="BU67" s="4" t="str">
        <f>IF(NewCleanValue[[#This Row],[Final Score]]&gt;50,"Pass","Fail")</f>
        <v>Fail</v>
      </c>
      <c r="BV67" s="4">
        <v>0</v>
      </c>
      <c r="BW67" s="4">
        <v>1</v>
      </c>
      <c r="BX67" s="4">
        <v>0</v>
      </c>
      <c r="BY67" s="4">
        <v>0</v>
      </c>
      <c r="BZ67" s="4">
        <v>19.25</v>
      </c>
      <c r="CA67" s="4">
        <v>0</v>
      </c>
      <c r="CB67" s="4">
        <v>0</v>
      </c>
      <c r="CC67" s="4">
        <v>1</v>
      </c>
      <c r="CD67" s="4">
        <v>0</v>
      </c>
      <c r="CE67" s="4">
        <v>19.25</v>
      </c>
      <c r="CF67" s="4">
        <v>0</v>
      </c>
      <c r="CG67" s="4">
        <v>0</v>
      </c>
      <c r="CH67" s="4">
        <v>0</v>
      </c>
      <c r="CI67" s="4">
        <f>NewCleanValue[[#This Row],[Total FO]]/$W$2</f>
        <v>6.8000000000000005E-2</v>
      </c>
      <c r="CJ67" s="4">
        <f>NewCleanValue[[#This Row],[Total FC]]/$AN$2</f>
        <v>8.5858585858585856E-2</v>
      </c>
      <c r="CK67" s="4">
        <f>NewCleanValue[[#This Row],[Total EH]]/$AY$2</f>
        <v>0.22666666666666666</v>
      </c>
      <c r="CL67" s="4">
        <f>NewCleanValue[[#This Row],[Total SD]]/$BJ$2</f>
        <v>0.51923076923076927</v>
      </c>
      <c r="CM67" s="4">
        <f>NewCleanValue[[#This Row],[Total CS]]/$BO$2</f>
        <v>0.32653061224489793</v>
      </c>
    </row>
    <row r="68" spans="1:91">
      <c r="A68" s="4" t="s">
        <v>247</v>
      </c>
      <c r="B68" s="4" t="s">
        <v>248</v>
      </c>
      <c r="C68" s="4" t="s">
        <v>128</v>
      </c>
      <c r="D68" s="4" t="s">
        <v>92</v>
      </c>
      <c r="E68" s="4" t="s">
        <v>93</v>
      </c>
      <c r="F68" s="4" t="s">
        <v>186</v>
      </c>
      <c r="G68" s="4">
        <v>1</v>
      </c>
      <c r="H68" s="4">
        <v>1.125</v>
      </c>
      <c r="I68" s="4">
        <v>0</v>
      </c>
      <c r="J68" s="4">
        <v>0</v>
      </c>
      <c r="K68" s="4">
        <v>0</v>
      </c>
      <c r="L68" s="4">
        <v>1</v>
      </c>
      <c r="M68" s="4">
        <v>0</v>
      </c>
      <c r="N68" s="4">
        <v>0</v>
      </c>
      <c r="O68" s="4">
        <v>0</v>
      </c>
      <c r="P68" s="4">
        <v>0</v>
      </c>
      <c r="Q68" s="4">
        <v>0</v>
      </c>
      <c r="R68" s="4">
        <v>0</v>
      </c>
      <c r="S68" s="4">
        <v>0</v>
      </c>
      <c r="T68" s="4">
        <v>0</v>
      </c>
      <c r="U68" s="4">
        <v>0</v>
      </c>
      <c r="V68" s="4">
        <v>0</v>
      </c>
      <c r="W68" s="4">
        <v>2.125</v>
      </c>
      <c r="X68" s="4">
        <v>0</v>
      </c>
      <c r="Y68" s="4">
        <v>1.125</v>
      </c>
      <c r="Z68" s="4">
        <v>0</v>
      </c>
      <c r="AA68" s="4">
        <v>0</v>
      </c>
      <c r="AB68" s="4">
        <v>1</v>
      </c>
      <c r="AC68" s="4">
        <v>0</v>
      </c>
      <c r="AD68" s="4">
        <v>0</v>
      </c>
      <c r="AE68" s="4">
        <v>0</v>
      </c>
      <c r="AF68" s="4">
        <v>0</v>
      </c>
      <c r="AG68" s="4">
        <v>0</v>
      </c>
      <c r="AH68" s="4">
        <v>0</v>
      </c>
      <c r="AI68" s="4">
        <v>0</v>
      </c>
      <c r="AJ68" s="4">
        <v>0</v>
      </c>
      <c r="AK68" s="4">
        <v>0</v>
      </c>
      <c r="AL68" s="4">
        <v>0</v>
      </c>
      <c r="AM68" s="4">
        <v>0</v>
      </c>
      <c r="AN68" s="4">
        <v>2.125</v>
      </c>
      <c r="AO68" s="4">
        <v>0</v>
      </c>
      <c r="AP68" s="4">
        <v>0</v>
      </c>
      <c r="AQ68" s="4">
        <v>0</v>
      </c>
      <c r="AR68" s="4">
        <v>0</v>
      </c>
      <c r="AS68" s="4">
        <v>0</v>
      </c>
      <c r="AT68" s="4">
        <v>0</v>
      </c>
      <c r="AU68" s="4">
        <v>2.25</v>
      </c>
      <c r="AV68" s="4">
        <v>1</v>
      </c>
      <c r="AW68" s="4">
        <v>1</v>
      </c>
      <c r="AX68" s="4">
        <v>0</v>
      </c>
      <c r="AY68" s="4">
        <v>4.25</v>
      </c>
      <c r="AZ68" s="4">
        <v>0</v>
      </c>
      <c r="BA68" s="4">
        <v>0</v>
      </c>
      <c r="BB68" s="4">
        <v>0</v>
      </c>
      <c r="BC68" s="4">
        <v>0</v>
      </c>
      <c r="BD68" s="4">
        <v>1</v>
      </c>
      <c r="BE68" s="4">
        <v>1</v>
      </c>
      <c r="BF68" s="4">
        <v>1</v>
      </c>
      <c r="BG68" s="4">
        <v>1.5</v>
      </c>
      <c r="BH68" s="4">
        <v>2.25</v>
      </c>
      <c r="BI68" s="4">
        <v>0</v>
      </c>
      <c r="BJ68" s="4">
        <v>6.75</v>
      </c>
      <c r="BK68" s="4">
        <v>0</v>
      </c>
      <c r="BL68" s="4">
        <v>0</v>
      </c>
      <c r="BM68" s="4">
        <v>4</v>
      </c>
      <c r="BN68" s="4">
        <v>0</v>
      </c>
      <c r="BO68" s="4">
        <v>4</v>
      </c>
      <c r="BP68" s="4">
        <v>19.25</v>
      </c>
      <c r="BQ68" s="4">
        <v>4</v>
      </c>
      <c r="BR68" s="4">
        <v>0</v>
      </c>
      <c r="BS68" s="4">
        <v>100</v>
      </c>
      <c r="BT68" s="4">
        <v>19.25</v>
      </c>
      <c r="BU68" s="4" t="str">
        <f>IF(NewCleanValue[[#This Row],[Final Score]]&gt;50,"Pass","Fail")</f>
        <v>Fail</v>
      </c>
      <c r="BV68" s="4">
        <v>0</v>
      </c>
      <c r="BW68" s="4">
        <v>1</v>
      </c>
      <c r="BX68" s="4">
        <v>0</v>
      </c>
      <c r="BY68" s="4">
        <v>0</v>
      </c>
      <c r="BZ68" s="4">
        <v>19.25</v>
      </c>
      <c r="CA68" s="4">
        <v>0</v>
      </c>
      <c r="CB68" s="4">
        <v>0</v>
      </c>
      <c r="CC68" s="4">
        <v>1</v>
      </c>
      <c r="CD68" s="4">
        <v>0</v>
      </c>
      <c r="CE68" s="4">
        <v>19.25</v>
      </c>
      <c r="CF68" s="4">
        <v>0</v>
      </c>
      <c r="CG68" s="4">
        <v>0</v>
      </c>
      <c r="CH68" s="4">
        <v>0</v>
      </c>
      <c r="CI68" s="4">
        <f>NewCleanValue[[#This Row],[Total FO]]/$W$2</f>
        <v>6.8000000000000005E-2</v>
      </c>
      <c r="CJ68" s="4">
        <f>NewCleanValue[[#This Row],[Total FC]]/$AN$2</f>
        <v>8.5858585858585856E-2</v>
      </c>
      <c r="CK68" s="4">
        <f>NewCleanValue[[#This Row],[Total EH]]/$AY$2</f>
        <v>0.22666666666666666</v>
      </c>
      <c r="CL68" s="4">
        <f>NewCleanValue[[#This Row],[Total SD]]/$BJ$2</f>
        <v>0.51923076923076927</v>
      </c>
      <c r="CM68" s="4">
        <f>NewCleanValue[[#This Row],[Total CS]]/$BO$2</f>
        <v>0.32653061224489793</v>
      </c>
    </row>
    <row r="69" spans="1:91">
      <c r="A69" s="4" t="s">
        <v>249</v>
      </c>
      <c r="B69" s="4" t="s">
        <v>250</v>
      </c>
      <c r="C69" s="4" t="s">
        <v>221</v>
      </c>
      <c r="D69" s="4" t="s">
        <v>92</v>
      </c>
      <c r="E69" s="4" t="s">
        <v>93</v>
      </c>
      <c r="F69" s="4" t="s">
        <v>186</v>
      </c>
      <c r="G69" s="4">
        <v>1</v>
      </c>
      <c r="H69" s="4">
        <v>1.125</v>
      </c>
      <c r="I69" s="4">
        <v>0</v>
      </c>
      <c r="J69" s="4">
        <v>0</v>
      </c>
      <c r="K69" s="4">
        <v>0</v>
      </c>
      <c r="L69" s="4">
        <v>1</v>
      </c>
      <c r="M69" s="4">
        <v>0</v>
      </c>
      <c r="N69" s="4">
        <v>0</v>
      </c>
      <c r="O69" s="4">
        <v>0</v>
      </c>
      <c r="P69" s="4">
        <v>0</v>
      </c>
      <c r="Q69" s="4">
        <v>0</v>
      </c>
      <c r="R69" s="4">
        <v>0</v>
      </c>
      <c r="S69" s="4">
        <v>0</v>
      </c>
      <c r="T69" s="4">
        <v>0</v>
      </c>
      <c r="U69" s="4">
        <v>0</v>
      </c>
      <c r="V69" s="4">
        <v>0</v>
      </c>
      <c r="W69" s="4">
        <v>2.125</v>
      </c>
      <c r="X69" s="4">
        <v>0</v>
      </c>
      <c r="Y69" s="4">
        <v>1.125</v>
      </c>
      <c r="Z69" s="4">
        <v>0</v>
      </c>
      <c r="AA69" s="4">
        <v>0</v>
      </c>
      <c r="AB69" s="4">
        <v>1</v>
      </c>
      <c r="AC69" s="4">
        <v>0</v>
      </c>
      <c r="AD69" s="4">
        <v>0</v>
      </c>
      <c r="AE69" s="4">
        <v>0</v>
      </c>
      <c r="AF69" s="4">
        <v>0</v>
      </c>
      <c r="AG69" s="4">
        <v>0</v>
      </c>
      <c r="AH69" s="4">
        <v>0</v>
      </c>
      <c r="AI69" s="4">
        <v>0</v>
      </c>
      <c r="AJ69" s="4">
        <v>0</v>
      </c>
      <c r="AK69" s="4">
        <v>0</v>
      </c>
      <c r="AL69" s="4">
        <v>0</v>
      </c>
      <c r="AM69" s="4">
        <v>0</v>
      </c>
      <c r="AN69" s="4">
        <v>2.125</v>
      </c>
      <c r="AO69" s="4">
        <v>0</v>
      </c>
      <c r="AP69" s="4">
        <v>0</v>
      </c>
      <c r="AQ69" s="4">
        <v>0</v>
      </c>
      <c r="AR69" s="4">
        <v>0</v>
      </c>
      <c r="AS69" s="4">
        <v>0</v>
      </c>
      <c r="AT69" s="4">
        <v>0</v>
      </c>
      <c r="AU69" s="4">
        <v>2.25</v>
      </c>
      <c r="AV69" s="4">
        <v>1</v>
      </c>
      <c r="AW69" s="4">
        <v>1</v>
      </c>
      <c r="AX69" s="4">
        <v>0</v>
      </c>
      <c r="AY69" s="4">
        <v>4.25</v>
      </c>
      <c r="AZ69" s="4">
        <v>0</v>
      </c>
      <c r="BA69" s="4">
        <v>0</v>
      </c>
      <c r="BB69" s="4">
        <v>0</v>
      </c>
      <c r="BC69" s="4">
        <v>0</v>
      </c>
      <c r="BD69" s="4">
        <v>1</v>
      </c>
      <c r="BE69" s="4">
        <v>1</v>
      </c>
      <c r="BF69" s="4">
        <v>1</v>
      </c>
      <c r="BG69" s="4">
        <v>1.5</v>
      </c>
      <c r="BH69" s="4">
        <v>2.25</v>
      </c>
      <c r="BI69" s="4">
        <v>0</v>
      </c>
      <c r="BJ69" s="4">
        <v>6.75</v>
      </c>
      <c r="BK69" s="4">
        <v>0</v>
      </c>
      <c r="BL69" s="4">
        <v>0</v>
      </c>
      <c r="BM69" s="4">
        <v>4</v>
      </c>
      <c r="BN69" s="4">
        <v>0</v>
      </c>
      <c r="BO69" s="4">
        <v>4</v>
      </c>
      <c r="BP69" s="4">
        <v>19.25</v>
      </c>
      <c r="BQ69" s="4">
        <v>4</v>
      </c>
      <c r="BR69" s="4">
        <v>0</v>
      </c>
      <c r="BS69" s="4">
        <v>100</v>
      </c>
      <c r="BT69" s="4">
        <v>19.25</v>
      </c>
      <c r="BU69" s="4" t="str">
        <f>IF(NewCleanValue[[#This Row],[Final Score]]&gt;50,"Pass","Fail")</f>
        <v>Fail</v>
      </c>
      <c r="BV69" s="4">
        <v>0</v>
      </c>
      <c r="BW69" s="4">
        <v>1</v>
      </c>
      <c r="BX69" s="4">
        <v>0</v>
      </c>
      <c r="BY69" s="4">
        <v>0</v>
      </c>
      <c r="BZ69" s="4">
        <v>19.25</v>
      </c>
      <c r="CA69" s="4">
        <v>0</v>
      </c>
      <c r="CB69" s="4">
        <v>0</v>
      </c>
      <c r="CC69" s="4">
        <v>1</v>
      </c>
      <c r="CD69" s="4">
        <v>0</v>
      </c>
      <c r="CE69" s="4">
        <v>19.25</v>
      </c>
      <c r="CF69" s="4">
        <v>0</v>
      </c>
      <c r="CG69" s="4">
        <v>0</v>
      </c>
      <c r="CH69" s="4">
        <v>0</v>
      </c>
      <c r="CI69" s="4">
        <f>NewCleanValue[[#This Row],[Total FO]]/$W$2</f>
        <v>6.8000000000000005E-2</v>
      </c>
      <c r="CJ69" s="4">
        <f>NewCleanValue[[#This Row],[Total FC]]/$AN$2</f>
        <v>8.5858585858585856E-2</v>
      </c>
      <c r="CK69" s="4">
        <f>NewCleanValue[[#This Row],[Total EH]]/$AY$2</f>
        <v>0.22666666666666666</v>
      </c>
      <c r="CL69" s="4">
        <f>NewCleanValue[[#This Row],[Total SD]]/$BJ$2</f>
        <v>0.51923076923076927</v>
      </c>
      <c r="CM69" s="4">
        <f>NewCleanValue[[#This Row],[Total CS]]/$BO$2</f>
        <v>0.32653061224489793</v>
      </c>
    </row>
    <row r="70" spans="1:91">
      <c r="A70" s="4" t="s">
        <v>251</v>
      </c>
      <c r="B70" s="4" t="s">
        <v>252</v>
      </c>
      <c r="C70" s="4" t="s">
        <v>253</v>
      </c>
      <c r="D70" s="4" t="s">
        <v>92</v>
      </c>
      <c r="E70" s="4" t="s">
        <v>93</v>
      </c>
      <c r="F70" s="4" t="s">
        <v>186</v>
      </c>
      <c r="G70" s="4">
        <v>1</v>
      </c>
      <c r="H70" s="4">
        <v>1.125</v>
      </c>
      <c r="I70" s="4">
        <v>0</v>
      </c>
      <c r="J70" s="4">
        <v>0</v>
      </c>
      <c r="K70" s="4">
        <v>0</v>
      </c>
      <c r="L70" s="4">
        <v>1</v>
      </c>
      <c r="M70" s="4">
        <v>0</v>
      </c>
      <c r="N70" s="4">
        <v>0</v>
      </c>
      <c r="O70" s="4">
        <v>0</v>
      </c>
      <c r="P70" s="4">
        <v>0</v>
      </c>
      <c r="Q70" s="4">
        <v>0</v>
      </c>
      <c r="R70" s="4">
        <v>0</v>
      </c>
      <c r="S70" s="4">
        <v>0</v>
      </c>
      <c r="T70" s="4">
        <v>0</v>
      </c>
      <c r="U70" s="4">
        <v>0</v>
      </c>
      <c r="V70" s="4">
        <v>0</v>
      </c>
      <c r="W70" s="4">
        <v>2.125</v>
      </c>
      <c r="X70" s="4">
        <v>0</v>
      </c>
      <c r="Y70" s="4">
        <v>1.125</v>
      </c>
      <c r="Z70" s="4">
        <v>0</v>
      </c>
      <c r="AA70" s="4">
        <v>0</v>
      </c>
      <c r="AB70" s="4">
        <v>1</v>
      </c>
      <c r="AC70" s="4">
        <v>0</v>
      </c>
      <c r="AD70" s="4">
        <v>0</v>
      </c>
      <c r="AE70" s="4">
        <v>0</v>
      </c>
      <c r="AF70" s="4">
        <v>0</v>
      </c>
      <c r="AG70" s="4">
        <v>0</v>
      </c>
      <c r="AH70" s="4">
        <v>0</v>
      </c>
      <c r="AI70" s="4">
        <v>0</v>
      </c>
      <c r="AJ70" s="4">
        <v>0</v>
      </c>
      <c r="AK70" s="4">
        <v>0</v>
      </c>
      <c r="AL70" s="4">
        <v>0</v>
      </c>
      <c r="AM70" s="4">
        <v>0</v>
      </c>
      <c r="AN70" s="4">
        <v>2.125</v>
      </c>
      <c r="AO70" s="4">
        <v>0</v>
      </c>
      <c r="AP70" s="4">
        <v>0</v>
      </c>
      <c r="AQ70" s="4">
        <v>0</v>
      </c>
      <c r="AR70" s="4">
        <v>0</v>
      </c>
      <c r="AS70" s="4">
        <v>0</v>
      </c>
      <c r="AT70" s="4">
        <v>0</v>
      </c>
      <c r="AU70" s="4">
        <v>2.25</v>
      </c>
      <c r="AV70" s="4">
        <v>1</v>
      </c>
      <c r="AW70" s="4">
        <v>1</v>
      </c>
      <c r="AX70" s="4">
        <v>0</v>
      </c>
      <c r="AY70" s="4">
        <v>4.25</v>
      </c>
      <c r="AZ70" s="4">
        <v>0</v>
      </c>
      <c r="BA70" s="4">
        <v>0</v>
      </c>
      <c r="BB70" s="4">
        <v>0</v>
      </c>
      <c r="BC70" s="4">
        <v>0</v>
      </c>
      <c r="BD70" s="4">
        <v>1</v>
      </c>
      <c r="BE70" s="4">
        <v>1</v>
      </c>
      <c r="BF70" s="4">
        <v>1</v>
      </c>
      <c r="BG70" s="4">
        <v>1.5</v>
      </c>
      <c r="BH70" s="4">
        <v>2.25</v>
      </c>
      <c r="BI70" s="4">
        <v>0</v>
      </c>
      <c r="BJ70" s="4">
        <v>6.75</v>
      </c>
      <c r="BK70" s="4">
        <v>0</v>
      </c>
      <c r="BL70" s="4">
        <v>0</v>
      </c>
      <c r="BM70" s="4">
        <v>4</v>
      </c>
      <c r="BN70" s="4">
        <v>0</v>
      </c>
      <c r="BO70" s="4">
        <v>4</v>
      </c>
      <c r="BP70" s="4">
        <v>19.25</v>
      </c>
      <c r="BQ70" s="4">
        <v>4</v>
      </c>
      <c r="BR70" s="4">
        <v>0</v>
      </c>
      <c r="BS70" s="4">
        <v>100</v>
      </c>
      <c r="BT70" s="4">
        <v>19.25</v>
      </c>
      <c r="BU70" s="4" t="str">
        <f>IF(NewCleanValue[[#This Row],[Final Score]]&gt;50,"Pass","Fail")</f>
        <v>Fail</v>
      </c>
      <c r="BV70" s="4">
        <v>0</v>
      </c>
      <c r="BW70" s="4">
        <v>1</v>
      </c>
      <c r="BX70" s="4">
        <v>0</v>
      </c>
      <c r="BY70" s="4">
        <v>0</v>
      </c>
      <c r="BZ70" s="4">
        <v>19.25</v>
      </c>
      <c r="CA70" s="4">
        <v>0</v>
      </c>
      <c r="CB70" s="4">
        <v>0</v>
      </c>
      <c r="CC70" s="4">
        <v>1</v>
      </c>
      <c r="CD70" s="4">
        <v>0</v>
      </c>
      <c r="CE70" s="4">
        <v>19.25</v>
      </c>
      <c r="CF70" s="4">
        <v>0</v>
      </c>
      <c r="CG70" s="4">
        <v>0</v>
      </c>
      <c r="CH70" s="4">
        <v>0</v>
      </c>
      <c r="CI70" s="4">
        <f>NewCleanValue[[#This Row],[Total FO]]/$W$2</f>
        <v>6.8000000000000005E-2</v>
      </c>
      <c r="CJ70" s="4">
        <f>NewCleanValue[[#This Row],[Total FC]]/$AN$2</f>
        <v>8.5858585858585856E-2</v>
      </c>
      <c r="CK70" s="4">
        <f>NewCleanValue[[#This Row],[Total EH]]/$AY$2</f>
        <v>0.22666666666666666</v>
      </c>
      <c r="CL70" s="4">
        <f>NewCleanValue[[#This Row],[Total SD]]/$BJ$2</f>
        <v>0.51923076923076927</v>
      </c>
      <c r="CM70" s="4">
        <f>NewCleanValue[[#This Row],[Total CS]]/$BO$2</f>
        <v>0.32653061224489793</v>
      </c>
    </row>
    <row r="71" spans="1:91">
      <c r="A71" s="4" t="s">
        <v>254</v>
      </c>
      <c r="B71" s="4" t="s">
        <v>255</v>
      </c>
      <c r="C71" s="4" t="s">
        <v>128</v>
      </c>
      <c r="D71" s="4" t="s">
        <v>92</v>
      </c>
      <c r="E71" s="4" t="s">
        <v>93</v>
      </c>
      <c r="F71" s="4" t="s">
        <v>186</v>
      </c>
      <c r="G71" s="4">
        <v>1</v>
      </c>
      <c r="H71" s="4">
        <v>1.125</v>
      </c>
      <c r="I71" s="4">
        <v>0</v>
      </c>
      <c r="J71" s="4">
        <v>0</v>
      </c>
      <c r="K71" s="4">
        <v>0</v>
      </c>
      <c r="L71" s="4">
        <v>1</v>
      </c>
      <c r="M71" s="4">
        <v>0</v>
      </c>
      <c r="N71" s="4">
        <v>0</v>
      </c>
      <c r="O71" s="4">
        <v>0</v>
      </c>
      <c r="P71" s="4">
        <v>0</v>
      </c>
      <c r="Q71" s="4">
        <v>0</v>
      </c>
      <c r="R71" s="4">
        <v>0</v>
      </c>
      <c r="S71" s="4">
        <v>0</v>
      </c>
      <c r="T71" s="4">
        <v>0</v>
      </c>
      <c r="U71" s="4">
        <v>0</v>
      </c>
      <c r="V71" s="4">
        <v>0</v>
      </c>
      <c r="W71" s="4">
        <v>2.125</v>
      </c>
      <c r="X71" s="4">
        <v>0</v>
      </c>
      <c r="Y71" s="4">
        <v>1.125</v>
      </c>
      <c r="Z71" s="4">
        <v>0</v>
      </c>
      <c r="AA71" s="4">
        <v>0</v>
      </c>
      <c r="AB71" s="4">
        <v>1</v>
      </c>
      <c r="AC71" s="4">
        <v>0</v>
      </c>
      <c r="AD71" s="4">
        <v>0</v>
      </c>
      <c r="AE71" s="4">
        <v>0</v>
      </c>
      <c r="AF71" s="4">
        <v>0</v>
      </c>
      <c r="AG71" s="4">
        <v>0</v>
      </c>
      <c r="AH71" s="4">
        <v>0</v>
      </c>
      <c r="AI71" s="4">
        <v>0</v>
      </c>
      <c r="AJ71" s="4">
        <v>0</v>
      </c>
      <c r="AK71" s="4">
        <v>0</v>
      </c>
      <c r="AL71" s="4">
        <v>0</v>
      </c>
      <c r="AM71" s="4">
        <v>0</v>
      </c>
      <c r="AN71" s="4">
        <v>2.125</v>
      </c>
      <c r="AO71" s="4">
        <v>0</v>
      </c>
      <c r="AP71" s="4">
        <v>0</v>
      </c>
      <c r="AQ71" s="4">
        <v>0</v>
      </c>
      <c r="AR71" s="4">
        <v>0</v>
      </c>
      <c r="AS71" s="4">
        <v>0</v>
      </c>
      <c r="AT71" s="4">
        <v>0</v>
      </c>
      <c r="AU71" s="4">
        <v>2.25</v>
      </c>
      <c r="AV71" s="4">
        <v>1</v>
      </c>
      <c r="AW71" s="4">
        <v>1</v>
      </c>
      <c r="AX71" s="4">
        <v>0</v>
      </c>
      <c r="AY71" s="4">
        <v>4.25</v>
      </c>
      <c r="AZ71" s="4">
        <v>0</v>
      </c>
      <c r="BA71" s="4">
        <v>0</v>
      </c>
      <c r="BB71" s="4">
        <v>0</v>
      </c>
      <c r="BC71" s="4">
        <v>0</v>
      </c>
      <c r="BD71" s="4">
        <v>1</v>
      </c>
      <c r="BE71" s="4">
        <v>1</v>
      </c>
      <c r="BF71" s="4">
        <v>1</v>
      </c>
      <c r="BG71" s="4">
        <v>1.5</v>
      </c>
      <c r="BH71" s="4">
        <v>2.25</v>
      </c>
      <c r="BI71" s="4">
        <v>0</v>
      </c>
      <c r="BJ71" s="4">
        <v>6.75</v>
      </c>
      <c r="BK71" s="4">
        <v>0</v>
      </c>
      <c r="BL71" s="4">
        <v>0</v>
      </c>
      <c r="BM71" s="4">
        <v>4</v>
      </c>
      <c r="BN71" s="4">
        <v>0</v>
      </c>
      <c r="BO71" s="4">
        <v>4</v>
      </c>
      <c r="BP71" s="4">
        <v>19.25</v>
      </c>
      <c r="BQ71" s="4">
        <v>4</v>
      </c>
      <c r="BR71" s="4">
        <v>0</v>
      </c>
      <c r="BS71" s="4">
        <v>100</v>
      </c>
      <c r="BT71" s="4">
        <v>19.25</v>
      </c>
      <c r="BU71" s="4" t="str">
        <f>IF(NewCleanValue[[#This Row],[Final Score]]&gt;50,"Pass","Fail")</f>
        <v>Fail</v>
      </c>
      <c r="BV71" s="4">
        <v>0</v>
      </c>
      <c r="BW71" s="4">
        <v>1</v>
      </c>
      <c r="BX71" s="4">
        <v>0</v>
      </c>
      <c r="BY71" s="4">
        <v>0</v>
      </c>
      <c r="BZ71" s="4">
        <v>19.25</v>
      </c>
      <c r="CA71" s="4">
        <v>0</v>
      </c>
      <c r="CB71" s="4">
        <v>0</v>
      </c>
      <c r="CC71" s="4">
        <v>1</v>
      </c>
      <c r="CD71" s="4">
        <v>0</v>
      </c>
      <c r="CE71" s="4">
        <v>19.25</v>
      </c>
      <c r="CF71" s="4">
        <v>0</v>
      </c>
      <c r="CG71" s="4">
        <v>0</v>
      </c>
      <c r="CH71" s="4">
        <v>0</v>
      </c>
      <c r="CI71" s="4">
        <f>NewCleanValue[[#This Row],[Total FO]]/$W$2</f>
        <v>6.8000000000000005E-2</v>
      </c>
      <c r="CJ71" s="4">
        <f>NewCleanValue[[#This Row],[Total FC]]/$AN$2</f>
        <v>8.5858585858585856E-2</v>
      </c>
      <c r="CK71" s="4">
        <f>NewCleanValue[[#This Row],[Total EH]]/$AY$2</f>
        <v>0.22666666666666666</v>
      </c>
      <c r="CL71" s="4">
        <f>NewCleanValue[[#This Row],[Total SD]]/$BJ$2</f>
        <v>0.51923076923076927</v>
      </c>
      <c r="CM71" s="4">
        <f>NewCleanValue[[#This Row],[Total CS]]/$BO$2</f>
        <v>0.32653061224489793</v>
      </c>
    </row>
    <row r="72" spans="1:91">
      <c r="A72" s="4" t="s">
        <v>256</v>
      </c>
      <c r="B72" s="4" t="s">
        <v>257</v>
      </c>
      <c r="C72" s="4" t="s">
        <v>258</v>
      </c>
      <c r="D72" s="4" t="s">
        <v>92</v>
      </c>
      <c r="E72" s="4" t="s">
        <v>93</v>
      </c>
      <c r="F72" s="4" t="s">
        <v>186</v>
      </c>
      <c r="G72" s="4">
        <v>1</v>
      </c>
      <c r="H72" s="4">
        <v>1.125</v>
      </c>
      <c r="I72" s="4">
        <v>0</v>
      </c>
      <c r="J72" s="4">
        <v>0</v>
      </c>
      <c r="K72" s="4">
        <v>0</v>
      </c>
      <c r="L72" s="4">
        <v>1</v>
      </c>
      <c r="M72" s="4">
        <v>0</v>
      </c>
      <c r="N72" s="4">
        <v>0</v>
      </c>
      <c r="O72" s="4">
        <v>0</v>
      </c>
      <c r="P72" s="4">
        <v>0</v>
      </c>
      <c r="Q72" s="4">
        <v>0</v>
      </c>
      <c r="R72" s="4">
        <v>0</v>
      </c>
      <c r="S72" s="4">
        <v>0</v>
      </c>
      <c r="T72" s="4">
        <v>0</v>
      </c>
      <c r="U72" s="4">
        <v>0</v>
      </c>
      <c r="V72" s="4">
        <v>0</v>
      </c>
      <c r="W72" s="4">
        <v>2.125</v>
      </c>
      <c r="X72" s="4">
        <v>0</v>
      </c>
      <c r="Y72" s="4">
        <v>1.125</v>
      </c>
      <c r="Z72" s="4">
        <v>0</v>
      </c>
      <c r="AA72" s="4">
        <v>0</v>
      </c>
      <c r="AB72" s="4">
        <v>1</v>
      </c>
      <c r="AC72" s="4">
        <v>0</v>
      </c>
      <c r="AD72" s="4">
        <v>0</v>
      </c>
      <c r="AE72" s="4">
        <v>0</v>
      </c>
      <c r="AF72" s="4">
        <v>0</v>
      </c>
      <c r="AG72" s="4">
        <v>0</v>
      </c>
      <c r="AH72" s="4">
        <v>0</v>
      </c>
      <c r="AI72" s="4">
        <v>0</v>
      </c>
      <c r="AJ72" s="4">
        <v>0</v>
      </c>
      <c r="AK72" s="4">
        <v>0</v>
      </c>
      <c r="AL72" s="4">
        <v>0</v>
      </c>
      <c r="AM72" s="4">
        <v>0</v>
      </c>
      <c r="AN72" s="4">
        <v>2.125</v>
      </c>
      <c r="AO72" s="4">
        <v>0</v>
      </c>
      <c r="AP72" s="4">
        <v>0</v>
      </c>
      <c r="AQ72" s="4">
        <v>0</v>
      </c>
      <c r="AR72" s="4">
        <v>0</v>
      </c>
      <c r="AS72" s="4">
        <v>0</v>
      </c>
      <c r="AT72" s="4">
        <v>0</v>
      </c>
      <c r="AU72" s="4">
        <v>2.25</v>
      </c>
      <c r="AV72" s="4">
        <v>1</v>
      </c>
      <c r="AW72" s="4">
        <v>1</v>
      </c>
      <c r="AX72" s="4">
        <v>0</v>
      </c>
      <c r="AY72" s="4">
        <v>4.25</v>
      </c>
      <c r="AZ72" s="4">
        <v>0</v>
      </c>
      <c r="BA72" s="4">
        <v>0</v>
      </c>
      <c r="BB72" s="4">
        <v>0</v>
      </c>
      <c r="BC72" s="4">
        <v>0</v>
      </c>
      <c r="BD72" s="4">
        <v>1</v>
      </c>
      <c r="BE72" s="4">
        <v>1</v>
      </c>
      <c r="BF72" s="4">
        <v>1</v>
      </c>
      <c r="BG72" s="4">
        <v>1.5</v>
      </c>
      <c r="BH72" s="4">
        <v>2.25</v>
      </c>
      <c r="BI72" s="4">
        <v>0</v>
      </c>
      <c r="BJ72" s="4">
        <v>6.75</v>
      </c>
      <c r="BK72" s="4">
        <v>0</v>
      </c>
      <c r="BL72" s="4">
        <v>0</v>
      </c>
      <c r="BM72" s="4">
        <v>4</v>
      </c>
      <c r="BN72" s="4">
        <v>0</v>
      </c>
      <c r="BO72" s="4">
        <v>4</v>
      </c>
      <c r="BP72" s="4">
        <v>19.25</v>
      </c>
      <c r="BQ72" s="4">
        <v>4</v>
      </c>
      <c r="BR72" s="4">
        <v>0</v>
      </c>
      <c r="BS72" s="4">
        <v>100</v>
      </c>
      <c r="BT72" s="4">
        <v>19.25</v>
      </c>
      <c r="BU72" s="4" t="str">
        <f>IF(NewCleanValue[[#This Row],[Final Score]]&gt;50,"Pass","Fail")</f>
        <v>Fail</v>
      </c>
      <c r="BV72" s="4">
        <v>0</v>
      </c>
      <c r="BW72" s="4">
        <v>1</v>
      </c>
      <c r="BX72" s="4">
        <v>0</v>
      </c>
      <c r="BY72" s="4">
        <v>0</v>
      </c>
      <c r="BZ72" s="4">
        <v>19.25</v>
      </c>
      <c r="CA72" s="4">
        <v>0</v>
      </c>
      <c r="CB72" s="4">
        <v>0</v>
      </c>
      <c r="CC72" s="4">
        <v>1</v>
      </c>
      <c r="CD72" s="4">
        <v>0</v>
      </c>
      <c r="CE72" s="4">
        <v>19.25</v>
      </c>
      <c r="CF72" s="4">
        <v>0</v>
      </c>
      <c r="CG72" s="4">
        <v>0</v>
      </c>
      <c r="CH72" s="4">
        <v>0</v>
      </c>
      <c r="CI72" s="4">
        <f>NewCleanValue[[#This Row],[Total FO]]/$W$2</f>
        <v>6.8000000000000005E-2</v>
      </c>
      <c r="CJ72" s="4">
        <f>NewCleanValue[[#This Row],[Total FC]]/$AN$2</f>
        <v>8.5858585858585856E-2</v>
      </c>
      <c r="CK72" s="4">
        <f>NewCleanValue[[#This Row],[Total EH]]/$AY$2</f>
        <v>0.22666666666666666</v>
      </c>
      <c r="CL72" s="4">
        <f>NewCleanValue[[#This Row],[Total SD]]/$BJ$2</f>
        <v>0.51923076923076927</v>
      </c>
      <c r="CM72" s="4">
        <f>NewCleanValue[[#This Row],[Total CS]]/$BO$2</f>
        <v>0.32653061224489793</v>
      </c>
    </row>
    <row r="73" spans="1:91">
      <c r="A73" s="4" t="s">
        <v>259</v>
      </c>
      <c r="B73" s="4" t="s">
        <v>260</v>
      </c>
      <c r="C73" s="4" t="s">
        <v>261</v>
      </c>
      <c r="D73" s="4" t="s">
        <v>92</v>
      </c>
      <c r="E73" s="4" t="s">
        <v>93</v>
      </c>
      <c r="F73" s="4" t="s">
        <v>186</v>
      </c>
      <c r="G73" s="4">
        <v>1</v>
      </c>
      <c r="H73" s="4">
        <v>1.125</v>
      </c>
      <c r="I73" s="4">
        <v>0</v>
      </c>
      <c r="J73" s="4">
        <v>0</v>
      </c>
      <c r="K73" s="4">
        <v>0</v>
      </c>
      <c r="L73" s="4">
        <v>1</v>
      </c>
      <c r="M73" s="4">
        <v>0</v>
      </c>
      <c r="N73" s="4">
        <v>0</v>
      </c>
      <c r="O73" s="4">
        <v>0</v>
      </c>
      <c r="P73" s="4">
        <v>0</v>
      </c>
      <c r="Q73" s="4">
        <v>0</v>
      </c>
      <c r="R73" s="4">
        <v>0</v>
      </c>
      <c r="S73" s="4">
        <v>0</v>
      </c>
      <c r="T73" s="4">
        <v>0</v>
      </c>
      <c r="U73" s="4">
        <v>0</v>
      </c>
      <c r="V73" s="4">
        <v>0</v>
      </c>
      <c r="W73" s="4">
        <v>2.125</v>
      </c>
      <c r="X73" s="4">
        <v>0</v>
      </c>
      <c r="Y73" s="4">
        <v>1.125</v>
      </c>
      <c r="Z73" s="4">
        <v>0</v>
      </c>
      <c r="AA73" s="4">
        <v>0</v>
      </c>
      <c r="AB73" s="4">
        <v>1</v>
      </c>
      <c r="AC73" s="4">
        <v>0</v>
      </c>
      <c r="AD73" s="4">
        <v>0</v>
      </c>
      <c r="AE73" s="4">
        <v>0</v>
      </c>
      <c r="AF73" s="4">
        <v>0</v>
      </c>
      <c r="AG73" s="4">
        <v>0</v>
      </c>
      <c r="AH73" s="4">
        <v>0</v>
      </c>
      <c r="AI73" s="4">
        <v>0</v>
      </c>
      <c r="AJ73" s="4">
        <v>0</v>
      </c>
      <c r="AK73" s="4">
        <v>0</v>
      </c>
      <c r="AL73" s="4">
        <v>0</v>
      </c>
      <c r="AM73" s="4">
        <v>0</v>
      </c>
      <c r="AN73" s="4">
        <v>2.125</v>
      </c>
      <c r="AO73" s="4">
        <v>0</v>
      </c>
      <c r="AP73" s="4">
        <v>0</v>
      </c>
      <c r="AQ73" s="4">
        <v>0</v>
      </c>
      <c r="AR73" s="4">
        <v>0</v>
      </c>
      <c r="AS73" s="4">
        <v>0</v>
      </c>
      <c r="AT73" s="4">
        <v>0</v>
      </c>
      <c r="AU73" s="4">
        <v>2.25</v>
      </c>
      <c r="AV73" s="4">
        <v>1</v>
      </c>
      <c r="AW73" s="4">
        <v>1</v>
      </c>
      <c r="AX73" s="4">
        <v>0</v>
      </c>
      <c r="AY73" s="4">
        <v>4.25</v>
      </c>
      <c r="AZ73" s="4">
        <v>0</v>
      </c>
      <c r="BA73" s="4">
        <v>0</v>
      </c>
      <c r="BB73" s="4">
        <v>0</v>
      </c>
      <c r="BC73" s="4">
        <v>0</v>
      </c>
      <c r="BD73" s="4">
        <v>1</v>
      </c>
      <c r="BE73" s="4">
        <v>1</v>
      </c>
      <c r="BF73" s="4">
        <v>1</v>
      </c>
      <c r="BG73" s="4">
        <v>1.5</v>
      </c>
      <c r="BH73" s="4">
        <v>2.25</v>
      </c>
      <c r="BI73" s="4">
        <v>0</v>
      </c>
      <c r="BJ73" s="4">
        <v>6.75</v>
      </c>
      <c r="BK73" s="4">
        <v>0</v>
      </c>
      <c r="BL73" s="4">
        <v>0</v>
      </c>
      <c r="BM73" s="4">
        <v>4</v>
      </c>
      <c r="BN73" s="4">
        <v>0</v>
      </c>
      <c r="BO73" s="4">
        <v>4</v>
      </c>
      <c r="BP73" s="4">
        <v>19.25</v>
      </c>
      <c r="BQ73" s="4">
        <v>4</v>
      </c>
      <c r="BR73" s="4">
        <v>0</v>
      </c>
      <c r="BS73" s="4">
        <v>100</v>
      </c>
      <c r="BT73" s="4">
        <v>19.25</v>
      </c>
      <c r="BU73" s="4" t="str">
        <f>IF(NewCleanValue[[#This Row],[Final Score]]&gt;50,"Pass","Fail")</f>
        <v>Fail</v>
      </c>
      <c r="BV73" s="4">
        <v>0</v>
      </c>
      <c r="BW73" s="4">
        <v>1</v>
      </c>
      <c r="BX73" s="4">
        <v>0</v>
      </c>
      <c r="BY73" s="4">
        <v>0</v>
      </c>
      <c r="BZ73" s="4">
        <v>19.25</v>
      </c>
      <c r="CA73" s="4">
        <v>0</v>
      </c>
      <c r="CB73" s="4">
        <v>0</v>
      </c>
      <c r="CC73" s="4">
        <v>1</v>
      </c>
      <c r="CD73" s="4">
        <v>0</v>
      </c>
      <c r="CE73" s="4">
        <v>19.25</v>
      </c>
      <c r="CF73" s="4">
        <v>0</v>
      </c>
      <c r="CG73" s="4">
        <v>0</v>
      </c>
      <c r="CH73" s="4">
        <v>0</v>
      </c>
      <c r="CI73" s="4">
        <f>NewCleanValue[[#This Row],[Total FO]]/$W$2</f>
        <v>6.8000000000000005E-2</v>
      </c>
      <c r="CJ73" s="4">
        <f>NewCleanValue[[#This Row],[Total FC]]/$AN$2</f>
        <v>8.5858585858585856E-2</v>
      </c>
      <c r="CK73" s="4">
        <f>NewCleanValue[[#This Row],[Total EH]]/$AY$2</f>
        <v>0.22666666666666666</v>
      </c>
      <c r="CL73" s="4">
        <f>NewCleanValue[[#This Row],[Total SD]]/$BJ$2</f>
        <v>0.51923076923076927</v>
      </c>
      <c r="CM73" s="4">
        <f>NewCleanValue[[#This Row],[Total CS]]/$BO$2</f>
        <v>0.32653061224489793</v>
      </c>
    </row>
    <row r="74" spans="1:91">
      <c r="A74" s="4" t="s">
        <v>262</v>
      </c>
      <c r="B74" s="4" t="s">
        <v>263</v>
      </c>
      <c r="C74" s="4" t="s">
        <v>261</v>
      </c>
      <c r="D74" s="4" t="s">
        <v>92</v>
      </c>
      <c r="E74" s="4" t="s">
        <v>93</v>
      </c>
      <c r="F74" s="4" t="s">
        <v>186</v>
      </c>
      <c r="G74" s="4">
        <v>1</v>
      </c>
      <c r="H74" s="4">
        <v>1.125</v>
      </c>
      <c r="I74" s="4">
        <v>0</v>
      </c>
      <c r="J74" s="4">
        <v>0</v>
      </c>
      <c r="K74" s="4">
        <v>0</v>
      </c>
      <c r="L74" s="4">
        <v>1</v>
      </c>
      <c r="M74" s="4">
        <v>0</v>
      </c>
      <c r="N74" s="4">
        <v>0</v>
      </c>
      <c r="O74" s="4">
        <v>0</v>
      </c>
      <c r="P74" s="4">
        <v>0</v>
      </c>
      <c r="Q74" s="4">
        <v>0</v>
      </c>
      <c r="R74" s="4">
        <v>0</v>
      </c>
      <c r="S74" s="4">
        <v>0</v>
      </c>
      <c r="T74" s="4">
        <v>0</v>
      </c>
      <c r="U74" s="4">
        <v>0</v>
      </c>
      <c r="V74" s="4">
        <v>0</v>
      </c>
      <c r="W74" s="4">
        <v>2.125</v>
      </c>
      <c r="X74" s="4">
        <v>0</v>
      </c>
      <c r="Y74" s="4">
        <v>1.125</v>
      </c>
      <c r="Z74" s="4">
        <v>0</v>
      </c>
      <c r="AA74" s="4">
        <v>0</v>
      </c>
      <c r="AB74" s="4">
        <v>1</v>
      </c>
      <c r="AC74" s="4">
        <v>0</v>
      </c>
      <c r="AD74" s="4">
        <v>0</v>
      </c>
      <c r="AE74" s="4">
        <v>0</v>
      </c>
      <c r="AF74" s="4">
        <v>0</v>
      </c>
      <c r="AG74" s="4">
        <v>0</v>
      </c>
      <c r="AH74" s="4">
        <v>0</v>
      </c>
      <c r="AI74" s="4">
        <v>0</v>
      </c>
      <c r="AJ74" s="4">
        <v>0</v>
      </c>
      <c r="AK74" s="4">
        <v>0</v>
      </c>
      <c r="AL74" s="4">
        <v>0</v>
      </c>
      <c r="AM74" s="4">
        <v>0</v>
      </c>
      <c r="AN74" s="4">
        <v>2.125</v>
      </c>
      <c r="AO74" s="4">
        <v>0</v>
      </c>
      <c r="AP74" s="4">
        <v>0</v>
      </c>
      <c r="AQ74" s="4">
        <v>0</v>
      </c>
      <c r="AR74" s="4">
        <v>0</v>
      </c>
      <c r="AS74" s="4">
        <v>0</v>
      </c>
      <c r="AT74" s="4">
        <v>0</v>
      </c>
      <c r="AU74" s="4">
        <v>2.25</v>
      </c>
      <c r="AV74" s="4">
        <v>1</v>
      </c>
      <c r="AW74" s="4">
        <v>1</v>
      </c>
      <c r="AX74" s="4">
        <v>0</v>
      </c>
      <c r="AY74" s="4">
        <v>4.25</v>
      </c>
      <c r="AZ74" s="4">
        <v>0</v>
      </c>
      <c r="BA74" s="4">
        <v>0</v>
      </c>
      <c r="BB74" s="4">
        <v>0</v>
      </c>
      <c r="BC74" s="4">
        <v>0</v>
      </c>
      <c r="BD74" s="4">
        <v>1</v>
      </c>
      <c r="BE74" s="4">
        <v>1</v>
      </c>
      <c r="BF74" s="4">
        <v>1</v>
      </c>
      <c r="BG74" s="4">
        <v>1.5</v>
      </c>
      <c r="BH74" s="4">
        <v>2.25</v>
      </c>
      <c r="BI74" s="4">
        <v>0</v>
      </c>
      <c r="BJ74" s="4">
        <v>6.75</v>
      </c>
      <c r="BK74" s="4">
        <v>0</v>
      </c>
      <c r="BL74" s="4">
        <v>0</v>
      </c>
      <c r="BM74" s="4">
        <v>4</v>
      </c>
      <c r="BN74" s="4">
        <v>0</v>
      </c>
      <c r="BO74" s="4">
        <v>4</v>
      </c>
      <c r="BP74" s="4">
        <v>19.25</v>
      </c>
      <c r="BQ74" s="4">
        <v>4</v>
      </c>
      <c r="BR74" s="4">
        <v>0</v>
      </c>
      <c r="BS74" s="4">
        <v>100</v>
      </c>
      <c r="BT74" s="4">
        <v>19.25</v>
      </c>
      <c r="BU74" s="4" t="str">
        <f>IF(NewCleanValue[[#This Row],[Final Score]]&gt;50,"Pass","Fail")</f>
        <v>Fail</v>
      </c>
      <c r="BV74" s="4">
        <v>0</v>
      </c>
      <c r="BW74" s="4">
        <v>1</v>
      </c>
      <c r="BX74" s="4">
        <v>0</v>
      </c>
      <c r="BY74" s="4">
        <v>0</v>
      </c>
      <c r="BZ74" s="4">
        <v>19.25</v>
      </c>
      <c r="CA74" s="4">
        <v>0</v>
      </c>
      <c r="CB74" s="4">
        <v>0</v>
      </c>
      <c r="CC74" s="4">
        <v>1</v>
      </c>
      <c r="CD74" s="4">
        <v>0</v>
      </c>
      <c r="CE74" s="4">
        <v>19.25</v>
      </c>
      <c r="CF74" s="4">
        <v>0</v>
      </c>
      <c r="CG74" s="4">
        <v>0</v>
      </c>
      <c r="CH74" s="4">
        <v>0</v>
      </c>
      <c r="CI74" s="4">
        <f>NewCleanValue[[#This Row],[Total FO]]/$W$2</f>
        <v>6.8000000000000005E-2</v>
      </c>
      <c r="CJ74" s="4">
        <f>NewCleanValue[[#This Row],[Total FC]]/$AN$2</f>
        <v>8.5858585858585856E-2</v>
      </c>
      <c r="CK74" s="4">
        <f>NewCleanValue[[#This Row],[Total EH]]/$AY$2</f>
        <v>0.22666666666666666</v>
      </c>
      <c r="CL74" s="4">
        <f>NewCleanValue[[#This Row],[Total SD]]/$BJ$2</f>
        <v>0.51923076923076927</v>
      </c>
      <c r="CM74" s="4">
        <f>NewCleanValue[[#This Row],[Total CS]]/$BO$2</f>
        <v>0.32653061224489793</v>
      </c>
    </row>
    <row r="75" spans="1:91">
      <c r="A75" s="4" t="s">
        <v>264</v>
      </c>
      <c r="B75" s="4" t="s">
        <v>265</v>
      </c>
      <c r="C75" s="4" t="s">
        <v>266</v>
      </c>
      <c r="D75" s="4" t="s">
        <v>92</v>
      </c>
      <c r="E75" s="4" t="s">
        <v>93</v>
      </c>
      <c r="F75" s="4" t="s">
        <v>186</v>
      </c>
      <c r="G75" s="4">
        <v>1</v>
      </c>
      <c r="H75" s="4">
        <v>1.125</v>
      </c>
      <c r="I75" s="4">
        <v>0</v>
      </c>
      <c r="J75" s="4">
        <v>0</v>
      </c>
      <c r="K75" s="4">
        <v>0</v>
      </c>
      <c r="L75" s="4">
        <v>1</v>
      </c>
      <c r="M75" s="4">
        <v>0</v>
      </c>
      <c r="N75" s="4">
        <v>0</v>
      </c>
      <c r="O75" s="4">
        <v>0</v>
      </c>
      <c r="P75" s="4">
        <v>0</v>
      </c>
      <c r="Q75" s="4">
        <v>0</v>
      </c>
      <c r="R75" s="4">
        <v>0</v>
      </c>
      <c r="S75" s="4">
        <v>0</v>
      </c>
      <c r="T75" s="4">
        <v>0</v>
      </c>
      <c r="U75" s="4">
        <v>0</v>
      </c>
      <c r="V75" s="4">
        <v>0</v>
      </c>
      <c r="W75" s="4">
        <v>2.125</v>
      </c>
      <c r="X75" s="4">
        <v>0</v>
      </c>
      <c r="Y75" s="4">
        <v>1.125</v>
      </c>
      <c r="Z75" s="4">
        <v>0</v>
      </c>
      <c r="AA75" s="4">
        <v>0</v>
      </c>
      <c r="AB75" s="4">
        <v>1</v>
      </c>
      <c r="AC75" s="4">
        <v>0</v>
      </c>
      <c r="AD75" s="4">
        <v>0</v>
      </c>
      <c r="AE75" s="4">
        <v>0</v>
      </c>
      <c r="AF75" s="4">
        <v>0</v>
      </c>
      <c r="AG75" s="4">
        <v>0</v>
      </c>
      <c r="AH75" s="4">
        <v>0</v>
      </c>
      <c r="AI75" s="4">
        <v>0</v>
      </c>
      <c r="AJ75" s="4">
        <v>0</v>
      </c>
      <c r="AK75" s="4">
        <v>0</v>
      </c>
      <c r="AL75" s="4">
        <v>0</v>
      </c>
      <c r="AM75" s="4">
        <v>0</v>
      </c>
      <c r="AN75" s="4">
        <v>2.125</v>
      </c>
      <c r="AO75" s="4">
        <v>0</v>
      </c>
      <c r="AP75" s="4">
        <v>0</v>
      </c>
      <c r="AQ75" s="4">
        <v>0</v>
      </c>
      <c r="AR75" s="4">
        <v>0</v>
      </c>
      <c r="AS75" s="4">
        <v>0</v>
      </c>
      <c r="AT75" s="4">
        <v>0</v>
      </c>
      <c r="AU75" s="4">
        <v>2.25</v>
      </c>
      <c r="AV75" s="4">
        <v>1</v>
      </c>
      <c r="AW75" s="4">
        <v>1</v>
      </c>
      <c r="AX75" s="4">
        <v>0</v>
      </c>
      <c r="AY75" s="4">
        <v>4.25</v>
      </c>
      <c r="AZ75" s="4">
        <v>0</v>
      </c>
      <c r="BA75" s="4">
        <v>0</v>
      </c>
      <c r="BB75" s="4">
        <v>0</v>
      </c>
      <c r="BC75" s="4">
        <v>0</v>
      </c>
      <c r="BD75" s="4">
        <v>1</v>
      </c>
      <c r="BE75" s="4">
        <v>1</v>
      </c>
      <c r="BF75" s="4">
        <v>1</v>
      </c>
      <c r="BG75" s="4">
        <v>1.5</v>
      </c>
      <c r="BH75" s="4">
        <v>2.25</v>
      </c>
      <c r="BI75" s="4">
        <v>0</v>
      </c>
      <c r="BJ75" s="4">
        <v>6.75</v>
      </c>
      <c r="BK75" s="4">
        <v>0</v>
      </c>
      <c r="BL75" s="4">
        <v>0</v>
      </c>
      <c r="BM75" s="4">
        <v>4</v>
      </c>
      <c r="BN75" s="4">
        <v>0</v>
      </c>
      <c r="BO75" s="4">
        <v>4</v>
      </c>
      <c r="BP75" s="4">
        <v>19.25</v>
      </c>
      <c r="BQ75" s="4">
        <v>4</v>
      </c>
      <c r="BR75" s="4">
        <v>0</v>
      </c>
      <c r="BS75" s="4">
        <v>100</v>
      </c>
      <c r="BT75" s="4">
        <v>19.25</v>
      </c>
      <c r="BU75" s="4" t="str">
        <f>IF(NewCleanValue[[#This Row],[Final Score]]&gt;50,"Pass","Fail")</f>
        <v>Fail</v>
      </c>
      <c r="BV75" s="4">
        <v>0</v>
      </c>
      <c r="BW75" s="4">
        <v>1</v>
      </c>
      <c r="BX75" s="4">
        <v>0</v>
      </c>
      <c r="BY75" s="4">
        <v>0</v>
      </c>
      <c r="BZ75" s="4">
        <v>19.25</v>
      </c>
      <c r="CA75" s="4">
        <v>0</v>
      </c>
      <c r="CB75" s="4">
        <v>0</v>
      </c>
      <c r="CC75" s="4">
        <v>1</v>
      </c>
      <c r="CD75" s="4">
        <v>0</v>
      </c>
      <c r="CE75" s="4">
        <v>19.25</v>
      </c>
      <c r="CF75" s="4">
        <v>0</v>
      </c>
      <c r="CG75" s="4">
        <v>0</v>
      </c>
      <c r="CH75" s="4">
        <v>0</v>
      </c>
      <c r="CI75" s="4">
        <f>NewCleanValue[[#This Row],[Total FO]]/$W$2</f>
        <v>6.8000000000000005E-2</v>
      </c>
      <c r="CJ75" s="4">
        <f>NewCleanValue[[#This Row],[Total FC]]/$AN$2</f>
        <v>8.5858585858585856E-2</v>
      </c>
      <c r="CK75" s="4">
        <f>NewCleanValue[[#This Row],[Total EH]]/$AY$2</f>
        <v>0.22666666666666666</v>
      </c>
      <c r="CL75" s="4">
        <f>NewCleanValue[[#This Row],[Total SD]]/$BJ$2</f>
        <v>0.51923076923076927</v>
      </c>
      <c r="CM75" s="4">
        <f>NewCleanValue[[#This Row],[Total CS]]/$BO$2</f>
        <v>0.32653061224489793</v>
      </c>
    </row>
    <row r="76" spans="1:91">
      <c r="A76" s="4" t="s">
        <v>267</v>
      </c>
      <c r="B76" s="4" t="s">
        <v>268</v>
      </c>
      <c r="C76" s="4" t="s">
        <v>128</v>
      </c>
      <c r="D76" s="4" t="s">
        <v>92</v>
      </c>
      <c r="E76" s="4" t="s">
        <v>93</v>
      </c>
      <c r="F76" s="4" t="s">
        <v>186</v>
      </c>
      <c r="G76" s="4">
        <v>1</v>
      </c>
      <c r="H76" s="4">
        <v>1.125</v>
      </c>
      <c r="I76" s="4">
        <v>0</v>
      </c>
      <c r="J76" s="4">
        <v>0</v>
      </c>
      <c r="K76" s="4">
        <v>0</v>
      </c>
      <c r="L76" s="4">
        <v>1</v>
      </c>
      <c r="M76" s="4">
        <v>0</v>
      </c>
      <c r="N76" s="4">
        <v>0</v>
      </c>
      <c r="O76" s="4">
        <v>0</v>
      </c>
      <c r="P76" s="4">
        <v>0</v>
      </c>
      <c r="Q76" s="4">
        <v>0</v>
      </c>
      <c r="R76" s="4">
        <v>0</v>
      </c>
      <c r="S76" s="4">
        <v>0</v>
      </c>
      <c r="T76" s="4">
        <v>0</v>
      </c>
      <c r="U76" s="4">
        <v>0</v>
      </c>
      <c r="V76" s="4">
        <v>0</v>
      </c>
      <c r="W76" s="4">
        <v>2.125</v>
      </c>
      <c r="X76" s="4">
        <v>0</v>
      </c>
      <c r="Y76" s="4">
        <v>1.125</v>
      </c>
      <c r="Z76" s="4">
        <v>0</v>
      </c>
      <c r="AA76" s="4">
        <v>0</v>
      </c>
      <c r="AB76" s="4">
        <v>1</v>
      </c>
      <c r="AC76" s="4">
        <v>0</v>
      </c>
      <c r="AD76" s="4">
        <v>0</v>
      </c>
      <c r="AE76" s="4">
        <v>0</v>
      </c>
      <c r="AF76" s="4">
        <v>0</v>
      </c>
      <c r="AG76" s="4">
        <v>0</v>
      </c>
      <c r="AH76" s="4">
        <v>0</v>
      </c>
      <c r="AI76" s="4">
        <v>0</v>
      </c>
      <c r="AJ76" s="4">
        <v>0</v>
      </c>
      <c r="AK76" s="4">
        <v>0</v>
      </c>
      <c r="AL76" s="4">
        <v>0</v>
      </c>
      <c r="AM76" s="4">
        <v>0</v>
      </c>
      <c r="AN76" s="4">
        <v>2.125</v>
      </c>
      <c r="AO76" s="4">
        <v>0</v>
      </c>
      <c r="AP76" s="4">
        <v>0</v>
      </c>
      <c r="AQ76" s="4">
        <v>0</v>
      </c>
      <c r="AR76" s="4">
        <v>0</v>
      </c>
      <c r="AS76" s="4">
        <v>0</v>
      </c>
      <c r="AT76" s="4">
        <v>0</v>
      </c>
      <c r="AU76" s="4">
        <v>2.25</v>
      </c>
      <c r="AV76" s="4">
        <v>1</v>
      </c>
      <c r="AW76" s="4">
        <v>1</v>
      </c>
      <c r="AX76" s="4">
        <v>0</v>
      </c>
      <c r="AY76" s="4">
        <v>4.25</v>
      </c>
      <c r="AZ76" s="4">
        <v>0</v>
      </c>
      <c r="BA76" s="4">
        <v>0</v>
      </c>
      <c r="BB76" s="4">
        <v>0</v>
      </c>
      <c r="BC76" s="4">
        <v>0</v>
      </c>
      <c r="BD76" s="4">
        <v>1</v>
      </c>
      <c r="BE76" s="4">
        <v>1</v>
      </c>
      <c r="BF76" s="4">
        <v>1</v>
      </c>
      <c r="BG76" s="4">
        <v>1.5</v>
      </c>
      <c r="BH76" s="4">
        <v>2.25</v>
      </c>
      <c r="BI76" s="4">
        <v>0</v>
      </c>
      <c r="BJ76" s="4">
        <v>6.75</v>
      </c>
      <c r="BK76" s="4">
        <v>0</v>
      </c>
      <c r="BL76" s="4">
        <v>0</v>
      </c>
      <c r="BM76" s="4">
        <v>4</v>
      </c>
      <c r="BN76" s="4">
        <v>0</v>
      </c>
      <c r="BO76" s="4">
        <v>4</v>
      </c>
      <c r="BP76" s="4">
        <v>19.25</v>
      </c>
      <c r="BQ76" s="4">
        <v>4</v>
      </c>
      <c r="BR76" s="4">
        <v>0</v>
      </c>
      <c r="BS76" s="4">
        <v>100</v>
      </c>
      <c r="BT76" s="4">
        <v>19.25</v>
      </c>
      <c r="BU76" s="4" t="str">
        <f>IF(NewCleanValue[[#This Row],[Final Score]]&gt;50,"Pass","Fail")</f>
        <v>Fail</v>
      </c>
      <c r="BV76" s="4">
        <v>0</v>
      </c>
      <c r="BW76" s="4">
        <v>1</v>
      </c>
      <c r="BX76" s="4">
        <v>0</v>
      </c>
      <c r="BY76" s="4">
        <v>0</v>
      </c>
      <c r="BZ76" s="4">
        <v>19.25</v>
      </c>
      <c r="CA76" s="4">
        <v>0</v>
      </c>
      <c r="CB76" s="4">
        <v>0</v>
      </c>
      <c r="CC76" s="4">
        <v>1</v>
      </c>
      <c r="CD76" s="4">
        <v>0</v>
      </c>
      <c r="CE76" s="4">
        <v>19.25</v>
      </c>
      <c r="CF76" s="4">
        <v>0</v>
      </c>
      <c r="CG76" s="4">
        <v>0</v>
      </c>
      <c r="CH76" s="4">
        <v>0</v>
      </c>
      <c r="CI76" s="4">
        <f>NewCleanValue[[#This Row],[Total FO]]/$W$2</f>
        <v>6.8000000000000005E-2</v>
      </c>
      <c r="CJ76" s="4">
        <f>NewCleanValue[[#This Row],[Total FC]]/$AN$2</f>
        <v>8.5858585858585856E-2</v>
      </c>
      <c r="CK76" s="4">
        <f>NewCleanValue[[#This Row],[Total EH]]/$AY$2</f>
        <v>0.22666666666666666</v>
      </c>
      <c r="CL76" s="4">
        <f>NewCleanValue[[#This Row],[Total SD]]/$BJ$2</f>
        <v>0.51923076923076927</v>
      </c>
      <c r="CM76" s="4">
        <f>NewCleanValue[[#This Row],[Total CS]]/$BO$2</f>
        <v>0.32653061224489793</v>
      </c>
    </row>
    <row r="77" spans="1:91">
      <c r="A77" s="4" t="s">
        <v>269</v>
      </c>
      <c r="B77" s="4" t="s">
        <v>270</v>
      </c>
      <c r="C77" s="4" t="s">
        <v>261</v>
      </c>
      <c r="D77" s="4" t="s">
        <v>92</v>
      </c>
      <c r="E77" s="4" t="s">
        <v>93</v>
      </c>
      <c r="F77" s="4" t="s">
        <v>186</v>
      </c>
      <c r="G77" s="4">
        <v>1</v>
      </c>
      <c r="H77" s="4">
        <v>1.125</v>
      </c>
      <c r="I77" s="4">
        <v>0</v>
      </c>
      <c r="J77" s="4">
        <v>0</v>
      </c>
      <c r="K77" s="4">
        <v>0</v>
      </c>
      <c r="L77" s="4">
        <v>1</v>
      </c>
      <c r="M77" s="4">
        <v>0</v>
      </c>
      <c r="N77" s="4">
        <v>0</v>
      </c>
      <c r="O77" s="4">
        <v>0</v>
      </c>
      <c r="P77" s="4">
        <v>0</v>
      </c>
      <c r="Q77" s="4">
        <v>0</v>
      </c>
      <c r="R77" s="4">
        <v>0</v>
      </c>
      <c r="S77" s="4">
        <v>0</v>
      </c>
      <c r="T77" s="4">
        <v>0</v>
      </c>
      <c r="U77" s="4">
        <v>0</v>
      </c>
      <c r="V77" s="4">
        <v>0</v>
      </c>
      <c r="W77" s="4">
        <v>2.125</v>
      </c>
      <c r="X77" s="4">
        <v>0</v>
      </c>
      <c r="Y77" s="4">
        <v>1.125</v>
      </c>
      <c r="Z77" s="4">
        <v>0</v>
      </c>
      <c r="AA77" s="4">
        <v>0</v>
      </c>
      <c r="AB77" s="4">
        <v>1</v>
      </c>
      <c r="AC77" s="4">
        <v>0</v>
      </c>
      <c r="AD77" s="4">
        <v>0</v>
      </c>
      <c r="AE77" s="4">
        <v>0</v>
      </c>
      <c r="AF77" s="4">
        <v>0</v>
      </c>
      <c r="AG77" s="4">
        <v>0</v>
      </c>
      <c r="AH77" s="4">
        <v>0</v>
      </c>
      <c r="AI77" s="4">
        <v>0</v>
      </c>
      <c r="AJ77" s="4">
        <v>0</v>
      </c>
      <c r="AK77" s="4">
        <v>0</v>
      </c>
      <c r="AL77" s="4">
        <v>0</v>
      </c>
      <c r="AM77" s="4">
        <v>0</v>
      </c>
      <c r="AN77" s="4">
        <v>2.125</v>
      </c>
      <c r="AO77" s="4">
        <v>0</v>
      </c>
      <c r="AP77" s="4">
        <v>0</v>
      </c>
      <c r="AQ77" s="4">
        <v>0</v>
      </c>
      <c r="AR77" s="4">
        <v>0</v>
      </c>
      <c r="AS77" s="4">
        <v>0</v>
      </c>
      <c r="AT77" s="4">
        <v>0</v>
      </c>
      <c r="AU77" s="4">
        <v>2.25</v>
      </c>
      <c r="AV77" s="4">
        <v>1</v>
      </c>
      <c r="AW77" s="4">
        <v>1</v>
      </c>
      <c r="AX77" s="4">
        <v>0</v>
      </c>
      <c r="AY77" s="4">
        <v>4.25</v>
      </c>
      <c r="AZ77" s="4">
        <v>0</v>
      </c>
      <c r="BA77" s="4">
        <v>0</v>
      </c>
      <c r="BB77" s="4">
        <v>0</v>
      </c>
      <c r="BC77" s="4">
        <v>0</v>
      </c>
      <c r="BD77" s="4">
        <v>1</v>
      </c>
      <c r="BE77" s="4">
        <v>1</v>
      </c>
      <c r="BF77" s="4">
        <v>1</v>
      </c>
      <c r="BG77" s="4">
        <v>1.5</v>
      </c>
      <c r="BH77" s="4">
        <v>2.25</v>
      </c>
      <c r="BI77" s="4">
        <v>0</v>
      </c>
      <c r="BJ77" s="4">
        <v>6.75</v>
      </c>
      <c r="BK77" s="4">
        <v>0</v>
      </c>
      <c r="BL77" s="4">
        <v>0</v>
      </c>
      <c r="BM77" s="4">
        <v>4</v>
      </c>
      <c r="BN77" s="4">
        <v>0</v>
      </c>
      <c r="BO77" s="4">
        <v>4</v>
      </c>
      <c r="BP77" s="4">
        <v>19.25</v>
      </c>
      <c r="BQ77" s="4">
        <v>4</v>
      </c>
      <c r="BR77" s="4">
        <v>0</v>
      </c>
      <c r="BS77" s="4">
        <v>100</v>
      </c>
      <c r="BT77" s="4">
        <v>19.25</v>
      </c>
      <c r="BU77" s="4" t="str">
        <f>IF(NewCleanValue[[#This Row],[Final Score]]&gt;50,"Pass","Fail")</f>
        <v>Fail</v>
      </c>
      <c r="BV77" s="4">
        <v>0</v>
      </c>
      <c r="BW77" s="4">
        <v>1</v>
      </c>
      <c r="BX77" s="4">
        <v>0</v>
      </c>
      <c r="BY77" s="4">
        <v>0</v>
      </c>
      <c r="BZ77" s="4">
        <v>19.25</v>
      </c>
      <c r="CA77" s="4">
        <v>0</v>
      </c>
      <c r="CB77" s="4">
        <v>0</v>
      </c>
      <c r="CC77" s="4">
        <v>1</v>
      </c>
      <c r="CD77" s="4">
        <v>0</v>
      </c>
      <c r="CE77" s="4">
        <v>19.25</v>
      </c>
      <c r="CF77" s="4">
        <v>0</v>
      </c>
      <c r="CG77" s="4">
        <v>0</v>
      </c>
      <c r="CH77" s="4">
        <v>0</v>
      </c>
      <c r="CI77" s="4">
        <f>NewCleanValue[[#This Row],[Total FO]]/$W$2</f>
        <v>6.8000000000000005E-2</v>
      </c>
      <c r="CJ77" s="4">
        <f>NewCleanValue[[#This Row],[Total FC]]/$AN$2</f>
        <v>8.5858585858585856E-2</v>
      </c>
      <c r="CK77" s="4">
        <f>NewCleanValue[[#This Row],[Total EH]]/$AY$2</f>
        <v>0.22666666666666666</v>
      </c>
      <c r="CL77" s="4">
        <f>NewCleanValue[[#This Row],[Total SD]]/$BJ$2</f>
        <v>0.51923076923076927</v>
      </c>
      <c r="CM77" s="4">
        <f>NewCleanValue[[#This Row],[Total CS]]/$BO$2</f>
        <v>0.32653061224489793</v>
      </c>
    </row>
    <row r="78" spans="1:91">
      <c r="A78" s="4" t="s">
        <v>271</v>
      </c>
      <c r="B78" s="4" t="s">
        <v>272</v>
      </c>
      <c r="C78" s="4" t="s">
        <v>128</v>
      </c>
      <c r="D78" s="4" t="s">
        <v>92</v>
      </c>
      <c r="E78" s="4" t="s">
        <v>93</v>
      </c>
      <c r="F78" s="4" t="s">
        <v>186</v>
      </c>
      <c r="G78" s="4">
        <v>1</v>
      </c>
      <c r="H78" s="4">
        <v>1.125</v>
      </c>
      <c r="I78" s="4">
        <v>0</v>
      </c>
      <c r="J78" s="4">
        <v>0</v>
      </c>
      <c r="K78" s="4">
        <v>0</v>
      </c>
      <c r="L78" s="4">
        <v>1</v>
      </c>
      <c r="M78" s="4">
        <v>0</v>
      </c>
      <c r="N78" s="4">
        <v>0</v>
      </c>
      <c r="O78" s="4">
        <v>0</v>
      </c>
      <c r="P78" s="4">
        <v>0</v>
      </c>
      <c r="Q78" s="4">
        <v>0</v>
      </c>
      <c r="R78" s="4">
        <v>0</v>
      </c>
      <c r="S78" s="4">
        <v>0</v>
      </c>
      <c r="T78" s="4">
        <v>0</v>
      </c>
      <c r="U78" s="4">
        <v>0</v>
      </c>
      <c r="V78" s="4">
        <v>0</v>
      </c>
      <c r="W78" s="4">
        <v>2.125</v>
      </c>
      <c r="X78" s="4">
        <v>0</v>
      </c>
      <c r="Y78" s="4">
        <v>1.125</v>
      </c>
      <c r="Z78" s="4">
        <v>0</v>
      </c>
      <c r="AA78" s="4">
        <v>0</v>
      </c>
      <c r="AB78" s="4">
        <v>1</v>
      </c>
      <c r="AC78" s="4">
        <v>0</v>
      </c>
      <c r="AD78" s="4">
        <v>0</v>
      </c>
      <c r="AE78" s="4">
        <v>0</v>
      </c>
      <c r="AF78" s="4">
        <v>0</v>
      </c>
      <c r="AG78" s="4">
        <v>0</v>
      </c>
      <c r="AH78" s="4">
        <v>0</v>
      </c>
      <c r="AI78" s="4">
        <v>0</v>
      </c>
      <c r="AJ78" s="4">
        <v>0</v>
      </c>
      <c r="AK78" s="4">
        <v>0</v>
      </c>
      <c r="AL78" s="4">
        <v>0</v>
      </c>
      <c r="AM78" s="4">
        <v>0</v>
      </c>
      <c r="AN78" s="4">
        <v>2.125</v>
      </c>
      <c r="AO78" s="4">
        <v>0</v>
      </c>
      <c r="AP78" s="4">
        <v>0</v>
      </c>
      <c r="AQ78" s="4">
        <v>0</v>
      </c>
      <c r="AR78" s="4">
        <v>0</v>
      </c>
      <c r="AS78" s="4">
        <v>0</v>
      </c>
      <c r="AT78" s="4">
        <v>0</v>
      </c>
      <c r="AU78" s="4">
        <v>2.25</v>
      </c>
      <c r="AV78" s="4">
        <v>1</v>
      </c>
      <c r="AW78" s="4">
        <v>1</v>
      </c>
      <c r="AX78" s="4">
        <v>0</v>
      </c>
      <c r="AY78" s="4">
        <v>4.25</v>
      </c>
      <c r="AZ78" s="4">
        <v>0</v>
      </c>
      <c r="BA78" s="4">
        <v>0</v>
      </c>
      <c r="BB78" s="4">
        <v>0</v>
      </c>
      <c r="BC78" s="4">
        <v>0</v>
      </c>
      <c r="BD78" s="4">
        <v>1</v>
      </c>
      <c r="BE78" s="4">
        <v>1</v>
      </c>
      <c r="BF78" s="4">
        <v>1</v>
      </c>
      <c r="BG78" s="4">
        <v>1.5</v>
      </c>
      <c r="BH78" s="4">
        <v>2.25</v>
      </c>
      <c r="BI78" s="4">
        <v>0</v>
      </c>
      <c r="BJ78" s="4">
        <v>6.75</v>
      </c>
      <c r="BK78" s="4">
        <v>0</v>
      </c>
      <c r="BL78" s="4">
        <v>0</v>
      </c>
      <c r="BM78" s="4">
        <v>4</v>
      </c>
      <c r="BN78" s="4">
        <v>0</v>
      </c>
      <c r="BO78" s="4">
        <v>4</v>
      </c>
      <c r="BP78" s="4">
        <v>19.25</v>
      </c>
      <c r="BQ78" s="4">
        <v>4</v>
      </c>
      <c r="BR78" s="4">
        <v>0</v>
      </c>
      <c r="BS78" s="4">
        <v>100</v>
      </c>
      <c r="BT78" s="4">
        <v>19.25</v>
      </c>
      <c r="BU78" s="4" t="str">
        <f>IF(NewCleanValue[[#This Row],[Final Score]]&gt;50,"Pass","Fail")</f>
        <v>Fail</v>
      </c>
      <c r="BV78" s="4">
        <v>0</v>
      </c>
      <c r="BW78" s="4">
        <v>1</v>
      </c>
      <c r="BX78" s="4">
        <v>0</v>
      </c>
      <c r="BY78" s="4">
        <v>0</v>
      </c>
      <c r="BZ78" s="4">
        <v>19.25</v>
      </c>
      <c r="CA78" s="4">
        <v>0</v>
      </c>
      <c r="CB78" s="4">
        <v>0</v>
      </c>
      <c r="CC78" s="4">
        <v>1</v>
      </c>
      <c r="CD78" s="4">
        <v>0</v>
      </c>
      <c r="CE78" s="4">
        <v>19.25</v>
      </c>
      <c r="CF78" s="4">
        <v>0</v>
      </c>
      <c r="CG78" s="4">
        <v>0</v>
      </c>
      <c r="CH78" s="4">
        <v>0</v>
      </c>
      <c r="CI78" s="4">
        <f>NewCleanValue[[#This Row],[Total FO]]/$W$2</f>
        <v>6.8000000000000005E-2</v>
      </c>
      <c r="CJ78" s="4">
        <f>NewCleanValue[[#This Row],[Total FC]]/$AN$2</f>
        <v>8.5858585858585856E-2</v>
      </c>
      <c r="CK78" s="4">
        <f>NewCleanValue[[#This Row],[Total EH]]/$AY$2</f>
        <v>0.22666666666666666</v>
      </c>
      <c r="CL78" s="4">
        <f>NewCleanValue[[#This Row],[Total SD]]/$BJ$2</f>
        <v>0.51923076923076927</v>
      </c>
      <c r="CM78" s="4">
        <f>NewCleanValue[[#This Row],[Total CS]]/$BO$2</f>
        <v>0.32653061224489793</v>
      </c>
    </row>
    <row r="79" spans="1:91">
      <c r="A79" s="4" t="s">
        <v>273</v>
      </c>
      <c r="B79" s="4" t="s">
        <v>274</v>
      </c>
      <c r="C79" s="4" t="s">
        <v>204</v>
      </c>
      <c r="D79" s="4" t="s">
        <v>92</v>
      </c>
      <c r="E79" s="4" t="s">
        <v>93</v>
      </c>
      <c r="F79" s="4" t="s">
        <v>186</v>
      </c>
      <c r="G79" s="4">
        <v>1</v>
      </c>
      <c r="H79" s="4">
        <v>1.125</v>
      </c>
      <c r="I79" s="4">
        <v>0</v>
      </c>
      <c r="J79" s="4">
        <v>0</v>
      </c>
      <c r="K79" s="4">
        <v>0</v>
      </c>
      <c r="L79" s="4">
        <v>1</v>
      </c>
      <c r="M79" s="4">
        <v>0</v>
      </c>
      <c r="N79" s="4">
        <v>0</v>
      </c>
      <c r="O79" s="4">
        <v>0</v>
      </c>
      <c r="P79" s="4">
        <v>0</v>
      </c>
      <c r="Q79" s="4">
        <v>0</v>
      </c>
      <c r="R79" s="4">
        <v>0</v>
      </c>
      <c r="S79" s="4">
        <v>0</v>
      </c>
      <c r="T79" s="4">
        <v>0</v>
      </c>
      <c r="U79" s="4">
        <v>0</v>
      </c>
      <c r="V79" s="4">
        <v>0</v>
      </c>
      <c r="W79" s="4">
        <v>2.125</v>
      </c>
      <c r="X79" s="4">
        <v>0</v>
      </c>
      <c r="Y79" s="4">
        <v>1.125</v>
      </c>
      <c r="Z79" s="4">
        <v>0</v>
      </c>
      <c r="AA79" s="4">
        <v>0</v>
      </c>
      <c r="AB79" s="4">
        <v>1</v>
      </c>
      <c r="AC79" s="4">
        <v>0</v>
      </c>
      <c r="AD79" s="4">
        <v>0</v>
      </c>
      <c r="AE79" s="4">
        <v>0</v>
      </c>
      <c r="AF79" s="4">
        <v>0</v>
      </c>
      <c r="AG79" s="4">
        <v>0</v>
      </c>
      <c r="AH79" s="4">
        <v>0</v>
      </c>
      <c r="AI79" s="4">
        <v>0</v>
      </c>
      <c r="AJ79" s="4">
        <v>0</v>
      </c>
      <c r="AK79" s="4">
        <v>0</v>
      </c>
      <c r="AL79" s="4">
        <v>0</v>
      </c>
      <c r="AM79" s="4">
        <v>0</v>
      </c>
      <c r="AN79" s="4">
        <v>2.125</v>
      </c>
      <c r="AO79" s="4">
        <v>0</v>
      </c>
      <c r="AP79" s="4">
        <v>0</v>
      </c>
      <c r="AQ79" s="4">
        <v>0</v>
      </c>
      <c r="AR79" s="4">
        <v>0</v>
      </c>
      <c r="AS79" s="4">
        <v>0</v>
      </c>
      <c r="AT79" s="4">
        <v>0</v>
      </c>
      <c r="AU79" s="4">
        <v>2.25</v>
      </c>
      <c r="AV79" s="4">
        <v>1</v>
      </c>
      <c r="AW79" s="4">
        <v>1</v>
      </c>
      <c r="AX79" s="4">
        <v>0</v>
      </c>
      <c r="AY79" s="4">
        <v>4.25</v>
      </c>
      <c r="AZ79" s="4">
        <v>0</v>
      </c>
      <c r="BA79" s="4">
        <v>0</v>
      </c>
      <c r="BB79" s="4">
        <v>0</v>
      </c>
      <c r="BC79" s="4">
        <v>0</v>
      </c>
      <c r="BD79" s="4">
        <v>1</v>
      </c>
      <c r="BE79" s="4">
        <v>1</v>
      </c>
      <c r="BF79" s="4">
        <v>1</v>
      </c>
      <c r="BG79" s="4">
        <v>1.5</v>
      </c>
      <c r="BH79" s="4">
        <v>2.25</v>
      </c>
      <c r="BI79" s="4">
        <v>0</v>
      </c>
      <c r="BJ79" s="4">
        <v>6.75</v>
      </c>
      <c r="BK79" s="4">
        <v>0</v>
      </c>
      <c r="BL79" s="4">
        <v>0</v>
      </c>
      <c r="BM79" s="4">
        <v>4</v>
      </c>
      <c r="BN79" s="4">
        <v>0</v>
      </c>
      <c r="BO79" s="4">
        <v>4</v>
      </c>
      <c r="BP79" s="4">
        <v>19.25</v>
      </c>
      <c r="BQ79" s="4">
        <v>4</v>
      </c>
      <c r="BR79" s="4">
        <v>0</v>
      </c>
      <c r="BS79" s="4">
        <v>100</v>
      </c>
      <c r="BT79" s="4">
        <v>19.25</v>
      </c>
      <c r="BU79" s="4" t="str">
        <f>IF(NewCleanValue[[#This Row],[Final Score]]&gt;50,"Pass","Fail")</f>
        <v>Fail</v>
      </c>
      <c r="BV79" s="4">
        <v>0</v>
      </c>
      <c r="BW79" s="4">
        <v>1</v>
      </c>
      <c r="BX79" s="4">
        <v>0</v>
      </c>
      <c r="BY79" s="4">
        <v>0</v>
      </c>
      <c r="BZ79" s="4">
        <v>19.25</v>
      </c>
      <c r="CA79" s="4">
        <v>0</v>
      </c>
      <c r="CB79" s="4">
        <v>0</v>
      </c>
      <c r="CC79" s="4">
        <v>1</v>
      </c>
      <c r="CD79" s="4">
        <v>0</v>
      </c>
      <c r="CE79" s="4">
        <v>19.25</v>
      </c>
      <c r="CF79" s="4">
        <v>0</v>
      </c>
      <c r="CG79" s="4">
        <v>0</v>
      </c>
      <c r="CH79" s="4">
        <v>0</v>
      </c>
      <c r="CI79" s="4">
        <f>NewCleanValue[[#This Row],[Total FO]]/$W$2</f>
        <v>6.8000000000000005E-2</v>
      </c>
      <c r="CJ79" s="4">
        <f>NewCleanValue[[#This Row],[Total FC]]/$AN$2</f>
        <v>8.5858585858585856E-2</v>
      </c>
      <c r="CK79" s="4">
        <f>NewCleanValue[[#This Row],[Total EH]]/$AY$2</f>
        <v>0.22666666666666666</v>
      </c>
      <c r="CL79" s="4">
        <f>NewCleanValue[[#This Row],[Total SD]]/$BJ$2</f>
        <v>0.51923076923076927</v>
      </c>
      <c r="CM79" s="4">
        <f>NewCleanValue[[#This Row],[Total CS]]/$BO$2</f>
        <v>0.32653061224489793</v>
      </c>
    </row>
    <row r="80" spans="1:91">
      <c r="A80" s="4" t="s">
        <v>275</v>
      </c>
      <c r="B80" s="4" t="s">
        <v>276</v>
      </c>
      <c r="C80" s="4" t="s">
        <v>266</v>
      </c>
      <c r="D80" s="4" t="s">
        <v>92</v>
      </c>
      <c r="E80" s="4" t="s">
        <v>93</v>
      </c>
      <c r="F80" s="4" t="s">
        <v>186</v>
      </c>
      <c r="G80" s="4">
        <v>1</v>
      </c>
      <c r="H80" s="4">
        <v>1.125</v>
      </c>
      <c r="I80" s="4">
        <v>0</v>
      </c>
      <c r="J80" s="4">
        <v>0</v>
      </c>
      <c r="K80" s="4">
        <v>0</v>
      </c>
      <c r="L80" s="4">
        <v>1</v>
      </c>
      <c r="M80" s="4">
        <v>0</v>
      </c>
      <c r="N80" s="4">
        <v>0</v>
      </c>
      <c r="O80" s="4">
        <v>0</v>
      </c>
      <c r="P80" s="4">
        <v>0</v>
      </c>
      <c r="Q80" s="4">
        <v>0</v>
      </c>
      <c r="R80" s="4">
        <v>0</v>
      </c>
      <c r="S80" s="4">
        <v>0</v>
      </c>
      <c r="T80" s="4">
        <v>0</v>
      </c>
      <c r="U80" s="4">
        <v>0</v>
      </c>
      <c r="V80" s="4">
        <v>0</v>
      </c>
      <c r="W80" s="4">
        <v>2.125</v>
      </c>
      <c r="X80" s="4">
        <v>0</v>
      </c>
      <c r="Y80" s="4">
        <v>1.125</v>
      </c>
      <c r="Z80" s="4">
        <v>0</v>
      </c>
      <c r="AA80" s="4">
        <v>0</v>
      </c>
      <c r="AB80" s="4">
        <v>1</v>
      </c>
      <c r="AC80" s="4">
        <v>0</v>
      </c>
      <c r="AD80" s="4">
        <v>0</v>
      </c>
      <c r="AE80" s="4">
        <v>0</v>
      </c>
      <c r="AF80" s="4">
        <v>0</v>
      </c>
      <c r="AG80" s="4">
        <v>0</v>
      </c>
      <c r="AH80" s="4">
        <v>0</v>
      </c>
      <c r="AI80" s="4">
        <v>0</v>
      </c>
      <c r="AJ80" s="4">
        <v>0</v>
      </c>
      <c r="AK80" s="4">
        <v>0</v>
      </c>
      <c r="AL80" s="4">
        <v>0</v>
      </c>
      <c r="AM80" s="4">
        <v>0</v>
      </c>
      <c r="AN80" s="4">
        <v>2.125</v>
      </c>
      <c r="AO80" s="4">
        <v>0</v>
      </c>
      <c r="AP80" s="4">
        <v>0</v>
      </c>
      <c r="AQ80" s="4">
        <v>0</v>
      </c>
      <c r="AR80" s="4">
        <v>0</v>
      </c>
      <c r="AS80" s="4">
        <v>0</v>
      </c>
      <c r="AT80" s="4">
        <v>0</v>
      </c>
      <c r="AU80" s="4">
        <v>2.25</v>
      </c>
      <c r="AV80" s="4">
        <v>1</v>
      </c>
      <c r="AW80" s="4">
        <v>1</v>
      </c>
      <c r="AX80" s="4">
        <v>0</v>
      </c>
      <c r="AY80" s="4">
        <v>4.25</v>
      </c>
      <c r="AZ80" s="4">
        <v>0</v>
      </c>
      <c r="BA80" s="4">
        <v>0</v>
      </c>
      <c r="BB80" s="4">
        <v>0</v>
      </c>
      <c r="BC80" s="4">
        <v>0</v>
      </c>
      <c r="BD80" s="4">
        <v>1</v>
      </c>
      <c r="BE80" s="4">
        <v>1</v>
      </c>
      <c r="BF80" s="4">
        <v>1</v>
      </c>
      <c r="BG80" s="4">
        <v>1.5</v>
      </c>
      <c r="BH80" s="4">
        <v>2.25</v>
      </c>
      <c r="BI80" s="4">
        <v>0</v>
      </c>
      <c r="BJ80" s="4">
        <v>6.75</v>
      </c>
      <c r="BK80" s="4">
        <v>0</v>
      </c>
      <c r="BL80" s="4">
        <v>0</v>
      </c>
      <c r="BM80" s="4">
        <v>4</v>
      </c>
      <c r="BN80" s="4">
        <v>0</v>
      </c>
      <c r="BO80" s="4">
        <v>4</v>
      </c>
      <c r="BP80" s="4">
        <v>19.25</v>
      </c>
      <c r="BQ80" s="4">
        <v>4</v>
      </c>
      <c r="BR80" s="4">
        <v>0</v>
      </c>
      <c r="BS80" s="4">
        <v>100</v>
      </c>
      <c r="BT80" s="4">
        <v>19.25</v>
      </c>
      <c r="BU80" s="4" t="str">
        <f>IF(NewCleanValue[[#This Row],[Final Score]]&gt;50,"Pass","Fail")</f>
        <v>Fail</v>
      </c>
      <c r="BV80" s="4">
        <v>0</v>
      </c>
      <c r="BW80" s="4">
        <v>1</v>
      </c>
      <c r="BX80" s="4">
        <v>0</v>
      </c>
      <c r="BY80" s="4">
        <v>0</v>
      </c>
      <c r="BZ80" s="4">
        <v>19.25</v>
      </c>
      <c r="CA80" s="4">
        <v>0</v>
      </c>
      <c r="CB80" s="4">
        <v>0</v>
      </c>
      <c r="CC80" s="4">
        <v>1</v>
      </c>
      <c r="CD80" s="4">
        <v>0</v>
      </c>
      <c r="CE80" s="4">
        <v>19.25</v>
      </c>
      <c r="CF80" s="4">
        <v>0</v>
      </c>
      <c r="CG80" s="4">
        <v>0</v>
      </c>
      <c r="CH80" s="4">
        <v>0</v>
      </c>
      <c r="CI80" s="4">
        <f>NewCleanValue[[#This Row],[Total FO]]/$W$2</f>
        <v>6.8000000000000005E-2</v>
      </c>
      <c r="CJ80" s="4">
        <f>NewCleanValue[[#This Row],[Total FC]]/$AN$2</f>
        <v>8.5858585858585856E-2</v>
      </c>
      <c r="CK80" s="4">
        <f>NewCleanValue[[#This Row],[Total EH]]/$AY$2</f>
        <v>0.22666666666666666</v>
      </c>
      <c r="CL80" s="4">
        <f>NewCleanValue[[#This Row],[Total SD]]/$BJ$2</f>
        <v>0.51923076923076927</v>
      </c>
      <c r="CM80" s="4">
        <f>NewCleanValue[[#This Row],[Total CS]]/$BO$2</f>
        <v>0.32653061224489793</v>
      </c>
    </row>
    <row r="81" spans="1:91">
      <c r="A81" s="4" t="s">
        <v>277</v>
      </c>
      <c r="B81" s="4" t="s">
        <v>278</v>
      </c>
      <c r="C81" s="4" t="s">
        <v>279</v>
      </c>
      <c r="D81" s="4" t="s">
        <v>92</v>
      </c>
      <c r="E81" s="4" t="s">
        <v>93</v>
      </c>
      <c r="F81" s="4" t="s">
        <v>186</v>
      </c>
      <c r="G81" s="4">
        <v>1</v>
      </c>
      <c r="H81" s="4">
        <v>1.125</v>
      </c>
      <c r="I81" s="4">
        <v>0</v>
      </c>
      <c r="J81" s="4">
        <v>0</v>
      </c>
      <c r="K81" s="4">
        <v>0</v>
      </c>
      <c r="L81" s="4">
        <v>1</v>
      </c>
      <c r="M81" s="4">
        <v>0</v>
      </c>
      <c r="N81" s="4">
        <v>0</v>
      </c>
      <c r="O81" s="4">
        <v>0</v>
      </c>
      <c r="P81" s="4">
        <v>0</v>
      </c>
      <c r="Q81" s="4">
        <v>0</v>
      </c>
      <c r="R81" s="4">
        <v>0</v>
      </c>
      <c r="S81" s="4">
        <v>0</v>
      </c>
      <c r="T81" s="4">
        <v>0</v>
      </c>
      <c r="U81" s="4">
        <v>0</v>
      </c>
      <c r="V81" s="4">
        <v>0</v>
      </c>
      <c r="W81" s="4">
        <v>2.125</v>
      </c>
      <c r="X81" s="4">
        <v>0</v>
      </c>
      <c r="Y81" s="4">
        <v>1.125</v>
      </c>
      <c r="Z81" s="4">
        <v>0</v>
      </c>
      <c r="AA81" s="4">
        <v>0</v>
      </c>
      <c r="AB81" s="4">
        <v>1</v>
      </c>
      <c r="AC81" s="4">
        <v>0</v>
      </c>
      <c r="AD81" s="4">
        <v>0</v>
      </c>
      <c r="AE81" s="4">
        <v>0</v>
      </c>
      <c r="AF81" s="4">
        <v>0</v>
      </c>
      <c r="AG81" s="4">
        <v>0</v>
      </c>
      <c r="AH81" s="4">
        <v>0</v>
      </c>
      <c r="AI81" s="4">
        <v>0</v>
      </c>
      <c r="AJ81" s="4">
        <v>0</v>
      </c>
      <c r="AK81" s="4">
        <v>0</v>
      </c>
      <c r="AL81" s="4">
        <v>0</v>
      </c>
      <c r="AM81" s="4">
        <v>0</v>
      </c>
      <c r="AN81" s="4">
        <v>2.125</v>
      </c>
      <c r="AO81" s="4">
        <v>0</v>
      </c>
      <c r="AP81" s="4">
        <v>0</v>
      </c>
      <c r="AQ81" s="4">
        <v>0</v>
      </c>
      <c r="AR81" s="4">
        <v>0</v>
      </c>
      <c r="AS81" s="4">
        <v>0</v>
      </c>
      <c r="AT81" s="4">
        <v>0</v>
      </c>
      <c r="AU81" s="4">
        <v>2.25</v>
      </c>
      <c r="AV81" s="4">
        <v>1</v>
      </c>
      <c r="AW81" s="4">
        <v>1</v>
      </c>
      <c r="AX81" s="4">
        <v>0</v>
      </c>
      <c r="AY81" s="4">
        <v>4.25</v>
      </c>
      <c r="AZ81" s="4">
        <v>0</v>
      </c>
      <c r="BA81" s="4">
        <v>0</v>
      </c>
      <c r="BB81" s="4">
        <v>0</v>
      </c>
      <c r="BC81" s="4">
        <v>0</v>
      </c>
      <c r="BD81" s="4">
        <v>1</v>
      </c>
      <c r="BE81" s="4">
        <v>1</v>
      </c>
      <c r="BF81" s="4">
        <v>1</v>
      </c>
      <c r="BG81" s="4">
        <v>1.5</v>
      </c>
      <c r="BH81" s="4">
        <v>2.25</v>
      </c>
      <c r="BI81" s="4">
        <v>0</v>
      </c>
      <c r="BJ81" s="4">
        <v>6.75</v>
      </c>
      <c r="BK81" s="4">
        <v>0</v>
      </c>
      <c r="BL81" s="4">
        <v>0</v>
      </c>
      <c r="BM81" s="4">
        <v>4</v>
      </c>
      <c r="BN81" s="4">
        <v>0</v>
      </c>
      <c r="BO81" s="4">
        <v>4</v>
      </c>
      <c r="BP81" s="4">
        <v>19.25</v>
      </c>
      <c r="BQ81" s="4">
        <v>4</v>
      </c>
      <c r="BR81" s="4">
        <v>0</v>
      </c>
      <c r="BS81" s="4">
        <v>100</v>
      </c>
      <c r="BT81" s="4">
        <v>19.25</v>
      </c>
      <c r="BU81" s="4" t="str">
        <f>IF(NewCleanValue[[#This Row],[Final Score]]&gt;50,"Pass","Fail")</f>
        <v>Fail</v>
      </c>
      <c r="BV81" s="4">
        <v>0</v>
      </c>
      <c r="BW81" s="4">
        <v>1</v>
      </c>
      <c r="BX81" s="4">
        <v>0</v>
      </c>
      <c r="BY81" s="4">
        <v>0</v>
      </c>
      <c r="BZ81" s="4">
        <v>19.25</v>
      </c>
      <c r="CA81" s="4">
        <v>0</v>
      </c>
      <c r="CB81" s="4">
        <v>0</v>
      </c>
      <c r="CC81" s="4">
        <v>1</v>
      </c>
      <c r="CD81" s="4">
        <v>0</v>
      </c>
      <c r="CE81" s="4">
        <v>19.25</v>
      </c>
      <c r="CF81" s="4">
        <v>0</v>
      </c>
      <c r="CG81" s="4">
        <v>0</v>
      </c>
      <c r="CH81" s="4">
        <v>0</v>
      </c>
      <c r="CI81" s="4">
        <f>NewCleanValue[[#This Row],[Total FO]]/$W$2</f>
        <v>6.8000000000000005E-2</v>
      </c>
      <c r="CJ81" s="4">
        <f>NewCleanValue[[#This Row],[Total FC]]/$AN$2</f>
        <v>8.5858585858585856E-2</v>
      </c>
      <c r="CK81" s="4">
        <f>NewCleanValue[[#This Row],[Total EH]]/$AY$2</f>
        <v>0.22666666666666666</v>
      </c>
      <c r="CL81" s="4">
        <f>NewCleanValue[[#This Row],[Total SD]]/$BJ$2</f>
        <v>0.51923076923076927</v>
      </c>
      <c r="CM81" s="4">
        <f>NewCleanValue[[#This Row],[Total CS]]/$BO$2</f>
        <v>0.32653061224489793</v>
      </c>
    </row>
    <row r="82" spans="1:91">
      <c r="A82" s="4" t="s">
        <v>280</v>
      </c>
      <c r="B82" s="4" t="s">
        <v>281</v>
      </c>
      <c r="C82" s="4" t="s">
        <v>282</v>
      </c>
      <c r="D82" s="4" t="s">
        <v>92</v>
      </c>
      <c r="E82" s="4" t="s">
        <v>93</v>
      </c>
      <c r="F82" s="4" t="s">
        <v>186</v>
      </c>
      <c r="G82" s="4">
        <v>1</v>
      </c>
      <c r="H82" s="4">
        <v>1.125</v>
      </c>
      <c r="I82" s="4">
        <v>0</v>
      </c>
      <c r="J82" s="4">
        <v>0</v>
      </c>
      <c r="K82" s="4">
        <v>0</v>
      </c>
      <c r="L82" s="4">
        <v>1</v>
      </c>
      <c r="M82" s="4">
        <v>0</v>
      </c>
      <c r="N82" s="4">
        <v>0</v>
      </c>
      <c r="O82" s="4">
        <v>0</v>
      </c>
      <c r="P82" s="4">
        <v>0</v>
      </c>
      <c r="Q82" s="4">
        <v>0</v>
      </c>
      <c r="R82" s="4">
        <v>0</v>
      </c>
      <c r="S82" s="4">
        <v>0</v>
      </c>
      <c r="T82" s="4">
        <v>0</v>
      </c>
      <c r="U82" s="4">
        <v>0</v>
      </c>
      <c r="V82" s="4">
        <v>0</v>
      </c>
      <c r="W82" s="4">
        <v>2.125</v>
      </c>
      <c r="X82" s="4">
        <v>0</v>
      </c>
      <c r="Y82" s="4">
        <v>1.125</v>
      </c>
      <c r="Z82" s="4">
        <v>0</v>
      </c>
      <c r="AA82" s="4">
        <v>0</v>
      </c>
      <c r="AB82" s="4">
        <v>1</v>
      </c>
      <c r="AC82" s="4">
        <v>0</v>
      </c>
      <c r="AD82" s="4">
        <v>0</v>
      </c>
      <c r="AE82" s="4">
        <v>0</v>
      </c>
      <c r="AF82" s="4">
        <v>0</v>
      </c>
      <c r="AG82" s="4">
        <v>0</v>
      </c>
      <c r="AH82" s="4">
        <v>0</v>
      </c>
      <c r="AI82" s="4">
        <v>0</v>
      </c>
      <c r="AJ82" s="4">
        <v>0</v>
      </c>
      <c r="AK82" s="4">
        <v>0</v>
      </c>
      <c r="AL82" s="4">
        <v>0</v>
      </c>
      <c r="AM82" s="4">
        <v>0</v>
      </c>
      <c r="AN82" s="4">
        <v>2.125</v>
      </c>
      <c r="AO82" s="4">
        <v>0</v>
      </c>
      <c r="AP82" s="4">
        <v>0</v>
      </c>
      <c r="AQ82" s="4">
        <v>0</v>
      </c>
      <c r="AR82" s="4">
        <v>0</v>
      </c>
      <c r="AS82" s="4">
        <v>0</v>
      </c>
      <c r="AT82" s="4">
        <v>0</v>
      </c>
      <c r="AU82" s="4">
        <v>2.25</v>
      </c>
      <c r="AV82" s="4">
        <v>1</v>
      </c>
      <c r="AW82" s="4">
        <v>1</v>
      </c>
      <c r="AX82" s="4">
        <v>0</v>
      </c>
      <c r="AY82" s="4">
        <v>4.25</v>
      </c>
      <c r="AZ82" s="4">
        <v>0</v>
      </c>
      <c r="BA82" s="4">
        <v>0</v>
      </c>
      <c r="BB82" s="4">
        <v>0</v>
      </c>
      <c r="BC82" s="4">
        <v>0</v>
      </c>
      <c r="BD82" s="4">
        <v>1</v>
      </c>
      <c r="BE82" s="4">
        <v>1</v>
      </c>
      <c r="BF82" s="4">
        <v>1</v>
      </c>
      <c r="BG82" s="4">
        <v>1.5</v>
      </c>
      <c r="BH82" s="4">
        <v>2.25</v>
      </c>
      <c r="BI82" s="4">
        <v>0</v>
      </c>
      <c r="BJ82" s="4">
        <v>6.75</v>
      </c>
      <c r="BK82" s="4">
        <v>0</v>
      </c>
      <c r="BL82" s="4">
        <v>0</v>
      </c>
      <c r="BM82" s="4">
        <v>4</v>
      </c>
      <c r="BN82" s="4">
        <v>0</v>
      </c>
      <c r="BO82" s="4">
        <v>4</v>
      </c>
      <c r="BP82" s="4">
        <v>19.25</v>
      </c>
      <c r="BQ82" s="4">
        <v>4</v>
      </c>
      <c r="BR82" s="4">
        <v>0</v>
      </c>
      <c r="BS82" s="4">
        <v>100</v>
      </c>
      <c r="BT82" s="4">
        <v>19.25</v>
      </c>
      <c r="BU82" s="4" t="str">
        <f>IF(NewCleanValue[[#This Row],[Final Score]]&gt;50,"Pass","Fail")</f>
        <v>Fail</v>
      </c>
      <c r="BV82" s="4">
        <v>0</v>
      </c>
      <c r="BW82" s="4">
        <v>1</v>
      </c>
      <c r="BX82" s="4">
        <v>0</v>
      </c>
      <c r="BY82" s="4">
        <v>0</v>
      </c>
      <c r="BZ82" s="4">
        <v>19.25</v>
      </c>
      <c r="CA82" s="4">
        <v>0</v>
      </c>
      <c r="CB82" s="4">
        <v>0</v>
      </c>
      <c r="CC82" s="4">
        <v>1</v>
      </c>
      <c r="CD82" s="4">
        <v>0</v>
      </c>
      <c r="CE82" s="4">
        <v>19.25</v>
      </c>
      <c r="CF82" s="4">
        <v>0</v>
      </c>
      <c r="CG82" s="4">
        <v>0</v>
      </c>
      <c r="CH82" s="4">
        <v>0</v>
      </c>
      <c r="CI82" s="4">
        <f>NewCleanValue[[#This Row],[Total FO]]/$W$2</f>
        <v>6.8000000000000005E-2</v>
      </c>
      <c r="CJ82" s="4">
        <f>NewCleanValue[[#This Row],[Total FC]]/$AN$2</f>
        <v>8.5858585858585856E-2</v>
      </c>
      <c r="CK82" s="4">
        <f>NewCleanValue[[#This Row],[Total EH]]/$AY$2</f>
        <v>0.22666666666666666</v>
      </c>
      <c r="CL82" s="4">
        <f>NewCleanValue[[#This Row],[Total SD]]/$BJ$2</f>
        <v>0.51923076923076927</v>
      </c>
      <c r="CM82" s="4">
        <f>NewCleanValue[[#This Row],[Total CS]]/$BO$2</f>
        <v>0.32653061224489793</v>
      </c>
    </row>
    <row r="83" spans="1:91">
      <c r="A83" s="4" t="s">
        <v>283</v>
      </c>
      <c r="B83" s="4" t="s">
        <v>284</v>
      </c>
      <c r="C83" s="4" t="s">
        <v>128</v>
      </c>
      <c r="D83" s="4" t="s">
        <v>92</v>
      </c>
      <c r="E83" s="4" t="s">
        <v>93</v>
      </c>
      <c r="F83" s="4" t="s">
        <v>186</v>
      </c>
      <c r="G83" s="4">
        <v>1</v>
      </c>
      <c r="H83" s="4">
        <v>1.125</v>
      </c>
      <c r="I83" s="4">
        <v>0</v>
      </c>
      <c r="J83" s="4">
        <v>0</v>
      </c>
      <c r="K83" s="4">
        <v>0</v>
      </c>
      <c r="L83" s="4">
        <v>1</v>
      </c>
      <c r="M83" s="4">
        <v>0</v>
      </c>
      <c r="N83" s="4">
        <v>0</v>
      </c>
      <c r="O83" s="4">
        <v>0</v>
      </c>
      <c r="P83" s="4">
        <v>0</v>
      </c>
      <c r="Q83" s="4">
        <v>0</v>
      </c>
      <c r="R83" s="4">
        <v>0</v>
      </c>
      <c r="S83" s="4">
        <v>0</v>
      </c>
      <c r="T83" s="4">
        <v>0</v>
      </c>
      <c r="U83" s="4">
        <v>0</v>
      </c>
      <c r="V83" s="4">
        <v>0</v>
      </c>
      <c r="W83" s="4">
        <v>2.125</v>
      </c>
      <c r="X83" s="4">
        <v>0</v>
      </c>
      <c r="Y83" s="4">
        <v>1.125</v>
      </c>
      <c r="Z83" s="4">
        <v>0</v>
      </c>
      <c r="AA83" s="4">
        <v>0</v>
      </c>
      <c r="AB83" s="4">
        <v>1</v>
      </c>
      <c r="AC83" s="4">
        <v>0</v>
      </c>
      <c r="AD83" s="4">
        <v>0</v>
      </c>
      <c r="AE83" s="4">
        <v>0</v>
      </c>
      <c r="AF83" s="4">
        <v>0</v>
      </c>
      <c r="AG83" s="4">
        <v>0</v>
      </c>
      <c r="AH83" s="4">
        <v>0</v>
      </c>
      <c r="AI83" s="4">
        <v>0</v>
      </c>
      <c r="AJ83" s="4">
        <v>0</v>
      </c>
      <c r="AK83" s="4">
        <v>0</v>
      </c>
      <c r="AL83" s="4">
        <v>0</v>
      </c>
      <c r="AM83" s="4">
        <v>0</v>
      </c>
      <c r="AN83" s="4">
        <v>2.125</v>
      </c>
      <c r="AO83" s="4">
        <v>0</v>
      </c>
      <c r="AP83" s="4">
        <v>0</v>
      </c>
      <c r="AQ83" s="4">
        <v>0</v>
      </c>
      <c r="AR83" s="4">
        <v>0</v>
      </c>
      <c r="AS83" s="4">
        <v>0</v>
      </c>
      <c r="AT83" s="4">
        <v>0</v>
      </c>
      <c r="AU83" s="4">
        <v>2.25</v>
      </c>
      <c r="AV83" s="4">
        <v>1</v>
      </c>
      <c r="AW83" s="4">
        <v>1</v>
      </c>
      <c r="AX83" s="4">
        <v>0</v>
      </c>
      <c r="AY83" s="4">
        <v>4.25</v>
      </c>
      <c r="AZ83" s="4">
        <v>0</v>
      </c>
      <c r="BA83" s="4">
        <v>0</v>
      </c>
      <c r="BB83" s="4">
        <v>0</v>
      </c>
      <c r="BC83" s="4">
        <v>0</v>
      </c>
      <c r="BD83" s="4">
        <v>1</v>
      </c>
      <c r="BE83" s="4">
        <v>1</v>
      </c>
      <c r="BF83" s="4">
        <v>1</v>
      </c>
      <c r="BG83" s="4">
        <v>1.5</v>
      </c>
      <c r="BH83" s="4">
        <v>2.25</v>
      </c>
      <c r="BI83" s="4">
        <v>0</v>
      </c>
      <c r="BJ83" s="4">
        <v>6.75</v>
      </c>
      <c r="BK83" s="4">
        <v>0</v>
      </c>
      <c r="BL83" s="4">
        <v>0</v>
      </c>
      <c r="BM83" s="4">
        <v>4</v>
      </c>
      <c r="BN83" s="4">
        <v>0</v>
      </c>
      <c r="BO83" s="4">
        <v>4</v>
      </c>
      <c r="BP83" s="4">
        <v>19.25</v>
      </c>
      <c r="BQ83" s="4">
        <v>4</v>
      </c>
      <c r="BR83" s="4">
        <v>0</v>
      </c>
      <c r="BS83" s="4">
        <v>100</v>
      </c>
      <c r="BT83" s="4">
        <v>19.25</v>
      </c>
      <c r="BU83" s="4" t="str">
        <f>IF(NewCleanValue[[#This Row],[Final Score]]&gt;50,"Pass","Fail")</f>
        <v>Fail</v>
      </c>
      <c r="BV83" s="4">
        <v>0</v>
      </c>
      <c r="BW83" s="4">
        <v>1</v>
      </c>
      <c r="BX83" s="4">
        <v>0</v>
      </c>
      <c r="BY83" s="4">
        <v>0</v>
      </c>
      <c r="BZ83" s="4">
        <v>19.25</v>
      </c>
      <c r="CA83" s="4">
        <v>0</v>
      </c>
      <c r="CB83" s="4">
        <v>0</v>
      </c>
      <c r="CC83" s="4">
        <v>1</v>
      </c>
      <c r="CD83" s="4">
        <v>0</v>
      </c>
      <c r="CE83" s="4">
        <v>19.25</v>
      </c>
      <c r="CF83" s="4">
        <v>0</v>
      </c>
      <c r="CG83" s="4">
        <v>0</v>
      </c>
      <c r="CH83" s="4">
        <v>0</v>
      </c>
      <c r="CI83" s="4">
        <f>NewCleanValue[[#This Row],[Total FO]]/$W$2</f>
        <v>6.8000000000000005E-2</v>
      </c>
      <c r="CJ83" s="4">
        <f>NewCleanValue[[#This Row],[Total FC]]/$AN$2</f>
        <v>8.5858585858585856E-2</v>
      </c>
      <c r="CK83" s="4">
        <f>NewCleanValue[[#This Row],[Total EH]]/$AY$2</f>
        <v>0.22666666666666666</v>
      </c>
      <c r="CL83" s="4">
        <f>NewCleanValue[[#This Row],[Total SD]]/$BJ$2</f>
        <v>0.51923076923076927</v>
      </c>
      <c r="CM83" s="4">
        <f>NewCleanValue[[#This Row],[Total CS]]/$BO$2</f>
        <v>0.32653061224489793</v>
      </c>
    </row>
    <row r="84" spans="1:91">
      <c r="A84" s="4" t="s">
        <v>285</v>
      </c>
      <c r="B84" s="4" t="s">
        <v>286</v>
      </c>
      <c r="C84" s="4" t="s">
        <v>102</v>
      </c>
      <c r="D84" s="4" t="s">
        <v>92</v>
      </c>
      <c r="E84" s="4" t="s">
        <v>93</v>
      </c>
      <c r="F84" s="4" t="s">
        <v>186</v>
      </c>
      <c r="G84" s="4">
        <v>1</v>
      </c>
      <c r="H84" s="4">
        <v>1.125</v>
      </c>
      <c r="I84" s="4">
        <v>0</v>
      </c>
      <c r="J84" s="4">
        <v>0</v>
      </c>
      <c r="K84" s="4">
        <v>0</v>
      </c>
      <c r="L84" s="4">
        <v>1</v>
      </c>
      <c r="M84" s="4">
        <v>0</v>
      </c>
      <c r="N84" s="4">
        <v>0</v>
      </c>
      <c r="O84" s="4">
        <v>0</v>
      </c>
      <c r="P84" s="4">
        <v>0</v>
      </c>
      <c r="Q84" s="4">
        <v>0</v>
      </c>
      <c r="R84" s="4">
        <v>0</v>
      </c>
      <c r="S84" s="4">
        <v>0</v>
      </c>
      <c r="T84" s="4">
        <v>0</v>
      </c>
      <c r="U84" s="4">
        <v>0</v>
      </c>
      <c r="V84" s="4">
        <v>0</v>
      </c>
      <c r="W84" s="4">
        <v>2.125</v>
      </c>
      <c r="X84" s="4">
        <v>0</v>
      </c>
      <c r="Y84" s="4">
        <v>1.125</v>
      </c>
      <c r="Z84" s="4">
        <v>0</v>
      </c>
      <c r="AA84" s="4">
        <v>0</v>
      </c>
      <c r="AB84" s="4">
        <v>1</v>
      </c>
      <c r="AC84" s="4">
        <v>0</v>
      </c>
      <c r="AD84" s="4">
        <v>0</v>
      </c>
      <c r="AE84" s="4">
        <v>0</v>
      </c>
      <c r="AF84" s="4">
        <v>0</v>
      </c>
      <c r="AG84" s="4">
        <v>0</v>
      </c>
      <c r="AH84" s="4">
        <v>0</v>
      </c>
      <c r="AI84" s="4">
        <v>0</v>
      </c>
      <c r="AJ84" s="4">
        <v>0</v>
      </c>
      <c r="AK84" s="4">
        <v>0</v>
      </c>
      <c r="AL84" s="4">
        <v>0</v>
      </c>
      <c r="AM84" s="4">
        <v>0</v>
      </c>
      <c r="AN84" s="4">
        <v>2.125</v>
      </c>
      <c r="AO84" s="4">
        <v>0</v>
      </c>
      <c r="AP84" s="4">
        <v>0</v>
      </c>
      <c r="AQ84" s="4">
        <v>0</v>
      </c>
      <c r="AR84" s="4">
        <v>0</v>
      </c>
      <c r="AS84" s="4">
        <v>0</v>
      </c>
      <c r="AT84" s="4">
        <v>0</v>
      </c>
      <c r="AU84" s="4">
        <v>2.25</v>
      </c>
      <c r="AV84" s="4">
        <v>1</v>
      </c>
      <c r="AW84" s="4">
        <v>1</v>
      </c>
      <c r="AX84" s="4">
        <v>0</v>
      </c>
      <c r="AY84" s="4">
        <v>4.25</v>
      </c>
      <c r="AZ84" s="4">
        <v>0</v>
      </c>
      <c r="BA84" s="4">
        <v>0</v>
      </c>
      <c r="BB84" s="4">
        <v>0</v>
      </c>
      <c r="BC84" s="4">
        <v>0</v>
      </c>
      <c r="BD84" s="4">
        <v>1</v>
      </c>
      <c r="BE84" s="4">
        <v>1</v>
      </c>
      <c r="BF84" s="4">
        <v>1</v>
      </c>
      <c r="BG84" s="4">
        <v>1.5</v>
      </c>
      <c r="BH84" s="4">
        <v>2.25</v>
      </c>
      <c r="BI84" s="4">
        <v>0</v>
      </c>
      <c r="BJ84" s="4">
        <v>6.75</v>
      </c>
      <c r="BK84" s="4">
        <v>0</v>
      </c>
      <c r="BL84" s="4">
        <v>0</v>
      </c>
      <c r="BM84" s="4">
        <v>4</v>
      </c>
      <c r="BN84" s="4">
        <v>0</v>
      </c>
      <c r="BO84" s="4">
        <v>4</v>
      </c>
      <c r="BP84" s="4">
        <v>19.25</v>
      </c>
      <c r="BQ84" s="4">
        <v>4</v>
      </c>
      <c r="BR84" s="4">
        <v>0</v>
      </c>
      <c r="BS84" s="4">
        <v>100</v>
      </c>
      <c r="BT84" s="4">
        <v>19.25</v>
      </c>
      <c r="BU84" s="4" t="str">
        <f>IF(NewCleanValue[[#This Row],[Final Score]]&gt;50,"Pass","Fail")</f>
        <v>Fail</v>
      </c>
      <c r="BV84" s="4">
        <v>0</v>
      </c>
      <c r="BW84" s="4">
        <v>1</v>
      </c>
      <c r="BX84" s="4">
        <v>0</v>
      </c>
      <c r="BY84" s="4">
        <v>0</v>
      </c>
      <c r="BZ84" s="4">
        <v>19.25</v>
      </c>
      <c r="CA84" s="4">
        <v>0</v>
      </c>
      <c r="CB84" s="4">
        <v>0</v>
      </c>
      <c r="CC84" s="4">
        <v>1</v>
      </c>
      <c r="CD84" s="4">
        <v>0</v>
      </c>
      <c r="CE84" s="4">
        <v>19.25</v>
      </c>
      <c r="CF84" s="4">
        <v>0</v>
      </c>
      <c r="CG84" s="4">
        <v>0</v>
      </c>
      <c r="CH84" s="4">
        <v>0</v>
      </c>
      <c r="CI84" s="4">
        <f>NewCleanValue[[#This Row],[Total FO]]/$W$2</f>
        <v>6.8000000000000005E-2</v>
      </c>
      <c r="CJ84" s="4">
        <f>NewCleanValue[[#This Row],[Total FC]]/$AN$2</f>
        <v>8.5858585858585856E-2</v>
      </c>
      <c r="CK84" s="4">
        <f>NewCleanValue[[#This Row],[Total EH]]/$AY$2</f>
        <v>0.22666666666666666</v>
      </c>
      <c r="CL84" s="4">
        <f>NewCleanValue[[#This Row],[Total SD]]/$BJ$2</f>
        <v>0.51923076923076927</v>
      </c>
      <c r="CM84" s="4">
        <f>NewCleanValue[[#This Row],[Total CS]]/$BO$2</f>
        <v>0.32653061224489793</v>
      </c>
    </row>
    <row r="85" spans="1:91">
      <c r="A85" s="4" t="s">
        <v>287</v>
      </c>
      <c r="B85" s="4" t="s">
        <v>288</v>
      </c>
      <c r="C85" s="4" t="s">
        <v>261</v>
      </c>
      <c r="D85" s="4" t="s">
        <v>92</v>
      </c>
      <c r="E85" s="4" t="s">
        <v>93</v>
      </c>
      <c r="F85" s="4" t="s">
        <v>186</v>
      </c>
      <c r="G85" s="4">
        <v>1</v>
      </c>
      <c r="H85" s="4">
        <v>1.125</v>
      </c>
      <c r="I85" s="4">
        <v>0</v>
      </c>
      <c r="J85" s="4">
        <v>0</v>
      </c>
      <c r="K85" s="4">
        <v>0</v>
      </c>
      <c r="L85" s="4">
        <v>1</v>
      </c>
      <c r="M85" s="4">
        <v>0</v>
      </c>
      <c r="N85" s="4">
        <v>0</v>
      </c>
      <c r="O85" s="4">
        <v>0</v>
      </c>
      <c r="P85" s="4">
        <v>0</v>
      </c>
      <c r="Q85" s="4">
        <v>0</v>
      </c>
      <c r="R85" s="4">
        <v>0</v>
      </c>
      <c r="S85" s="4">
        <v>0</v>
      </c>
      <c r="T85" s="4">
        <v>0</v>
      </c>
      <c r="U85" s="4">
        <v>0</v>
      </c>
      <c r="V85" s="4">
        <v>0</v>
      </c>
      <c r="W85" s="4">
        <v>2.125</v>
      </c>
      <c r="X85" s="4">
        <v>0</v>
      </c>
      <c r="Y85" s="4">
        <v>1.125</v>
      </c>
      <c r="Z85" s="4">
        <v>0</v>
      </c>
      <c r="AA85" s="4">
        <v>0</v>
      </c>
      <c r="AB85" s="4">
        <v>1</v>
      </c>
      <c r="AC85" s="4">
        <v>0</v>
      </c>
      <c r="AD85" s="4">
        <v>0</v>
      </c>
      <c r="AE85" s="4">
        <v>0</v>
      </c>
      <c r="AF85" s="4">
        <v>0</v>
      </c>
      <c r="AG85" s="4">
        <v>0</v>
      </c>
      <c r="AH85" s="4">
        <v>0</v>
      </c>
      <c r="AI85" s="4">
        <v>0</v>
      </c>
      <c r="AJ85" s="4">
        <v>0</v>
      </c>
      <c r="AK85" s="4">
        <v>0</v>
      </c>
      <c r="AL85" s="4">
        <v>0</v>
      </c>
      <c r="AM85" s="4">
        <v>0</v>
      </c>
      <c r="AN85" s="4">
        <v>2.125</v>
      </c>
      <c r="AO85" s="4">
        <v>0</v>
      </c>
      <c r="AP85" s="4">
        <v>0</v>
      </c>
      <c r="AQ85" s="4">
        <v>0</v>
      </c>
      <c r="AR85" s="4">
        <v>0</v>
      </c>
      <c r="AS85" s="4">
        <v>0</v>
      </c>
      <c r="AT85" s="4">
        <v>0</v>
      </c>
      <c r="AU85" s="4">
        <v>2.25</v>
      </c>
      <c r="AV85" s="4">
        <v>1</v>
      </c>
      <c r="AW85" s="4">
        <v>1</v>
      </c>
      <c r="AX85" s="4">
        <v>0</v>
      </c>
      <c r="AY85" s="4">
        <v>4.25</v>
      </c>
      <c r="AZ85" s="4">
        <v>0</v>
      </c>
      <c r="BA85" s="4">
        <v>0</v>
      </c>
      <c r="BB85" s="4">
        <v>0</v>
      </c>
      <c r="BC85" s="4">
        <v>0</v>
      </c>
      <c r="BD85" s="4">
        <v>1</v>
      </c>
      <c r="BE85" s="4">
        <v>1</v>
      </c>
      <c r="BF85" s="4">
        <v>1</v>
      </c>
      <c r="BG85" s="4">
        <v>1.5</v>
      </c>
      <c r="BH85" s="4">
        <v>2.25</v>
      </c>
      <c r="BI85" s="4">
        <v>0</v>
      </c>
      <c r="BJ85" s="4">
        <v>6.75</v>
      </c>
      <c r="BK85" s="4">
        <v>0</v>
      </c>
      <c r="BL85" s="4">
        <v>0</v>
      </c>
      <c r="BM85" s="4">
        <v>4</v>
      </c>
      <c r="BN85" s="4">
        <v>0</v>
      </c>
      <c r="BO85" s="4">
        <v>4</v>
      </c>
      <c r="BP85" s="4">
        <v>19.25</v>
      </c>
      <c r="BQ85" s="4">
        <v>4</v>
      </c>
      <c r="BR85" s="4">
        <v>0</v>
      </c>
      <c r="BS85" s="4">
        <v>100</v>
      </c>
      <c r="BT85" s="4">
        <v>19.25</v>
      </c>
      <c r="BU85" s="4" t="str">
        <f>IF(NewCleanValue[[#This Row],[Final Score]]&gt;50,"Pass","Fail")</f>
        <v>Fail</v>
      </c>
      <c r="BV85" s="4">
        <v>0</v>
      </c>
      <c r="BW85" s="4">
        <v>1</v>
      </c>
      <c r="BX85" s="4">
        <v>0</v>
      </c>
      <c r="BY85" s="4">
        <v>0</v>
      </c>
      <c r="BZ85" s="4">
        <v>19.25</v>
      </c>
      <c r="CA85" s="4">
        <v>0</v>
      </c>
      <c r="CB85" s="4">
        <v>0</v>
      </c>
      <c r="CC85" s="4">
        <v>1</v>
      </c>
      <c r="CD85" s="4">
        <v>0</v>
      </c>
      <c r="CE85" s="4">
        <v>19.25</v>
      </c>
      <c r="CF85" s="4">
        <v>0</v>
      </c>
      <c r="CG85" s="4">
        <v>0</v>
      </c>
      <c r="CH85" s="4">
        <v>0</v>
      </c>
      <c r="CI85" s="4">
        <f>NewCleanValue[[#This Row],[Total FO]]/$W$2</f>
        <v>6.8000000000000005E-2</v>
      </c>
      <c r="CJ85" s="4">
        <f>NewCleanValue[[#This Row],[Total FC]]/$AN$2</f>
        <v>8.5858585858585856E-2</v>
      </c>
      <c r="CK85" s="4">
        <f>NewCleanValue[[#This Row],[Total EH]]/$AY$2</f>
        <v>0.22666666666666666</v>
      </c>
      <c r="CL85" s="4">
        <f>NewCleanValue[[#This Row],[Total SD]]/$BJ$2</f>
        <v>0.51923076923076927</v>
      </c>
      <c r="CM85" s="4">
        <f>NewCleanValue[[#This Row],[Total CS]]/$BO$2</f>
        <v>0.32653061224489793</v>
      </c>
    </row>
    <row r="86" spans="1:91">
      <c r="A86" s="4" t="s">
        <v>289</v>
      </c>
      <c r="B86" s="4" t="s">
        <v>290</v>
      </c>
      <c r="C86" s="4" t="s">
        <v>261</v>
      </c>
      <c r="D86" s="4" t="s">
        <v>92</v>
      </c>
      <c r="E86" s="4" t="s">
        <v>93</v>
      </c>
      <c r="F86" s="4" t="s">
        <v>186</v>
      </c>
      <c r="G86" s="4">
        <v>1</v>
      </c>
      <c r="H86" s="4">
        <v>1.125</v>
      </c>
      <c r="I86" s="4">
        <v>0</v>
      </c>
      <c r="J86" s="4">
        <v>0</v>
      </c>
      <c r="K86" s="4">
        <v>0</v>
      </c>
      <c r="L86" s="4">
        <v>1</v>
      </c>
      <c r="M86" s="4">
        <v>0</v>
      </c>
      <c r="N86" s="4">
        <v>0</v>
      </c>
      <c r="O86" s="4">
        <v>0</v>
      </c>
      <c r="P86" s="4">
        <v>0</v>
      </c>
      <c r="Q86" s="4">
        <v>0</v>
      </c>
      <c r="R86" s="4">
        <v>0</v>
      </c>
      <c r="S86" s="4">
        <v>0</v>
      </c>
      <c r="T86" s="4">
        <v>0</v>
      </c>
      <c r="U86" s="4">
        <v>0</v>
      </c>
      <c r="V86" s="4">
        <v>0</v>
      </c>
      <c r="W86" s="4">
        <v>2.125</v>
      </c>
      <c r="X86" s="4">
        <v>0</v>
      </c>
      <c r="Y86" s="4">
        <v>1.125</v>
      </c>
      <c r="Z86" s="4">
        <v>0</v>
      </c>
      <c r="AA86" s="4">
        <v>0</v>
      </c>
      <c r="AB86" s="4">
        <v>1</v>
      </c>
      <c r="AC86" s="4">
        <v>0</v>
      </c>
      <c r="AD86" s="4">
        <v>0</v>
      </c>
      <c r="AE86" s="4">
        <v>0</v>
      </c>
      <c r="AF86" s="4">
        <v>0</v>
      </c>
      <c r="AG86" s="4">
        <v>0</v>
      </c>
      <c r="AH86" s="4">
        <v>0</v>
      </c>
      <c r="AI86" s="4">
        <v>0</v>
      </c>
      <c r="AJ86" s="4">
        <v>0</v>
      </c>
      <c r="AK86" s="4">
        <v>0</v>
      </c>
      <c r="AL86" s="4">
        <v>0</v>
      </c>
      <c r="AM86" s="4">
        <v>0</v>
      </c>
      <c r="AN86" s="4">
        <v>2.125</v>
      </c>
      <c r="AO86" s="4">
        <v>0</v>
      </c>
      <c r="AP86" s="4">
        <v>0</v>
      </c>
      <c r="AQ86" s="4">
        <v>0</v>
      </c>
      <c r="AR86" s="4">
        <v>0</v>
      </c>
      <c r="AS86" s="4">
        <v>0</v>
      </c>
      <c r="AT86" s="4">
        <v>0</v>
      </c>
      <c r="AU86" s="4">
        <v>2.25</v>
      </c>
      <c r="AV86" s="4">
        <v>1</v>
      </c>
      <c r="AW86" s="4">
        <v>1</v>
      </c>
      <c r="AX86" s="4">
        <v>0</v>
      </c>
      <c r="AY86" s="4">
        <v>4.25</v>
      </c>
      <c r="AZ86" s="4">
        <v>0</v>
      </c>
      <c r="BA86" s="4">
        <v>0</v>
      </c>
      <c r="BB86" s="4">
        <v>0</v>
      </c>
      <c r="BC86" s="4">
        <v>0</v>
      </c>
      <c r="BD86" s="4">
        <v>1</v>
      </c>
      <c r="BE86" s="4">
        <v>1</v>
      </c>
      <c r="BF86" s="4">
        <v>1</v>
      </c>
      <c r="BG86" s="4">
        <v>1.5</v>
      </c>
      <c r="BH86" s="4">
        <v>2.25</v>
      </c>
      <c r="BI86" s="4">
        <v>0</v>
      </c>
      <c r="BJ86" s="4">
        <v>6.75</v>
      </c>
      <c r="BK86" s="4">
        <v>0</v>
      </c>
      <c r="BL86" s="4">
        <v>0</v>
      </c>
      <c r="BM86" s="4">
        <v>4</v>
      </c>
      <c r="BN86" s="4">
        <v>0</v>
      </c>
      <c r="BO86" s="4">
        <v>4</v>
      </c>
      <c r="BP86" s="4">
        <v>19.25</v>
      </c>
      <c r="BQ86" s="4">
        <v>4</v>
      </c>
      <c r="BR86" s="4">
        <v>0</v>
      </c>
      <c r="BS86" s="4">
        <v>100</v>
      </c>
      <c r="BT86" s="4">
        <v>19.25</v>
      </c>
      <c r="BU86" s="4" t="str">
        <f>IF(NewCleanValue[[#This Row],[Final Score]]&gt;50,"Pass","Fail")</f>
        <v>Fail</v>
      </c>
      <c r="BV86" s="4">
        <v>0</v>
      </c>
      <c r="BW86" s="4">
        <v>1</v>
      </c>
      <c r="BX86" s="4">
        <v>0</v>
      </c>
      <c r="BY86" s="4">
        <v>0</v>
      </c>
      <c r="BZ86" s="4">
        <v>19.25</v>
      </c>
      <c r="CA86" s="4">
        <v>0</v>
      </c>
      <c r="CB86" s="4">
        <v>0</v>
      </c>
      <c r="CC86" s="4">
        <v>1</v>
      </c>
      <c r="CD86" s="4">
        <v>0</v>
      </c>
      <c r="CE86" s="4">
        <v>19.25</v>
      </c>
      <c r="CF86" s="4">
        <v>0</v>
      </c>
      <c r="CG86" s="4">
        <v>0</v>
      </c>
      <c r="CH86" s="4">
        <v>0</v>
      </c>
      <c r="CI86" s="4">
        <f>NewCleanValue[[#This Row],[Total FO]]/$W$2</f>
        <v>6.8000000000000005E-2</v>
      </c>
      <c r="CJ86" s="4">
        <f>NewCleanValue[[#This Row],[Total FC]]/$AN$2</f>
        <v>8.5858585858585856E-2</v>
      </c>
      <c r="CK86" s="4">
        <f>NewCleanValue[[#This Row],[Total EH]]/$AY$2</f>
        <v>0.22666666666666666</v>
      </c>
      <c r="CL86" s="4">
        <f>NewCleanValue[[#This Row],[Total SD]]/$BJ$2</f>
        <v>0.51923076923076927</v>
      </c>
      <c r="CM86" s="4">
        <f>NewCleanValue[[#This Row],[Total CS]]/$BO$2</f>
        <v>0.32653061224489793</v>
      </c>
    </row>
    <row r="87" spans="1:91">
      <c r="A87" s="4" t="s">
        <v>291</v>
      </c>
      <c r="B87" s="4" t="s">
        <v>292</v>
      </c>
      <c r="C87" s="4" t="s">
        <v>261</v>
      </c>
      <c r="D87" s="4" t="s">
        <v>92</v>
      </c>
      <c r="E87" s="4" t="s">
        <v>93</v>
      </c>
      <c r="F87" s="4" t="s">
        <v>186</v>
      </c>
      <c r="G87" s="4">
        <v>1</v>
      </c>
      <c r="H87" s="4">
        <v>1.125</v>
      </c>
      <c r="I87" s="4">
        <v>0</v>
      </c>
      <c r="J87" s="4">
        <v>0</v>
      </c>
      <c r="K87" s="4">
        <v>0</v>
      </c>
      <c r="L87" s="4">
        <v>1</v>
      </c>
      <c r="M87" s="4">
        <v>0</v>
      </c>
      <c r="N87" s="4">
        <v>0</v>
      </c>
      <c r="O87" s="4">
        <v>0</v>
      </c>
      <c r="P87" s="4">
        <v>0</v>
      </c>
      <c r="Q87" s="4">
        <v>0</v>
      </c>
      <c r="R87" s="4">
        <v>0</v>
      </c>
      <c r="S87" s="4">
        <v>0</v>
      </c>
      <c r="T87" s="4">
        <v>0</v>
      </c>
      <c r="U87" s="4">
        <v>0</v>
      </c>
      <c r="V87" s="4">
        <v>0</v>
      </c>
      <c r="W87" s="4">
        <v>2.125</v>
      </c>
      <c r="X87" s="4">
        <v>0</v>
      </c>
      <c r="Y87" s="4">
        <v>1.125</v>
      </c>
      <c r="Z87" s="4">
        <v>0</v>
      </c>
      <c r="AA87" s="4">
        <v>0</v>
      </c>
      <c r="AB87" s="4">
        <v>1</v>
      </c>
      <c r="AC87" s="4">
        <v>0</v>
      </c>
      <c r="AD87" s="4">
        <v>0</v>
      </c>
      <c r="AE87" s="4">
        <v>0</v>
      </c>
      <c r="AF87" s="4">
        <v>0</v>
      </c>
      <c r="AG87" s="4">
        <v>0</v>
      </c>
      <c r="AH87" s="4">
        <v>0</v>
      </c>
      <c r="AI87" s="4">
        <v>0</v>
      </c>
      <c r="AJ87" s="4">
        <v>0</v>
      </c>
      <c r="AK87" s="4">
        <v>0</v>
      </c>
      <c r="AL87" s="4">
        <v>0</v>
      </c>
      <c r="AM87" s="4">
        <v>0</v>
      </c>
      <c r="AN87" s="4">
        <v>2.125</v>
      </c>
      <c r="AO87" s="4">
        <v>0</v>
      </c>
      <c r="AP87" s="4">
        <v>0</v>
      </c>
      <c r="AQ87" s="4">
        <v>0</v>
      </c>
      <c r="AR87" s="4">
        <v>0</v>
      </c>
      <c r="AS87" s="4">
        <v>0</v>
      </c>
      <c r="AT87" s="4">
        <v>0</v>
      </c>
      <c r="AU87" s="4">
        <v>2.25</v>
      </c>
      <c r="AV87" s="4">
        <v>1</v>
      </c>
      <c r="AW87" s="4">
        <v>1</v>
      </c>
      <c r="AX87" s="4">
        <v>0</v>
      </c>
      <c r="AY87" s="4">
        <v>4.25</v>
      </c>
      <c r="AZ87" s="4">
        <v>0</v>
      </c>
      <c r="BA87" s="4">
        <v>0</v>
      </c>
      <c r="BB87" s="4">
        <v>0</v>
      </c>
      <c r="BC87" s="4">
        <v>0</v>
      </c>
      <c r="BD87" s="4">
        <v>1</v>
      </c>
      <c r="BE87" s="4">
        <v>1</v>
      </c>
      <c r="BF87" s="4">
        <v>1</v>
      </c>
      <c r="BG87" s="4">
        <v>1.5</v>
      </c>
      <c r="BH87" s="4">
        <v>2.25</v>
      </c>
      <c r="BI87" s="4">
        <v>0</v>
      </c>
      <c r="BJ87" s="4">
        <v>6.75</v>
      </c>
      <c r="BK87" s="4">
        <v>0</v>
      </c>
      <c r="BL87" s="4">
        <v>0</v>
      </c>
      <c r="BM87" s="4">
        <v>4</v>
      </c>
      <c r="BN87" s="4">
        <v>0</v>
      </c>
      <c r="BO87" s="4">
        <v>4</v>
      </c>
      <c r="BP87" s="4">
        <v>19.25</v>
      </c>
      <c r="BQ87" s="4">
        <v>4</v>
      </c>
      <c r="BR87" s="4">
        <v>0</v>
      </c>
      <c r="BS87" s="4">
        <v>100</v>
      </c>
      <c r="BT87" s="4">
        <v>19.25</v>
      </c>
      <c r="BU87" s="4" t="str">
        <f>IF(NewCleanValue[[#This Row],[Final Score]]&gt;50,"Pass","Fail")</f>
        <v>Fail</v>
      </c>
      <c r="BV87" s="4">
        <v>0</v>
      </c>
      <c r="BW87" s="4">
        <v>1</v>
      </c>
      <c r="BX87" s="4">
        <v>0</v>
      </c>
      <c r="BY87" s="4">
        <v>0</v>
      </c>
      <c r="BZ87" s="4">
        <v>19.25</v>
      </c>
      <c r="CA87" s="4">
        <v>0</v>
      </c>
      <c r="CB87" s="4">
        <v>0</v>
      </c>
      <c r="CC87" s="4">
        <v>1</v>
      </c>
      <c r="CD87" s="4">
        <v>0</v>
      </c>
      <c r="CE87" s="4">
        <v>19.25</v>
      </c>
      <c r="CF87" s="4">
        <v>0</v>
      </c>
      <c r="CG87" s="4">
        <v>0</v>
      </c>
      <c r="CH87" s="4">
        <v>0</v>
      </c>
      <c r="CI87" s="4">
        <f>NewCleanValue[[#This Row],[Total FO]]/$W$2</f>
        <v>6.8000000000000005E-2</v>
      </c>
      <c r="CJ87" s="4">
        <f>NewCleanValue[[#This Row],[Total FC]]/$AN$2</f>
        <v>8.5858585858585856E-2</v>
      </c>
      <c r="CK87" s="4">
        <f>NewCleanValue[[#This Row],[Total EH]]/$AY$2</f>
        <v>0.22666666666666666</v>
      </c>
      <c r="CL87" s="4">
        <f>NewCleanValue[[#This Row],[Total SD]]/$BJ$2</f>
        <v>0.51923076923076927</v>
      </c>
      <c r="CM87" s="4">
        <f>NewCleanValue[[#This Row],[Total CS]]/$BO$2</f>
        <v>0.32653061224489793</v>
      </c>
    </row>
    <row r="88" spans="1:91">
      <c r="A88" s="4" t="s">
        <v>293</v>
      </c>
      <c r="B88" s="4" t="s">
        <v>294</v>
      </c>
      <c r="C88" s="4" t="s">
        <v>295</v>
      </c>
      <c r="D88" s="4" t="s">
        <v>92</v>
      </c>
      <c r="E88" s="4" t="s">
        <v>93</v>
      </c>
      <c r="F88" s="4" t="s">
        <v>186</v>
      </c>
      <c r="G88" s="4">
        <v>1</v>
      </c>
      <c r="H88" s="4">
        <v>1.125</v>
      </c>
      <c r="I88" s="4">
        <v>0</v>
      </c>
      <c r="J88" s="4">
        <v>0</v>
      </c>
      <c r="K88" s="4">
        <v>0</v>
      </c>
      <c r="L88" s="4">
        <v>1</v>
      </c>
      <c r="M88" s="4">
        <v>0</v>
      </c>
      <c r="N88" s="4">
        <v>0</v>
      </c>
      <c r="O88" s="4">
        <v>0</v>
      </c>
      <c r="P88" s="4">
        <v>0</v>
      </c>
      <c r="Q88" s="4">
        <v>0</v>
      </c>
      <c r="R88" s="4">
        <v>0</v>
      </c>
      <c r="S88" s="4">
        <v>0</v>
      </c>
      <c r="T88" s="4">
        <v>0</v>
      </c>
      <c r="U88" s="4">
        <v>0</v>
      </c>
      <c r="V88" s="4">
        <v>0</v>
      </c>
      <c r="W88" s="4">
        <v>2.125</v>
      </c>
      <c r="X88" s="4">
        <v>0</v>
      </c>
      <c r="Y88" s="4">
        <v>1.125</v>
      </c>
      <c r="Z88" s="4">
        <v>0</v>
      </c>
      <c r="AA88" s="4">
        <v>0</v>
      </c>
      <c r="AB88" s="4">
        <v>1</v>
      </c>
      <c r="AC88" s="4">
        <v>0</v>
      </c>
      <c r="AD88" s="4">
        <v>0</v>
      </c>
      <c r="AE88" s="4">
        <v>0</v>
      </c>
      <c r="AF88" s="4">
        <v>0</v>
      </c>
      <c r="AG88" s="4">
        <v>0</v>
      </c>
      <c r="AH88" s="4">
        <v>0</v>
      </c>
      <c r="AI88" s="4">
        <v>0</v>
      </c>
      <c r="AJ88" s="4">
        <v>0</v>
      </c>
      <c r="AK88" s="4">
        <v>0</v>
      </c>
      <c r="AL88" s="4">
        <v>0</v>
      </c>
      <c r="AM88" s="4">
        <v>0</v>
      </c>
      <c r="AN88" s="4">
        <v>2.125</v>
      </c>
      <c r="AO88" s="4">
        <v>0</v>
      </c>
      <c r="AP88" s="4">
        <v>0</v>
      </c>
      <c r="AQ88" s="4">
        <v>0</v>
      </c>
      <c r="AR88" s="4">
        <v>0</v>
      </c>
      <c r="AS88" s="4">
        <v>0</v>
      </c>
      <c r="AT88" s="4">
        <v>0</v>
      </c>
      <c r="AU88" s="4">
        <v>2.25</v>
      </c>
      <c r="AV88" s="4">
        <v>1</v>
      </c>
      <c r="AW88" s="4">
        <v>1</v>
      </c>
      <c r="AX88" s="4">
        <v>0</v>
      </c>
      <c r="AY88" s="4">
        <v>4.25</v>
      </c>
      <c r="AZ88" s="4">
        <v>0</v>
      </c>
      <c r="BA88" s="4">
        <v>0</v>
      </c>
      <c r="BB88" s="4">
        <v>0</v>
      </c>
      <c r="BC88" s="4">
        <v>0</v>
      </c>
      <c r="BD88" s="4">
        <v>1</v>
      </c>
      <c r="BE88" s="4">
        <v>1</v>
      </c>
      <c r="BF88" s="4">
        <v>1</v>
      </c>
      <c r="BG88" s="4">
        <v>1.5</v>
      </c>
      <c r="BH88" s="4">
        <v>2.25</v>
      </c>
      <c r="BI88" s="4">
        <v>0</v>
      </c>
      <c r="BJ88" s="4">
        <v>6.75</v>
      </c>
      <c r="BK88" s="4">
        <v>0</v>
      </c>
      <c r="BL88" s="4">
        <v>0</v>
      </c>
      <c r="BM88" s="4">
        <v>4</v>
      </c>
      <c r="BN88" s="4">
        <v>0</v>
      </c>
      <c r="BO88" s="4">
        <v>4</v>
      </c>
      <c r="BP88" s="4">
        <v>19.25</v>
      </c>
      <c r="BQ88" s="4">
        <v>4</v>
      </c>
      <c r="BR88" s="4">
        <v>0</v>
      </c>
      <c r="BS88" s="4">
        <v>100</v>
      </c>
      <c r="BT88" s="4">
        <v>19.25</v>
      </c>
      <c r="BU88" s="4" t="str">
        <f>IF(NewCleanValue[[#This Row],[Final Score]]&gt;50,"Pass","Fail")</f>
        <v>Fail</v>
      </c>
      <c r="BV88" s="4">
        <v>0</v>
      </c>
      <c r="BW88" s="4">
        <v>1</v>
      </c>
      <c r="BX88" s="4">
        <v>0</v>
      </c>
      <c r="BY88" s="4">
        <v>0</v>
      </c>
      <c r="BZ88" s="4">
        <v>19.25</v>
      </c>
      <c r="CA88" s="4">
        <v>0</v>
      </c>
      <c r="CB88" s="4">
        <v>0</v>
      </c>
      <c r="CC88" s="4">
        <v>1</v>
      </c>
      <c r="CD88" s="4">
        <v>0</v>
      </c>
      <c r="CE88" s="4">
        <v>19.25</v>
      </c>
      <c r="CF88" s="4">
        <v>0</v>
      </c>
      <c r="CG88" s="4">
        <v>0</v>
      </c>
      <c r="CH88" s="4">
        <v>0</v>
      </c>
      <c r="CI88" s="4">
        <f>NewCleanValue[[#This Row],[Total FO]]/$W$2</f>
        <v>6.8000000000000005E-2</v>
      </c>
      <c r="CJ88" s="4">
        <f>NewCleanValue[[#This Row],[Total FC]]/$AN$2</f>
        <v>8.5858585858585856E-2</v>
      </c>
      <c r="CK88" s="4">
        <f>NewCleanValue[[#This Row],[Total EH]]/$AY$2</f>
        <v>0.22666666666666666</v>
      </c>
      <c r="CL88" s="4">
        <f>NewCleanValue[[#This Row],[Total SD]]/$BJ$2</f>
        <v>0.51923076923076927</v>
      </c>
      <c r="CM88" s="4">
        <f>NewCleanValue[[#This Row],[Total CS]]/$BO$2</f>
        <v>0.32653061224489793</v>
      </c>
    </row>
    <row r="89" spans="1:91">
      <c r="A89" s="4" t="s">
        <v>296</v>
      </c>
      <c r="B89" s="4" t="s">
        <v>297</v>
      </c>
      <c r="C89" s="4" t="s">
        <v>261</v>
      </c>
      <c r="D89" s="4" t="s">
        <v>92</v>
      </c>
      <c r="E89" s="4" t="s">
        <v>93</v>
      </c>
      <c r="F89" s="4" t="s">
        <v>186</v>
      </c>
      <c r="G89" s="4">
        <v>1</v>
      </c>
      <c r="H89" s="4">
        <v>1.125</v>
      </c>
      <c r="I89" s="4">
        <v>0</v>
      </c>
      <c r="J89" s="4">
        <v>0</v>
      </c>
      <c r="K89" s="4">
        <v>0</v>
      </c>
      <c r="L89" s="4">
        <v>1</v>
      </c>
      <c r="M89" s="4">
        <v>0</v>
      </c>
      <c r="N89" s="4">
        <v>0</v>
      </c>
      <c r="O89" s="4">
        <v>0</v>
      </c>
      <c r="P89" s="4">
        <v>0</v>
      </c>
      <c r="Q89" s="4">
        <v>0</v>
      </c>
      <c r="R89" s="4">
        <v>0</v>
      </c>
      <c r="S89" s="4">
        <v>0</v>
      </c>
      <c r="T89" s="4">
        <v>0</v>
      </c>
      <c r="U89" s="4">
        <v>0</v>
      </c>
      <c r="V89" s="4">
        <v>0</v>
      </c>
      <c r="W89" s="4">
        <v>2.125</v>
      </c>
      <c r="X89" s="4">
        <v>0</v>
      </c>
      <c r="Y89" s="4">
        <v>1.125</v>
      </c>
      <c r="Z89" s="4">
        <v>0</v>
      </c>
      <c r="AA89" s="4">
        <v>0</v>
      </c>
      <c r="AB89" s="4">
        <v>1</v>
      </c>
      <c r="AC89" s="4">
        <v>0</v>
      </c>
      <c r="AD89" s="4">
        <v>0</v>
      </c>
      <c r="AE89" s="4">
        <v>0</v>
      </c>
      <c r="AF89" s="4">
        <v>0</v>
      </c>
      <c r="AG89" s="4">
        <v>0</v>
      </c>
      <c r="AH89" s="4">
        <v>0</v>
      </c>
      <c r="AI89" s="4">
        <v>0</v>
      </c>
      <c r="AJ89" s="4">
        <v>0</v>
      </c>
      <c r="AK89" s="4">
        <v>0</v>
      </c>
      <c r="AL89" s="4">
        <v>0</v>
      </c>
      <c r="AM89" s="4">
        <v>0</v>
      </c>
      <c r="AN89" s="4">
        <v>2.125</v>
      </c>
      <c r="AO89" s="4">
        <v>0</v>
      </c>
      <c r="AP89" s="4">
        <v>0</v>
      </c>
      <c r="AQ89" s="4">
        <v>0</v>
      </c>
      <c r="AR89" s="4">
        <v>0</v>
      </c>
      <c r="AS89" s="4">
        <v>0</v>
      </c>
      <c r="AT89" s="4">
        <v>0</v>
      </c>
      <c r="AU89" s="4">
        <v>2.25</v>
      </c>
      <c r="AV89" s="4">
        <v>1</v>
      </c>
      <c r="AW89" s="4">
        <v>1</v>
      </c>
      <c r="AX89" s="4">
        <v>0</v>
      </c>
      <c r="AY89" s="4">
        <v>4.25</v>
      </c>
      <c r="AZ89" s="4">
        <v>0</v>
      </c>
      <c r="BA89" s="4">
        <v>0</v>
      </c>
      <c r="BB89" s="4">
        <v>0</v>
      </c>
      <c r="BC89" s="4">
        <v>0</v>
      </c>
      <c r="BD89" s="4">
        <v>1</v>
      </c>
      <c r="BE89" s="4">
        <v>1</v>
      </c>
      <c r="BF89" s="4">
        <v>1</v>
      </c>
      <c r="BG89" s="4">
        <v>1.5</v>
      </c>
      <c r="BH89" s="4">
        <v>2.25</v>
      </c>
      <c r="BI89" s="4">
        <v>0</v>
      </c>
      <c r="BJ89" s="4">
        <v>6.75</v>
      </c>
      <c r="BK89" s="4">
        <v>0</v>
      </c>
      <c r="BL89" s="4">
        <v>0</v>
      </c>
      <c r="BM89" s="4">
        <v>4</v>
      </c>
      <c r="BN89" s="4">
        <v>0</v>
      </c>
      <c r="BO89" s="4">
        <v>4</v>
      </c>
      <c r="BP89" s="4">
        <v>19.25</v>
      </c>
      <c r="BQ89" s="4">
        <v>4</v>
      </c>
      <c r="BR89" s="4">
        <v>0</v>
      </c>
      <c r="BS89" s="4">
        <v>100</v>
      </c>
      <c r="BT89" s="4">
        <v>19.25</v>
      </c>
      <c r="BU89" s="4" t="str">
        <f>IF(NewCleanValue[[#This Row],[Final Score]]&gt;50,"Pass","Fail")</f>
        <v>Fail</v>
      </c>
      <c r="BV89" s="4">
        <v>0</v>
      </c>
      <c r="BW89" s="4">
        <v>1</v>
      </c>
      <c r="BX89" s="4">
        <v>0</v>
      </c>
      <c r="BY89" s="4">
        <v>0</v>
      </c>
      <c r="BZ89" s="4">
        <v>19.25</v>
      </c>
      <c r="CA89" s="4">
        <v>0</v>
      </c>
      <c r="CB89" s="4">
        <v>0</v>
      </c>
      <c r="CC89" s="4">
        <v>1</v>
      </c>
      <c r="CD89" s="4">
        <v>0</v>
      </c>
      <c r="CE89" s="4">
        <v>19.25</v>
      </c>
      <c r="CF89" s="4">
        <v>0</v>
      </c>
      <c r="CG89" s="4">
        <v>0</v>
      </c>
      <c r="CH89" s="4">
        <v>0</v>
      </c>
      <c r="CI89" s="4">
        <f>NewCleanValue[[#This Row],[Total FO]]/$W$2</f>
        <v>6.8000000000000005E-2</v>
      </c>
      <c r="CJ89" s="4">
        <f>NewCleanValue[[#This Row],[Total FC]]/$AN$2</f>
        <v>8.5858585858585856E-2</v>
      </c>
      <c r="CK89" s="4">
        <f>NewCleanValue[[#This Row],[Total EH]]/$AY$2</f>
        <v>0.22666666666666666</v>
      </c>
      <c r="CL89" s="4">
        <f>NewCleanValue[[#This Row],[Total SD]]/$BJ$2</f>
        <v>0.51923076923076927</v>
      </c>
      <c r="CM89" s="4">
        <f>NewCleanValue[[#This Row],[Total CS]]/$BO$2</f>
        <v>0.32653061224489793</v>
      </c>
    </row>
    <row r="90" spans="1:91">
      <c r="A90" s="4" t="s">
        <v>298</v>
      </c>
      <c r="B90" s="4" t="s">
        <v>299</v>
      </c>
      <c r="C90" s="4" t="s">
        <v>261</v>
      </c>
      <c r="D90" s="4" t="s">
        <v>92</v>
      </c>
      <c r="E90" s="4" t="s">
        <v>93</v>
      </c>
      <c r="F90" s="4" t="s">
        <v>186</v>
      </c>
      <c r="G90" s="4">
        <v>1</v>
      </c>
      <c r="H90" s="4">
        <v>1.125</v>
      </c>
      <c r="I90" s="4">
        <v>0</v>
      </c>
      <c r="J90" s="4">
        <v>0</v>
      </c>
      <c r="K90" s="4">
        <v>0</v>
      </c>
      <c r="L90" s="4">
        <v>1</v>
      </c>
      <c r="M90" s="4">
        <v>0</v>
      </c>
      <c r="N90" s="4">
        <v>0</v>
      </c>
      <c r="O90" s="4">
        <v>0</v>
      </c>
      <c r="P90" s="4">
        <v>0</v>
      </c>
      <c r="Q90" s="4">
        <v>0</v>
      </c>
      <c r="R90" s="4">
        <v>0</v>
      </c>
      <c r="S90" s="4">
        <v>0</v>
      </c>
      <c r="T90" s="4">
        <v>0</v>
      </c>
      <c r="U90" s="4">
        <v>0</v>
      </c>
      <c r="V90" s="4">
        <v>0</v>
      </c>
      <c r="W90" s="4">
        <v>2.125</v>
      </c>
      <c r="X90" s="4">
        <v>0</v>
      </c>
      <c r="Y90" s="4">
        <v>1.125</v>
      </c>
      <c r="Z90" s="4">
        <v>0</v>
      </c>
      <c r="AA90" s="4">
        <v>0</v>
      </c>
      <c r="AB90" s="4">
        <v>1</v>
      </c>
      <c r="AC90" s="4">
        <v>0</v>
      </c>
      <c r="AD90" s="4">
        <v>0</v>
      </c>
      <c r="AE90" s="4">
        <v>0</v>
      </c>
      <c r="AF90" s="4">
        <v>0</v>
      </c>
      <c r="AG90" s="4">
        <v>0</v>
      </c>
      <c r="AH90" s="4">
        <v>0</v>
      </c>
      <c r="AI90" s="4">
        <v>0</v>
      </c>
      <c r="AJ90" s="4">
        <v>0</v>
      </c>
      <c r="AK90" s="4">
        <v>0</v>
      </c>
      <c r="AL90" s="4">
        <v>0</v>
      </c>
      <c r="AM90" s="4">
        <v>0</v>
      </c>
      <c r="AN90" s="4">
        <v>2.125</v>
      </c>
      <c r="AO90" s="4">
        <v>0</v>
      </c>
      <c r="AP90" s="4">
        <v>0</v>
      </c>
      <c r="AQ90" s="4">
        <v>0</v>
      </c>
      <c r="AR90" s="4">
        <v>0</v>
      </c>
      <c r="AS90" s="4">
        <v>0</v>
      </c>
      <c r="AT90" s="4">
        <v>0</v>
      </c>
      <c r="AU90" s="4">
        <v>2.25</v>
      </c>
      <c r="AV90" s="4">
        <v>1</v>
      </c>
      <c r="AW90" s="4">
        <v>1</v>
      </c>
      <c r="AX90" s="4">
        <v>0</v>
      </c>
      <c r="AY90" s="4">
        <v>4.25</v>
      </c>
      <c r="AZ90" s="4">
        <v>0</v>
      </c>
      <c r="BA90" s="4">
        <v>0</v>
      </c>
      <c r="BB90" s="4">
        <v>0</v>
      </c>
      <c r="BC90" s="4">
        <v>0</v>
      </c>
      <c r="BD90" s="4">
        <v>1</v>
      </c>
      <c r="BE90" s="4">
        <v>1</v>
      </c>
      <c r="BF90" s="4">
        <v>1</v>
      </c>
      <c r="BG90" s="4">
        <v>1.5</v>
      </c>
      <c r="BH90" s="4">
        <v>2.25</v>
      </c>
      <c r="BI90" s="4">
        <v>0</v>
      </c>
      <c r="BJ90" s="4">
        <v>6.75</v>
      </c>
      <c r="BK90" s="4">
        <v>0</v>
      </c>
      <c r="BL90" s="4">
        <v>0</v>
      </c>
      <c r="BM90" s="4">
        <v>4</v>
      </c>
      <c r="BN90" s="4">
        <v>0</v>
      </c>
      <c r="BO90" s="4">
        <v>4</v>
      </c>
      <c r="BP90" s="4">
        <v>19.25</v>
      </c>
      <c r="BQ90" s="4">
        <v>4</v>
      </c>
      <c r="BR90" s="4">
        <v>0</v>
      </c>
      <c r="BS90" s="4">
        <v>100</v>
      </c>
      <c r="BT90" s="4">
        <v>19.25</v>
      </c>
      <c r="BU90" s="4" t="str">
        <f>IF(NewCleanValue[[#This Row],[Final Score]]&gt;50,"Pass","Fail")</f>
        <v>Fail</v>
      </c>
      <c r="BV90" s="4">
        <v>0</v>
      </c>
      <c r="BW90" s="4">
        <v>1</v>
      </c>
      <c r="BX90" s="4">
        <v>0</v>
      </c>
      <c r="BY90" s="4">
        <v>0</v>
      </c>
      <c r="BZ90" s="4">
        <v>19.25</v>
      </c>
      <c r="CA90" s="4">
        <v>0</v>
      </c>
      <c r="CB90" s="4">
        <v>0</v>
      </c>
      <c r="CC90" s="4">
        <v>1</v>
      </c>
      <c r="CD90" s="4">
        <v>0</v>
      </c>
      <c r="CE90" s="4">
        <v>19.25</v>
      </c>
      <c r="CF90" s="4">
        <v>0</v>
      </c>
      <c r="CG90" s="4">
        <v>0</v>
      </c>
      <c r="CH90" s="4">
        <v>0</v>
      </c>
      <c r="CI90" s="4">
        <f>NewCleanValue[[#This Row],[Total FO]]/$W$2</f>
        <v>6.8000000000000005E-2</v>
      </c>
      <c r="CJ90" s="4">
        <f>NewCleanValue[[#This Row],[Total FC]]/$AN$2</f>
        <v>8.5858585858585856E-2</v>
      </c>
      <c r="CK90" s="4">
        <f>NewCleanValue[[#This Row],[Total EH]]/$AY$2</f>
        <v>0.22666666666666666</v>
      </c>
      <c r="CL90" s="4">
        <f>NewCleanValue[[#This Row],[Total SD]]/$BJ$2</f>
        <v>0.51923076923076927</v>
      </c>
      <c r="CM90" s="4">
        <f>NewCleanValue[[#This Row],[Total CS]]/$BO$2</f>
        <v>0.32653061224489793</v>
      </c>
    </row>
    <row r="91" spans="1:91">
      <c r="A91" s="4" t="s">
        <v>300</v>
      </c>
      <c r="B91" s="4" t="s">
        <v>301</v>
      </c>
      <c r="C91" s="4" t="s">
        <v>261</v>
      </c>
      <c r="D91" s="4" t="s">
        <v>92</v>
      </c>
      <c r="E91" s="4" t="s">
        <v>93</v>
      </c>
      <c r="F91" s="4" t="s">
        <v>186</v>
      </c>
      <c r="G91" s="4">
        <v>1</v>
      </c>
      <c r="H91" s="4">
        <v>1.125</v>
      </c>
      <c r="I91" s="4">
        <v>0</v>
      </c>
      <c r="J91" s="4">
        <v>0</v>
      </c>
      <c r="K91" s="4">
        <v>0</v>
      </c>
      <c r="L91" s="4">
        <v>1</v>
      </c>
      <c r="M91" s="4">
        <v>0</v>
      </c>
      <c r="N91" s="4">
        <v>0</v>
      </c>
      <c r="O91" s="4">
        <v>0</v>
      </c>
      <c r="P91" s="4">
        <v>0</v>
      </c>
      <c r="Q91" s="4">
        <v>0</v>
      </c>
      <c r="R91" s="4">
        <v>0</v>
      </c>
      <c r="S91" s="4">
        <v>0</v>
      </c>
      <c r="T91" s="4">
        <v>0</v>
      </c>
      <c r="U91" s="4">
        <v>0</v>
      </c>
      <c r="V91" s="4">
        <v>0</v>
      </c>
      <c r="W91" s="4">
        <v>2.125</v>
      </c>
      <c r="X91" s="4">
        <v>0</v>
      </c>
      <c r="Y91" s="4">
        <v>1.125</v>
      </c>
      <c r="Z91" s="4">
        <v>0</v>
      </c>
      <c r="AA91" s="4">
        <v>0</v>
      </c>
      <c r="AB91" s="4">
        <v>1</v>
      </c>
      <c r="AC91" s="4">
        <v>0</v>
      </c>
      <c r="AD91" s="4">
        <v>0</v>
      </c>
      <c r="AE91" s="4">
        <v>0</v>
      </c>
      <c r="AF91" s="4">
        <v>0</v>
      </c>
      <c r="AG91" s="4">
        <v>0</v>
      </c>
      <c r="AH91" s="4">
        <v>0</v>
      </c>
      <c r="AI91" s="4">
        <v>0</v>
      </c>
      <c r="AJ91" s="4">
        <v>0</v>
      </c>
      <c r="AK91" s="4">
        <v>0</v>
      </c>
      <c r="AL91" s="4">
        <v>0</v>
      </c>
      <c r="AM91" s="4">
        <v>0</v>
      </c>
      <c r="AN91" s="4">
        <v>2.125</v>
      </c>
      <c r="AO91" s="4">
        <v>0</v>
      </c>
      <c r="AP91" s="4">
        <v>0</v>
      </c>
      <c r="AQ91" s="4">
        <v>0</v>
      </c>
      <c r="AR91" s="4">
        <v>0</v>
      </c>
      <c r="AS91" s="4">
        <v>0</v>
      </c>
      <c r="AT91" s="4">
        <v>0</v>
      </c>
      <c r="AU91" s="4">
        <v>2.25</v>
      </c>
      <c r="AV91" s="4">
        <v>1</v>
      </c>
      <c r="AW91" s="4">
        <v>1</v>
      </c>
      <c r="AX91" s="4">
        <v>0</v>
      </c>
      <c r="AY91" s="4">
        <v>4.25</v>
      </c>
      <c r="AZ91" s="4">
        <v>0</v>
      </c>
      <c r="BA91" s="4">
        <v>0</v>
      </c>
      <c r="BB91" s="4">
        <v>0</v>
      </c>
      <c r="BC91" s="4">
        <v>0</v>
      </c>
      <c r="BD91" s="4">
        <v>1</v>
      </c>
      <c r="BE91" s="4">
        <v>1</v>
      </c>
      <c r="BF91" s="4">
        <v>1</v>
      </c>
      <c r="BG91" s="4">
        <v>1.5</v>
      </c>
      <c r="BH91" s="4">
        <v>2.25</v>
      </c>
      <c r="BI91" s="4">
        <v>0</v>
      </c>
      <c r="BJ91" s="4">
        <v>6.75</v>
      </c>
      <c r="BK91" s="4">
        <v>0</v>
      </c>
      <c r="BL91" s="4">
        <v>0</v>
      </c>
      <c r="BM91" s="4">
        <v>4</v>
      </c>
      <c r="BN91" s="4">
        <v>0</v>
      </c>
      <c r="BO91" s="4">
        <v>4</v>
      </c>
      <c r="BP91" s="4">
        <v>19.25</v>
      </c>
      <c r="BQ91" s="4">
        <v>4</v>
      </c>
      <c r="BR91" s="4">
        <v>0</v>
      </c>
      <c r="BS91" s="4">
        <v>100</v>
      </c>
      <c r="BT91" s="4">
        <v>19.25</v>
      </c>
      <c r="BU91" s="4" t="str">
        <f>IF(NewCleanValue[[#This Row],[Final Score]]&gt;50,"Pass","Fail")</f>
        <v>Fail</v>
      </c>
      <c r="BV91" s="4">
        <v>0</v>
      </c>
      <c r="BW91" s="4">
        <v>1</v>
      </c>
      <c r="BX91" s="4">
        <v>0</v>
      </c>
      <c r="BY91" s="4">
        <v>0</v>
      </c>
      <c r="BZ91" s="4">
        <v>19.25</v>
      </c>
      <c r="CA91" s="4">
        <v>0</v>
      </c>
      <c r="CB91" s="4">
        <v>0</v>
      </c>
      <c r="CC91" s="4">
        <v>1</v>
      </c>
      <c r="CD91" s="4">
        <v>0</v>
      </c>
      <c r="CE91" s="4">
        <v>19.25</v>
      </c>
      <c r="CF91" s="4">
        <v>0</v>
      </c>
      <c r="CG91" s="4">
        <v>0</v>
      </c>
      <c r="CH91" s="4">
        <v>0</v>
      </c>
      <c r="CI91" s="4">
        <f>NewCleanValue[[#This Row],[Total FO]]/$W$2</f>
        <v>6.8000000000000005E-2</v>
      </c>
      <c r="CJ91" s="4">
        <f>NewCleanValue[[#This Row],[Total FC]]/$AN$2</f>
        <v>8.5858585858585856E-2</v>
      </c>
      <c r="CK91" s="4">
        <f>NewCleanValue[[#This Row],[Total EH]]/$AY$2</f>
        <v>0.22666666666666666</v>
      </c>
      <c r="CL91" s="4">
        <f>NewCleanValue[[#This Row],[Total SD]]/$BJ$2</f>
        <v>0.51923076923076927</v>
      </c>
      <c r="CM91" s="4">
        <f>NewCleanValue[[#This Row],[Total CS]]/$BO$2</f>
        <v>0.32653061224489793</v>
      </c>
    </row>
    <row r="92" spans="1:91">
      <c r="A92" s="4" t="s">
        <v>302</v>
      </c>
      <c r="B92" s="4" t="s">
        <v>303</v>
      </c>
      <c r="C92" s="4" t="s">
        <v>258</v>
      </c>
      <c r="D92" s="4" t="s">
        <v>92</v>
      </c>
      <c r="E92" s="4" t="s">
        <v>93</v>
      </c>
      <c r="F92" s="4" t="s">
        <v>186</v>
      </c>
      <c r="G92" s="4">
        <v>1</v>
      </c>
      <c r="H92" s="4">
        <v>1.125</v>
      </c>
      <c r="I92" s="4">
        <v>0</v>
      </c>
      <c r="J92" s="4">
        <v>0</v>
      </c>
      <c r="K92" s="4">
        <v>0</v>
      </c>
      <c r="L92" s="4">
        <v>1</v>
      </c>
      <c r="M92" s="4">
        <v>0</v>
      </c>
      <c r="N92" s="4">
        <v>0</v>
      </c>
      <c r="O92" s="4">
        <v>0</v>
      </c>
      <c r="P92" s="4">
        <v>0</v>
      </c>
      <c r="Q92" s="4">
        <v>0</v>
      </c>
      <c r="R92" s="4">
        <v>0</v>
      </c>
      <c r="S92" s="4">
        <v>0</v>
      </c>
      <c r="T92" s="4">
        <v>0</v>
      </c>
      <c r="U92" s="4">
        <v>0</v>
      </c>
      <c r="V92" s="4">
        <v>0</v>
      </c>
      <c r="W92" s="4">
        <v>2.125</v>
      </c>
      <c r="X92" s="4">
        <v>0</v>
      </c>
      <c r="Y92" s="4">
        <v>1.125</v>
      </c>
      <c r="Z92" s="4">
        <v>0</v>
      </c>
      <c r="AA92" s="4">
        <v>0</v>
      </c>
      <c r="AB92" s="4">
        <v>1</v>
      </c>
      <c r="AC92" s="4">
        <v>0</v>
      </c>
      <c r="AD92" s="4">
        <v>0</v>
      </c>
      <c r="AE92" s="4">
        <v>0</v>
      </c>
      <c r="AF92" s="4">
        <v>0</v>
      </c>
      <c r="AG92" s="4">
        <v>0</v>
      </c>
      <c r="AH92" s="4">
        <v>0</v>
      </c>
      <c r="AI92" s="4">
        <v>0</v>
      </c>
      <c r="AJ92" s="4">
        <v>0</v>
      </c>
      <c r="AK92" s="4">
        <v>0</v>
      </c>
      <c r="AL92" s="4">
        <v>0</v>
      </c>
      <c r="AM92" s="4">
        <v>0</v>
      </c>
      <c r="AN92" s="4">
        <v>2.125</v>
      </c>
      <c r="AO92" s="4">
        <v>0</v>
      </c>
      <c r="AP92" s="4">
        <v>0</v>
      </c>
      <c r="AQ92" s="4">
        <v>0</v>
      </c>
      <c r="AR92" s="4">
        <v>0</v>
      </c>
      <c r="AS92" s="4">
        <v>0</v>
      </c>
      <c r="AT92" s="4">
        <v>0</v>
      </c>
      <c r="AU92" s="4">
        <v>2.25</v>
      </c>
      <c r="AV92" s="4">
        <v>1</v>
      </c>
      <c r="AW92" s="4">
        <v>1</v>
      </c>
      <c r="AX92" s="4">
        <v>0</v>
      </c>
      <c r="AY92" s="4">
        <v>4.25</v>
      </c>
      <c r="AZ92" s="4">
        <v>0</v>
      </c>
      <c r="BA92" s="4">
        <v>0</v>
      </c>
      <c r="BB92" s="4">
        <v>0</v>
      </c>
      <c r="BC92" s="4">
        <v>0</v>
      </c>
      <c r="BD92" s="4">
        <v>1</v>
      </c>
      <c r="BE92" s="4">
        <v>1</v>
      </c>
      <c r="BF92" s="4">
        <v>1</v>
      </c>
      <c r="BG92" s="4">
        <v>1.5</v>
      </c>
      <c r="BH92" s="4">
        <v>2.25</v>
      </c>
      <c r="BI92" s="4">
        <v>0</v>
      </c>
      <c r="BJ92" s="4">
        <v>6.75</v>
      </c>
      <c r="BK92" s="4">
        <v>0</v>
      </c>
      <c r="BL92" s="4">
        <v>0</v>
      </c>
      <c r="BM92" s="4">
        <v>4</v>
      </c>
      <c r="BN92" s="4">
        <v>0</v>
      </c>
      <c r="BO92" s="4">
        <v>4</v>
      </c>
      <c r="BP92" s="4">
        <v>19.25</v>
      </c>
      <c r="BQ92" s="4">
        <v>4</v>
      </c>
      <c r="BR92" s="4">
        <v>0</v>
      </c>
      <c r="BS92" s="4">
        <v>100</v>
      </c>
      <c r="BT92" s="4">
        <v>19.25</v>
      </c>
      <c r="BU92" s="4" t="str">
        <f>IF(NewCleanValue[[#This Row],[Final Score]]&gt;50,"Pass","Fail")</f>
        <v>Fail</v>
      </c>
      <c r="BV92" s="4">
        <v>0</v>
      </c>
      <c r="BW92" s="4">
        <v>1</v>
      </c>
      <c r="BX92" s="4">
        <v>0</v>
      </c>
      <c r="BY92" s="4">
        <v>0</v>
      </c>
      <c r="BZ92" s="4">
        <v>19.25</v>
      </c>
      <c r="CA92" s="4">
        <v>0</v>
      </c>
      <c r="CB92" s="4">
        <v>0</v>
      </c>
      <c r="CC92" s="4">
        <v>1</v>
      </c>
      <c r="CD92" s="4">
        <v>0</v>
      </c>
      <c r="CE92" s="4">
        <v>19.25</v>
      </c>
      <c r="CF92" s="4">
        <v>0</v>
      </c>
      <c r="CG92" s="4">
        <v>0</v>
      </c>
      <c r="CH92" s="4">
        <v>0</v>
      </c>
      <c r="CI92" s="4">
        <f>NewCleanValue[[#This Row],[Total FO]]/$W$2</f>
        <v>6.8000000000000005E-2</v>
      </c>
      <c r="CJ92" s="4">
        <f>NewCleanValue[[#This Row],[Total FC]]/$AN$2</f>
        <v>8.5858585858585856E-2</v>
      </c>
      <c r="CK92" s="4">
        <f>NewCleanValue[[#This Row],[Total EH]]/$AY$2</f>
        <v>0.22666666666666666</v>
      </c>
      <c r="CL92" s="4">
        <f>NewCleanValue[[#This Row],[Total SD]]/$BJ$2</f>
        <v>0.51923076923076927</v>
      </c>
      <c r="CM92" s="4">
        <f>NewCleanValue[[#This Row],[Total CS]]/$BO$2</f>
        <v>0.32653061224489793</v>
      </c>
    </row>
    <row r="93" spans="1:91">
      <c r="A93" s="4" t="s">
        <v>304</v>
      </c>
      <c r="B93" s="4" t="s">
        <v>305</v>
      </c>
      <c r="C93" s="4" t="s">
        <v>102</v>
      </c>
      <c r="D93" s="4" t="s">
        <v>92</v>
      </c>
      <c r="E93" s="4" t="s">
        <v>93</v>
      </c>
      <c r="F93" s="4" t="s">
        <v>186</v>
      </c>
      <c r="G93" s="4">
        <v>1</v>
      </c>
      <c r="H93" s="4">
        <v>1.125</v>
      </c>
      <c r="I93" s="4">
        <v>0</v>
      </c>
      <c r="J93" s="4">
        <v>0</v>
      </c>
      <c r="K93" s="4">
        <v>0</v>
      </c>
      <c r="L93" s="4">
        <v>1</v>
      </c>
      <c r="M93" s="4">
        <v>0</v>
      </c>
      <c r="N93" s="4">
        <v>0</v>
      </c>
      <c r="O93" s="4">
        <v>0</v>
      </c>
      <c r="P93" s="4">
        <v>0</v>
      </c>
      <c r="Q93" s="4">
        <v>0</v>
      </c>
      <c r="R93" s="4">
        <v>0</v>
      </c>
      <c r="S93" s="4">
        <v>0</v>
      </c>
      <c r="T93" s="4">
        <v>0</v>
      </c>
      <c r="U93" s="4">
        <v>0</v>
      </c>
      <c r="V93" s="4">
        <v>0</v>
      </c>
      <c r="W93" s="4">
        <v>2.125</v>
      </c>
      <c r="X93" s="4">
        <v>0</v>
      </c>
      <c r="Y93" s="4">
        <v>1.125</v>
      </c>
      <c r="Z93" s="4">
        <v>0</v>
      </c>
      <c r="AA93" s="4">
        <v>0</v>
      </c>
      <c r="AB93" s="4">
        <v>1</v>
      </c>
      <c r="AC93" s="4">
        <v>0</v>
      </c>
      <c r="AD93" s="4">
        <v>0</v>
      </c>
      <c r="AE93" s="4">
        <v>0</v>
      </c>
      <c r="AF93" s="4">
        <v>0</v>
      </c>
      <c r="AG93" s="4">
        <v>0</v>
      </c>
      <c r="AH93" s="4">
        <v>0</v>
      </c>
      <c r="AI93" s="4">
        <v>0</v>
      </c>
      <c r="AJ93" s="4">
        <v>0</v>
      </c>
      <c r="AK93" s="4">
        <v>0</v>
      </c>
      <c r="AL93" s="4">
        <v>0</v>
      </c>
      <c r="AM93" s="4">
        <v>0</v>
      </c>
      <c r="AN93" s="4">
        <v>2.125</v>
      </c>
      <c r="AO93" s="4">
        <v>0</v>
      </c>
      <c r="AP93" s="4">
        <v>0</v>
      </c>
      <c r="AQ93" s="4">
        <v>0</v>
      </c>
      <c r="AR93" s="4">
        <v>0</v>
      </c>
      <c r="AS93" s="4">
        <v>0</v>
      </c>
      <c r="AT93" s="4">
        <v>0</v>
      </c>
      <c r="AU93" s="4">
        <v>2.25</v>
      </c>
      <c r="AV93" s="4">
        <v>1</v>
      </c>
      <c r="AW93" s="4">
        <v>1</v>
      </c>
      <c r="AX93" s="4">
        <v>0</v>
      </c>
      <c r="AY93" s="4">
        <v>4.25</v>
      </c>
      <c r="AZ93" s="4">
        <v>0</v>
      </c>
      <c r="BA93" s="4">
        <v>0</v>
      </c>
      <c r="BB93" s="4">
        <v>0</v>
      </c>
      <c r="BC93" s="4">
        <v>0</v>
      </c>
      <c r="BD93" s="4">
        <v>1</v>
      </c>
      <c r="BE93" s="4">
        <v>1</v>
      </c>
      <c r="BF93" s="4">
        <v>1</v>
      </c>
      <c r="BG93" s="4">
        <v>1.5</v>
      </c>
      <c r="BH93" s="4">
        <v>2.25</v>
      </c>
      <c r="BI93" s="4">
        <v>0</v>
      </c>
      <c r="BJ93" s="4">
        <v>6.75</v>
      </c>
      <c r="BK93" s="4">
        <v>0</v>
      </c>
      <c r="BL93" s="4">
        <v>0</v>
      </c>
      <c r="BM93" s="4">
        <v>4</v>
      </c>
      <c r="BN93" s="4">
        <v>0</v>
      </c>
      <c r="BO93" s="4">
        <v>4</v>
      </c>
      <c r="BP93" s="4">
        <v>19.25</v>
      </c>
      <c r="BQ93" s="4">
        <v>4</v>
      </c>
      <c r="BR93" s="4">
        <v>0</v>
      </c>
      <c r="BS93" s="4">
        <v>100</v>
      </c>
      <c r="BT93" s="4">
        <v>19.25</v>
      </c>
      <c r="BU93" s="4" t="str">
        <f>IF(NewCleanValue[[#This Row],[Final Score]]&gt;50,"Pass","Fail")</f>
        <v>Fail</v>
      </c>
      <c r="BV93" s="4">
        <v>0</v>
      </c>
      <c r="BW93" s="4">
        <v>1</v>
      </c>
      <c r="BX93" s="4">
        <v>0</v>
      </c>
      <c r="BY93" s="4">
        <v>0</v>
      </c>
      <c r="BZ93" s="4">
        <v>19.25</v>
      </c>
      <c r="CA93" s="4">
        <v>0</v>
      </c>
      <c r="CB93" s="4">
        <v>0</v>
      </c>
      <c r="CC93" s="4">
        <v>1</v>
      </c>
      <c r="CD93" s="4">
        <v>0</v>
      </c>
      <c r="CE93" s="4">
        <v>19.25</v>
      </c>
      <c r="CF93" s="4">
        <v>0</v>
      </c>
      <c r="CG93" s="4">
        <v>0</v>
      </c>
      <c r="CH93" s="4">
        <v>0</v>
      </c>
      <c r="CI93" s="4">
        <f>NewCleanValue[[#This Row],[Total FO]]/$W$2</f>
        <v>6.8000000000000005E-2</v>
      </c>
      <c r="CJ93" s="4">
        <f>NewCleanValue[[#This Row],[Total FC]]/$AN$2</f>
        <v>8.5858585858585856E-2</v>
      </c>
      <c r="CK93" s="4">
        <f>NewCleanValue[[#This Row],[Total EH]]/$AY$2</f>
        <v>0.22666666666666666</v>
      </c>
      <c r="CL93" s="4">
        <f>NewCleanValue[[#This Row],[Total SD]]/$BJ$2</f>
        <v>0.51923076923076927</v>
      </c>
      <c r="CM93" s="4">
        <f>NewCleanValue[[#This Row],[Total CS]]/$BO$2</f>
        <v>0.32653061224489793</v>
      </c>
    </row>
    <row r="94" spans="1:91">
      <c r="A94" s="4" t="s">
        <v>306</v>
      </c>
      <c r="B94" s="4" t="s">
        <v>307</v>
      </c>
      <c r="C94" s="4" t="s">
        <v>295</v>
      </c>
      <c r="D94" s="4" t="s">
        <v>92</v>
      </c>
      <c r="E94" s="4" t="s">
        <v>93</v>
      </c>
      <c r="F94" s="4" t="s">
        <v>186</v>
      </c>
      <c r="G94" s="4">
        <v>1</v>
      </c>
      <c r="H94" s="4">
        <v>1.125</v>
      </c>
      <c r="I94" s="4">
        <v>0</v>
      </c>
      <c r="J94" s="4">
        <v>0</v>
      </c>
      <c r="K94" s="4">
        <v>0</v>
      </c>
      <c r="L94" s="4">
        <v>1</v>
      </c>
      <c r="M94" s="4">
        <v>0</v>
      </c>
      <c r="N94" s="4">
        <v>0</v>
      </c>
      <c r="O94" s="4">
        <v>0</v>
      </c>
      <c r="P94" s="4">
        <v>0</v>
      </c>
      <c r="Q94" s="4">
        <v>0</v>
      </c>
      <c r="R94" s="4">
        <v>0</v>
      </c>
      <c r="S94" s="4">
        <v>0</v>
      </c>
      <c r="T94" s="4">
        <v>0</v>
      </c>
      <c r="U94" s="4">
        <v>0</v>
      </c>
      <c r="V94" s="4">
        <v>0</v>
      </c>
      <c r="W94" s="4">
        <v>2.125</v>
      </c>
      <c r="X94" s="4">
        <v>0</v>
      </c>
      <c r="Y94" s="4">
        <v>1.125</v>
      </c>
      <c r="Z94" s="4">
        <v>0</v>
      </c>
      <c r="AA94" s="4">
        <v>0</v>
      </c>
      <c r="AB94" s="4">
        <v>1</v>
      </c>
      <c r="AC94" s="4">
        <v>0</v>
      </c>
      <c r="AD94" s="4">
        <v>0</v>
      </c>
      <c r="AE94" s="4">
        <v>0</v>
      </c>
      <c r="AF94" s="4">
        <v>0</v>
      </c>
      <c r="AG94" s="4">
        <v>0</v>
      </c>
      <c r="AH94" s="4">
        <v>0</v>
      </c>
      <c r="AI94" s="4">
        <v>0</v>
      </c>
      <c r="AJ94" s="4">
        <v>0</v>
      </c>
      <c r="AK94" s="4">
        <v>0</v>
      </c>
      <c r="AL94" s="4">
        <v>0</v>
      </c>
      <c r="AM94" s="4">
        <v>0</v>
      </c>
      <c r="AN94" s="4">
        <v>2.125</v>
      </c>
      <c r="AO94" s="4">
        <v>0</v>
      </c>
      <c r="AP94" s="4">
        <v>0</v>
      </c>
      <c r="AQ94" s="4">
        <v>0</v>
      </c>
      <c r="AR94" s="4">
        <v>0</v>
      </c>
      <c r="AS94" s="4">
        <v>0</v>
      </c>
      <c r="AT94" s="4">
        <v>0</v>
      </c>
      <c r="AU94" s="4">
        <v>2.25</v>
      </c>
      <c r="AV94" s="4">
        <v>1</v>
      </c>
      <c r="AW94" s="4">
        <v>1</v>
      </c>
      <c r="AX94" s="4">
        <v>0</v>
      </c>
      <c r="AY94" s="4">
        <v>4.25</v>
      </c>
      <c r="AZ94" s="4">
        <v>0</v>
      </c>
      <c r="BA94" s="4">
        <v>0</v>
      </c>
      <c r="BB94" s="4">
        <v>0</v>
      </c>
      <c r="BC94" s="4">
        <v>0</v>
      </c>
      <c r="BD94" s="4">
        <v>1</v>
      </c>
      <c r="BE94" s="4">
        <v>1</v>
      </c>
      <c r="BF94" s="4">
        <v>1</v>
      </c>
      <c r="BG94" s="4">
        <v>1.5</v>
      </c>
      <c r="BH94" s="4">
        <v>2.25</v>
      </c>
      <c r="BI94" s="4">
        <v>0</v>
      </c>
      <c r="BJ94" s="4">
        <v>6.75</v>
      </c>
      <c r="BK94" s="4">
        <v>0</v>
      </c>
      <c r="BL94" s="4">
        <v>0</v>
      </c>
      <c r="BM94" s="4">
        <v>4</v>
      </c>
      <c r="BN94" s="4">
        <v>0</v>
      </c>
      <c r="BO94" s="4">
        <v>4</v>
      </c>
      <c r="BP94" s="4">
        <v>19.25</v>
      </c>
      <c r="BQ94" s="4">
        <v>4</v>
      </c>
      <c r="BR94" s="4">
        <v>0</v>
      </c>
      <c r="BS94" s="4">
        <v>100</v>
      </c>
      <c r="BT94" s="4">
        <v>19.25</v>
      </c>
      <c r="BU94" s="4" t="str">
        <f>IF(NewCleanValue[[#This Row],[Final Score]]&gt;50,"Pass","Fail")</f>
        <v>Fail</v>
      </c>
      <c r="BV94" s="4">
        <v>0</v>
      </c>
      <c r="BW94" s="4">
        <v>1</v>
      </c>
      <c r="BX94" s="4">
        <v>0</v>
      </c>
      <c r="BY94" s="4">
        <v>0</v>
      </c>
      <c r="BZ94" s="4">
        <v>19.25</v>
      </c>
      <c r="CA94" s="4">
        <v>0</v>
      </c>
      <c r="CB94" s="4">
        <v>0</v>
      </c>
      <c r="CC94" s="4">
        <v>1</v>
      </c>
      <c r="CD94" s="4">
        <v>0</v>
      </c>
      <c r="CE94" s="4">
        <v>19.25</v>
      </c>
      <c r="CF94" s="4">
        <v>0</v>
      </c>
      <c r="CG94" s="4">
        <v>0</v>
      </c>
      <c r="CH94" s="4">
        <v>0</v>
      </c>
      <c r="CI94" s="4">
        <f>NewCleanValue[[#This Row],[Total FO]]/$W$2</f>
        <v>6.8000000000000005E-2</v>
      </c>
      <c r="CJ94" s="4">
        <f>NewCleanValue[[#This Row],[Total FC]]/$AN$2</f>
        <v>8.5858585858585856E-2</v>
      </c>
      <c r="CK94" s="4">
        <f>NewCleanValue[[#This Row],[Total EH]]/$AY$2</f>
        <v>0.22666666666666666</v>
      </c>
      <c r="CL94" s="4">
        <f>NewCleanValue[[#This Row],[Total SD]]/$BJ$2</f>
        <v>0.51923076923076927</v>
      </c>
      <c r="CM94" s="4">
        <f>NewCleanValue[[#This Row],[Total CS]]/$BO$2</f>
        <v>0.32653061224489793</v>
      </c>
    </row>
    <row r="95" spans="1:91">
      <c r="A95" s="4" t="s">
        <v>308</v>
      </c>
      <c r="B95" s="4" t="s">
        <v>309</v>
      </c>
      <c r="C95" s="4" t="s">
        <v>310</v>
      </c>
      <c r="D95" s="4" t="s">
        <v>92</v>
      </c>
      <c r="E95" s="4" t="s">
        <v>93</v>
      </c>
      <c r="F95" s="4" t="s">
        <v>186</v>
      </c>
      <c r="G95" s="4">
        <v>1</v>
      </c>
      <c r="H95" s="4">
        <v>1.125</v>
      </c>
      <c r="I95" s="4">
        <v>0</v>
      </c>
      <c r="J95" s="4">
        <v>0</v>
      </c>
      <c r="K95" s="4">
        <v>0</v>
      </c>
      <c r="L95" s="4">
        <v>1</v>
      </c>
      <c r="M95" s="4">
        <v>0</v>
      </c>
      <c r="N95" s="4">
        <v>0</v>
      </c>
      <c r="O95" s="4">
        <v>0</v>
      </c>
      <c r="P95" s="4">
        <v>0</v>
      </c>
      <c r="Q95" s="4">
        <v>0</v>
      </c>
      <c r="R95" s="4">
        <v>0</v>
      </c>
      <c r="S95" s="4">
        <v>0</v>
      </c>
      <c r="T95" s="4">
        <v>0</v>
      </c>
      <c r="U95" s="4">
        <v>0</v>
      </c>
      <c r="V95" s="4">
        <v>0</v>
      </c>
      <c r="W95" s="4">
        <v>2.125</v>
      </c>
      <c r="X95" s="4">
        <v>0</v>
      </c>
      <c r="Y95" s="4">
        <v>1.125</v>
      </c>
      <c r="Z95" s="4">
        <v>0</v>
      </c>
      <c r="AA95" s="4">
        <v>0</v>
      </c>
      <c r="AB95" s="4">
        <v>1</v>
      </c>
      <c r="AC95" s="4">
        <v>0</v>
      </c>
      <c r="AD95" s="4">
        <v>0</v>
      </c>
      <c r="AE95" s="4">
        <v>0</v>
      </c>
      <c r="AF95" s="4">
        <v>0</v>
      </c>
      <c r="AG95" s="4">
        <v>0</v>
      </c>
      <c r="AH95" s="4">
        <v>0</v>
      </c>
      <c r="AI95" s="4">
        <v>0</v>
      </c>
      <c r="AJ95" s="4">
        <v>0</v>
      </c>
      <c r="AK95" s="4">
        <v>0</v>
      </c>
      <c r="AL95" s="4">
        <v>0</v>
      </c>
      <c r="AM95" s="4">
        <v>0</v>
      </c>
      <c r="AN95" s="4">
        <v>2.125</v>
      </c>
      <c r="AO95" s="4">
        <v>0</v>
      </c>
      <c r="AP95" s="4">
        <v>0</v>
      </c>
      <c r="AQ95" s="4">
        <v>0</v>
      </c>
      <c r="AR95" s="4">
        <v>0</v>
      </c>
      <c r="AS95" s="4">
        <v>0</v>
      </c>
      <c r="AT95" s="4">
        <v>0</v>
      </c>
      <c r="AU95" s="4">
        <v>2.25</v>
      </c>
      <c r="AV95" s="4">
        <v>1</v>
      </c>
      <c r="AW95" s="4">
        <v>1</v>
      </c>
      <c r="AX95" s="4">
        <v>0</v>
      </c>
      <c r="AY95" s="4">
        <v>4.25</v>
      </c>
      <c r="AZ95" s="4">
        <v>0</v>
      </c>
      <c r="BA95" s="4">
        <v>0</v>
      </c>
      <c r="BB95" s="4">
        <v>0</v>
      </c>
      <c r="BC95" s="4">
        <v>0</v>
      </c>
      <c r="BD95" s="4">
        <v>1</v>
      </c>
      <c r="BE95" s="4">
        <v>1</v>
      </c>
      <c r="BF95" s="4">
        <v>1</v>
      </c>
      <c r="BG95" s="4">
        <v>1.5</v>
      </c>
      <c r="BH95" s="4">
        <v>2.25</v>
      </c>
      <c r="BI95" s="4">
        <v>0</v>
      </c>
      <c r="BJ95" s="4">
        <v>6.75</v>
      </c>
      <c r="BK95" s="4">
        <v>0</v>
      </c>
      <c r="BL95" s="4">
        <v>0</v>
      </c>
      <c r="BM95" s="4">
        <v>4</v>
      </c>
      <c r="BN95" s="4">
        <v>0</v>
      </c>
      <c r="BO95" s="4">
        <v>4</v>
      </c>
      <c r="BP95" s="4">
        <v>19.25</v>
      </c>
      <c r="BQ95" s="4">
        <v>4</v>
      </c>
      <c r="BR95" s="4">
        <v>0</v>
      </c>
      <c r="BS95" s="4">
        <v>100</v>
      </c>
      <c r="BT95" s="4">
        <v>19.25</v>
      </c>
      <c r="BU95" s="4" t="str">
        <f>IF(NewCleanValue[[#This Row],[Final Score]]&gt;50,"Pass","Fail")</f>
        <v>Fail</v>
      </c>
      <c r="BV95" s="4">
        <v>0</v>
      </c>
      <c r="BW95" s="4">
        <v>1</v>
      </c>
      <c r="BX95" s="4">
        <v>0</v>
      </c>
      <c r="BY95" s="4">
        <v>0</v>
      </c>
      <c r="BZ95" s="4">
        <v>19.25</v>
      </c>
      <c r="CA95" s="4">
        <v>0</v>
      </c>
      <c r="CB95" s="4">
        <v>0</v>
      </c>
      <c r="CC95" s="4">
        <v>1</v>
      </c>
      <c r="CD95" s="4">
        <v>0</v>
      </c>
      <c r="CE95" s="4">
        <v>19.25</v>
      </c>
      <c r="CF95" s="4">
        <v>0</v>
      </c>
      <c r="CG95" s="4">
        <v>0</v>
      </c>
      <c r="CH95" s="4">
        <v>0</v>
      </c>
      <c r="CI95" s="4">
        <f>NewCleanValue[[#This Row],[Total FO]]/$W$2</f>
        <v>6.8000000000000005E-2</v>
      </c>
      <c r="CJ95" s="4">
        <f>NewCleanValue[[#This Row],[Total FC]]/$AN$2</f>
        <v>8.5858585858585856E-2</v>
      </c>
      <c r="CK95" s="4">
        <f>NewCleanValue[[#This Row],[Total EH]]/$AY$2</f>
        <v>0.22666666666666666</v>
      </c>
      <c r="CL95" s="4">
        <f>NewCleanValue[[#This Row],[Total SD]]/$BJ$2</f>
        <v>0.51923076923076927</v>
      </c>
      <c r="CM95" s="4">
        <f>NewCleanValue[[#This Row],[Total CS]]/$BO$2</f>
        <v>0.32653061224489793</v>
      </c>
    </row>
    <row r="96" spans="1:91">
      <c r="A96" s="4" t="s">
        <v>311</v>
      </c>
      <c r="B96" s="4" t="s">
        <v>312</v>
      </c>
      <c r="C96" s="4" t="s">
        <v>221</v>
      </c>
      <c r="D96" s="4" t="s">
        <v>92</v>
      </c>
      <c r="E96" s="4" t="s">
        <v>93</v>
      </c>
      <c r="F96" s="4" t="s">
        <v>186</v>
      </c>
      <c r="G96" s="4">
        <v>1</v>
      </c>
      <c r="H96" s="4">
        <v>1.125</v>
      </c>
      <c r="I96" s="4">
        <v>0</v>
      </c>
      <c r="J96" s="4">
        <v>0</v>
      </c>
      <c r="K96" s="4">
        <v>0</v>
      </c>
      <c r="L96" s="4">
        <v>1</v>
      </c>
      <c r="M96" s="4">
        <v>0</v>
      </c>
      <c r="N96" s="4">
        <v>0</v>
      </c>
      <c r="O96" s="4">
        <v>0</v>
      </c>
      <c r="P96" s="4">
        <v>0</v>
      </c>
      <c r="Q96" s="4">
        <v>0</v>
      </c>
      <c r="R96" s="4">
        <v>0</v>
      </c>
      <c r="S96" s="4">
        <v>0</v>
      </c>
      <c r="T96" s="4">
        <v>0</v>
      </c>
      <c r="U96" s="4">
        <v>0</v>
      </c>
      <c r="V96" s="4">
        <v>0</v>
      </c>
      <c r="W96" s="4">
        <v>2.125</v>
      </c>
      <c r="X96" s="4">
        <v>0</v>
      </c>
      <c r="Y96" s="4">
        <v>1.125</v>
      </c>
      <c r="Z96" s="4">
        <v>0</v>
      </c>
      <c r="AA96" s="4">
        <v>0</v>
      </c>
      <c r="AB96" s="4">
        <v>1</v>
      </c>
      <c r="AC96" s="4">
        <v>0</v>
      </c>
      <c r="AD96" s="4">
        <v>0</v>
      </c>
      <c r="AE96" s="4">
        <v>0</v>
      </c>
      <c r="AF96" s="4">
        <v>0</v>
      </c>
      <c r="AG96" s="4">
        <v>0</v>
      </c>
      <c r="AH96" s="4">
        <v>0</v>
      </c>
      <c r="AI96" s="4">
        <v>0</v>
      </c>
      <c r="AJ96" s="4">
        <v>0</v>
      </c>
      <c r="AK96" s="4">
        <v>0</v>
      </c>
      <c r="AL96" s="4">
        <v>0</v>
      </c>
      <c r="AM96" s="4">
        <v>0</v>
      </c>
      <c r="AN96" s="4">
        <v>2.125</v>
      </c>
      <c r="AO96" s="4">
        <v>0</v>
      </c>
      <c r="AP96" s="4">
        <v>0</v>
      </c>
      <c r="AQ96" s="4">
        <v>0</v>
      </c>
      <c r="AR96" s="4">
        <v>0</v>
      </c>
      <c r="AS96" s="4">
        <v>0</v>
      </c>
      <c r="AT96" s="4">
        <v>0</v>
      </c>
      <c r="AU96" s="4">
        <v>2.25</v>
      </c>
      <c r="AV96" s="4">
        <v>1</v>
      </c>
      <c r="AW96" s="4">
        <v>1</v>
      </c>
      <c r="AX96" s="4">
        <v>0</v>
      </c>
      <c r="AY96" s="4">
        <v>4.25</v>
      </c>
      <c r="AZ96" s="4">
        <v>0</v>
      </c>
      <c r="BA96" s="4">
        <v>0</v>
      </c>
      <c r="BB96" s="4">
        <v>0</v>
      </c>
      <c r="BC96" s="4">
        <v>0</v>
      </c>
      <c r="BD96" s="4">
        <v>1</v>
      </c>
      <c r="BE96" s="4">
        <v>1</v>
      </c>
      <c r="BF96" s="4">
        <v>1</v>
      </c>
      <c r="BG96" s="4">
        <v>1.5</v>
      </c>
      <c r="BH96" s="4">
        <v>2.25</v>
      </c>
      <c r="BI96" s="4">
        <v>0</v>
      </c>
      <c r="BJ96" s="4">
        <v>6.75</v>
      </c>
      <c r="BK96" s="4">
        <v>0</v>
      </c>
      <c r="BL96" s="4">
        <v>0</v>
      </c>
      <c r="BM96" s="4">
        <v>4</v>
      </c>
      <c r="BN96" s="4">
        <v>0</v>
      </c>
      <c r="BO96" s="4">
        <v>4</v>
      </c>
      <c r="BP96" s="4">
        <v>19.25</v>
      </c>
      <c r="BQ96" s="4">
        <v>4</v>
      </c>
      <c r="BR96" s="4">
        <v>0</v>
      </c>
      <c r="BS96" s="4">
        <v>100</v>
      </c>
      <c r="BT96" s="4">
        <v>19.25</v>
      </c>
      <c r="BU96" s="4" t="str">
        <f>IF(NewCleanValue[[#This Row],[Final Score]]&gt;50,"Pass","Fail")</f>
        <v>Fail</v>
      </c>
      <c r="BV96" s="4">
        <v>0</v>
      </c>
      <c r="BW96" s="4">
        <v>1</v>
      </c>
      <c r="BX96" s="4">
        <v>0</v>
      </c>
      <c r="BY96" s="4">
        <v>0</v>
      </c>
      <c r="BZ96" s="4">
        <v>19.25</v>
      </c>
      <c r="CA96" s="4">
        <v>0</v>
      </c>
      <c r="CB96" s="4">
        <v>0</v>
      </c>
      <c r="CC96" s="4">
        <v>1</v>
      </c>
      <c r="CD96" s="4">
        <v>0</v>
      </c>
      <c r="CE96" s="4">
        <v>19.25</v>
      </c>
      <c r="CF96" s="4">
        <v>0</v>
      </c>
      <c r="CG96" s="4">
        <v>0</v>
      </c>
      <c r="CH96" s="4">
        <v>0</v>
      </c>
      <c r="CI96" s="4">
        <f>NewCleanValue[[#This Row],[Total FO]]/$W$2</f>
        <v>6.8000000000000005E-2</v>
      </c>
      <c r="CJ96" s="4">
        <f>NewCleanValue[[#This Row],[Total FC]]/$AN$2</f>
        <v>8.5858585858585856E-2</v>
      </c>
      <c r="CK96" s="4">
        <f>NewCleanValue[[#This Row],[Total EH]]/$AY$2</f>
        <v>0.22666666666666666</v>
      </c>
      <c r="CL96" s="4">
        <f>NewCleanValue[[#This Row],[Total SD]]/$BJ$2</f>
        <v>0.51923076923076927</v>
      </c>
      <c r="CM96" s="4">
        <f>NewCleanValue[[#This Row],[Total CS]]/$BO$2</f>
        <v>0.32653061224489793</v>
      </c>
    </row>
    <row r="97" spans="1:91">
      <c r="A97" s="4" t="s">
        <v>313</v>
      </c>
      <c r="B97" s="4" t="s">
        <v>314</v>
      </c>
      <c r="C97" s="4" t="s">
        <v>221</v>
      </c>
      <c r="D97" s="4" t="s">
        <v>92</v>
      </c>
      <c r="E97" s="4" t="s">
        <v>93</v>
      </c>
      <c r="F97" s="4" t="s">
        <v>186</v>
      </c>
      <c r="G97" s="4">
        <v>1</v>
      </c>
      <c r="H97" s="4">
        <v>1.125</v>
      </c>
      <c r="I97" s="4">
        <v>0</v>
      </c>
      <c r="J97" s="4">
        <v>0</v>
      </c>
      <c r="K97" s="4">
        <v>0</v>
      </c>
      <c r="L97" s="4">
        <v>1</v>
      </c>
      <c r="M97" s="4">
        <v>0</v>
      </c>
      <c r="N97" s="4">
        <v>0</v>
      </c>
      <c r="O97" s="4">
        <v>0</v>
      </c>
      <c r="P97" s="4">
        <v>0</v>
      </c>
      <c r="Q97" s="4">
        <v>0</v>
      </c>
      <c r="R97" s="4">
        <v>0</v>
      </c>
      <c r="S97" s="4">
        <v>0</v>
      </c>
      <c r="T97" s="4">
        <v>0</v>
      </c>
      <c r="U97" s="4">
        <v>0</v>
      </c>
      <c r="V97" s="4">
        <v>0</v>
      </c>
      <c r="W97" s="4">
        <v>2.125</v>
      </c>
      <c r="X97" s="4">
        <v>0</v>
      </c>
      <c r="Y97" s="4">
        <v>1.125</v>
      </c>
      <c r="Z97" s="4">
        <v>0</v>
      </c>
      <c r="AA97" s="4">
        <v>0</v>
      </c>
      <c r="AB97" s="4">
        <v>1</v>
      </c>
      <c r="AC97" s="4">
        <v>0</v>
      </c>
      <c r="AD97" s="4">
        <v>0</v>
      </c>
      <c r="AE97" s="4">
        <v>0</v>
      </c>
      <c r="AF97" s="4">
        <v>0</v>
      </c>
      <c r="AG97" s="4">
        <v>0</v>
      </c>
      <c r="AH97" s="4">
        <v>0</v>
      </c>
      <c r="AI97" s="4">
        <v>0</v>
      </c>
      <c r="AJ97" s="4">
        <v>0</v>
      </c>
      <c r="AK97" s="4">
        <v>0</v>
      </c>
      <c r="AL97" s="4">
        <v>0</v>
      </c>
      <c r="AM97" s="4">
        <v>0</v>
      </c>
      <c r="AN97" s="4">
        <v>2.125</v>
      </c>
      <c r="AO97" s="4">
        <v>0</v>
      </c>
      <c r="AP97" s="4">
        <v>0</v>
      </c>
      <c r="AQ97" s="4">
        <v>0</v>
      </c>
      <c r="AR97" s="4">
        <v>0</v>
      </c>
      <c r="AS97" s="4">
        <v>0</v>
      </c>
      <c r="AT97" s="4">
        <v>0</v>
      </c>
      <c r="AU97" s="4">
        <v>2.25</v>
      </c>
      <c r="AV97" s="4">
        <v>1</v>
      </c>
      <c r="AW97" s="4">
        <v>1</v>
      </c>
      <c r="AX97" s="4">
        <v>0</v>
      </c>
      <c r="AY97" s="4">
        <v>4.25</v>
      </c>
      <c r="AZ97" s="4">
        <v>0</v>
      </c>
      <c r="BA97" s="4">
        <v>0</v>
      </c>
      <c r="BB97" s="4">
        <v>0</v>
      </c>
      <c r="BC97" s="4">
        <v>0</v>
      </c>
      <c r="BD97" s="4">
        <v>1</v>
      </c>
      <c r="BE97" s="4">
        <v>1</v>
      </c>
      <c r="BF97" s="4">
        <v>1</v>
      </c>
      <c r="BG97" s="4">
        <v>1.5</v>
      </c>
      <c r="BH97" s="4">
        <v>2.25</v>
      </c>
      <c r="BI97" s="4">
        <v>0</v>
      </c>
      <c r="BJ97" s="4">
        <v>6.75</v>
      </c>
      <c r="BK97" s="4">
        <v>0</v>
      </c>
      <c r="BL97" s="4">
        <v>0</v>
      </c>
      <c r="BM97" s="4">
        <v>4</v>
      </c>
      <c r="BN97" s="4">
        <v>0</v>
      </c>
      <c r="BO97" s="4">
        <v>4</v>
      </c>
      <c r="BP97" s="4">
        <v>19.25</v>
      </c>
      <c r="BQ97" s="4">
        <v>4</v>
      </c>
      <c r="BR97" s="4">
        <v>0</v>
      </c>
      <c r="BS97" s="4">
        <v>100</v>
      </c>
      <c r="BT97" s="4">
        <v>19.25</v>
      </c>
      <c r="BU97" s="4" t="str">
        <f>IF(NewCleanValue[[#This Row],[Final Score]]&gt;50,"Pass","Fail")</f>
        <v>Fail</v>
      </c>
      <c r="BV97" s="4">
        <v>0</v>
      </c>
      <c r="BW97" s="4">
        <v>1</v>
      </c>
      <c r="BX97" s="4">
        <v>0</v>
      </c>
      <c r="BY97" s="4">
        <v>0</v>
      </c>
      <c r="BZ97" s="4">
        <v>19.25</v>
      </c>
      <c r="CA97" s="4">
        <v>0</v>
      </c>
      <c r="CB97" s="4">
        <v>0</v>
      </c>
      <c r="CC97" s="4">
        <v>1</v>
      </c>
      <c r="CD97" s="4">
        <v>0</v>
      </c>
      <c r="CE97" s="4">
        <v>19.25</v>
      </c>
      <c r="CF97" s="4">
        <v>0</v>
      </c>
      <c r="CG97" s="4">
        <v>0</v>
      </c>
      <c r="CH97" s="4">
        <v>0</v>
      </c>
      <c r="CI97" s="4">
        <f>NewCleanValue[[#This Row],[Total FO]]/$W$2</f>
        <v>6.8000000000000005E-2</v>
      </c>
      <c r="CJ97" s="4">
        <f>NewCleanValue[[#This Row],[Total FC]]/$AN$2</f>
        <v>8.5858585858585856E-2</v>
      </c>
      <c r="CK97" s="4">
        <f>NewCleanValue[[#This Row],[Total EH]]/$AY$2</f>
        <v>0.22666666666666666</v>
      </c>
      <c r="CL97" s="4">
        <f>NewCleanValue[[#This Row],[Total SD]]/$BJ$2</f>
        <v>0.51923076923076927</v>
      </c>
      <c r="CM97" s="4">
        <f>NewCleanValue[[#This Row],[Total CS]]/$BO$2</f>
        <v>0.32653061224489793</v>
      </c>
    </row>
    <row r="98" spans="1:91">
      <c r="A98" s="4" t="s">
        <v>315</v>
      </c>
      <c r="B98" s="4" t="s">
        <v>316</v>
      </c>
      <c r="C98" s="4" t="s">
        <v>266</v>
      </c>
      <c r="D98" s="4" t="s">
        <v>92</v>
      </c>
      <c r="E98" s="4" t="s">
        <v>93</v>
      </c>
      <c r="F98" s="4" t="s">
        <v>186</v>
      </c>
      <c r="G98" s="4">
        <v>1</v>
      </c>
      <c r="H98" s="4">
        <v>1.125</v>
      </c>
      <c r="I98" s="4">
        <v>0</v>
      </c>
      <c r="J98" s="4">
        <v>0</v>
      </c>
      <c r="K98" s="4">
        <v>0</v>
      </c>
      <c r="L98" s="4">
        <v>1</v>
      </c>
      <c r="M98" s="4">
        <v>0</v>
      </c>
      <c r="N98" s="4">
        <v>0</v>
      </c>
      <c r="O98" s="4">
        <v>0</v>
      </c>
      <c r="P98" s="4">
        <v>0</v>
      </c>
      <c r="Q98" s="4">
        <v>0</v>
      </c>
      <c r="R98" s="4">
        <v>0</v>
      </c>
      <c r="S98" s="4">
        <v>0</v>
      </c>
      <c r="T98" s="4">
        <v>0</v>
      </c>
      <c r="U98" s="4">
        <v>0</v>
      </c>
      <c r="V98" s="4">
        <v>0</v>
      </c>
      <c r="W98" s="4">
        <v>2.125</v>
      </c>
      <c r="X98" s="4">
        <v>0</v>
      </c>
      <c r="Y98" s="4">
        <v>1.125</v>
      </c>
      <c r="Z98" s="4">
        <v>0</v>
      </c>
      <c r="AA98" s="4">
        <v>0</v>
      </c>
      <c r="AB98" s="4">
        <v>1</v>
      </c>
      <c r="AC98" s="4">
        <v>0</v>
      </c>
      <c r="AD98" s="4">
        <v>0</v>
      </c>
      <c r="AE98" s="4">
        <v>0</v>
      </c>
      <c r="AF98" s="4">
        <v>0</v>
      </c>
      <c r="AG98" s="4">
        <v>0</v>
      </c>
      <c r="AH98" s="4">
        <v>0</v>
      </c>
      <c r="AI98" s="4">
        <v>0</v>
      </c>
      <c r="AJ98" s="4">
        <v>0</v>
      </c>
      <c r="AK98" s="4">
        <v>0</v>
      </c>
      <c r="AL98" s="4">
        <v>0</v>
      </c>
      <c r="AM98" s="4">
        <v>0</v>
      </c>
      <c r="AN98" s="4">
        <v>2.125</v>
      </c>
      <c r="AO98" s="4">
        <v>0</v>
      </c>
      <c r="AP98" s="4">
        <v>0</v>
      </c>
      <c r="AQ98" s="4">
        <v>0</v>
      </c>
      <c r="AR98" s="4">
        <v>0</v>
      </c>
      <c r="AS98" s="4">
        <v>0</v>
      </c>
      <c r="AT98" s="4">
        <v>0</v>
      </c>
      <c r="AU98" s="4">
        <v>2.25</v>
      </c>
      <c r="AV98" s="4">
        <v>1</v>
      </c>
      <c r="AW98" s="4">
        <v>1</v>
      </c>
      <c r="AX98" s="4">
        <v>0</v>
      </c>
      <c r="AY98" s="4">
        <v>4.25</v>
      </c>
      <c r="AZ98" s="4">
        <v>0</v>
      </c>
      <c r="BA98" s="4">
        <v>0</v>
      </c>
      <c r="BB98" s="4">
        <v>0</v>
      </c>
      <c r="BC98" s="4">
        <v>0</v>
      </c>
      <c r="BD98" s="4">
        <v>1</v>
      </c>
      <c r="BE98" s="4">
        <v>1</v>
      </c>
      <c r="BF98" s="4">
        <v>1</v>
      </c>
      <c r="BG98" s="4">
        <v>1.5</v>
      </c>
      <c r="BH98" s="4">
        <v>2.25</v>
      </c>
      <c r="BI98" s="4">
        <v>0</v>
      </c>
      <c r="BJ98" s="4">
        <v>6.75</v>
      </c>
      <c r="BK98" s="4">
        <v>0</v>
      </c>
      <c r="BL98" s="4">
        <v>0</v>
      </c>
      <c r="BM98" s="4">
        <v>4</v>
      </c>
      <c r="BN98" s="4">
        <v>0</v>
      </c>
      <c r="BO98" s="4">
        <v>4</v>
      </c>
      <c r="BP98" s="4">
        <v>19.25</v>
      </c>
      <c r="BQ98" s="4">
        <v>4</v>
      </c>
      <c r="BR98" s="4">
        <v>0</v>
      </c>
      <c r="BS98" s="4">
        <v>100</v>
      </c>
      <c r="BT98" s="4">
        <v>19.25</v>
      </c>
      <c r="BU98" s="4" t="str">
        <f>IF(NewCleanValue[[#This Row],[Final Score]]&gt;50,"Pass","Fail")</f>
        <v>Fail</v>
      </c>
      <c r="BV98" s="4">
        <v>0</v>
      </c>
      <c r="BW98" s="4">
        <v>1</v>
      </c>
      <c r="BX98" s="4">
        <v>0</v>
      </c>
      <c r="BY98" s="4">
        <v>0</v>
      </c>
      <c r="BZ98" s="4">
        <v>19.25</v>
      </c>
      <c r="CA98" s="4">
        <v>0</v>
      </c>
      <c r="CB98" s="4">
        <v>0</v>
      </c>
      <c r="CC98" s="4">
        <v>1</v>
      </c>
      <c r="CD98" s="4">
        <v>0</v>
      </c>
      <c r="CE98" s="4">
        <v>19.25</v>
      </c>
      <c r="CF98" s="4">
        <v>0</v>
      </c>
      <c r="CG98" s="4">
        <v>0</v>
      </c>
      <c r="CH98" s="4">
        <v>0</v>
      </c>
      <c r="CI98" s="4">
        <f>NewCleanValue[[#This Row],[Total FO]]/$W$2</f>
        <v>6.8000000000000005E-2</v>
      </c>
      <c r="CJ98" s="4">
        <f>NewCleanValue[[#This Row],[Total FC]]/$AN$2</f>
        <v>8.5858585858585856E-2</v>
      </c>
      <c r="CK98" s="4">
        <f>NewCleanValue[[#This Row],[Total EH]]/$AY$2</f>
        <v>0.22666666666666666</v>
      </c>
      <c r="CL98" s="4">
        <f>NewCleanValue[[#This Row],[Total SD]]/$BJ$2</f>
        <v>0.51923076923076927</v>
      </c>
      <c r="CM98" s="4">
        <f>NewCleanValue[[#This Row],[Total CS]]/$BO$2</f>
        <v>0.32653061224489793</v>
      </c>
    </row>
    <row r="99" spans="1:91">
      <c r="A99" s="4" t="s">
        <v>317</v>
      </c>
      <c r="B99" s="4" t="s">
        <v>318</v>
      </c>
      <c r="C99" s="4" t="s">
        <v>204</v>
      </c>
      <c r="D99" s="4" t="s">
        <v>92</v>
      </c>
      <c r="E99" s="4" t="s">
        <v>93</v>
      </c>
      <c r="F99" s="4" t="s">
        <v>186</v>
      </c>
      <c r="G99" s="4">
        <v>1</v>
      </c>
      <c r="H99" s="4">
        <v>1.125</v>
      </c>
      <c r="I99" s="4">
        <v>0</v>
      </c>
      <c r="J99" s="4">
        <v>0</v>
      </c>
      <c r="K99" s="4">
        <v>0</v>
      </c>
      <c r="L99" s="4">
        <v>1</v>
      </c>
      <c r="M99" s="4">
        <v>0</v>
      </c>
      <c r="N99" s="4">
        <v>0</v>
      </c>
      <c r="O99" s="4">
        <v>0</v>
      </c>
      <c r="P99" s="4">
        <v>0</v>
      </c>
      <c r="Q99" s="4">
        <v>0</v>
      </c>
      <c r="R99" s="4">
        <v>0</v>
      </c>
      <c r="S99" s="4">
        <v>0</v>
      </c>
      <c r="T99" s="4">
        <v>0</v>
      </c>
      <c r="U99" s="4">
        <v>0</v>
      </c>
      <c r="V99" s="4">
        <v>0</v>
      </c>
      <c r="W99" s="4">
        <v>2.125</v>
      </c>
      <c r="X99" s="4">
        <v>0</v>
      </c>
      <c r="Y99" s="4">
        <v>1.125</v>
      </c>
      <c r="Z99" s="4">
        <v>0</v>
      </c>
      <c r="AA99" s="4">
        <v>0</v>
      </c>
      <c r="AB99" s="4">
        <v>1</v>
      </c>
      <c r="AC99" s="4">
        <v>0</v>
      </c>
      <c r="AD99" s="4">
        <v>0</v>
      </c>
      <c r="AE99" s="4">
        <v>0</v>
      </c>
      <c r="AF99" s="4">
        <v>0</v>
      </c>
      <c r="AG99" s="4">
        <v>0</v>
      </c>
      <c r="AH99" s="4">
        <v>0</v>
      </c>
      <c r="AI99" s="4">
        <v>0</v>
      </c>
      <c r="AJ99" s="4">
        <v>0</v>
      </c>
      <c r="AK99" s="4">
        <v>0</v>
      </c>
      <c r="AL99" s="4">
        <v>0</v>
      </c>
      <c r="AM99" s="4">
        <v>0</v>
      </c>
      <c r="AN99" s="4">
        <v>2.125</v>
      </c>
      <c r="AO99" s="4">
        <v>0</v>
      </c>
      <c r="AP99" s="4">
        <v>0</v>
      </c>
      <c r="AQ99" s="4">
        <v>0</v>
      </c>
      <c r="AR99" s="4">
        <v>0</v>
      </c>
      <c r="AS99" s="4">
        <v>0</v>
      </c>
      <c r="AT99" s="4">
        <v>0</v>
      </c>
      <c r="AU99" s="4">
        <v>2.25</v>
      </c>
      <c r="AV99" s="4">
        <v>1</v>
      </c>
      <c r="AW99" s="4">
        <v>1</v>
      </c>
      <c r="AX99" s="4">
        <v>0</v>
      </c>
      <c r="AY99" s="4">
        <v>4.25</v>
      </c>
      <c r="AZ99" s="4">
        <v>0</v>
      </c>
      <c r="BA99" s="4">
        <v>0</v>
      </c>
      <c r="BB99" s="4">
        <v>0</v>
      </c>
      <c r="BC99" s="4">
        <v>0</v>
      </c>
      <c r="BD99" s="4">
        <v>1</v>
      </c>
      <c r="BE99" s="4">
        <v>1</v>
      </c>
      <c r="BF99" s="4">
        <v>1</v>
      </c>
      <c r="BG99" s="4">
        <v>1.5</v>
      </c>
      <c r="BH99" s="4">
        <v>2.25</v>
      </c>
      <c r="BI99" s="4">
        <v>0</v>
      </c>
      <c r="BJ99" s="4">
        <v>6.75</v>
      </c>
      <c r="BK99" s="4">
        <v>0</v>
      </c>
      <c r="BL99" s="4">
        <v>0</v>
      </c>
      <c r="BM99" s="4">
        <v>4</v>
      </c>
      <c r="BN99" s="4">
        <v>0</v>
      </c>
      <c r="BO99" s="4">
        <v>4</v>
      </c>
      <c r="BP99" s="4">
        <v>19.25</v>
      </c>
      <c r="BQ99" s="4">
        <v>4</v>
      </c>
      <c r="BR99" s="4">
        <v>0</v>
      </c>
      <c r="BS99" s="4">
        <v>100</v>
      </c>
      <c r="BT99" s="4">
        <v>19.25</v>
      </c>
      <c r="BU99" s="4" t="str">
        <f>IF(NewCleanValue[[#This Row],[Final Score]]&gt;50,"Pass","Fail")</f>
        <v>Fail</v>
      </c>
      <c r="BV99" s="4">
        <v>0</v>
      </c>
      <c r="BW99" s="4">
        <v>1</v>
      </c>
      <c r="BX99" s="4">
        <v>0</v>
      </c>
      <c r="BY99" s="4">
        <v>0</v>
      </c>
      <c r="BZ99" s="4">
        <v>19.25</v>
      </c>
      <c r="CA99" s="4">
        <v>0</v>
      </c>
      <c r="CB99" s="4">
        <v>0</v>
      </c>
      <c r="CC99" s="4">
        <v>1</v>
      </c>
      <c r="CD99" s="4">
        <v>0</v>
      </c>
      <c r="CE99" s="4">
        <v>19.25</v>
      </c>
      <c r="CF99" s="4">
        <v>0</v>
      </c>
      <c r="CG99" s="4">
        <v>0</v>
      </c>
      <c r="CH99" s="4">
        <v>0</v>
      </c>
      <c r="CI99" s="4">
        <f>NewCleanValue[[#This Row],[Total FO]]/$W$2</f>
        <v>6.8000000000000005E-2</v>
      </c>
      <c r="CJ99" s="4">
        <f>NewCleanValue[[#This Row],[Total FC]]/$AN$2</f>
        <v>8.5858585858585856E-2</v>
      </c>
      <c r="CK99" s="4">
        <f>NewCleanValue[[#This Row],[Total EH]]/$AY$2</f>
        <v>0.22666666666666666</v>
      </c>
      <c r="CL99" s="4">
        <f>NewCleanValue[[#This Row],[Total SD]]/$BJ$2</f>
        <v>0.51923076923076927</v>
      </c>
      <c r="CM99" s="4">
        <f>NewCleanValue[[#This Row],[Total CS]]/$BO$2</f>
        <v>0.32653061224489793</v>
      </c>
    </row>
    <row r="100" spans="1:91">
      <c r="A100" s="4" t="s">
        <v>319</v>
      </c>
      <c r="B100" s="4" t="s">
        <v>320</v>
      </c>
      <c r="C100" s="4" t="s">
        <v>321</v>
      </c>
      <c r="D100" s="4" t="s">
        <v>92</v>
      </c>
      <c r="E100" s="4" t="s">
        <v>155</v>
      </c>
      <c r="F100" s="4" t="s">
        <v>186</v>
      </c>
      <c r="G100" s="4">
        <v>1</v>
      </c>
      <c r="H100" s="4">
        <v>0</v>
      </c>
      <c r="I100" s="4">
        <v>0</v>
      </c>
      <c r="J100" s="4">
        <v>0</v>
      </c>
      <c r="K100" s="4">
        <v>0</v>
      </c>
      <c r="L100" s="4">
        <v>0</v>
      </c>
      <c r="M100" s="4">
        <v>0</v>
      </c>
      <c r="N100" s="4">
        <v>0</v>
      </c>
      <c r="O100" s="4">
        <v>0</v>
      </c>
      <c r="P100" s="4">
        <v>0</v>
      </c>
      <c r="Q100" s="4">
        <v>0</v>
      </c>
      <c r="R100" s="4">
        <v>1.125</v>
      </c>
      <c r="S100" s="4">
        <v>0</v>
      </c>
      <c r="T100" s="4">
        <v>0</v>
      </c>
      <c r="U100" s="4">
        <v>0</v>
      </c>
      <c r="V100" s="4">
        <v>1.125</v>
      </c>
      <c r="W100" s="4">
        <v>2.25</v>
      </c>
      <c r="X100" s="4">
        <v>0</v>
      </c>
      <c r="Y100" s="4">
        <v>2.25</v>
      </c>
      <c r="Z100" s="4">
        <v>1</v>
      </c>
      <c r="AA100" s="4">
        <v>0.5</v>
      </c>
      <c r="AB100" s="4">
        <v>0.5</v>
      </c>
      <c r="AC100" s="4">
        <v>0.5</v>
      </c>
      <c r="AD100" s="4">
        <v>1.125</v>
      </c>
      <c r="AE100" s="4">
        <v>0</v>
      </c>
      <c r="AF100" s="4">
        <v>0</v>
      </c>
      <c r="AG100" s="4">
        <v>0</v>
      </c>
      <c r="AH100" s="4">
        <v>0</v>
      </c>
      <c r="AI100" s="4">
        <v>0</v>
      </c>
      <c r="AJ100" s="4">
        <v>0.5</v>
      </c>
      <c r="AK100" s="4">
        <v>1.125</v>
      </c>
      <c r="AL100" s="4">
        <v>2.25</v>
      </c>
      <c r="AM100" s="4">
        <v>1.125</v>
      </c>
      <c r="AN100" s="4">
        <v>10.875</v>
      </c>
      <c r="AO100" s="4">
        <v>0</v>
      </c>
      <c r="AP100" s="4">
        <v>0</v>
      </c>
      <c r="AQ100" s="4">
        <v>0</v>
      </c>
      <c r="AR100" s="4">
        <v>0</v>
      </c>
      <c r="AS100" s="4" t="s">
        <v>94</v>
      </c>
      <c r="AT100" s="4">
        <v>0</v>
      </c>
      <c r="AU100" s="4">
        <v>0</v>
      </c>
      <c r="AV100" s="4">
        <v>0</v>
      </c>
      <c r="AW100" s="4">
        <v>0</v>
      </c>
      <c r="AX100" s="4">
        <v>0</v>
      </c>
      <c r="AY100" s="4">
        <v>0</v>
      </c>
      <c r="AZ100" s="4">
        <v>0.5</v>
      </c>
      <c r="BA100" s="4">
        <v>0</v>
      </c>
      <c r="BB100" s="4">
        <v>0</v>
      </c>
      <c r="BC100" s="4">
        <v>0</v>
      </c>
      <c r="BD100" s="4">
        <v>0</v>
      </c>
      <c r="BE100" s="4">
        <v>0</v>
      </c>
      <c r="BF100" s="4">
        <v>0</v>
      </c>
      <c r="BG100" s="4">
        <v>0</v>
      </c>
      <c r="BH100" s="4">
        <v>0</v>
      </c>
      <c r="BI100" s="4">
        <v>0</v>
      </c>
      <c r="BJ100" s="4">
        <v>0.5</v>
      </c>
      <c r="BK100" s="4">
        <v>0</v>
      </c>
      <c r="BL100" s="4">
        <v>0</v>
      </c>
      <c r="BM100" s="4">
        <v>0</v>
      </c>
      <c r="BN100" s="4">
        <v>0</v>
      </c>
      <c r="BO100" s="4">
        <v>0</v>
      </c>
      <c r="BP100" s="4">
        <v>13.625</v>
      </c>
      <c r="BQ100" s="4">
        <v>4</v>
      </c>
      <c r="BR100" s="4">
        <v>2.25</v>
      </c>
      <c r="BS100" s="4">
        <v>97.75</v>
      </c>
      <c r="BT100" s="4">
        <v>13.938618925831202</v>
      </c>
      <c r="BU100" s="4" t="str">
        <f>IF(NewCleanValue[[#This Row],[Final Score]]&gt;50,"Pass","Fail")</f>
        <v>Fail</v>
      </c>
      <c r="BV100" s="4">
        <v>0</v>
      </c>
      <c r="BW100" s="4">
        <v>1</v>
      </c>
      <c r="BX100" s="4">
        <v>0</v>
      </c>
      <c r="BY100" s="4">
        <v>0</v>
      </c>
      <c r="BZ100" s="4">
        <v>13.938618925831202</v>
      </c>
      <c r="CA100" s="4">
        <v>0</v>
      </c>
      <c r="CB100" s="4">
        <v>0</v>
      </c>
      <c r="CC100" s="4">
        <v>1</v>
      </c>
      <c r="CD100" s="4">
        <v>0</v>
      </c>
      <c r="CE100" s="4">
        <v>13.938618925831202</v>
      </c>
      <c r="CF100" s="4">
        <v>0</v>
      </c>
      <c r="CG100" s="4">
        <v>0</v>
      </c>
      <c r="CH100" s="4">
        <v>0</v>
      </c>
      <c r="CI100" s="4">
        <f>NewCleanValue[[#This Row],[Total FO]]/$W$2</f>
        <v>7.1999999999999995E-2</v>
      </c>
      <c r="CJ100" s="4">
        <f>NewCleanValue[[#This Row],[Total FC]]/$AN$2</f>
        <v>0.43939393939393939</v>
      </c>
      <c r="CK100" s="4">
        <f>NewCleanValue[[#This Row],[Total EH]]/$AY$2</f>
        <v>0</v>
      </c>
      <c r="CL100" s="4">
        <f>NewCleanValue[[#This Row],[Total SD]]/$BJ$2</f>
        <v>3.8461538461538464E-2</v>
      </c>
      <c r="CM100" s="4">
        <f>NewCleanValue[[#This Row],[Total CS]]/$BO$2</f>
        <v>0</v>
      </c>
    </row>
    <row r="101" spans="1:91">
      <c r="A101" s="4" t="s">
        <v>322</v>
      </c>
      <c r="B101" s="4" t="s">
        <v>323</v>
      </c>
      <c r="C101" s="4" t="s">
        <v>324</v>
      </c>
      <c r="D101" s="4" t="s">
        <v>103</v>
      </c>
      <c r="E101" s="4" t="s">
        <v>155</v>
      </c>
      <c r="F101" s="4" t="s">
        <v>85</v>
      </c>
      <c r="G101" s="4">
        <v>2</v>
      </c>
      <c r="H101" s="4">
        <v>0</v>
      </c>
      <c r="I101" s="4">
        <v>2.25</v>
      </c>
      <c r="J101" s="4">
        <v>2.25</v>
      </c>
      <c r="K101" s="4">
        <v>0</v>
      </c>
      <c r="L101" s="4">
        <v>0</v>
      </c>
      <c r="M101" s="4">
        <v>0</v>
      </c>
      <c r="N101" s="4">
        <v>0</v>
      </c>
      <c r="O101" s="4">
        <v>0</v>
      </c>
      <c r="P101" s="4">
        <v>0</v>
      </c>
      <c r="Q101" s="4">
        <v>0</v>
      </c>
      <c r="R101" s="4">
        <v>0</v>
      </c>
      <c r="S101" s="4">
        <v>0</v>
      </c>
      <c r="T101" s="4">
        <v>0</v>
      </c>
      <c r="U101" s="4">
        <v>0</v>
      </c>
      <c r="V101" s="4">
        <v>0</v>
      </c>
      <c r="W101" s="4">
        <v>4.5</v>
      </c>
      <c r="X101" s="4">
        <v>0</v>
      </c>
      <c r="Y101" s="4">
        <v>0</v>
      </c>
      <c r="Z101" s="4">
        <v>0</v>
      </c>
      <c r="AA101" s="4">
        <v>0</v>
      </c>
      <c r="AB101" s="4">
        <v>0</v>
      </c>
      <c r="AC101" s="4">
        <v>0</v>
      </c>
      <c r="AD101" s="4">
        <v>0</v>
      </c>
      <c r="AE101" s="4">
        <v>0</v>
      </c>
      <c r="AF101" s="4">
        <v>0</v>
      </c>
      <c r="AG101" s="4">
        <v>0</v>
      </c>
      <c r="AH101" s="4">
        <v>0</v>
      </c>
      <c r="AI101" s="4">
        <v>0</v>
      </c>
      <c r="AJ101" s="4">
        <v>0</v>
      </c>
      <c r="AK101" s="4">
        <v>2.25</v>
      </c>
      <c r="AL101" s="4">
        <v>2.25</v>
      </c>
      <c r="AM101" s="4">
        <v>0</v>
      </c>
      <c r="AN101" s="4">
        <v>4.5</v>
      </c>
      <c r="AO101" s="4">
        <v>0</v>
      </c>
      <c r="AP101" s="4">
        <v>0</v>
      </c>
      <c r="AQ101" s="4">
        <v>0</v>
      </c>
      <c r="AR101" s="4">
        <v>0</v>
      </c>
      <c r="AS101" s="4">
        <v>0</v>
      </c>
      <c r="AT101" s="4">
        <v>0</v>
      </c>
      <c r="AU101" s="4">
        <v>0</v>
      </c>
      <c r="AV101" s="4">
        <v>0</v>
      </c>
      <c r="AW101" s="4">
        <v>0</v>
      </c>
      <c r="AX101" s="4">
        <v>0</v>
      </c>
      <c r="AY101" s="4">
        <v>0</v>
      </c>
      <c r="AZ101" s="4">
        <v>0</v>
      </c>
      <c r="BA101" s="4">
        <v>0</v>
      </c>
      <c r="BB101" s="4">
        <v>0</v>
      </c>
      <c r="BC101" s="4">
        <v>0</v>
      </c>
      <c r="BD101" s="4">
        <v>0</v>
      </c>
      <c r="BE101" s="4">
        <v>0</v>
      </c>
      <c r="BF101" s="4">
        <v>0</v>
      </c>
      <c r="BG101" s="4">
        <v>0</v>
      </c>
      <c r="BH101" s="4">
        <v>0</v>
      </c>
      <c r="BI101" s="4">
        <v>2.25</v>
      </c>
      <c r="BJ101" s="4">
        <v>2.25</v>
      </c>
      <c r="BK101" s="4">
        <v>0</v>
      </c>
      <c r="BL101" s="4">
        <v>0</v>
      </c>
      <c r="BM101" s="4">
        <v>0</v>
      </c>
      <c r="BN101" s="4">
        <v>2.25</v>
      </c>
      <c r="BO101" s="4">
        <v>2.25</v>
      </c>
      <c r="BP101" s="4">
        <v>13.5</v>
      </c>
      <c r="BQ101" s="4">
        <v>1</v>
      </c>
      <c r="BR101" s="4">
        <v>0</v>
      </c>
      <c r="BS101" s="4">
        <v>100</v>
      </c>
      <c r="BT101" s="4">
        <v>13.5</v>
      </c>
      <c r="BU101" s="4" t="str">
        <f>IF(NewCleanValue[[#This Row],[Final Score]]&gt;50,"Pass","Fail")</f>
        <v>Fail</v>
      </c>
      <c r="BV101" s="4">
        <v>0</v>
      </c>
      <c r="BW101" s="4">
        <v>0</v>
      </c>
      <c r="BX101" s="4">
        <v>1</v>
      </c>
      <c r="BY101" s="4">
        <v>0</v>
      </c>
      <c r="BZ101" s="4">
        <v>0</v>
      </c>
      <c r="CA101" s="4">
        <v>13.5</v>
      </c>
      <c r="CB101" s="4">
        <v>1</v>
      </c>
      <c r="CC101" s="4">
        <v>0</v>
      </c>
      <c r="CD101" s="4">
        <v>13.5</v>
      </c>
      <c r="CE101" s="4">
        <v>0</v>
      </c>
      <c r="CF101" s="4">
        <v>0</v>
      </c>
      <c r="CG101" s="4">
        <v>0</v>
      </c>
      <c r="CH101" s="4">
        <v>0</v>
      </c>
      <c r="CI101" s="4">
        <f>NewCleanValue[[#This Row],[Total FO]]/$W$2</f>
        <v>0.14399999999999999</v>
      </c>
      <c r="CJ101" s="4">
        <f>NewCleanValue[[#This Row],[Total FC]]/$AN$2</f>
        <v>0.18181818181818182</v>
      </c>
      <c r="CK101" s="4">
        <f>NewCleanValue[[#This Row],[Total EH]]/$AY$2</f>
        <v>0</v>
      </c>
      <c r="CL101" s="4">
        <f>NewCleanValue[[#This Row],[Total SD]]/$BJ$2</f>
        <v>0.17307692307692307</v>
      </c>
      <c r="CM101" s="4">
        <f>NewCleanValue[[#This Row],[Total CS]]/$BO$2</f>
        <v>0.18367346938775511</v>
      </c>
    </row>
    <row r="102" spans="1:91">
      <c r="A102" s="4" t="s">
        <v>325</v>
      </c>
      <c r="B102" s="4" t="s">
        <v>326</v>
      </c>
      <c r="C102" s="4" t="s">
        <v>327</v>
      </c>
      <c r="D102" s="4" t="s">
        <v>92</v>
      </c>
      <c r="E102" s="4" t="s">
        <v>155</v>
      </c>
      <c r="F102" s="4" t="s">
        <v>186</v>
      </c>
      <c r="G102" s="4">
        <v>1</v>
      </c>
      <c r="H102" s="4">
        <v>0</v>
      </c>
      <c r="I102" s="4">
        <v>0</v>
      </c>
      <c r="J102" s="4">
        <v>0</v>
      </c>
      <c r="K102" s="4">
        <v>0</v>
      </c>
      <c r="L102" s="4">
        <v>0</v>
      </c>
      <c r="M102" s="4">
        <v>0</v>
      </c>
      <c r="N102" s="4">
        <v>0</v>
      </c>
      <c r="O102" s="4">
        <v>0</v>
      </c>
      <c r="P102" s="4">
        <v>0</v>
      </c>
      <c r="Q102" s="4">
        <v>0</v>
      </c>
      <c r="R102" s="4">
        <v>0</v>
      </c>
      <c r="S102" s="4">
        <v>0</v>
      </c>
      <c r="T102" s="4">
        <v>0</v>
      </c>
      <c r="U102" s="4">
        <v>1.125</v>
      </c>
      <c r="V102" s="4">
        <v>1.125</v>
      </c>
      <c r="W102" s="4">
        <v>2.25</v>
      </c>
      <c r="X102" s="4">
        <v>0</v>
      </c>
      <c r="Y102" s="4">
        <v>0</v>
      </c>
      <c r="Z102" s="4">
        <v>0</v>
      </c>
      <c r="AA102" s="4">
        <v>0</v>
      </c>
      <c r="AB102" s="4">
        <v>0</v>
      </c>
      <c r="AC102" s="4">
        <v>0</v>
      </c>
      <c r="AD102" s="4">
        <v>0</v>
      </c>
      <c r="AE102" s="4">
        <v>0</v>
      </c>
      <c r="AF102" s="4">
        <v>0</v>
      </c>
      <c r="AG102" s="4">
        <v>0</v>
      </c>
      <c r="AH102" s="4">
        <v>0</v>
      </c>
      <c r="AI102" s="4">
        <v>0</v>
      </c>
      <c r="AJ102" s="4">
        <v>0</v>
      </c>
      <c r="AK102" s="4">
        <v>0</v>
      </c>
      <c r="AL102" s="4">
        <v>0</v>
      </c>
      <c r="AM102" s="4">
        <v>0</v>
      </c>
      <c r="AN102" s="4">
        <v>0</v>
      </c>
      <c r="AO102" s="4">
        <v>0</v>
      </c>
      <c r="AP102" s="4">
        <v>0</v>
      </c>
      <c r="AQ102" s="4">
        <v>0</v>
      </c>
      <c r="AR102" s="4">
        <v>1.125</v>
      </c>
      <c r="AS102" s="4">
        <v>0</v>
      </c>
      <c r="AT102" s="4">
        <v>0</v>
      </c>
      <c r="AU102" s="4">
        <v>0</v>
      </c>
      <c r="AV102" s="4">
        <v>0</v>
      </c>
      <c r="AW102" s="4">
        <v>0.5</v>
      </c>
      <c r="AX102" s="4">
        <v>0.5</v>
      </c>
      <c r="AY102" s="4">
        <v>2.125</v>
      </c>
      <c r="AZ102" s="4">
        <v>0.5</v>
      </c>
      <c r="BA102" s="4">
        <v>0</v>
      </c>
      <c r="BB102" s="4">
        <v>0</v>
      </c>
      <c r="BC102" s="4">
        <v>0</v>
      </c>
      <c r="BD102" s="4">
        <v>0</v>
      </c>
      <c r="BE102" s="4">
        <v>0</v>
      </c>
      <c r="BF102" s="4">
        <v>0</v>
      </c>
      <c r="BG102" s="4">
        <v>0</v>
      </c>
      <c r="BH102" s="4">
        <v>0</v>
      </c>
      <c r="BI102" s="4">
        <v>0</v>
      </c>
      <c r="BJ102" s="4">
        <v>0.5</v>
      </c>
      <c r="BK102" s="4">
        <v>0</v>
      </c>
      <c r="BL102" s="4">
        <v>0</v>
      </c>
      <c r="BM102" s="4">
        <v>0</v>
      </c>
      <c r="BN102" s="4">
        <v>0</v>
      </c>
      <c r="BO102" s="4">
        <v>0</v>
      </c>
      <c r="BP102" s="4">
        <v>4.875</v>
      </c>
      <c r="BQ102" s="4">
        <v>4</v>
      </c>
      <c r="BR102" s="4">
        <v>0</v>
      </c>
      <c r="BS102" s="4">
        <v>100</v>
      </c>
      <c r="BT102" s="4">
        <v>4.875</v>
      </c>
      <c r="BU102" s="4" t="str">
        <f>IF(NewCleanValue[[#This Row],[Final Score]]&gt;50,"Pass","Fail")</f>
        <v>Fail</v>
      </c>
      <c r="BV102" s="4">
        <v>0</v>
      </c>
      <c r="BW102" s="4">
        <v>1</v>
      </c>
      <c r="BX102" s="4">
        <v>0</v>
      </c>
      <c r="BY102" s="4">
        <v>0</v>
      </c>
      <c r="BZ102" s="4">
        <v>4.875</v>
      </c>
      <c r="CA102" s="4">
        <v>0</v>
      </c>
      <c r="CB102" s="4">
        <v>0</v>
      </c>
      <c r="CC102" s="4">
        <v>1</v>
      </c>
      <c r="CD102" s="4">
        <v>0</v>
      </c>
      <c r="CE102" s="4">
        <v>4.875</v>
      </c>
      <c r="CF102" s="4">
        <v>0</v>
      </c>
      <c r="CG102" s="4">
        <v>0</v>
      </c>
      <c r="CH102" s="4">
        <v>0</v>
      </c>
      <c r="CI102" s="4">
        <f>NewCleanValue[[#This Row],[Total FO]]/$W$2</f>
        <v>7.1999999999999995E-2</v>
      </c>
      <c r="CJ102" s="4">
        <f>NewCleanValue[[#This Row],[Total FC]]/$AN$2</f>
        <v>0</v>
      </c>
      <c r="CK102" s="4">
        <f>NewCleanValue[[#This Row],[Total EH]]/$AY$2</f>
        <v>0.11333333333333333</v>
      </c>
      <c r="CL102" s="4">
        <f>NewCleanValue[[#This Row],[Total SD]]/$BJ$2</f>
        <v>3.8461538461538464E-2</v>
      </c>
      <c r="CM102" s="4">
        <f>NewCleanValue[[#This Row],[Total CS]]/$BO$2</f>
        <v>0</v>
      </c>
    </row>
    <row r="103" spans="1:91">
      <c r="A103" s="4" t="s">
        <v>328</v>
      </c>
      <c r="B103" s="4" t="s">
        <v>329</v>
      </c>
      <c r="C103" s="4" t="s">
        <v>330</v>
      </c>
      <c r="D103" s="4" t="s">
        <v>92</v>
      </c>
      <c r="E103" s="4" t="s">
        <v>155</v>
      </c>
      <c r="F103" s="4" t="s">
        <v>85</v>
      </c>
      <c r="G103" s="4">
        <v>2</v>
      </c>
      <c r="H103" s="4">
        <v>0</v>
      </c>
      <c r="I103" s="4">
        <v>0</v>
      </c>
      <c r="J103" s="4">
        <v>0</v>
      </c>
      <c r="K103" s="4">
        <v>0</v>
      </c>
      <c r="L103" s="4">
        <v>0</v>
      </c>
      <c r="M103" s="4">
        <v>0</v>
      </c>
      <c r="N103" s="4">
        <v>0</v>
      </c>
      <c r="O103" s="4">
        <v>0</v>
      </c>
      <c r="P103" s="4">
        <v>0</v>
      </c>
      <c r="Q103" s="4">
        <v>0</v>
      </c>
      <c r="R103" s="4">
        <v>0</v>
      </c>
      <c r="S103" s="4">
        <v>0</v>
      </c>
      <c r="T103" s="4">
        <v>0</v>
      </c>
      <c r="U103" s="4">
        <v>0</v>
      </c>
      <c r="V103" s="4">
        <v>0</v>
      </c>
      <c r="W103" s="4">
        <v>0</v>
      </c>
      <c r="X103" s="4">
        <v>0</v>
      </c>
      <c r="Y103" s="4">
        <v>0</v>
      </c>
      <c r="Z103" s="4">
        <v>0</v>
      </c>
      <c r="AA103" s="4">
        <v>0</v>
      </c>
      <c r="AB103" s="4">
        <v>0</v>
      </c>
      <c r="AC103" s="4">
        <v>0</v>
      </c>
      <c r="AD103" s="4">
        <v>0</v>
      </c>
      <c r="AE103" s="4">
        <v>0</v>
      </c>
      <c r="AF103" s="4">
        <v>0</v>
      </c>
      <c r="AG103" s="4">
        <v>0</v>
      </c>
      <c r="AH103" s="4">
        <v>0</v>
      </c>
      <c r="AI103" s="4">
        <v>0</v>
      </c>
      <c r="AJ103" s="4">
        <v>0</v>
      </c>
      <c r="AK103" s="4">
        <v>0</v>
      </c>
      <c r="AL103" s="4">
        <v>0</v>
      </c>
      <c r="AM103" s="4">
        <v>0</v>
      </c>
      <c r="AN103" s="4">
        <v>0</v>
      </c>
      <c r="AO103" s="4">
        <v>0</v>
      </c>
      <c r="AP103" s="4">
        <v>0</v>
      </c>
      <c r="AQ103" s="4">
        <v>0</v>
      </c>
      <c r="AR103" s="4">
        <v>0</v>
      </c>
      <c r="AS103" s="4">
        <v>0</v>
      </c>
      <c r="AT103" s="4">
        <v>0</v>
      </c>
      <c r="AU103" s="4">
        <v>0</v>
      </c>
      <c r="AV103" s="4">
        <v>0</v>
      </c>
      <c r="AW103" s="4">
        <v>0</v>
      </c>
      <c r="AX103" s="4">
        <v>0</v>
      </c>
      <c r="AY103" s="4">
        <v>0</v>
      </c>
      <c r="AZ103" s="4">
        <v>0</v>
      </c>
      <c r="BA103" s="4">
        <v>0</v>
      </c>
      <c r="BB103" s="4">
        <v>0</v>
      </c>
      <c r="BC103" s="4">
        <v>0</v>
      </c>
      <c r="BD103" s="4">
        <v>0</v>
      </c>
      <c r="BE103" s="4">
        <v>0</v>
      </c>
      <c r="BF103" s="4">
        <v>0</v>
      </c>
      <c r="BG103" s="4">
        <v>0</v>
      </c>
      <c r="BH103" s="4">
        <v>0</v>
      </c>
      <c r="BI103" s="4">
        <v>0</v>
      </c>
      <c r="BJ103" s="4">
        <v>0</v>
      </c>
      <c r="BK103" s="4">
        <v>0</v>
      </c>
      <c r="BL103" s="4">
        <v>0</v>
      </c>
      <c r="BM103" s="4">
        <v>0</v>
      </c>
      <c r="BN103" s="4">
        <v>0</v>
      </c>
      <c r="BO103" s="4">
        <v>0</v>
      </c>
      <c r="BP103" s="4">
        <v>0</v>
      </c>
      <c r="BQ103" s="4">
        <v>4</v>
      </c>
      <c r="BR103" s="4">
        <v>0</v>
      </c>
      <c r="BS103" s="4">
        <v>100</v>
      </c>
      <c r="BT103" s="4">
        <v>0</v>
      </c>
      <c r="BU103" s="4" t="str">
        <f>IF(NewCleanValue[[#This Row],[Final Score]]&gt;50,"Pass","Fail")</f>
        <v>Fail</v>
      </c>
      <c r="BV103" s="4">
        <v>0</v>
      </c>
      <c r="BW103" s="4">
        <v>1</v>
      </c>
      <c r="BX103" s="4">
        <v>0</v>
      </c>
      <c r="BY103" s="4">
        <v>0</v>
      </c>
      <c r="BZ103" s="4">
        <v>0</v>
      </c>
      <c r="CA103" s="4">
        <v>0</v>
      </c>
      <c r="CB103" s="4">
        <v>1</v>
      </c>
      <c r="CC103" s="4">
        <v>0</v>
      </c>
      <c r="CD103" s="4">
        <v>0</v>
      </c>
      <c r="CE103" s="4">
        <v>0</v>
      </c>
      <c r="CF103" s="4">
        <v>0</v>
      </c>
      <c r="CG103" s="4">
        <v>0</v>
      </c>
      <c r="CH103" s="4">
        <v>0</v>
      </c>
      <c r="CI103" s="4">
        <f>NewCleanValue[[#This Row],[Total FO]]/$W$2</f>
        <v>0</v>
      </c>
      <c r="CJ103" s="4">
        <f>NewCleanValue[[#This Row],[Total FC]]/$AN$2</f>
        <v>0</v>
      </c>
      <c r="CK103" s="4">
        <f>NewCleanValue[[#This Row],[Total EH]]/$AY$2</f>
        <v>0</v>
      </c>
      <c r="CL103" s="4">
        <f>NewCleanValue[[#This Row],[Total SD]]/$BJ$2</f>
        <v>0</v>
      </c>
      <c r="CM103" s="4">
        <f>NewCleanValue[[#This Row],[Total CS]]/$BO$2</f>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V66"/>
  <sheetViews>
    <sheetView tabSelected="1" topLeftCell="C25" zoomScaleNormal="100" workbookViewId="0">
      <selection activeCell="V11" sqref="V11"/>
    </sheetView>
  </sheetViews>
  <sheetFormatPr defaultRowHeight="15"/>
  <cols>
    <col min="1" max="16384" width="9.140625" style="12"/>
  </cols>
  <sheetData>
    <row r="2" spans="4:22">
      <c r="D2" s="13"/>
      <c r="E2" s="13"/>
      <c r="F2" s="13"/>
      <c r="G2" s="13"/>
      <c r="H2" s="13"/>
      <c r="I2" s="13"/>
      <c r="J2" s="13"/>
      <c r="K2" s="13"/>
      <c r="L2" s="13"/>
      <c r="M2" s="13"/>
      <c r="N2" s="13"/>
      <c r="O2" s="13"/>
      <c r="P2" s="13"/>
      <c r="Q2" s="13"/>
      <c r="R2" s="13"/>
      <c r="S2" s="13"/>
      <c r="T2" s="13"/>
      <c r="U2" s="13"/>
      <c r="V2" s="13"/>
    </row>
    <row r="3" spans="4:22" ht="21">
      <c r="D3" s="14" t="s">
        <v>355</v>
      </c>
      <c r="E3" s="13"/>
      <c r="F3" s="13"/>
      <c r="G3" s="13"/>
      <c r="H3" s="13"/>
      <c r="I3" s="13"/>
      <c r="J3" s="13"/>
      <c r="K3" s="13"/>
      <c r="L3" s="13"/>
      <c r="M3" s="13"/>
      <c r="N3" s="13"/>
      <c r="O3" s="13"/>
      <c r="P3" s="13"/>
      <c r="Q3" s="13"/>
      <c r="R3" s="13"/>
      <c r="S3" s="13"/>
      <c r="T3" s="13"/>
      <c r="U3" s="13"/>
      <c r="V3" s="13"/>
    </row>
    <row r="4" spans="4:22">
      <c r="D4" s="13"/>
      <c r="E4" s="13"/>
      <c r="F4" s="13"/>
      <c r="G4" s="13"/>
      <c r="H4" s="13"/>
      <c r="I4" s="13"/>
      <c r="J4" s="13"/>
      <c r="K4" s="13"/>
      <c r="L4" s="13"/>
      <c r="M4" s="13"/>
      <c r="N4" s="13"/>
      <c r="O4" s="13"/>
      <c r="P4" s="13"/>
      <c r="Q4" s="13"/>
      <c r="R4" s="13"/>
      <c r="S4" s="13"/>
      <c r="T4" s="13"/>
      <c r="U4" s="13"/>
      <c r="V4" s="13"/>
    </row>
    <row r="5" spans="4:22">
      <c r="D5" s="15"/>
      <c r="E5" s="15"/>
      <c r="F5" s="15"/>
      <c r="G5" s="15"/>
      <c r="H5" s="15"/>
      <c r="I5" s="15"/>
      <c r="J5" s="15"/>
      <c r="K5" s="15"/>
      <c r="L5" s="15"/>
      <c r="M5" s="15"/>
      <c r="N5" s="15"/>
      <c r="O5" s="15"/>
      <c r="P5" s="15"/>
      <c r="Q5" s="15"/>
      <c r="R5" s="15"/>
      <c r="S5" s="15"/>
      <c r="T5" s="15"/>
      <c r="U5" s="15"/>
      <c r="V5" s="15"/>
    </row>
    <row r="6" spans="4:22">
      <c r="D6" s="15"/>
      <c r="E6" s="15"/>
      <c r="F6" s="15"/>
      <c r="G6" s="15"/>
      <c r="H6" s="15"/>
      <c r="I6" s="15"/>
      <c r="J6" s="15"/>
      <c r="K6" s="15"/>
      <c r="L6" s="15"/>
      <c r="M6" s="15"/>
      <c r="N6" s="15"/>
      <c r="O6" s="15"/>
      <c r="P6" s="15"/>
      <c r="Q6" s="15"/>
      <c r="R6" s="15"/>
      <c r="S6" s="15"/>
      <c r="T6" s="15"/>
      <c r="U6" s="15"/>
      <c r="V6" s="15"/>
    </row>
    <row r="7" spans="4:22">
      <c r="D7" s="15"/>
      <c r="E7" s="15"/>
      <c r="F7" s="15"/>
      <c r="G7" s="15"/>
      <c r="H7" s="15"/>
      <c r="I7" s="15"/>
      <c r="J7" s="15"/>
      <c r="K7" s="15"/>
      <c r="L7" s="15"/>
      <c r="M7" s="15"/>
      <c r="N7" s="15"/>
      <c r="O7" s="15"/>
      <c r="P7" s="15"/>
      <c r="Q7" s="15"/>
      <c r="R7" s="15"/>
      <c r="S7" s="15"/>
      <c r="T7" s="15"/>
      <c r="U7" s="15"/>
      <c r="V7" s="15"/>
    </row>
    <row r="8" spans="4:22">
      <c r="D8" s="15"/>
      <c r="E8" s="15"/>
      <c r="F8" s="15"/>
      <c r="G8" s="15"/>
      <c r="H8" s="15"/>
      <c r="I8" s="15"/>
      <c r="J8" s="15"/>
      <c r="K8" s="15"/>
      <c r="L8" s="15"/>
      <c r="M8" s="15"/>
      <c r="N8" s="15"/>
      <c r="O8" s="15"/>
      <c r="P8" s="15"/>
      <c r="Q8" s="15"/>
      <c r="R8" s="15"/>
      <c r="S8" s="15"/>
      <c r="T8" s="15"/>
      <c r="U8" s="15"/>
      <c r="V8" s="15"/>
    </row>
    <row r="9" spans="4:22">
      <c r="D9" s="15"/>
      <c r="E9" s="15"/>
      <c r="F9" s="15"/>
      <c r="G9" s="15"/>
      <c r="H9" s="15"/>
      <c r="I9" s="15"/>
      <c r="J9" s="15"/>
      <c r="K9" s="15"/>
      <c r="L9" s="15"/>
      <c r="M9" s="15"/>
      <c r="N9" s="15"/>
      <c r="O9" s="15"/>
      <c r="P9" s="15"/>
      <c r="Q9" s="15"/>
      <c r="R9" s="15"/>
      <c r="S9" s="15"/>
      <c r="T9" s="15"/>
      <c r="U9" s="15"/>
      <c r="V9" s="15"/>
    </row>
    <row r="10" spans="4:22">
      <c r="D10" s="15"/>
      <c r="E10" s="15"/>
      <c r="F10" s="15"/>
      <c r="G10" s="15"/>
      <c r="H10" s="15"/>
      <c r="I10" s="15"/>
      <c r="J10" s="15"/>
      <c r="K10" s="15"/>
      <c r="L10" s="15"/>
      <c r="M10" s="15"/>
      <c r="N10" s="15"/>
      <c r="O10" s="15"/>
      <c r="P10" s="15"/>
      <c r="Q10" s="15"/>
      <c r="R10" s="15"/>
      <c r="S10" s="15"/>
      <c r="T10" s="15"/>
      <c r="U10" s="15"/>
      <c r="V10" s="15"/>
    </row>
    <row r="11" spans="4:22">
      <c r="D11" s="15"/>
      <c r="E11" s="15"/>
      <c r="F11" s="15"/>
      <c r="G11" s="15"/>
      <c r="H11" s="15"/>
      <c r="I11" s="15"/>
      <c r="J11" s="15"/>
      <c r="K11" s="15"/>
      <c r="L11" s="15"/>
      <c r="M11" s="15"/>
      <c r="N11" s="15"/>
      <c r="O11" s="15"/>
      <c r="P11" s="15"/>
      <c r="Q11" s="15"/>
      <c r="R11" s="15"/>
      <c r="S11" s="15"/>
      <c r="T11" s="15"/>
      <c r="U11" s="15"/>
      <c r="V11" s="15"/>
    </row>
    <row r="12" spans="4:22">
      <c r="D12" s="15"/>
      <c r="E12" s="15"/>
      <c r="F12" s="15"/>
      <c r="G12" s="15"/>
      <c r="H12" s="15"/>
      <c r="I12" s="15"/>
      <c r="J12" s="15"/>
      <c r="K12" s="15"/>
      <c r="L12" s="15"/>
      <c r="M12" s="15"/>
      <c r="N12" s="15"/>
      <c r="O12" s="15"/>
      <c r="P12" s="15"/>
      <c r="Q12" s="15"/>
      <c r="R12" s="15"/>
      <c r="S12" s="15"/>
      <c r="T12" s="15"/>
      <c r="U12" s="15"/>
      <c r="V12" s="15"/>
    </row>
    <row r="13" spans="4:22">
      <c r="D13" s="15"/>
      <c r="E13" s="15"/>
      <c r="F13" s="15"/>
      <c r="G13" s="15"/>
      <c r="H13" s="15"/>
      <c r="I13" s="15"/>
      <c r="J13" s="15"/>
      <c r="K13" s="15"/>
      <c r="L13" s="15"/>
      <c r="M13" s="15"/>
      <c r="N13" s="15"/>
      <c r="O13" s="15"/>
      <c r="P13" s="15"/>
      <c r="Q13" s="15"/>
      <c r="R13" s="15"/>
      <c r="S13" s="15"/>
      <c r="T13" s="15"/>
      <c r="U13" s="15"/>
      <c r="V13" s="15"/>
    </row>
    <row r="14" spans="4:22">
      <c r="D14" s="15"/>
      <c r="E14" s="15"/>
      <c r="F14" s="15"/>
      <c r="G14" s="15"/>
      <c r="H14" s="15"/>
      <c r="I14" s="15"/>
      <c r="J14" s="15"/>
      <c r="K14" s="15"/>
      <c r="L14" s="15"/>
      <c r="M14" s="15"/>
      <c r="N14" s="15"/>
      <c r="O14" s="15"/>
      <c r="P14" s="15"/>
      <c r="Q14" s="15"/>
      <c r="R14" s="15"/>
      <c r="S14" s="15"/>
      <c r="T14" s="15"/>
      <c r="U14" s="15"/>
      <c r="V14" s="15"/>
    </row>
    <row r="15" spans="4:22">
      <c r="D15" s="15"/>
      <c r="E15" s="15"/>
      <c r="F15" s="15"/>
      <c r="G15" s="15"/>
      <c r="H15" s="15"/>
      <c r="I15" s="15"/>
      <c r="J15" s="15"/>
      <c r="K15" s="15"/>
      <c r="L15" s="15"/>
      <c r="M15" s="15"/>
      <c r="N15" s="15"/>
      <c r="O15" s="15"/>
      <c r="P15" s="15"/>
      <c r="Q15" s="15"/>
      <c r="R15" s="15"/>
      <c r="S15" s="15"/>
      <c r="T15" s="15"/>
      <c r="U15" s="15"/>
      <c r="V15" s="15"/>
    </row>
    <row r="16" spans="4:22">
      <c r="D16" s="15"/>
      <c r="E16" s="15"/>
      <c r="F16" s="15"/>
      <c r="G16" s="15"/>
      <c r="H16" s="15"/>
      <c r="I16" s="15"/>
      <c r="J16" s="15"/>
      <c r="K16" s="15"/>
      <c r="L16" s="15"/>
      <c r="M16" s="15"/>
      <c r="N16" s="15"/>
      <c r="O16" s="15"/>
      <c r="P16" s="15"/>
      <c r="Q16" s="15"/>
      <c r="R16" s="15"/>
      <c r="S16" s="15"/>
      <c r="T16" s="15"/>
      <c r="U16" s="15"/>
      <c r="V16" s="15"/>
    </row>
    <row r="17" spans="4:22">
      <c r="D17" s="15"/>
      <c r="E17" s="15"/>
      <c r="F17" s="15"/>
      <c r="G17" s="15"/>
      <c r="H17" s="15"/>
      <c r="I17" s="15"/>
      <c r="J17" s="15"/>
      <c r="K17" s="15"/>
      <c r="L17" s="15"/>
      <c r="M17" s="15"/>
      <c r="N17" s="15"/>
      <c r="O17" s="15"/>
      <c r="P17" s="15"/>
      <c r="Q17" s="15"/>
      <c r="R17" s="15"/>
      <c r="S17" s="15"/>
      <c r="T17" s="15"/>
      <c r="U17" s="15"/>
      <c r="V17" s="15"/>
    </row>
    <row r="18" spans="4:22">
      <c r="D18" s="15"/>
      <c r="E18" s="15"/>
      <c r="F18" s="15"/>
      <c r="G18" s="15"/>
      <c r="H18" s="15"/>
      <c r="I18" s="15"/>
      <c r="J18" s="15"/>
      <c r="K18" s="15"/>
      <c r="L18" s="15"/>
      <c r="M18" s="15"/>
      <c r="N18" s="15"/>
      <c r="O18" s="15"/>
      <c r="P18" s="15"/>
      <c r="Q18" s="15"/>
      <c r="R18" s="15"/>
      <c r="S18" s="15"/>
      <c r="T18" s="15"/>
      <c r="U18" s="15"/>
      <c r="V18" s="15"/>
    </row>
    <row r="19" spans="4:22">
      <c r="D19" s="15"/>
      <c r="E19" s="15"/>
      <c r="F19" s="15"/>
      <c r="G19" s="15"/>
      <c r="H19" s="15"/>
      <c r="I19" s="15"/>
      <c r="J19" s="15"/>
      <c r="K19" s="15"/>
      <c r="L19" s="15"/>
      <c r="M19" s="15"/>
      <c r="N19" s="15"/>
      <c r="O19" s="15"/>
      <c r="P19" s="15"/>
      <c r="Q19" s="15"/>
      <c r="R19" s="15"/>
      <c r="S19" s="15"/>
      <c r="T19" s="15"/>
      <c r="U19" s="15"/>
      <c r="V19" s="15"/>
    </row>
    <row r="20" spans="4:22">
      <c r="D20" s="15"/>
      <c r="E20" s="15"/>
      <c r="F20" s="15"/>
      <c r="G20" s="15"/>
      <c r="H20" s="15"/>
      <c r="I20" s="15"/>
      <c r="J20" s="15"/>
      <c r="K20" s="15"/>
      <c r="L20" s="15"/>
      <c r="M20" s="15"/>
      <c r="N20" s="15"/>
      <c r="O20" s="15"/>
      <c r="P20" s="15"/>
      <c r="Q20" s="15"/>
      <c r="R20" s="15"/>
      <c r="S20" s="15"/>
      <c r="T20" s="15"/>
      <c r="U20" s="15"/>
      <c r="V20" s="15"/>
    </row>
    <row r="21" spans="4:22">
      <c r="D21" s="15"/>
      <c r="E21" s="15"/>
      <c r="F21" s="15"/>
      <c r="G21" s="15"/>
      <c r="H21" s="15"/>
      <c r="I21" s="15"/>
      <c r="J21" s="15"/>
      <c r="K21" s="15"/>
      <c r="L21" s="15"/>
      <c r="M21" s="15"/>
      <c r="N21" s="15"/>
      <c r="O21" s="15"/>
      <c r="P21" s="15"/>
      <c r="Q21" s="15"/>
      <c r="R21" s="15"/>
      <c r="S21" s="15"/>
      <c r="T21" s="15"/>
      <c r="U21" s="15"/>
      <c r="V21" s="15"/>
    </row>
    <row r="22" spans="4:22">
      <c r="D22" s="15"/>
      <c r="E22" s="15"/>
      <c r="F22" s="15"/>
      <c r="G22" s="15"/>
      <c r="H22" s="15"/>
      <c r="I22" s="15"/>
      <c r="J22" s="15"/>
      <c r="K22" s="15"/>
      <c r="L22" s="15"/>
      <c r="M22" s="15"/>
      <c r="N22" s="15"/>
      <c r="O22" s="15"/>
      <c r="P22" s="15"/>
      <c r="Q22" s="15"/>
      <c r="R22" s="15"/>
      <c r="S22" s="15"/>
      <c r="T22" s="15"/>
      <c r="U22" s="15"/>
      <c r="V22" s="15"/>
    </row>
    <row r="23" spans="4:22">
      <c r="D23" s="15"/>
      <c r="E23" s="15"/>
      <c r="F23" s="15"/>
      <c r="G23" s="15"/>
      <c r="H23" s="15"/>
      <c r="I23" s="15"/>
      <c r="J23" s="15"/>
      <c r="K23" s="15"/>
      <c r="L23" s="15"/>
      <c r="M23" s="15"/>
      <c r="N23" s="15"/>
      <c r="O23" s="15"/>
      <c r="P23" s="15"/>
      <c r="Q23" s="15"/>
      <c r="R23" s="15"/>
      <c r="S23" s="15"/>
      <c r="T23" s="15"/>
      <c r="U23" s="15"/>
      <c r="V23" s="15"/>
    </row>
    <row r="24" spans="4:22">
      <c r="D24" s="15"/>
      <c r="E24" s="15"/>
      <c r="F24" s="15"/>
      <c r="G24" s="15"/>
      <c r="H24" s="15"/>
      <c r="I24" s="15"/>
      <c r="J24" s="15"/>
      <c r="K24" s="15"/>
      <c r="L24" s="15"/>
      <c r="M24" s="15"/>
      <c r="N24" s="15"/>
      <c r="O24" s="15"/>
      <c r="P24" s="15"/>
      <c r="Q24" s="15"/>
      <c r="R24" s="15"/>
      <c r="S24" s="15"/>
      <c r="T24" s="15"/>
      <c r="U24" s="15"/>
      <c r="V24" s="15"/>
    </row>
    <row r="25" spans="4:22">
      <c r="D25" s="15"/>
      <c r="E25" s="15"/>
      <c r="F25" s="15"/>
      <c r="G25" s="15"/>
      <c r="H25" s="15"/>
      <c r="I25" s="15"/>
      <c r="J25" s="15"/>
      <c r="K25" s="15"/>
      <c r="L25" s="15"/>
      <c r="M25" s="15"/>
      <c r="N25" s="15"/>
      <c r="O25" s="15"/>
      <c r="P25" s="15"/>
      <c r="Q25" s="15"/>
      <c r="R25" s="15"/>
      <c r="S25" s="15"/>
      <c r="T25" s="15"/>
      <c r="U25" s="15"/>
      <c r="V25" s="15"/>
    </row>
    <row r="26" spans="4:22">
      <c r="D26" s="15"/>
      <c r="E26" s="15"/>
      <c r="F26" s="15"/>
      <c r="G26" s="15"/>
      <c r="H26" s="15"/>
      <c r="I26" s="15"/>
      <c r="J26" s="15"/>
      <c r="K26" s="15"/>
      <c r="L26" s="15"/>
      <c r="M26" s="15"/>
      <c r="N26" s="15"/>
      <c r="O26" s="15"/>
      <c r="P26" s="15"/>
      <c r="Q26" s="15"/>
      <c r="R26" s="15"/>
      <c r="S26" s="15"/>
      <c r="T26" s="15"/>
      <c r="U26" s="15"/>
      <c r="V26" s="15"/>
    </row>
    <row r="27" spans="4:22">
      <c r="D27" s="15"/>
      <c r="E27" s="15"/>
      <c r="F27" s="15"/>
      <c r="G27" s="15"/>
      <c r="H27" s="15"/>
      <c r="I27" s="15"/>
      <c r="J27" s="15"/>
      <c r="K27" s="15"/>
      <c r="L27" s="15"/>
      <c r="M27" s="15"/>
      <c r="N27" s="15"/>
      <c r="O27" s="15"/>
      <c r="P27" s="15"/>
      <c r="Q27" s="15"/>
      <c r="R27" s="15"/>
      <c r="S27" s="15"/>
      <c r="T27" s="15"/>
      <c r="U27" s="15"/>
      <c r="V27" s="15"/>
    </row>
    <row r="28" spans="4:22">
      <c r="D28" s="15"/>
      <c r="E28" s="15"/>
      <c r="F28" s="15"/>
      <c r="G28" s="15"/>
      <c r="H28" s="15"/>
      <c r="I28" s="15"/>
      <c r="J28" s="15"/>
      <c r="K28" s="15"/>
      <c r="L28" s="15"/>
      <c r="M28" s="15"/>
      <c r="N28" s="15"/>
      <c r="O28" s="15"/>
      <c r="P28" s="15"/>
      <c r="Q28" s="15"/>
      <c r="R28" s="15"/>
      <c r="S28" s="15"/>
      <c r="T28" s="15"/>
      <c r="U28" s="15"/>
      <c r="V28" s="15"/>
    </row>
    <row r="29" spans="4:22">
      <c r="D29" s="15"/>
      <c r="E29" s="15"/>
      <c r="F29" s="15"/>
      <c r="G29" s="15"/>
      <c r="H29" s="15"/>
      <c r="I29" s="15"/>
      <c r="J29" s="15"/>
      <c r="K29" s="15"/>
      <c r="L29" s="15"/>
      <c r="M29" s="15"/>
      <c r="N29" s="15"/>
      <c r="O29" s="15"/>
      <c r="P29" s="15"/>
      <c r="Q29" s="15"/>
      <c r="R29" s="15"/>
      <c r="S29" s="15"/>
      <c r="T29" s="15"/>
      <c r="U29" s="15"/>
      <c r="V29" s="15"/>
    </row>
    <row r="30" spans="4:22">
      <c r="D30" s="15"/>
      <c r="E30" s="15"/>
      <c r="F30" s="15"/>
      <c r="G30" s="15"/>
      <c r="H30" s="15"/>
      <c r="I30" s="15"/>
      <c r="J30" s="15"/>
      <c r="K30" s="15"/>
      <c r="L30" s="15"/>
      <c r="M30" s="15"/>
      <c r="N30" s="15"/>
      <c r="O30" s="15"/>
      <c r="P30" s="15"/>
      <c r="Q30" s="15"/>
      <c r="R30" s="15"/>
      <c r="S30" s="15"/>
      <c r="T30" s="15"/>
      <c r="U30" s="15"/>
      <c r="V30" s="15"/>
    </row>
    <row r="31" spans="4:22">
      <c r="D31" s="15"/>
      <c r="E31" s="15"/>
      <c r="F31" s="15"/>
      <c r="G31" s="15"/>
      <c r="H31" s="15"/>
      <c r="I31" s="15"/>
      <c r="J31" s="15"/>
      <c r="K31" s="15"/>
      <c r="L31" s="15"/>
      <c r="M31" s="15"/>
      <c r="N31" s="15"/>
      <c r="O31" s="15"/>
      <c r="P31" s="15"/>
      <c r="Q31" s="15"/>
      <c r="R31" s="15"/>
      <c r="S31" s="15"/>
      <c r="T31" s="15"/>
      <c r="U31" s="15"/>
      <c r="V31" s="15"/>
    </row>
    <row r="32" spans="4:22">
      <c r="D32" s="15"/>
      <c r="E32" s="15"/>
      <c r="F32" s="15"/>
      <c r="G32" s="15"/>
      <c r="H32" s="15"/>
      <c r="I32" s="15"/>
      <c r="J32" s="15"/>
      <c r="K32" s="15"/>
      <c r="L32" s="15"/>
      <c r="M32" s="15"/>
      <c r="N32" s="15"/>
      <c r="O32" s="15"/>
      <c r="P32" s="15"/>
      <c r="Q32" s="15"/>
      <c r="R32" s="15"/>
      <c r="S32" s="15"/>
      <c r="T32" s="15"/>
      <c r="U32" s="15"/>
      <c r="V32" s="15"/>
    </row>
    <row r="33" spans="4:22">
      <c r="D33" s="15"/>
      <c r="E33" s="15"/>
      <c r="F33" s="15"/>
      <c r="G33" s="15"/>
      <c r="H33" s="15"/>
      <c r="I33" s="15"/>
      <c r="J33" s="15"/>
      <c r="K33" s="15"/>
      <c r="L33" s="15"/>
      <c r="M33" s="15"/>
      <c r="N33" s="15"/>
      <c r="O33" s="15"/>
      <c r="P33" s="15"/>
      <c r="Q33" s="15"/>
      <c r="R33" s="15"/>
      <c r="S33" s="15"/>
      <c r="T33" s="15"/>
      <c r="U33" s="15"/>
      <c r="V33" s="15"/>
    </row>
    <row r="34" spans="4:22">
      <c r="D34" s="15"/>
      <c r="E34" s="15"/>
      <c r="F34" s="15"/>
      <c r="G34" s="15"/>
      <c r="H34" s="15"/>
      <c r="I34" s="15"/>
      <c r="J34" s="15"/>
      <c r="K34" s="15"/>
      <c r="L34" s="15"/>
      <c r="M34" s="15"/>
      <c r="N34" s="15"/>
      <c r="O34" s="15"/>
      <c r="P34" s="15"/>
      <c r="Q34" s="15"/>
      <c r="R34" s="15"/>
      <c r="S34" s="15"/>
      <c r="T34" s="15"/>
      <c r="U34" s="15"/>
      <c r="V34" s="15"/>
    </row>
    <row r="35" spans="4:22">
      <c r="D35" s="15"/>
      <c r="E35" s="15"/>
      <c r="F35" s="15"/>
      <c r="G35" s="15"/>
      <c r="H35" s="15"/>
      <c r="I35" s="15"/>
      <c r="J35" s="15"/>
      <c r="K35" s="15"/>
      <c r="L35" s="15"/>
      <c r="M35" s="15"/>
      <c r="N35" s="15"/>
      <c r="O35" s="15"/>
      <c r="P35" s="15"/>
      <c r="Q35" s="15"/>
      <c r="R35" s="15"/>
      <c r="S35" s="15"/>
      <c r="T35" s="15"/>
      <c r="U35" s="15"/>
      <c r="V35" s="15"/>
    </row>
    <row r="36" spans="4:22">
      <c r="D36" s="15"/>
      <c r="E36" s="15"/>
      <c r="F36" s="15"/>
      <c r="G36" s="15"/>
      <c r="H36" s="15"/>
      <c r="I36" s="15"/>
      <c r="J36" s="15"/>
      <c r="K36" s="15"/>
      <c r="L36" s="15"/>
      <c r="M36" s="15"/>
      <c r="N36" s="15"/>
      <c r="O36" s="15"/>
      <c r="P36" s="15"/>
      <c r="Q36" s="15"/>
      <c r="R36" s="15"/>
      <c r="S36" s="15"/>
      <c r="T36" s="15"/>
      <c r="U36" s="15"/>
      <c r="V36" s="15"/>
    </row>
    <row r="37" spans="4:22">
      <c r="D37" s="15"/>
      <c r="E37" s="15"/>
      <c r="F37" s="15"/>
      <c r="G37" s="15"/>
      <c r="H37" s="15"/>
      <c r="I37" s="15"/>
      <c r="J37" s="15"/>
      <c r="K37" s="15"/>
      <c r="L37" s="15"/>
      <c r="M37" s="15"/>
      <c r="N37" s="15"/>
      <c r="O37" s="15"/>
      <c r="P37" s="15"/>
      <c r="Q37" s="15"/>
      <c r="R37" s="15"/>
      <c r="S37" s="15"/>
      <c r="T37" s="15"/>
      <c r="U37" s="15"/>
      <c r="V37" s="15"/>
    </row>
    <row r="38" spans="4:22">
      <c r="D38" s="15"/>
      <c r="E38" s="15"/>
      <c r="F38" s="15"/>
      <c r="G38" s="15"/>
      <c r="H38" s="15"/>
      <c r="I38" s="15"/>
      <c r="J38" s="15"/>
      <c r="K38" s="15"/>
      <c r="L38" s="15"/>
      <c r="M38" s="15"/>
      <c r="N38" s="15"/>
      <c r="O38" s="15"/>
      <c r="P38" s="15"/>
      <c r="Q38" s="15"/>
      <c r="R38" s="15"/>
      <c r="S38" s="15"/>
      <c r="T38" s="15"/>
      <c r="U38" s="15"/>
      <c r="V38" s="15"/>
    </row>
    <row r="39" spans="4:22">
      <c r="D39" s="15"/>
      <c r="E39" s="15"/>
      <c r="F39" s="15"/>
      <c r="G39" s="15"/>
      <c r="H39" s="15"/>
      <c r="I39" s="15"/>
      <c r="J39" s="15"/>
      <c r="K39" s="15"/>
      <c r="L39" s="15"/>
      <c r="M39" s="15"/>
      <c r="N39" s="15"/>
      <c r="O39" s="15"/>
      <c r="P39" s="15"/>
      <c r="Q39" s="15"/>
      <c r="R39" s="15"/>
      <c r="S39" s="15"/>
      <c r="T39" s="15"/>
      <c r="U39" s="15"/>
      <c r="V39" s="15"/>
    </row>
    <row r="40" spans="4:22">
      <c r="D40" s="15"/>
      <c r="E40" s="15"/>
      <c r="F40" s="15"/>
      <c r="G40" s="15"/>
      <c r="H40" s="15"/>
      <c r="I40" s="15"/>
      <c r="J40" s="15"/>
      <c r="K40" s="15"/>
      <c r="L40" s="15"/>
      <c r="M40" s="15"/>
      <c r="N40" s="15"/>
      <c r="O40" s="15"/>
      <c r="P40" s="15"/>
      <c r="Q40" s="15"/>
      <c r="R40" s="15"/>
      <c r="S40" s="15"/>
      <c r="T40" s="15"/>
      <c r="U40" s="15"/>
      <c r="V40" s="15"/>
    </row>
    <row r="41" spans="4:22">
      <c r="D41" s="15"/>
      <c r="E41" s="15"/>
      <c r="F41" s="15"/>
      <c r="G41" s="15"/>
      <c r="H41" s="15"/>
      <c r="I41" s="15"/>
      <c r="J41" s="15"/>
      <c r="K41" s="15"/>
      <c r="L41" s="15"/>
      <c r="M41" s="15"/>
      <c r="N41" s="15"/>
      <c r="O41" s="15"/>
      <c r="P41" s="15"/>
      <c r="Q41" s="15"/>
      <c r="R41" s="15"/>
      <c r="S41" s="15"/>
      <c r="T41" s="15"/>
      <c r="U41" s="15"/>
      <c r="V41" s="15"/>
    </row>
    <row r="42" spans="4:22">
      <c r="D42" s="15"/>
      <c r="E42" s="15"/>
      <c r="F42" s="15"/>
      <c r="G42" s="15"/>
      <c r="H42" s="15"/>
      <c r="I42" s="15"/>
      <c r="J42" s="15"/>
      <c r="K42" s="15"/>
      <c r="L42" s="15"/>
      <c r="M42" s="15"/>
      <c r="N42" s="15"/>
      <c r="O42" s="15"/>
      <c r="P42" s="15"/>
      <c r="Q42" s="15"/>
      <c r="R42" s="15"/>
      <c r="S42" s="15"/>
      <c r="T42" s="15"/>
      <c r="U42" s="15"/>
      <c r="V42" s="15"/>
    </row>
    <row r="43" spans="4:22">
      <c r="D43" s="15"/>
      <c r="E43" s="15"/>
      <c r="F43" s="15"/>
      <c r="G43" s="15"/>
      <c r="H43" s="15"/>
      <c r="I43" s="15"/>
      <c r="J43" s="15"/>
      <c r="K43" s="15"/>
      <c r="L43" s="15"/>
      <c r="M43" s="15"/>
      <c r="N43" s="15"/>
      <c r="O43" s="15"/>
      <c r="P43" s="15"/>
      <c r="Q43" s="15"/>
      <c r="R43" s="15"/>
      <c r="S43" s="15"/>
      <c r="T43" s="15"/>
      <c r="U43" s="15"/>
      <c r="V43" s="15"/>
    </row>
    <row r="44" spans="4:22">
      <c r="D44" s="15"/>
      <c r="E44" s="15"/>
      <c r="F44" s="15"/>
      <c r="G44" s="15"/>
      <c r="H44" s="15"/>
      <c r="I44" s="15"/>
      <c r="J44" s="15"/>
      <c r="K44" s="15"/>
      <c r="L44" s="15"/>
      <c r="M44" s="15"/>
      <c r="N44" s="15"/>
      <c r="O44" s="15"/>
      <c r="P44" s="15"/>
      <c r="Q44" s="15"/>
      <c r="R44" s="15"/>
      <c r="S44" s="15"/>
      <c r="T44" s="15"/>
      <c r="U44" s="15"/>
      <c r="V44" s="15"/>
    </row>
    <row r="45" spans="4:22">
      <c r="D45" s="15"/>
      <c r="E45" s="15"/>
      <c r="F45" s="15"/>
      <c r="G45" s="15"/>
      <c r="H45" s="15"/>
      <c r="I45" s="15"/>
      <c r="J45" s="15"/>
      <c r="K45" s="15"/>
      <c r="L45" s="15"/>
      <c r="M45" s="15"/>
      <c r="N45" s="15"/>
      <c r="O45" s="15"/>
      <c r="P45" s="15"/>
      <c r="Q45" s="15"/>
      <c r="R45" s="15"/>
      <c r="S45" s="15"/>
      <c r="T45" s="15"/>
      <c r="U45" s="15"/>
      <c r="V45" s="15"/>
    </row>
    <row r="46" spans="4:22">
      <c r="D46" s="15"/>
      <c r="E46" s="15"/>
      <c r="F46" s="15"/>
      <c r="G46" s="15"/>
      <c r="H46" s="15"/>
      <c r="I46" s="15"/>
      <c r="J46" s="15"/>
      <c r="K46" s="15"/>
      <c r="L46" s="15"/>
      <c r="M46" s="15"/>
      <c r="N46" s="15"/>
      <c r="O46" s="15"/>
      <c r="P46" s="15"/>
      <c r="Q46" s="15"/>
      <c r="R46" s="15"/>
      <c r="S46" s="15"/>
      <c r="T46" s="15"/>
      <c r="U46" s="15"/>
      <c r="V46" s="15"/>
    </row>
    <row r="47" spans="4:22">
      <c r="D47" s="15"/>
      <c r="E47" s="15"/>
      <c r="F47" s="15"/>
      <c r="G47" s="15"/>
      <c r="H47" s="15"/>
      <c r="I47" s="15"/>
      <c r="J47" s="15"/>
      <c r="K47" s="15"/>
      <c r="L47" s="15"/>
      <c r="M47" s="15"/>
      <c r="N47" s="15"/>
      <c r="O47" s="15"/>
      <c r="P47" s="15"/>
      <c r="Q47" s="15"/>
      <c r="R47" s="15"/>
      <c r="S47" s="15"/>
      <c r="T47" s="15"/>
      <c r="U47" s="15"/>
      <c r="V47" s="15"/>
    </row>
    <row r="48" spans="4:22">
      <c r="D48" s="15"/>
      <c r="E48" s="15"/>
      <c r="F48" s="15"/>
      <c r="G48" s="15"/>
      <c r="H48" s="15"/>
      <c r="I48" s="15"/>
      <c r="J48" s="15"/>
      <c r="K48" s="15"/>
      <c r="L48" s="15"/>
      <c r="M48" s="15"/>
      <c r="N48" s="15"/>
      <c r="O48" s="15"/>
      <c r="P48" s="15"/>
      <c r="Q48" s="15"/>
      <c r="R48" s="15"/>
      <c r="S48" s="15"/>
      <c r="T48" s="15"/>
      <c r="U48" s="15"/>
      <c r="V48" s="15"/>
    </row>
    <row r="49" spans="4:22">
      <c r="D49" s="15"/>
      <c r="E49" s="15"/>
      <c r="F49" s="15"/>
      <c r="G49" s="15"/>
      <c r="H49" s="15"/>
      <c r="I49" s="15"/>
      <c r="J49" s="15"/>
      <c r="K49" s="15"/>
      <c r="L49" s="15"/>
      <c r="M49" s="15"/>
      <c r="N49" s="15"/>
      <c r="O49" s="15"/>
      <c r="P49" s="15"/>
      <c r="Q49" s="15"/>
      <c r="R49" s="15"/>
      <c r="S49" s="15"/>
      <c r="T49" s="15"/>
      <c r="U49" s="15"/>
      <c r="V49" s="15"/>
    </row>
    <row r="50" spans="4:22">
      <c r="D50" s="15"/>
      <c r="E50" s="15"/>
      <c r="F50" s="15"/>
      <c r="G50" s="15"/>
      <c r="H50" s="15"/>
      <c r="I50" s="15"/>
      <c r="J50" s="15"/>
      <c r="K50" s="15"/>
      <c r="L50" s="15"/>
      <c r="M50" s="15"/>
      <c r="N50" s="15"/>
      <c r="O50" s="15"/>
      <c r="P50" s="15"/>
      <c r="Q50" s="15"/>
      <c r="R50" s="15"/>
      <c r="S50" s="15"/>
      <c r="T50" s="15"/>
      <c r="U50" s="15"/>
      <c r="V50" s="15"/>
    </row>
    <row r="51" spans="4:22">
      <c r="D51" s="15"/>
      <c r="E51" s="15"/>
      <c r="F51" s="15"/>
      <c r="G51" s="15"/>
      <c r="H51" s="15"/>
      <c r="I51" s="15"/>
      <c r="J51" s="15"/>
      <c r="K51" s="15"/>
      <c r="L51" s="15"/>
      <c r="M51" s="15"/>
      <c r="N51" s="15"/>
      <c r="O51" s="15"/>
      <c r="P51" s="15"/>
      <c r="Q51" s="15"/>
      <c r="R51" s="15"/>
      <c r="S51" s="15"/>
      <c r="T51" s="15"/>
      <c r="U51" s="15"/>
      <c r="V51" s="15"/>
    </row>
    <row r="52" spans="4:22">
      <c r="D52" s="15"/>
      <c r="E52" s="15"/>
      <c r="F52" s="15"/>
      <c r="G52" s="15"/>
      <c r="H52" s="15"/>
      <c r="I52" s="15"/>
      <c r="J52" s="15"/>
      <c r="K52" s="15"/>
      <c r="L52" s="15"/>
      <c r="M52" s="15"/>
      <c r="N52" s="15"/>
      <c r="O52" s="15"/>
      <c r="P52" s="15"/>
      <c r="Q52" s="15"/>
      <c r="R52" s="15"/>
      <c r="S52" s="15"/>
      <c r="T52" s="15"/>
      <c r="U52" s="15"/>
      <c r="V52" s="15"/>
    </row>
    <row r="53" spans="4:22">
      <c r="D53" s="15"/>
      <c r="E53" s="15"/>
      <c r="F53" s="15"/>
      <c r="G53" s="15"/>
      <c r="H53" s="15"/>
      <c r="I53" s="15"/>
      <c r="J53" s="15"/>
      <c r="K53" s="15"/>
      <c r="L53" s="15"/>
      <c r="M53" s="15"/>
      <c r="N53" s="15"/>
      <c r="O53" s="15"/>
      <c r="P53" s="15"/>
      <c r="Q53" s="15"/>
      <c r="R53" s="15"/>
      <c r="S53" s="15"/>
      <c r="T53" s="15"/>
      <c r="U53" s="15"/>
      <c r="V53" s="15"/>
    </row>
    <row r="54" spans="4:22">
      <c r="D54" s="15"/>
      <c r="E54" s="15"/>
      <c r="F54" s="15"/>
      <c r="G54" s="15"/>
      <c r="H54" s="15"/>
      <c r="I54" s="15"/>
      <c r="J54" s="15"/>
      <c r="K54" s="15"/>
      <c r="L54" s="15"/>
      <c r="M54" s="15"/>
      <c r="N54" s="15"/>
      <c r="O54" s="15"/>
      <c r="P54" s="15"/>
      <c r="Q54" s="15"/>
      <c r="R54" s="15"/>
      <c r="S54" s="15"/>
      <c r="T54" s="15"/>
      <c r="U54" s="15"/>
      <c r="V54" s="15"/>
    </row>
    <row r="55" spans="4:22">
      <c r="D55" s="15"/>
      <c r="E55" s="15"/>
      <c r="F55" s="15"/>
      <c r="G55" s="15"/>
      <c r="H55" s="15"/>
      <c r="I55" s="15"/>
      <c r="J55" s="15"/>
      <c r="K55" s="15"/>
      <c r="L55" s="15"/>
      <c r="M55" s="15"/>
      <c r="N55" s="15"/>
      <c r="O55" s="15"/>
      <c r="P55" s="15"/>
      <c r="Q55" s="15"/>
      <c r="R55" s="15"/>
      <c r="S55" s="15"/>
      <c r="T55" s="15"/>
      <c r="U55" s="15"/>
      <c r="V55" s="15"/>
    </row>
    <row r="56" spans="4:22">
      <c r="D56" s="15"/>
      <c r="E56" s="15"/>
      <c r="F56" s="15"/>
      <c r="G56" s="15"/>
      <c r="H56" s="15"/>
      <c r="I56" s="15"/>
      <c r="J56" s="15"/>
      <c r="K56" s="15"/>
      <c r="L56" s="15"/>
      <c r="M56" s="15"/>
      <c r="N56" s="15"/>
      <c r="O56" s="15"/>
      <c r="P56" s="15"/>
      <c r="Q56" s="15"/>
      <c r="R56" s="15"/>
      <c r="S56" s="15"/>
      <c r="T56" s="15"/>
      <c r="U56" s="15"/>
      <c r="V56" s="15"/>
    </row>
    <row r="57" spans="4:22">
      <c r="D57" s="15"/>
      <c r="E57" s="15"/>
      <c r="F57" s="15"/>
      <c r="G57" s="15"/>
      <c r="H57" s="15"/>
      <c r="I57" s="15"/>
      <c r="J57" s="15"/>
      <c r="K57" s="15"/>
      <c r="L57" s="15"/>
      <c r="M57" s="15"/>
      <c r="N57" s="15"/>
      <c r="O57" s="15"/>
      <c r="P57" s="15"/>
      <c r="Q57" s="15"/>
      <c r="R57" s="15"/>
      <c r="S57" s="15"/>
      <c r="T57" s="15"/>
      <c r="U57" s="15"/>
      <c r="V57" s="15"/>
    </row>
    <row r="58" spans="4:22">
      <c r="D58" s="15"/>
      <c r="E58" s="15"/>
      <c r="F58" s="15"/>
      <c r="G58" s="15"/>
      <c r="H58" s="15"/>
      <c r="I58" s="15"/>
      <c r="J58" s="15"/>
      <c r="K58" s="15"/>
      <c r="L58" s="15"/>
      <c r="M58" s="15"/>
      <c r="N58" s="15"/>
      <c r="O58" s="15"/>
      <c r="P58" s="15"/>
      <c r="Q58" s="15"/>
      <c r="R58" s="15"/>
      <c r="S58" s="15"/>
      <c r="T58" s="15"/>
      <c r="U58" s="15"/>
      <c r="V58" s="15"/>
    </row>
    <row r="59" spans="4:22">
      <c r="D59" s="15"/>
      <c r="E59" s="15"/>
      <c r="F59" s="15"/>
      <c r="G59" s="15"/>
      <c r="H59" s="15"/>
      <c r="I59" s="15"/>
      <c r="J59" s="15"/>
      <c r="K59" s="15"/>
      <c r="L59" s="15"/>
      <c r="M59" s="15"/>
      <c r="N59" s="15"/>
      <c r="O59" s="15"/>
      <c r="P59" s="15"/>
      <c r="Q59" s="15"/>
      <c r="R59" s="15"/>
      <c r="S59" s="15"/>
      <c r="T59" s="15"/>
      <c r="U59" s="15"/>
      <c r="V59" s="15"/>
    </row>
    <row r="60" spans="4:22">
      <c r="D60" s="15"/>
      <c r="E60" s="15"/>
      <c r="F60" s="15"/>
      <c r="G60" s="15"/>
      <c r="H60" s="15"/>
      <c r="I60" s="15"/>
      <c r="J60" s="15"/>
      <c r="K60" s="15"/>
      <c r="L60" s="15"/>
      <c r="M60" s="15"/>
      <c r="N60" s="15"/>
      <c r="O60" s="15"/>
      <c r="P60" s="15"/>
      <c r="Q60" s="15"/>
      <c r="R60" s="15"/>
      <c r="S60" s="15"/>
      <c r="T60" s="15"/>
      <c r="U60" s="15"/>
      <c r="V60" s="15"/>
    </row>
    <row r="61" spans="4:22">
      <c r="D61" s="15"/>
      <c r="E61" s="15"/>
      <c r="F61" s="15"/>
      <c r="G61" s="15"/>
      <c r="H61" s="15"/>
      <c r="I61" s="15"/>
      <c r="J61" s="15"/>
      <c r="K61" s="15"/>
      <c r="L61" s="15"/>
      <c r="M61" s="15"/>
      <c r="N61" s="15"/>
      <c r="O61" s="15"/>
      <c r="P61" s="15"/>
      <c r="Q61" s="15"/>
      <c r="R61" s="15"/>
      <c r="S61" s="15"/>
      <c r="T61" s="15"/>
      <c r="U61" s="15"/>
      <c r="V61" s="15"/>
    </row>
    <row r="62" spans="4:22">
      <c r="D62" s="15"/>
      <c r="E62" s="15"/>
      <c r="F62" s="15"/>
      <c r="G62" s="15"/>
      <c r="H62" s="15"/>
      <c r="I62" s="15"/>
      <c r="J62" s="15"/>
      <c r="K62" s="15"/>
      <c r="L62" s="15"/>
      <c r="M62" s="15"/>
      <c r="N62" s="15"/>
      <c r="O62" s="15"/>
      <c r="P62" s="15"/>
      <c r="Q62" s="15"/>
      <c r="R62" s="15"/>
      <c r="S62" s="15"/>
      <c r="T62" s="15"/>
      <c r="U62" s="15"/>
      <c r="V62" s="15"/>
    </row>
    <row r="63" spans="4:22">
      <c r="D63" s="15"/>
      <c r="E63" s="15"/>
      <c r="F63" s="15"/>
      <c r="G63" s="15"/>
      <c r="H63" s="15"/>
      <c r="I63" s="15"/>
      <c r="J63" s="15"/>
      <c r="K63" s="15"/>
      <c r="L63" s="15"/>
      <c r="M63" s="15"/>
      <c r="N63" s="15"/>
      <c r="O63" s="15"/>
      <c r="P63" s="15"/>
      <c r="Q63" s="15"/>
      <c r="R63" s="15"/>
      <c r="S63" s="15"/>
      <c r="T63" s="15"/>
      <c r="U63" s="15"/>
      <c r="V63" s="15"/>
    </row>
    <row r="64" spans="4:22">
      <c r="D64" s="15"/>
      <c r="E64" s="15"/>
      <c r="F64" s="15"/>
      <c r="G64" s="15"/>
      <c r="H64" s="15"/>
      <c r="I64" s="15"/>
      <c r="J64" s="15"/>
      <c r="K64" s="15"/>
      <c r="L64" s="15"/>
      <c r="M64" s="15"/>
      <c r="N64" s="15"/>
      <c r="O64" s="15"/>
      <c r="P64" s="15"/>
      <c r="Q64" s="15"/>
      <c r="R64" s="15"/>
      <c r="S64" s="15"/>
      <c r="T64" s="15"/>
      <c r="U64" s="15"/>
      <c r="V64" s="15"/>
    </row>
    <row r="65" spans="4:22">
      <c r="D65" s="15"/>
      <c r="E65" s="15"/>
      <c r="F65" s="15"/>
      <c r="G65" s="15"/>
      <c r="H65" s="15"/>
      <c r="I65" s="15"/>
      <c r="J65" s="15"/>
      <c r="K65" s="15"/>
      <c r="L65" s="15"/>
      <c r="M65" s="15"/>
      <c r="N65" s="15"/>
      <c r="O65" s="15"/>
      <c r="P65" s="15"/>
      <c r="Q65" s="15"/>
      <c r="R65" s="15"/>
      <c r="S65" s="15"/>
      <c r="T65" s="15"/>
      <c r="U65" s="15"/>
      <c r="V65" s="15"/>
    </row>
    <row r="66" spans="4:22">
      <c r="D66" s="15"/>
      <c r="E66" s="15"/>
      <c r="F66" s="15"/>
      <c r="G66" s="15"/>
      <c r="H66" s="15"/>
      <c r="I66" s="15"/>
      <c r="J66" s="15"/>
      <c r="K66" s="15"/>
      <c r="L66" s="15"/>
      <c r="M66" s="15"/>
      <c r="N66" s="15"/>
      <c r="O66" s="15"/>
      <c r="P66" s="15"/>
      <c r="Q66" s="15"/>
      <c r="R66" s="15"/>
      <c r="S66" s="15"/>
      <c r="T66" s="15"/>
      <c r="U66" s="15"/>
      <c r="V66" s="15"/>
    </row>
  </sheetData>
  <sheetProtection algorithmName="SHA-512" hashValue="rQL+JEDG+rQIaC92fDlrToOCpnAHlEtpZJnAoY1JxQUDkqBzKsVydk06GilXriAShooCvFRCiYtkuG0kJjJdiA==" saltValue="tRpiLAx6ZkoaYQUncID6lQ=="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A3" sqref="A3"/>
    </sheetView>
  </sheetViews>
  <sheetFormatPr defaultRowHeight="15"/>
  <cols>
    <col min="1" max="1" width="13.140625" bestFit="1" customWidth="1"/>
    <col min="2" max="2" width="17.42578125" bestFit="1" customWidth="1"/>
  </cols>
  <sheetData>
    <row r="3" spans="1:2">
      <c r="A3" s="1" t="s">
        <v>332</v>
      </c>
      <c r="B3" t="s">
        <v>334</v>
      </c>
    </row>
    <row r="4" spans="1:2">
      <c r="A4" s="2" t="s">
        <v>89</v>
      </c>
      <c r="B4" s="3">
        <v>96.438356164383563</v>
      </c>
    </row>
    <row r="5" spans="1:2">
      <c r="A5" s="2" t="s">
        <v>98</v>
      </c>
      <c r="B5" s="3">
        <v>96.388888888888886</v>
      </c>
    </row>
    <row r="6" spans="1:2">
      <c r="A6" s="2" t="s">
        <v>95</v>
      </c>
      <c r="B6" s="3">
        <v>96.388888888888886</v>
      </c>
    </row>
    <row r="7" spans="1:2">
      <c r="A7" s="2" t="s">
        <v>104</v>
      </c>
      <c r="B7" s="3">
        <v>94.642857142857139</v>
      </c>
    </row>
    <row r="8" spans="1:2">
      <c r="A8" s="2" t="s">
        <v>100</v>
      </c>
      <c r="B8" s="3">
        <v>94.642857142857139</v>
      </c>
    </row>
    <row r="9" spans="1:2">
      <c r="A9" s="2" t="s">
        <v>107</v>
      </c>
      <c r="B9" s="3">
        <v>94.518716577540104</v>
      </c>
    </row>
    <row r="10" spans="1:2">
      <c r="A10" s="2" t="s">
        <v>131</v>
      </c>
      <c r="B10" s="3">
        <v>91.917808219178085</v>
      </c>
    </row>
    <row r="11" spans="1:2">
      <c r="A11" s="2" t="s">
        <v>129</v>
      </c>
      <c r="B11" s="3">
        <v>91.917808219178085</v>
      </c>
    </row>
    <row r="12" spans="1:2">
      <c r="A12" s="2" t="s">
        <v>113</v>
      </c>
      <c r="B12" s="3">
        <v>91.917808219178085</v>
      </c>
    </row>
    <row r="13" spans="1:2">
      <c r="A13" s="2" t="s">
        <v>142</v>
      </c>
      <c r="B13" s="3">
        <v>91.917808219178085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
    </sheetView>
  </sheetViews>
  <sheetFormatPr defaultRowHeight="15"/>
  <cols>
    <col min="1" max="1" width="16.7109375" customWidth="1"/>
    <col min="2" max="2" width="20.85546875" bestFit="1" customWidth="1"/>
    <col min="3" max="3" width="9.42578125" bestFit="1" customWidth="1"/>
    <col min="4" max="4" width="10.5703125" bestFit="1" customWidth="1"/>
  </cols>
  <sheetData>
    <row r="3" spans="1:2">
      <c r="A3" s="1" t="s">
        <v>332</v>
      </c>
      <c r="B3" t="s">
        <v>335</v>
      </c>
    </row>
    <row r="4" spans="1:2">
      <c r="A4" s="2" t="s">
        <v>92</v>
      </c>
      <c r="B4" s="3">
        <v>29.638146632501424</v>
      </c>
    </row>
    <row r="5" spans="1:2">
      <c r="A5" s="2" t="s">
        <v>97</v>
      </c>
      <c r="B5" s="3">
        <v>63.608046869991611</v>
      </c>
    </row>
    <row r="6" spans="1:2">
      <c r="A6" s="2" t="s">
        <v>103</v>
      </c>
      <c r="B6" s="3">
        <v>82.007775899899187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3" sqref="B3"/>
    </sheetView>
  </sheetViews>
  <sheetFormatPr defaultRowHeight="15"/>
  <cols>
    <col min="1" max="1" width="13.140625" customWidth="1"/>
    <col min="2" max="2" width="20.85546875" customWidth="1"/>
    <col min="3" max="3" width="9.42578125" bestFit="1" customWidth="1"/>
    <col min="4" max="4" width="10.5703125" bestFit="1" customWidth="1"/>
  </cols>
  <sheetData>
    <row r="3" spans="1:2">
      <c r="A3" s="1" t="s">
        <v>332</v>
      </c>
      <c r="B3" t="s">
        <v>335</v>
      </c>
    </row>
    <row r="4" spans="1:2">
      <c r="A4" s="2" t="s">
        <v>85</v>
      </c>
      <c r="B4" s="3">
        <v>70.240198251443573</v>
      </c>
    </row>
    <row r="5" spans="1:2">
      <c r="A5" s="2" t="s">
        <v>186</v>
      </c>
      <c r="B5" s="3">
        <v>25.411613114777072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topLeftCell="A5" workbookViewId="0">
      <selection activeCell="D2" sqref="D2"/>
    </sheetView>
  </sheetViews>
  <sheetFormatPr defaultRowHeight="15"/>
  <cols>
    <col min="1" max="1" width="18.85546875" bestFit="1" customWidth="1"/>
    <col min="2" max="2" width="16.28515625" customWidth="1"/>
    <col min="3" max="3" width="4.85546875" customWidth="1"/>
  </cols>
  <sheetData>
    <row r="3" spans="1:2">
      <c r="A3" s="1" t="s">
        <v>347</v>
      </c>
      <c r="B3" s="1" t="s">
        <v>336</v>
      </c>
    </row>
    <row r="4" spans="1:2">
      <c r="A4" s="1" t="s">
        <v>332</v>
      </c>
      <c r="B4" t="s">
        <v>349</v>
      </c>
    </row>
    <row r="5" spans="1:2">
      <c r="A5" s="2" t="s">
        <v>92</v>
      </c>
      <c r="B5" s="6">
        <v>7</v>
      </c>
    </row>
    <row r="6" spans="1:2">
      <c r="A6" s="2" t="s">
        <v>97</v>
      </c>
      <c r="B6" s="6">
        <v>23</v>
      </c>
    </row>
    <row r="7" spans="1:2">
      <c r="A7" s="2" t="s">
        <v>103</v>
      </c>
      <c r="B7" s="6">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
  <sheetViews>
    <sheetView workbookViewId="0">
      <selection activeCell="D4" sqref="D4"/>
    </sheetView>
  </sheetViews>
  <sheetFormatPr defaultRowHeight="15"/>
  <cols>
    <col min="1" max="1" width="10" style="3" customWidth="1"/>
    <col min="2" max="2" width="9.7109375" style="3" bestFit="1" customWidth="1"/>
    <col min="3" max="4" width="9.85546875" style="3" bestFit="1" customWidth="1"/>
    <col min="5" max="5" width="9.7109375" style="3" bestFit="1" customWidth="1"/>
    <col min="6" max="6" width="10.5703125" style="3" customWidth="1"/>
    <col min="7" max="7" width="10.28515625" style="3" customWidth="1"/>
    <col min="8" max="9" width="10.42578125" style="3" customWidth="1"/>
    <col min="10" max="10" width="10.28515625" style="3" customWidth="1"/>
    <col min="11" max="16384" width="9.140625" style="3"/>
  </cols>
  <sheetData>
    <row r="3" spans="1:5">
      <c r="A3" s="3" t="s">
        <v>350</v>
      </c>
      <c r="B3" s="3" t="s">
        <v>351</v>
      </c>
      <c r="C3" s="3" t="s">
        <v>352</v>
      </c>
      <c r="D3" s="3" t="s">
        <v>353</v>
      </c>
      <c r="E3" s="3" t="s">
        <v>354</v>
      </c>
    </row>
    <row r="4" spans="1:5">
      <c r="A4" s="3">
        <v>33.783999999999985</v>
      </c>
      <c r="B4" s="3">
        <v>39.590909090909186</v>
      </c>
      <c r="C4" s="3">
        <v>53.240000000000009</v>
      </c>
      <c r="D4" s="3">
        <v>62.461538461538353</v>
      </c>
      <c r="E4" s="3">
        <v>52.326530612244731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103"/>
  <sheetViews>
    <sheetView workbookViewId="0">
      <selection activeCell="D4" sqref="D4"/>
    </sheetView>
  </sheetViews>
  <sheetFormatPr defaultRowHeight="15"/>
  <cols>
    <col min="1" max="1" width="13.140625" style="3" customWidth="1"/>
    <col min="2" max="2" width="15" style="3" bestFit="1" customWidth="1"/>
    <col min="3" max="3" width="14.7109375" style="3" bestFit="1" customWidth="1"/>
    <col min="4" max="5" width="14.85546875" style="3" bestFit="1" customWidth="1"/>
    <col min="6" max="6" width="14.7109375" style="3" bestFit="1" customWidth="1"/>
    <col min="7" max="15" width="9.140625" style="3"/>
    <col min="16" max="16" width="16.85546875" style="3" bestFit="1" customWidth="1"/>
    <col min="17" max="17" width="12.28515625" style="3" customWidth="1"/>
    <col min="18" max="18" width="14" style="3" bestFit="1" customWidth="1"/>
    <col min="19" max="19" width="14.28515625" style="3" bestFit="1" customWidth="1"/>
    <col min="20" max="20" width="16.85546875" style="3" customWidth="1"/>
    <col min="21" max="21" width="11.140625" style="3" customWidth="1"/>
    <col min="22" max="16384" width="9.140625" style="3"/>
  </cols>
  <sheetData>
    <row r="3" spans="1:21" ht="45">
      <c r="A3" s="9" t="s">
        <v>332</v>
      </c>
      <c r="B3" s="3" t="s">
        <v>338</v>
      </c>
      <c r="C3" s="3" t="s">
        <v>337</v>
      </c>
      <c r="D3" s="3" t="s">
        <v>339</v>
      </c>
      <c r="E3" s="3" t="s">
        <v>340</v>
      </c>
      <c r="F3" s="3" t="s">
        <v>341</v>
      </c>
      <c r="P3" s="11" t="str">
        <f>"Facility Operation"&amp;CHAR(10)&amp;GETPIVOTDATA("Sum of Total FO",$A$3,"Name of the Food Service Establishment",$A$4)</f>
        <v>Facility Operation
21.375</v>
      </c>
      <c r="Q3" s="11" t="str">
        <f>"Food Control"&amp;CHAR(10)&amp;GETPIVOTDATA("Sum of Total FC",$A$3,"Name of the Food Service Establishment",$A$4)</f>
        <v>Food Control
21.5</v>
      </c>
      <c r="R3" s="11" t="str">
        <f>"Employ Health"&amp;CHAR(10)&amp;GETPIVOTDATA("Sum of Total EH",$A$3,"Name of the Food Service Establishment",$A$4)</f>
        <v>Employ Health
18.75</v>
      </c>
      <c r="S3" s="11" t="str">
        <f>"Social Distance"&amp;CHAR(10)&amp;GETPIVOTDATA("Sum of Total SD",$A$3,"Name of the Food Service Establishment",$A$4)</f>
        <v>Social Distance
13</v>
      </c>
      <c r="T3" s="11" t="str">
        <f>"Customer Service"&amp;CHAR(10)&amp;GETPIVOTDATA("Sum of Total CS",$A$3,"Name of the Food Service Establishment",$A$4)</f>
        <v>Customer Service
9.25</v>
      </c>
      <c r="U3" s="11"/>
    </row>
    <row r="4" spans="1:21">
      <c r="A4" s="10" t="s">
        <v>122</v>
      </c>
      <c r="B4" s="3">
        <v>21.375</v>
      </c>
      <c r="C4" s="3">
        <v>21.5</v>
      </c>
      <c r="D4" s="3">
        <v>18.75</v>
      </c>
      <c r="E4" s="3">
        <v>13</v>
      </c>
      <c r="F4" s="3">
        <v>9.25</v>
      </c>
    </row>
    <row r="5" spans="1:21">
      <c r="A5"/>
      <c r="B5"/>
      <c r="C5"/>
      <c r="D5"/>
      <c r="E5"/>
      <c r="F5"/>
    </row>
    <row r="6" spans="1:21">
      <c r="A6"/>
      <c r="B6"/>
      <c r="C6"/>
      <c r="D6"/>
      <c r="E6"/>
      <c r="F6"/>
    </row>
    <row r="7" spans="1:21">
      <c r="A7"/>
      <c r="B7"/>
      <c r="C7"/>
      <c r="D7"/>
      <c r="E7"/>
      <c r="F7"/>
    </row>
    <row r="8" spans="1:21">
      <c r="A8"/>
      <c r="B8"/>
      <c r="C8"/>
      <c r="D8"/>
      <c r="E8"/>
      <c r="F8"/>
    </row>
    <row r="9" spans="1:21">
      <c r="A9"/>
      <c r="B9"/>
      <c r="C9"/>
      <c r="D9"/>
      <c r="E9"/>
      <c r="F9"/>
    </row>
    <row r="10" spans="1:21">
      <c r="A10"/>
      <c r="B10"/>
      <c r="C10"/>
      <c r="D10"/>
      <c r="E10"/>
      <c r="F10"/>
    </row>
    <row r="11" spans="1:21">
      <c r="A11"/>
      <c r="B11"/>
      <c r="C11"/>
      <c r="D11"/>
      <c r="E11"/>
      <c r="F11"/>
    </row>
    <row r="12" spans="1:21">
      <c r="A12"/>
      <c r="B12"/>
      <c r="C12"/>
      <c r="D12"/>
      <c r="E12"/>
      <c r="F12"/>
    </row>
    <row r="13" spans="1:21">
      <c r="A13"/>
      <c r="B13"/>
      <c r="C13"/>
      <c r="D13"/>
      <c r="E13"/>
      <c r="F13"/>
    </row>
    <row r="14" spans="1:21">
      <c r="A14"/>
      <c r="B14"/>
      <c r="C14"/>
      <c r="D14"/>
      <c r="E14"/>
      <c r="F14"/>
    </row>
    <row r="15" spans="1:21">
      <c r="A15"/>
      <c r="B15"/>
      <c r="C15"/>
      <c r="D15"/>
      <c r="E15"/>
      <c r="F15"/>
    </row>
    <row r="16" spans="1:21">
      <c r="A16"/>
      <c r="B16"/>
      <c r="C16"/>
      <c r="D16"/>
      <c r="E16"/>
      <c r="F16"/>
    </row>
    <row r="17" spans="1:6">
      <c r="A17"/>
      <c r="B17"/>
      <c r="C17"/>
      <c r="D17"/>
      <c r="E17"/>
      <c r="F17"/>
    </row>
    <row r="18" spans="1:6">
      <c r="A18"/>
      <c r="B18"/>
      <c r="C18"/>
      <c r="D18"/>
      <c r="E18"/>
      <c r="F18"/>
    </row>
    <row r="19" spans="1:6">
      <c r="A19"/>
      <c r="B19"/>
      <c r="C19"/>
      <c r="D19"/>
      <c r="E19"/>
      <c r="F19"/>
    </row>
    <row r="20" spans="1:6">
      <c r="A20"/>
      <c r="B20"/>
      <c r="C20"/>
      <c r="D20"/>
      <c r="E20"/>
      <c r="F20"/>
    </row>
    <row r="21" spans="1:6">
      <c r="A21"/>
      <c r="B21"/>
      <c r="C21"/>
      <c r="D21"/>
      <c r="E21"/>
      <c r="F21"/>
    </row>
    <row r="22" spans="1:6">
      <c r="A22"/>
      <c r="B22"/>
      <c r="C22"/>
      <c r="D22"/>
      <c r="E22"/>
      <c r="F22"/>
    </row>
    <row r="23" spans="1:6">
      <c r="A23"/>
      <c r="B23"/>
      <c r="C23"/>
      <c r="D23"/>
      <c r="E23"/>
      <c r="F23"/>
    </row>
    <row r="24" spans="1:6">
      <c r="A24"/>
      <c r="B24"/>
      <c r="C24"/>
      <c r="D24"/>
      <c r="E24"/>
      <c r="F24"/>
    </row>
    <row r="25" spans="1:6">
      <c r="A25"/>
      <c r="B25"/>
      <c r="C25"/>
      <c r="D25"/>
      <c r="E25"/>
      <c r="F25"/>
    </row>
    <row r="26" spans="1:6">
      <c r="A26"/>
      <c r="B26"/>
      <c r="C26"/>
      <c r="D26"/>
      <c r="E26"/>
      <c r="F26"/>
    </row>
    <row r="27" spans="1:6">
      <c r="A27"/>
      <c r="B27"/>
      <c r="C27"/>
      <c r="D27"/>
      <c r="E27"/>
      <c r="F27"/>
    </row>
    <row r="28" spans="1:6">
      <c r="A28"/>
      <c r="B28"/>
      <c r="C28"/>
      <c r="D28"/>
      <c r="E28"/>
      <c r="F28"/>
    </row>
    <row r="29" spans="1:6">
      <c r="A29"/>
      <c r="B29"/>
      <c r="C29"/>
      <c r="D29"/>
      <c r="E29"/>
      <c r="F29"/>
    </row>
    <row r="30" spans="1:6">
      <c r="A30"/>
      <c r="B30"/>
      <c r="C30"/>
      <c r="D30"/>
      <c r="E30"/>
      <c r="F30"/>
    </row>
    <row r="31" spans="1:6">
      <c r="A31"/>
      <c r="B31"/>
      <c r="C31"/>
      <c r="D31"/>
      <c r="E31"/>
      <c r="F31"/>
    </row>
    <row r="32" spans="1:6">
      <c r="A32"/>
      <c r="B32"/>
      <c r="C32"/>
      <c r="D32"/>
      <c r="E32"/>
      <c r="F32"/>
    </row>
    <row r="33" spans="1:6">
      <c r="A33"/>
      <c r="B33"/>
      <c r="C33"/>
      <c r="D33"/>
      <c r="E33"/>
      <c r="F33"/>
    </row>
    <row r="34" spans="1:6">
      <c r="A34"/>
      <c r="B34"/>
      <c r="C34"/>
      <c r="D34"/>
      <c r="E34"/>
      <c r="F34"/>
    </row>
    <row r="35" spans="1:6">
      <c r="A35"/>
      <c r="B35"/>
      <c r="C35"/>
      <c r="D35"/>
      <c r="E35"/>
      <c r="F35"/>
    </row>
    <row r="36" spans="1:6">
      <c r="A36"/>
      <c r="B36"/>
      <c r="C36"/>
      <c r="D36"/>
      <c r="E36"/>
      <c r="F36"/>
    </row>
    <row r="37" spans="1:6">
      <c r="A37"/>
      <c r="B37"/>
      <c r="C37"/>
      <c r="D37"/>
      <c r="E37"/>
      <c r="F37"/>
    </row>
    <row r="38" spans="1:6">
      <c r="A38"/>
      <c r="B38"/>
      <c r="C38"/>
      <c r="D38"/>
      <c r="E38"/>
      <c r="F38"/>
    </row>
    <row r="39" spans="1:6">
      <c r="A39"/>
      <c r="B39"/>
      <c r="C39"/>
      <c r="D39"/>
      <c r="E39"/>
      <c r="F39"/>
    </row>
    <row r="40" spans="1:6">
      <c r="A40"/>
      <c r="B40"/>
      <c r="C40"/>
      <c r="D40"/>
      <c r="E40"/>
      <c r="F40"/>
    </row>
    <row r="41" spans="1:6">
      <c r="A41"/>
      <c r="B41"/>
      <c r="C41"/>
      <c r="D41"/>
      <c r="E41"/>
      <c r="F41"/>
    </row>
    <row r="42" spans="1:6">
      <c r="A42"/>
      <c r="B42"/>
      <c r="C42"/>
      <c r="D42"/>
      <c r="E42"/>
      <c r="F42"/>
    </row>
    <row r="43" spans="1:6">
      <c r="A43"/>
      <c r="B43"/>
      <c r="C43"/>
      <c r="D43"/>
      <c r="E43"/>
      <c r="F43"/>
    </row>
    <row r="44" spans="1:6">
      <c r="A44"/>
      <c r="B44"/>
      <c r="C44"/>
      <c r="D44"/>
      <c r="E44"/>
      <c r="F44"/>
    </row>
    <row r="45" spans="1:6">
      <c r="A45"/>
      <c r="B45"/>
      <c r="C45"/>
      <c r="D45"/>
      <c r="E45"/>
      <c r="F45"/>
    </row>
    <row r="46" spans="1:6">
      <c r="A46"/>
      <c r="B46"/>
      <c r="C46"/>
      <c r="D46"/>
      <c r="E46"/>
      <c r="F46"/>
    </row>
    <row r="47" spans="1:6">
      <c r="A47"/>
      <c r="B47"/>
      <c r="C47"/>
      <c r="D47"/>
      <c r="E47"/>
      <c r="F47"/>
    </row>
    <row r="48" spans="1:6">
      <c r="A48"/>
      <c r="B48"/>
      <c r="C48"/>
      <c r="D48"/>
      <c r="E48"/>
      <c r="F48"/>
    </row>
    <row r="49" spans="1:6">
      <c r="A49"/>
      <c r="B49"/>
      <c r="C49"/>
      <c r="D49"/>
      <c r="E49"/>
      <c r="F49"/>
    </row>
    <row r="50" spans="1:6">
      <c r="A50"/>
      <c r="B50"/>
      <c r="C50"/>
      <c r="D50"/>
      <c r="E50"/>
      <c r="F50"/>
    </row>
    <row r="51" spans="1:6">
      <c r="A51"/>
      <c r="B51"/>
      <c r="C51"/>
      <c r="D51"/>
      <c r="E51"/>
      <c r="F51"/>
    </row>
    <row r="52" spans="1:6">
      <c r="A52"/>
      <c r="B52"/>
      <c r="C52"/>
      <c r="D52"/>
      <c r="E52"/>
      <c r="F52"/>
    </row>
    <row r="53" spans="1:6">
      <c r="A53"/>
      <c r="B53"/>
      <c r="C53"/>
      <c r="D53"/>
      <c r="E53"/>
      <c r="F53"/>
    </row>
    <row r="54" spans="1:6">
      <c r="A54"/>
      <c r="B54"/>
      <c r="C54"/>
      <c r="D54"/>
      <c r="E54"/>
      <c r="F54"/>
    </row>
    <row r="55" spans="1:6">
      <c r="A55"/>
      <c r="B55"/>
      <c r="C55"/>
      <c r="D55"/>
      <c r="E55"/>
      <c r="F55"/>
    </row>
    <row r="56" spans="1:6">
      <c r="A56"/>
      <c r="B56"/>
      <c r="C56"/>
      <c r="D56"/>
      <c r="E56"/>
      <c r="F56"/>
    </row>
    <row r="57" spans="1:6">
      <c r="A57"/>
      <c r="B57"/>
      <c r="C57"/>
      <c r="D57"/>
      <c r="E57"/>
      <c r="F57"/>
    </row>
    <row r="58" spans="1:6">
      <c r="A58"/>
      <c r="B58"/>
      <c r="C58"/>
      <c r="D58"/>
      <c r="E58"/>
      <c r="F58"/>
    </row>
    <row r="59" spans="1:6">
      <c r="A59"/>
      <c r="B59"/>
      <c r="C59"/>
      <c r="D59"/>
      <c r="E59"/>
      <c r="F59"/>
    </row>
    <row r="60" spans="1:6">
      <c r="A60"/>
      <c r="B60"/>
      <c r="C60"/>
      <c r="D60"/>
      <c r="E60"/>
      <c r="F60"/>
    </row>
    <row r="61" spans="1:6">
      <c r="A61"/>
      <c r="B61"/>
      <c r="C61"/>
      <c r="D61"/>
      <c r="E61"/>
      <c r="F61"/>
    </row>
    <row r="62" spans="1:6">
      <c r="A62"/>
      <c r="B62"/>
      <c r="C62"/>
      <c r="D62"/>
      <c r="E62"/>
      <c r="F62"/>
    </row>
    <row r="63" spans="1:6">
      <c r="A63"/>
      <c r="B63"/>
      <c r="C63"/>
      <c r="D63"/>
      <c r="E63"/>
      <c r="F63"/>
    </row>
    <row r="64" spans="1:6">
      <c r="A64"/>
      <c r="B64"/>
      <c r="C64"/>
      <c r="D64"/>
      <c r="E64"/>
      <c r="F64"/>
    </row>
    <row r="65" spans="1:6">
      <c r="A65"/>
      <c r="B65"/>
      <c r="C65"/>
      <c r="D65"/>
      <c r="E65"/>
      <c r="F65"/>
    </row>
    <row r="66" spans="1:6">
      <c r="A66"/>
      <c r="B66"/>
      <c r="C66"/>
      <c r="D66"/>
      <c r="E66"/>
      <c r="F66"/>
    </row>
    <row r="67" spans="1:6">
      <c r="A67"/>
      <c r="B67"/>
      <c r="C67"/>
      <c r="D67"/>
      <c r="E67"/>
      <c r="F67"/>
    </row>
    <row r="68" spans="1:6">
      <c r="A68"/>
      <c r="B68"/>
      <c r="C68"/>
      <c r="D68"/>
      <c r="E68"/>
      <c r="F68"/>
    </row>
    <row r="69" spans="1:6">
      <c r="A69"/>
      <c r="B69"/>
      <c r="C69"/>
      <c r="D69"/>
      <c r="E69"/>
      <c r="F69"/>
    </row>
    <row r="70" spans="1:6">
      <c r="A70"/>
      <c r="B70"/>
      <c r="C70"/>
      <c r="D70"/>
      <c r="E70"/>
      <c r="F70"/>
    </row>
    <row r="71" spans="1:6">
      <c r="A71"/>
      <c r="B71"/>
      <c r="C71"/>
      <c r="D71"/>
      <c r="E71"/>
      <c r="F71"/>
    </row>
    <row r="72" spans="1:6">
      <c r="A72"/>
      <c r="B72"/>
      <c r="C72"/>
      <c r="D72"/>
      <c r="E72"/>
      <c r="F72"/>
    </row>
    <row r="73" spans="1:6">
      <c r="A73"/>
      <c r="B73"/>
      <c r="C73"/>
      <c r="D73"/>
      <c r="E73"/>
      <c r="F73"/>
    </row>
    <row r="74" spans="1:6">
      <c r="A74"/>
      <c r="B74"/>
      <c r="C74"/>
      <c r="D74"/>
      <c r="E74"/>
      <c r="F74"/>
    </row>
    <row r="75" spans="1:6">
      <c r="A75"/>
      <c r="B75"/>
      <c r="C75"/>
      <c r="D75"/>
      <c r="E75"/>
      <c r="F75"/>
    </row>
    <row r="76" spans="1:6">
      <c r="A76"/>
      <c r="B76"/>
      <c r="C76"/>
      <c r="D76"/>
      <c r="E76"/>
      <c r="F76"/>
    </row>
    <row r="77" spans="1:6">
      <c r="A77"/>
      <c r="B77"/>
      <c r="C77"/>
      <c r="D77"/>
      <c r="E77"/>
      <c r="F77"/>
    </row>
    <row r="78" spans="1:6">
      <c r="A78"/>
      <c r="B78"/>
      <c r="C78"/>
      <c r="D78"/>
      <c r="E78"/>
      <c r="F78"/>
    </row>
    <row r="79" spans="1:6">
      <c r="A79"/>
      <c r="B79"/>
      <c r="C79"/>
      <c r="D79"/>
      <c r="E79"/>
      <c r="F79"/>
    </row>
    <row r="80" spans="1:6">
      <c r="A80"/>
      <c r="B80"/>
      <c r="C80"/>
      <c r="D80"/>
      <c r="E80"/>
      <c r="F80"/>
    </row>
    <row r="81" spans="1:6">
      <c r="A81"/>
      <c r="B81"/>
      <c r="C81"/>
      <c r="D81"/>
      <c r="E81"/>
      <c r="F81"/>
    </row>
    <row r="82" spans="1:6">
      <c r="A82"/>
      <c r="B82"/>
      <c r="C82"/>
      <c r="D82"/>
      <c r="E82"/>
      <c r="F82"/>
    </row>
    <row r="83" spans="1:6">
      <c r="A83"/>
      <c r="B83"/>
      <c r="C83"/>
      <c r="D83"/>
      <c r="E83"/>
      <c r="F83"/>
    </row>
    <row r="84" spans="1:6">
      <c r="A84"/>
      <c r="B84"/>
      <c r="C84"/>
      <c r="D84"/>
      <c r="E84"/>
      <c r="F84"/>
    </row>
    <row r="85" spans="1:6">
      <c r="A85"/>
      <c r="B85"/>
      <c r="C85"/>
      <c r="D85"/>
      <c r="E85"/>
      <c r="F85"/>
    </row>
    <row r="86" spans="1:6">
      <c r="A86"/>
      <c r="B86"/>
      <c r="C86"/>
      <c r="D86"/>
      <c r="E86"/>
      <c r="F86"/>
    </row>
    <row r="87" spans="1:6">
      <c r="A87"/>
      <c r="B87"/>
      <c r="C87"/>
      <c r="D87"/>
      <c r="E87"/>
      <c r="F87"/>
    </row>
    <row r="88" spans="1:6">
      <c r="A88"/>
      <c r="B88"/>
      <c r="C88"/>
      <c r="D88"/>
      <c r="E88"/>
      <c r="F88"/>
    </row>
    <row r="89" spans="1:6">
      <c r="A89"/>
      <c r="B89"/>
      <c r="C89"/>
      <c r="D89"/>
      <c r="E89"/>
      <c r="F89"/>
    </row>
    <row r="90" spans="1:6">
      <c r="A90"/>
      <c r="B90"/>
      <c r="C90"/>
      <c r="D90"/>
      <c r="E90"/>
      <c r="F90"/>
    </row>
    <row r="91" spans="1:6">
      <c r="A91"/>
      <c r="B91"/>
      <c r="C91"/>
      <c r="D91"/>
      <c r="E91"/>
      <c r="F91"/>
    </row>
    <row r="92" spans="1:6">
      <c r="A92"/>
      <c r="B92"/>
      <c r="C92"/>
      <c r="D92"/>
      <c r="E92"/>
      <c r="F92"/>
    </row>
    <row r="93" spans="1:6">
      <c r="A93"/>
      <c r="B93"/>
      <c r="C93"/>
      <c r="D93"/>
      <c r="E93"/>
      <c r="F93"/>
    </row>
    <row r="94" spans="1:6">
      <c r="A94"/>
      <c r="B94"/>
      <c r="C94"/>
      <c r="D94"/>
      <c r="E94"/>
      <c r="F94"/>
    </row>
    <row r="95" spans="1:6">
      <c r="A95"/>
      <c r="B95"/>
      <c r="C95"/>
      <c r="D95"/>
      <c r="E95"/>
      <c r="F95"/>
    </row>
    <row r="96" spans="1:6">
      <c r="A96"/>
      <c r="B96"/>
      <c r="C96"/>
      <c r="D96"/>
      <c r="E96"/>
      <c r="F96"/>
    </row>
    <row r="97" spans="1:6">
      <c r="A97"/>
      <c r="B97"/>
      <c r="C97"/>
      <c r="D97"/>
      <c r="E97"/>
      <c r="F97"/>
    </row>
    <row r="98" spans="1:6">
      <c r="A98"/>
      <c r="B98"/>
      <c r="C98"/>
      <c r="D98"/>
      <c r="E98"/>
      <c r="F98"/>
    </row>
    <row r="99" spans="1:6">
      <c r="A99"/>
      <c r="B99"/>
      <c r="C99"/>
      <c r="D99"/>
      <c r="E99"/>
      <c r="F99"/>
    </row>
    <row r="100" spans="1:6">
      <c r="A100"/>
      <c r="B100"/>
      <c r="C100"/>
      <c r="D100"/>
      <c r="E100"/>
      <c r="F100"/>
    </row>
    <row r="101" spans="1:6">
      <c r="A101"/>
      <c r="B101"/>
      <c r="C101"/>
      <c r="D101"/>
      <c r="E101"/>
      <c r="F101"/>
    </row>
    <row r="102" spans="1:6">
      <c r="A102"/>
      <c r="B102"/>
      <c r="C102"/>
      <c r="D102"/>
      <c r="E102"/>
      <c r="F102"/>
    </row>
    <row r="103" spans="1:6">
      <c r="A103"/>
      <c r="B103"/>
      <c r="C103"/>
      <c r="D103"/>
      <c r="E103"/>
      <c r="F10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103"/>
  <sheetViews>
    <sheetView workbookViewId="0">
      <selection activeCell="D4" sqref="D4"/>
    </sheetView>
  </sheetViews>
  <sheetFormatPr defaultRowHeight="15"/>
  <cols>
    <col min="1" max="1" width="13.140625" style="3" customWidth="1"/>
    <col min="2" max="2" width="15" style="3" bestFit="1" customWidth="1"/>
    <col min="3" max="3" width="14.7109375" style="3" bestFit="1" customWidth="1"/>
    <col min="4" max="5" width="14.85546875" style="3" bestFit="1" customWidth="1"/>
    <col min="6" max="6" width="14.7109375" style="3" bestFit="1" customWidth="1"/>
    <col min="7" max="15" width="9.140625" style="3"/>
    <col min="16" max="16" width="16.85546875" style="3" bestFit="1" customWidth="1"/>
    <col min="17" max="17" width="12.28515625" style="3" customWidth="1"/>
    <col min="18" max="18" width="14" style="3" bestFit="1" customWidth="1"/>
    <col min="19" max="19" width="14.28515625" style="3" bestFit="1" customWidth="1"/>
    <col min="20" max="20" width="16.85546875" style="3" customWidth="1"/>
    <col min="21" max="21" width="11.140625" style="3" customWidth="1"/>
    <col min="22" max="16384" width="9.140625" style="3"/>
  </cols>
  <sheetData>
    <row r="3" spans="1:21" ht="45">
      <c r="A3" s="9" t="s">
        <v>332</v>
      </c>
      <c r="B3" s="3" t="s">
        <v>338</v>
      </c>
      <c r="C3" s="3" t="s">
        <v>337</v>
      </c>
      <c r="D3" s="3" t="s">
        <v>339</v>
      </c>
      <c r="E3" s="3" t="s">
        <v>340</v>
      </c>
      <c r="F3" s="3" t="s">
        <v>341</v>
      </c>
      <c r="P3" s="11" t="str">
        <f>"Facility Operation"&amp;CHAR(10)&amp;GETPIVOTDATA("Sum of Total FO",$A$3,"Name of the Food Service Establishment",$A$4)</f>
        <v>Facility Operation
21.375</v>
      </c>
      <c r="Q3" s="11" t="str">
        <f>"Food Control"&amp;CHAR(10)&amp;GETPIVOTDATA("Sum of Total FC",$A$3,"Name of the Food Service Establishment",$A$4)</f>
        <v>Food Control
21.5</v>
      </c>
      <c r="R3" s="11" t="str">
        <f>"Employ Health"&amp;CHAR(10)&amp;GETPIVOTDATA("Sum of Total EH",$A$3,"Name of the Food Service Establishment",$A$4)</f>
        <v>Employ Health
18.75</v>
      </c>
      <c r="S3" s="11" t="str">
        <f>"Social Distance"&amp;CHAR(10)&amp;GETPIVOTDATA("Sum of Total SD",$A$3,"Name of the Food Service Establishment",$A$4)</f>
        <v>Social Distance
13</v>
      </c>
      <c r="T3" s="11" t="str">
        <f>"Customer Service"&amp;CHAR(10)&amp;GETPIVOTDATA("Sum of Total CS",$A$3,"Name of the Food Service Establishment",$A$4)</f>
        <v>Customer Service
9.25</v>
      </c>
      <c r="U3" s="11"/>
    </row>
    <row r="4" spans="1:21">
      <c r="A4" s="10" t="s">
        <v>122</v>
      </c>
      <c r="B4" s="3">
        <v>21.375</v>
      </c>
      <c r="C4" s="3">
        <v>21.5</v>
      </c>
      <c r="D4" s="3">
        <v>18.75</v>
      </c>
      <c r="E4" s="3">
        <v>13</v>
      </c>
      <c r="F4" s="3">
        <v>9.25</v>
      </c>
    </row>
    <row r="5" spans="1:21">
      <c r="A5"/>
      <c r="B5"/>
      <c r="C5"/>
      <c r="D5"/>
      <c r="E5"/>
      <c r="F5"/>
    </row>
    <row r="6" spans="1:21">
      <c r="A6"/>
      <c r="B6"/>
      <c r="C6"/>
      <c r="D6"/>
      <c r="E6"/>
      <c r="F6"/>
    </row>
    <row r="7" spans="1:21">
      <c r="A7"/>
      <c r="B7"/>
      <c r="C7"/>
      <c r="D7"/>
      <c r="E7"/>
      <c r="F7"/>
    </row>
    <row r="8" spans="1:21">
      <c r="A8"/>
      <c r="B8"/>
      <c r="C8"/>
      <c r="D8"/>
      <c r="E8"/>
      <c r="F8"/>
    </row>
    <row r="9" spans="1:21">
      <c r="A9"/>
      <c r="B9"/>
      <c r="C9"/>
      <c r="D9"/>
      <c r="E9"/>
      <c r="F9"/>
    </row>
    <row r="10" spans="1:21">
      <c r="A10"/>
      <c r="B10"/>
      <c r="C10"/>
      <c r="D10"/>
      <c r="E10"/>
      <c r="F10"/>
    </row>
    <row r="11" spans="1:21">
      <c r="A11"/>
      <c r="B11"/>
      <c r="C11"/>
      <c r="D11"/>
      <c r="E11"/>
      <c r="F11"/>
    </row>
    <row r="12" spans="1:21">
      <c r="A12"/>
      <c r="B12"/>
      <c r="C12"/>
      <c r="D12"/>
      <c r="E12"/>
      <c r="F12"/>
    </row>
    <row r="13" spans="1:21">
      <c r="A13"/>
      <c r="B13"/>
      <c r="C13"/>
      <c r="D13"/>
      <c r="E13"/>
      <c r="F13"/>
    </row>
    <row r="14" spans="1:21">
      <c r="A14"/>
      <c r="B14"/>
      <c r="C14"/>
      <c r="D14"/>
      <c r="E14"/>
      <c r="F14"/>
    </row>
    <row r="15" spans="1:21">
      <c r="A15"/>
      <c r="B15"/>
      <c r="C15"/>
      <c r="D15"/>
      <c r="E15"/>
      <c r="F15"/>
    </row>
    <row r="16" spans="1:21">
      <c r="A16"/>
      <c r="B16"/>
      <c r="C16"/>
      <c r="D16"/>
      <c r="E16"/>
      <c r="F16"/>
    </row>
    <row r="17" spans="1:6">
      <c r="A17"/>
      <c r="B17"/>
      <c r="C17"/>
      <c r="D17"/>
      <c r="E17"/>
      <c r="F17"/>
    </row>
    <row r="18" spans="1:6">
      <c r="A18"/>
      <c r="B18"/>
      <c r="C18"/>
      <c r="D18"/>
      <c r="E18"/>
      <c r="F18"/>
    </row>
    <row r="19" spans="1:6">
      <c r="A19"/>
      <c r="B19"/>
      <c r="C19"/>
      <c r="D19"/>
      <c r="E19"/>
      <c r="F19"/>
    </row>
    <row r="20" spans="1:6">
      <c r="A20"/>
      <c r="B20"/>
      <c r="C20"/>
      <c r="D20"/>
      <c r="E20"/>
      <c r="F20"/>
    </row>
    <row r="21" spans="1:6">
      <c r="A21"/>
      <c r="B21"/>
      <c r="C21"/>
      <c r="D21"/>
      <c r="E21"/>
      <c r="F21"/>
    </row>
    <row r="22" spans="1:6">
      <c r="A22"/>
      <c r="B22"/>
      <c r="C22"/>
      <c r="D22"/>
      <c r="E22"/>
      <c r="F22"/>
    </row>
    <row r="23" spans="1:6">
      <c r="A23"/>
      <c r="B23"/>
      <c r="C23"/>
      <c r="D23"/>
      <c r="E23"/>
      <c r="F23"/>
    </row>
    <row r="24" spans="1:6">
      <c r="A24"/>
      <c r="B24"/>
      <c r="C24"/>
      <c r="D24"/>
      <c r="E24"/>
      <c r="F24"/>
    </row>
    <row r="25" spans="1:6">
      <c r="A25"/>
      <c r="B25"/>
      <c r="C25"/>
      <c r="D25"/>
      <c r="E25"/>
      <c r="F25"/>
    </row>
    <row r="26" spans="1:6">
      <c r="A26"/>
      <c r="B26"/>
      <c r="C26"/>
      <c r="D26"/>
      <c r="E26"/>
      <c r="F26"/>
    </row>
    <row r="27" spans="1:6">
      <c r="A27"/>
      <c r="B27"/>
      <c r="C27"/>
      <c r="D27"/>
      <c r="E27"/>
      <c r="F27"/>
    </row>
    <row r="28" spans="1:6">
      <c r="A28"/>
      <c r="B28"/>
      <c r="C28"/>
      <c r="D28"/>
      <c r="E28"/>
      <c r="F28"/>
    </row>
    <row r="29" spans="1:6">
      <c r="A29"/>
      <c r="B29"/>
      <c r="C29"/>
      <c r="D29"/>
      <c r="E29"/>
      <c r="F29"/>
    </row>
    <row r="30" spans="1:6">
      <c r="A30"/>
      <c r="B30"/>
      <c r="C30"/>
      <c r="D30"/>
      <c r="E30"/>
      <c r="F30"/>
    </row>
    <row r="31" spans="1:6">
      <c r="A31"/>
      <c r="B31"/>
      <c r="C31"/>
      <c r="D31"/>
      <c r="E31"/>
      <c r="F31"/>
    </row>
    <row r="32" spans="1:6">
      <c r="A32"/>
      <c r="B32"/>
      <c r="C32"/>
      <c r="D32"/>
      <c r="E32"/>
      <c r="F32"/>
    </row>
    <row r="33" spans="1:6">
      <c r="A33"/>
      <c r="B33"/>
      <c r="C33"/>
      <c r="D33"/>
      <c r="E33"/>
      <c r="F33"/>
    </row>
    <row r="34" spans="1:6">
      <c r="A34"/>
      <c r="B34"/>
      <c r="C34"/>
      <c r="D34"/>
      <c r="E34"/>
      <c r="F34"/>
    </row>
    <row r="35" spans="1:6">
      <c r="A35"/>
      <c r="B35"/>
      <c r="C35"/>
      <c r="D35"/>
      <c r="E35"/>
      <c r="F35"/>
    </row>
    <row r="36" spans="1:6">
      <c r="A36"/>
      <c r="B36"/>
      <c r="C36"/>
      <c r="D36"/>
      <c r="E36"/>
      <c r="F36"/>
    </row>
    <row r="37" spans="1:6">
      <c r="A37"/>
      <c r="B37"/>
      <c r="C37"/>
      <c r="D37"/>
      <c r="E37"/>
      <c r="F37"/>
    </row>
    <row r="38" spans="1:6">
      <c r="A38"/>
      <c r="B38"/>
      <c r="C38"/>
      <c r="D38"/>
      <c r="E38"/>
      <c r="F38"/>
    </row>
    <row r="39" spans="1:6">
      <c r="A39"/>
      <c r="B39"/>
      <c r="C39"/>
      <c r="D39"/>
      <c r="E39"/>
      <c r="F39"/>
    </row>
    <row r="40" spans="1:6">
      <c r="A40"/>
      <c r="B40"/>
      <c r="C40"/>
      <c r="D40"/>
      <c r="E40"/>
      <c r="F40"/>
    </row>
    <row r="41" spans="1:6">
      <c r="A41"/>
      <c r="B41"/>
      <c r="C41"/>
      <c r="D41"/>
      <c r="E41"/>
      <c r="F41"/>
    </row>
    <row r="42" spans="1:6">
      <c r="A42"/>
      <c r="B42"/>
      <c r="C42"/>
      <c r="D42"/>
      <c r="E42"/>
      <c r="F42"/>
    </row>
    <row r="43" spans="1:6">
      <c r="A43"/>
      <c r="B43"/>
      <c r="C43"/>
      <c r="D43"/>
      <c r="E43"/>
      <c r="F43"/>
    </row>
    <row r="44" spans="1:6">
      <c r="A44"/>
      <c r="B44"/>
      <c r="C44"/>
      <c r="D44"/>
      <c r="E44"/>
      <c r="F44"/>
    </row>
    <row r="45" spans="1:6">
      <c r="A45"/>
      <c r="B45"/>
      <c r="C45"/>
      <c r="D45"/>
      <c r="E45"/>
      <c r="F45"/>
    </row>
    <row r="46" spans="1:6">
      <c r="A46"/>
      <c r="B46"/>
      <c r="C46"/>
      <c r="D46"/>
      <c r="E46"/>
      <c r="F46"/>
    </row>
    <row r="47" spans="1:6">
      <c r="A47"/>
      <c r="B47"/>
      <c r="C47"/>
      <c r="D47"/>
      <c r="E47"/>
      <c r="F47"/>
    </row>
    <row r="48" spans="1:6">
      <c r="A48"/>
      <c r="B48"/>
      <c r="C48"/>
      <c r="D48"/>
      <c r="E48"/>
      <c r="F48"/>
    </row>
    <row r="49" spans="1:6">
      <c r="A49"/>
      <c r="B49"/>
      <c r="C49"/>
      <c r="D49"/>
      <c r="E49"/>
      <c r="F49"/>
    </row>
    <row r="50" spans="1:6">
      <c r="A50"/>
      <c r="B50"/>
      <c r="C50"/>
      <c r="D50"/>
      <c r="E50"/>
      <c r="F50"/>
    </row>
    <row r="51" spans="1:6">
      <c r="A51"/>
      <c r="B51"/>
      <c r="C51"/>
      <c r="D51"/>
      <c r="E51"/>
      <c r="F51"/>
    </row>
    <row r="52" spans="1:6">
      <c r="A52"/>
      <c r="B52"/>
      <c r="C52"/>
      <c r="D52"/>
      <c r="E52"/>
      <c r="F52"/>
    </row>
    <row r="53" spans="1:6">
      <c r="A53"/>
      <c r="B53"/>
      <c r="C53"/>
      <c r="D53"/>
      <c r="E53"/>
      <c r="F53"/>
    </row>
    <row r="54" spans="1:6">
      <c r="A54"/>
      <c r="B54"/>
      <c r="C54"/>
      <c r="D54"/>
      <c r="E54"/>
      <c r="F54"/>
    </row>
    <row r="55" spans="1:6">
      <c r="A55"/>
      <c r="B55"/>
      <c r="C55"/>
      <c r="D55"/>
      <c r="E55"/>
      <c r="F55"/>
    </row>
    <row r="56" spans="1:6">
      <c r="A56"/>
      <c r="B56"/>
      <c r="C56"/>
      <c r="D56"/>
      <c r="E56"/>
      <c r="F56"/>
    </row>
    <row r="57" spans="1:6">
      <c r="A57"/>
      <c r="B57"/>
      <c r="C57"/>
      <c r="D57"/>
      <c r="E57"/>
      <c r="F57"/>
    </row>
    <row r="58" spans="1:6">
      <c r="A58"/>
      <c r="B58"/>
      <c r="C58"/>
      <c r="D58"/>
      <c r="E58"/>
      <c r="F58"/>
    </row>
    <row r="59" spans="1:6">
      <c r="A59"/>
      <c r="B59"/>
      <c r="C59"/>
      <c r="D59"/>
      <c r="E59"/>
      <c r="F59"/>
    </row>
    <row r="60" spans="1:6">
      <c r="A60"/>
      <c r="B60"/>
      <c r="C60"/>
      <c r="D60"/>
      <c r="E60"/>
      <c r="F60"/>
    </row>
    <row r="61" spans="1:6">
      <c r="A61"/>
      <c r="B61"/>
      <c r="C61"/>
      <c r="D61"/>
      <c r="E61"/>
      <c r="F61"/>
    </row>
    <row r="62" spans="1:6">
      <c r="A62"/>
      <c r="B62"/>
      <c r="C62"/>
      <c r="D62"/>
      <c r="E62"/>
      <c r="F62"/>
    </row>
    <row r="63" spans="1:6">
      <c r="A63"/>
      <c r="B63"/>
      <c r="C63"/>
      <c r="D63"/>
      <c r="E63"/>
      <c r="F63"/>
    </row>
    <row r="64" spans="1:6">
      <c r="A64"/>
      <c r="B64"/>
      <c r="C64"/>
      <c r="D64"/>
      <c r="E64"/>
      <c r="F64"/>
    </row>
    <row r="65" spans="1:6">
      <c r="A65"/>
      <c r="B65"/>
      <c r="C65"/>
      <c r="D65"/>
      <c r="E65"/>
      <c r="F65"/>
    </row>
    <row r="66" spans="1:6">
      <c r="A66"/>
      <c r="B66"/>
      <c r="C66"/>
      <c r="D66"/>
      <c r="E66"/>
      <c r="F66"/>
    </row>
    <row r="67" spans="1:6">
      <c r="A67"/>
      <c r="B67"/>
      <c r="C67"/>
      <c r="D67"/>
      <c r="E67"/>
      <c r="F67"/>
    </row>
    <row r="68" spans="1:6">
      <c r="A68"/>
      <c r="B68"/>
      <c r="C68"/>
      <c r="D68"/>
      <c r="E68"/>
      <c r="F68"/>
    </row>
    <row r="69" spans="1:6">
      <c r="A69"/>
      <c r="B69"/>
      <c r="C69"/>
      <c r="D69"/>
      <c r="E69"/>
      <c r="F69"/>
    </row>
    <row r="70" spans="1:6">
      <c r="A70"/>
      <c r="B70"/>
      <c r="C70"/>
      <c r="D70"/>
      <c r="E70"/>
      <c r="F70"/>
    </row>
    <row r="71" spans="1:6">
      <c r="A71"/>
      <c r="B71"/>
      <c r="C71"/>
      <c r="D71"/>
      <c r="E71"/>
      <c r="F71"/>
    </row>
    <row r="72" spans="1:6">
      <c r="A72"/>
      <c r="B72"/>
      <c r="C72"/>
      <c r="D72"/>
      <c r="E72"/>
      <c r="F72"/>
    </row>
    <row r="73" spans="1:6">
      <c r="A73"/>
      <c r="B73"/>
      <c r="C73"/>
      <c r="D73"/>
      <c r="E73"/>
      <c r="F73"/>
    </row>
    <row r="74" spans="1:6">
      <c r="A74"/>
      <c r="B74"/>
      <c r="C74"/>
      <c r="D74"/>
      <c r="E74"/>
      <c r="F74"/>
    </row>
    <row r="75" spans="1:6">
      <c r="A75"/>
      <c r="B75"/>
      <c r="C75"/>
      <c r="D75"/>
      <c r="E75"/>
      <c r="F75"/>
    </row>
    <row r="76" spans="1:6">
      <c r="A76"/>
      <c r="B76"/>
      <c r="C76"/>
      <c r="D76"/>
      <c r="E76"/>
      <c r="F76"/>
    </row>
    <row r="77" spans="1:6">
      <c r="A77"/>
      <c r="B77"/>
      <c r="C77"/>
      <c r="D77"/>
      <c r="E77"/>
      <c r="F77"/>
    </row>
    <row r="78" spans="1:6">
      <c r="A78"/>
      <c r="B78"/>
      <c r="C78"/>
      <c r="D78"/>
      <c r="E78"/>
      <c r="F78"/>
    </row>
    <row r="79" spans="1:6">
      <c r="A79"/>
      <c r="B79"/>
      <c r="C79"/>
      <c r="D79"/>
      <c r="E79"/>
      <c r="F79"/>
    </row>
    <row r="80" spans="1:6">
      <c r="A80"/>
      <c r="B80"/>
      <c r="C80"/>
      <c r="D80"/>
      <c r="E80"/>
      <c r="F80"/>
    </row>
    <row r="81" spans="1:6">
      <c r="A81"/>
      <c r="B81"/>
      <c r="C81"/>
      <c r="D81"/>
      <c r="E81"/>
      <c r="F81"/>
    </row>
    <row r="82" spans="1:6">
      <c r="A82"/>
      <c r="B82"/>
      <c r="C82"/>
      <c r="D82"/>
      <c r="E82"/>
      <c r="F82"/>
    </row>
    <row r="83" spans="1:6">
      <c r="A83"/>
      <c r="B83"/>
      <c r="C83"/>
      <c r="D83"/>
      <c r="E83"/>
      <c r="F83"/>
    </row>
    <row r="84" spans="1:6">
      <c r="A84"/>
      <c r="B84"/>
      <c r="C84"/>
      <c r="D84"/>
      <c r="E84"/>
      <c r="F84"/>
    </row>
    <row r="85" spans="1:6">
      <c r="A85"/>
      <c r="B85"/>
      <c r="C85"/>
      <c r="D85"/>
      <c r="E85"/>
      <c r="F85"/>
    </row>
    <row r="86" spans="1:6">
      <c r="A86"/>
      <c r="B86"/>
      <c r="C86"/>
      <c r="D86"/>
      <c r="E86"/>
      <c r="F86"/>
    </row>
    <row r="87" spans="1:6">
      <c r="A87"/>
      <c r="B87"/>
      <c r="C87"/>
      <c r="D87"/>
      <c r="E87"/>
      <c r="F87"/>
    </row>
    <row r="88" spans="1:6">
      <c r="A88"/>
      <c r="B88"/>
      <c r="C88"/>
      <c r="D88"/>
      <c r="E88"/>
      <c r="F88"/>
    </row>
    <row r="89" spans="1:6">
      <c r="A89"/>
      <c r="B89"/>
      <c r="C89"/>
      <c r="D89"/>
      <c r="E89"/>
      <c r="F89"/>
    </row>
    <row r="90" spans="1:6">
      <c r="A90"/>
      <c r="B90"/>
      <c r="C90"/>
      <c r="D90"/>
      <c r="E90"/>
      <c r="F90"/>
    </row>
    <row r="91" spans="1:6">
      <c r="A91"/>
      <c r="B91"/>
      <c r="C91"/>
      <c r="D91"/>
      <c r="E91"/>
      <c r="F91"/>
    </row>
    <row r="92" spans="1:6">
      <c r="A92"/>
      <c r="B92"/>
      <c r="C92"/>
      <c r="D92"/>
      <c r="E92"/>
      <c r="F92"/>
    </row>
    <row r="93" spans="1:6">
      <c r="A93"/>
      <c r="B93"/>
      <c r="C93"/>
      <c r="D93"/>
      <c r="E93"/>
      <c r="F93"/>
    </row>
    <row r="94" spans="1:6">
      <c r="A94"/>
      <c r="B94"/>
      <c r="C94"/>
      <c r="D94"/>
      <c r="E94"/>
      <c r="F94"/>
    </row>
    <row r="95" spans="1:6">
      <c r="A95"/>
      <c r="B95"/>
      <c r="C95"/>
      <c r="D95"/>
      <c r="E95"/>
      <c r="F95"/>
    </row>
    <row r="96" spans="1:6">
      <c r="A96"/>
      <c r="B96"/>
      <c r="C96"/>
      <c r="D96"/>
      <c r="E96"/>
      <c r="F96"/>
    </row>
    <row r="97" spans="1:6">
      <c r="A97"/>
      <c r="B97"/>
      <c r="C97"/>
      <c r="D97"/>
      <c r="E97"/>
      <c r="F97"/>
    </row>
    <row r="98" spans="1:6">
      <c r="A98"/>
      <c r="B98"/>
      <c r="C98"/>
      <c r="D98"/>
      <c r="E98"/>
      <c r="F98"/>
    </row>
    <row r="99" spans="1:6">
      <c r="A99"/>
      <c r="B99"/>
      <c r="C99"/>
      <c r="D99"/>
      <c r="E99"/>
      <c r="F99"/>
    </row>
    <row r="100" spans="1:6">
      <c r="A100"/>
      <c r="B100"/>
      <c r="C100"/>
      <c r="D100"/>
      <c r="E100"/>
      <c r="F100"/>
    </row>
    <row r="101" spans="1:6">
      <c r="A101"/>
      <c r="B101"/>
      <c r="C101"/>
      <c r="D101"/>
      <c r="E101"/>
      <c r="F101"/>
    </row>
    <row r="102" spans="1:6">
      <c r="A102"/>
      <c r="B102"/>
      <c r="C102"/>
      <c r="D102"/>
      <c r="E102"/>
      <c r="F102"/>
    </row>
    <row r="103" spans="1:6">
      <c r="A103"/>
      <c r="B103"/>
      <c r="C103"/>
      <c r="D103"/>
      <c r="E103"/>
      <c r="F10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104"/>
  <sheetViews>
    <sheetView workbookViewId="0">
      <selection activeCell="B4" sqref="B4"/>
    </sheetView>
  </sheetViews>
  <sheetFormatPr defaultRowHeight="15"/>
  <cols>
    <col min="1" max="1" width="20.85546875" style="3" customWidth="1"/>
    <col min="2" max="2" width="18.42578125" style="3" customWidth="1"/>
    <col min="3" max="3" width="18.140625" style="3" customWidth="1"/>
    <col min="4" max="4" width="45.85546875" style="3" bestFit="1" customWidth="1"/>
    <col min="5" max="5" width="20.42578125" style="3" bestFit="1" customWidth="1"/>
    <col min="6" max="6" width="14.7109375" style="3" bestFit="1" customWidth="1"/>
    <col min="7" max="15" width="9.140625" style="3"/>
    <col min="16" max="16" width="16.85546875" style="3" bestFit="1" customWidth="1"/>
    <col min="17" max="17" width="12.28515625" style="3" customWidth="1"/>
    <col min="18" max="18" width="14" style="3" bestFit="1" customWidth="1"/>
    <col min="19" max="19" width="14.28515625" style="3" bestFit="1" customWidth="1"/>
    <col min="20" max="20" width="16.85546875" style="3" customWidth="1"/>
    <col min="21" max="21" width="11.140625" style="3" customWidth="1"/>
    <col min="22" max="16384" width="9.140625" style="3"/>
  </cols>
  <sheetData>
    <row r="3" spans="1:21">
      <c r="A3" s="3" t="s">
        <v>335</v>
      </c>
      <c r="B3" s="3" t="s">
        <v>356</v>
      </c>
      <c r="C3" s="3" t="s">
        <v>357</v>
      </c>
      <c r="D3"/>
      <c r="E3"/>
      <c r="F3"/>
      <c r="P3" s="11" t="e">
        <f>"Facility Operation"&amp;CHAR(10)&amp;GETPIVOTDATA("Sum of Total FO",$A$3,"Name of the Food Service Establishment",$A$4)</f>
        <v>#REF!</v>
      </c>
      <c r="Q3" s="11" t="e">
        <f>"Food Control"&amp;CHAR(10)&amp;GETPIVOTDATA("Sum of Total FC",$A$3,"Name of the Food Service Establishment",$A$4)</f>
        <v>#REF!</v>
      </c>
      <c r="R3" s="11" t="e">
        <f>"Employ Health"&amp;CHAR(10)&amp;GETPIVOTDATA("Sum of Total EH",$A$3,"Name of the Food Service Establishment",$A$4)</f>
        <v>#REF!</v>
      </c>
      <c r="S3" s="11" t="e">
        <f>"Social Distance"&amp;CHAR(10)&amp;GETPIVOTDATA("Sum of Total SD",$A$3,"Name of the Food Service Establishment",$A$4)</f>
        <v>#REF!</v>
      </c>
      <c r="T3" s="11" t="e">
        <f>"Customer Service"&amp;CHAR(10)&amp;GETPIVOTDATA("Sum of Total CS",$A$3,"Name of the Food Service Establishment",$A$4)</f>
        <v>#REF!</v>
      </c>
      <c r="U3" s="11"/>
    </row>
    <row r="4" spans="1:21">
      <c r="A4" s="3">
        <v>49.170763237210323</v>
      </c>
      <c r="B4" s="3">
        <v>96.438356164383563</v>
      </c>
      <c r="C4" s="3">
        <v>0</v>
      </c>
      <c r="D4"/>
      <c r="E4"/>
      <c r="F4"/>
    </row>
    <row r="5" spans="1:21">
      <c r="A5"/>
      <c r="B5"/>
      <c r="C5"/>
      <c r="D5"/>
      <c r="E5"/>
      <c r="F5"/>
    </row>
    <row r="6" spans="1:21">
      <c r="A6"/>
      <c r="B6"/>
      <c r="C6"/>
      <c r="D6"/>
      <c r="E6"/>
      <c r="F6"/>
    </row>
    <row r="7" spans="1:21">
      <c r="A7"/>
      <c r="B7"/>
      <c r="C7"/>
      <c r="D7"/>
      <c r="E7"/>
      <c r="F7"/>
    </row>
    <row r="8" spans="1:21">
      <c r="A8"/>
      <c r="B8"/>
      <c r="C8"/>
      <c r="D8"/>
      <c r="E8"/>
      <c r="F8"/>
    </row>
    <row r="9" spans="1:21">
      <c r="A9"/>
      <c r="B9"/>
      <c r="C9"/>
      <c r="D9"/>
      <c r="E9"/>
      <c r="F9"/>
    </row>
    <row r="10" spans="1:21">
      <c r="A10"/>
      <c r="B10"/>
      <c r="C10"/>
      <c r="D10"/>
      <c r="E10"/>
      <c r="F10"/>
    </row>
    <row r="11" spans="1:21">
      <c r="A11"/>
      <c r="B11"/>
      <c r="C11"/>
      <c r="D11"/>
      <c r="E11"/>
      <c r="F11"/>
    </row>
    <row r="12" spans="1:21">
      <c r="A12"/>
      <c r="B12"/>
      <c r="C12"/>
      <c r="D12"/>
      <c r="E12"/>
      <c r="F12"/>
    </row>
    <row r="13" spans="1:21">
      <c r="A13"/>
      <c r="B13"/>
      <c r="C13"/>
      <c r="D13"/>
      <c r="E13"/>
      <c r="F13"/>
    </row>
    <row r="14" spans="1:21">
      <c r="A14"/>
      <c r="B14"/>
      <c r="C14"/>
      <c r="D14"/>
      <c r="E14"/>
      <c r="F14"/>
    </row>
    <row r="15" spans="1:21">
      <c r="A15"/>
      <c r="B15"/>
      <c r="C15"/>
      <c r="D15"/>
      <c r="E15"/>
      <c r="F15"/>
    </row>
    <row r="16" spans="1:21">
      <c r="A16"/>
      <c r="B16"/>
      <c r="C16"/>
      <c r="D16"/>
      <c r="E16"/>
      <c r="F16"/>
    </row>
    <row r="17" spans="1:6">
      <c r="A17"/>
      <c r="B17"/>
      <c r="C17"/>
      <c r="D17"/>
      <c r="E17"/>
      <c r="F17"/>
    </row>
    <row r="18" spans="1:6">
      <c r="A18"/>
      <c r="B18"/>
      <c r="C18"/>
      <c r="D18"/>
      <c r="E18"/>
      <c r="F18"/>
    </row>
    <row r="19" spans="1:6">
      <c r="A19"/>
      <c r="B19"/>
      <c r="C19"/>
      <c r="D19"/>
      <c r="E19"/>
      <c r="F19"/>
    </row>
    <row r="20" spans="1:6">
      <c r="A20"/>
      <c r="B20"/>
      <c r="C20"/>
      <c r="D20"/>
      <c r="E20"/>
      <c r="F20"/>
    </row>
    <row r="21" spans="1:6">
      <c r="A21"/>
      <c r="B21"/>
      <c r="C21"/>
      <c r="D21"/>
      <c r="E21"/>
      <c r="F21"/>
    </row>
    <row r="22" spans="1:6">
      <c r="A22"/>
      <c r="B22"/>
      <c r="C22"/>
      <c r="D22"/>
      <c r="E22"/>
      <c r="F22"/>
    </row>
    <row r="23" spans="1:6">
      <c r="A23"/>
      <c r="B23"/>
      <c r="C23"/>
      <c r="D23"/>
      <c r="E23"/>
      <c r="F23"/>
    </row>
    <row r="24" spans="1:6">
      <c r="A24"/>
      <c r="B24"/>
      <c r="C24"/>
      <c r="D24"/>
      <c r="E24"/>
      <c r="F24"/>
    </row>
    <row r="25" spans="1:6">
      <c r="A25"/>
      <c r="B25"/>
      <c r="C25"/>
      <c r="D25"/>
      <c r="E25"/>
      <c r="F25"/>
    </row>
    <row r="26" spans="1:6">
      <c r="A26"/>
      <c r="B26"/>
      <c r="C26"/>
      <c r="D26"/>
      <c r="E26"/>
      <c r="F26"/>
    </row>
    <row r="27" spans="1:6">
      <c r="A27"/>
      <c r="B27"/>
      <c r="C27"/>
      <c r="D27"/>
      <c r="E27"/>
      <c r="F27"/>
    </row>
    <row r="28" spans="1:6">
      <c r="A28"/>
      <c r="B28"/>
      <c r="C28"/>
      <c r="D28"/>
      <c r="E28"/>
      <c r="F28"/>
    </row>
    <row r="29" spans="1:6">
      <c r="A29"/>
      <c r="B29"/>
      <c r="C29"/>
      <c r="D29"/>
      <c r="E29"/>
      <c r="F29"/>
    </row>
    <row r="30" spans="1:6">
      <c r="A30"/>
      <c r="B30"/>
      <c r="C30"/>
      <c r="D30"/>
      <c r="E30"/>
      <c r="F30"/>
    </row>
    <row r="31" spans="1:6">
      <c r="A31"/>
      <c r="B31"/>
      <c r="C31"/>
      <c r="D31"/>
      <c r="E31"/>
      <c r="F31"/>
    </row>
    <row r="32" spans="1:6">
      <c r="A32"/>
      <c r="B32"/>
      <c r="C32"/>
      <c r="D32"/>
      <c r="E32"/>
      <c r="F32"/>
    </row>
    <row r="33" spans="1:6">
      <c r="A33"/>
      <c r="B33"/>
      <c r="C33"/>
      <c r="D33"/>
      <c r="E33"/>
      <c r="F33"/>
    </row>
    <row r="34" spans="1:6">
      <c r="A34"/>
      <c r="B34"/>
      <c r="C34"/>
      <c r="D34"/>
      <c r="E34"/>
      <c r="F34"/>
    </row>
    <row r="35" spans="1:6">
      <c r="A35"/>
      <c r="B35"/>
      <c r="C35"/>
      <c r="D35"/>
      <c r="E35"/>
      <c r="F35"/>
    </row>
    <row r="36" spans="1:6">
      <c r="A36"/>
      <c r="B36"/>
      <c r="C36"/>
      <c r="D36"/>
      <c r="E36"/>
      <c r="F36"/>
    </row>
    <row r="37" spans="1:6">
      <c r="A37"/>
      <c r="B37"/>
      <c r="C37"/>
      <c r="D37"/>
      <c r="E37"/>
      <c r="F37"/>
    </row>
    <row r="38" spans="1:6">
      <c r="A38"/>
      <c r="B38"/>
      <c r="C38"/>
      <c r="D38"/>
      <c r="E38"/>
      <c r="F38"/>
    </row>
    <row r="39" spans="1:6">
      <c r="A39"/>
      <c r="B39"/>
      <c r="C39"/>
      <c r="D39"/>
      <c r="E39"/>
      <c r="F39"/>
    </row>
    <row r="40" spans="1:6">
      <c r="A40"/>
      <c r="B40"/>
      <c r="C40"/>
      <c r="D40"/>
      <c r="E40"/>
      <c r="F40"/>
    </row>
    <row r="41" spans="1:6">
      <c r="A41"/>
      <c r="B41"/>
      <c r="C41"/>
      <c r="D41"/>
      <c r="E41"/>
      <c r="F41"/>
    </row>
    <row r="42" spans="1:6">
      <c r="A42"/>
      <c r="B42"/>
      <c r="C42"/>
      <c r="D42"/>
      <c r="E42"/>
      <c r="F42"/>
    </row>
    <row r="43" spans="1:6">
      <c r="A43"/>
      <c r="B43"/>
      <c r="C43"/>
      <c r="D43"/>
      <c r="E43"/>
      <c r="F43"/>
    </row>
    <row r="44" spans="1:6">
      <c r="A44"/>
      <c r="B44"/>
      <c r="C44"/>
      <c r="D44"/>
      <c r="E44"/>
      <c r="F44"/>
    </row>
    <row r="45" spans="1:6">
      <c r="A45"/>
      <c r="B45"/>
      <c r="C45"/>
      <c r="D45"/>
      <c r="E45"/>
      <c r="F45"/>
    </row>
    <row r="46" spans="1:6">
      <c r="A46"/>
      <c r="B46"/>
      <c r="C46"/>
      <c r="D46"/>
      <c r="E46"/>
      <c r="F46"/>
    </row>
    <row r="47" spans="1:6">
      <c r="A47"/>
      <c r="B47"/>
      <c r="C47"/>
      <c r="D47"/>
      <c r="E47"/>
      <c r="F47"/>
    </row>
    <row r="48" spans="1:6">
      <c r="A48"/>
      <c r="B48"/>
      <c r="C48"/>
      <c r="D48"/>
      <c r="E48"/>
      <c r="F48"/>
    </row>
    <row r="49" spans="1:6">
      <c r="A49"/>
      <c r="B49"/>
      <c r="C49"/>
      <c r="D49"/>
      <c r="E49"/>
      <c r="F49"/>
    </row>
    <row r="50" spans="1:6">
      <c r="A50"/>
      <c r="B50"/>
      <c r="C50"/>
      <c r="D50"/>
      <c r="E50"/>
      <c r="F50"/>
    </row>
    <row r="51" spans="1:6">
      <c r="A51"/>
      <c r="B51"/>
      <c r="C51"/>
      <c r="D51"/>
      <c r="E51"/>
      <c r="F51"/>
    </row>
    <row r="52" spans="1:6">
      <c r="A52"/>
      <c r="B52"/>
      <c r="C52"/>
      <c r="D52"/>
      <c r="E52"/>
      <c r="F52"/>
    </row>
    <row r="53" spans="1:6">
      <c r="A53"/>
      <c r="B53"/>
      <c r="C53"/>
      <c r="D53"/>
      <c r="E53"/>
      <c r="F53"/>
    </row>
    <row r="54" spans="1:6">
      <c r="A54"/>
      <c r="B54"/>
      <c r="C54"/>
      <c r="D54"/>
      <c r="E54"/>
      <c r="F54"/>
    </row>
    <row r="55" spans="1:6">
      <c r="A55"/>
      <c r="B55"/>
      <c r="C55"/>
      <c r="D55"/>
      <c r="E55"/>
      <c r="F55"/>
    </row>
    <row r="56" spans="1:6">
      <c r="A56"/>
      <c r="B56"/>
      <c r="C56"/>
      <c r="D56"/>
      <c r="E56"/>
      <c r="F56"/>
    </row>
    <row r="57" spans="1:6">
      <c r="A57"/>
      <c r="B57"/>
      <c r="C57"/>
      <c r="D57"/>
      <c r="E57"/>
      <c r="F57"/>
    </row>
    <row r="58" spans="1:6">
      <c r="A58"/>
      <c r="B58"/>
      <c r="C58"/>
      <c r="D58"/>
      <c r="E58"/>
      <c r="F58"/>
    </row>
    <row r="59" spans="1:6">
      <c r="A59"/>
      <c r="B59"/>
      <c r="C59"/>
      <c r="D59"/>
      <c r="E59"/>
      <c r="F59"/>
    </row>
    <row r="60" spans="1:6">
      <c r="A60"/>
      <c r="B60"/>
      <c r="C60"/>
      <c r="D60"/>
      <c r="E60"/>
      <c r="F60"/>
    </row>
    <row r="61" spans="1:6">
      <c r="A61"/>
      <c r="B61"/>
      <c r="C61"/>
      <c r="D61"/>
      <c r="E61"/>
      <c r="F61"/>
    </row>
    <row r="62" spans="1:6">
      <c r="A62"/>
      <c r="B62"/>
      <c r="C62"/>
      <c r="D62"/>
      <c r="E62"/>
      <c r="F62"/>
    </row>
    <row r="63" spans="1:6">
      <c r="A63"/>
      <c r="B63"/>
      <c r="C63"/>
      <c r="D63"/>
      <c r="E63"/>
      <c r="F63"/>
    </row>
    <row r="64" spans="1:6">
      <c r="A64"/>
      <c r="B64"/>
      <c r="C64"/>
      <c r="D64"/>
      <c r="E64"/>
      <c r="F64"/>
    </row>
    <row r="65" spans="1:6">
      <c r="A65"/>
      <c r="B65"/>
      <c r="C65"/>
      <c r="D65"/>
      <c r="E65"/>
      <c r="F65"/>
    </row>
    <row r="66" spans="1:6">
      <c r="A66"/>
      <c r="B66"/>
      <c r="C66"/>
      <c r="D66"/>
      <c r="E66"/>
      <c r="F66"/>
    </row>
    <row r="67" spans="1:6">
      <c r="A67"/>
      <c r="B67"/>
      <c r="C67"/>
      <c r="D67"/>
      <c r="E67"/>
      <c r="F67"/>
    </row>
    <row r="68" spans="1:6">
      <c r="A68"/>
      <c r="B68"/>
      <c r="C68"/>
      <c r="D68"/>
      <c r="E68"/>
      <c r="F68"/>
    </row>
    <row r="69" spans="1:6">
      <c r="A69"/>
      <c r="B69"/>
      <c r="C69"/>
      <c r="D69"/>
      <c r="E69"/>
      <c r="F69"/>
    </row>
    <row r="70" spans="1:6">
      <c r="A70"/>
      <c r="B70"/>
      <c r="C70"/>
      <c r="D70"/>
      <c r="E70"/>
      <c r="F70"/>
    </row>
    <row r="71" spans="1:6">
      <c r="A71"/>
      <c r="B71"/>
      <c r="C71"/>
      <c r="D71"/>
      <c r="E71"/>
      <c r="F71"/>
    </row>
    <row r="72" spans="1:6">
      <c r="A72"/>
      <c r="B72"/>
      <c r="C72"/>
      <c r="D72"/>
      <c r="E72"/>
      <c r="F72"/>
    </row>
    <row r="73" spans="1:6">
      <c r="A73"/>
      <c r="B73"/>
      <c r="C73"/>
      <c r="D73"/>
      <c r="E73"/>
      <c r="F73"/>
    </row>
    <row r="74" spans="1:6">
      <c r="A74"/>
      <c r="B74"/>
      <c r="C74"/>
      <c r="D74"/>
      <c r="E74"/>
      <c r="F74"/>
    </row>
    <row r="75" spans="1:6">
      <c r="A75"/>
      <c r="B75"/>
      <c r="C75"/>
      <c r="D75"/>
      <c r="E75"/>
      <c r="F75"/>
    </row>
    <row r="76" spans="1:6">
      <c r="A76"/>
      <c r="B76"/>
      <c r="C76"/>
      <c r="D76"/>
      <c r="E76"/>
      <c r="F76"/>
    </row>
    <row r="77" spans="1:6">
      <c r="A77"/>
      <c r="B77"/>
      <c r="C77"/>
      <c r="D77"/>
      <c r="E77"/>
      <c r="F77"/>
    </row>
    <row r="78" spans="1:6">
      <c r="A78"/>
      <c r="B78"/>
      <c r="C78"/>
      <c r="D78"/>
      <c r="E78"/>
      <c r="F78"/>
    </row>
    <row r="79" spans="1:6">
      <c r="A79"/>
      <c r="B79"/>
      <c r="C79"/>
      <c r="D79"/>
      <c r="E79"/>
      <c r="F79"/>
    </row>
    <row r="80" spans="1:6">
      <c r="A80"/>
      <c r="B80"/>
      <c r="C80"/>
      <c r="D80"/>
      <c r="E80"/>
      <c r="F80"/>
    </row>
    <row r="81" spans="1:6">
      <c r="A81"/>
      <c r="B81"/>
      <c r="C81"/>
      <c r="D81"/>
      <c r="E81"/>
      <c r="F81"/>
    </row>
    <row r="82" spans="1:6">
      <c r="A82"/>
      <c r="B82"/>
      <c r="C82"/>
      <c r="D82"/>
      <c r="E82"/>
      <c r="F82"/>
    </row>
    <row r="83" spans="1:6">
      <c r="A83"/>
      <c r="B83"/>
      <c r="C83"/>
      <c r="D83"/>
      <c r="E83"/>
      <c r="F83"/>
    </row>
    <row r="84" spans="1:6">
      <c r="A84"/>
      <c r="B84"/>
      <c r="C84"/>
      <c r="D84"/>
      <c r="E84"/>
      <c r="F84"/>
    </row>
    <row r="85" spans="1:6">
      <c r="A85"/>
      <c r="B85"/>
      <c r="C85"/>
      <c r="D85"/>
      <c r="E85"/>
      <c r="F85"/>
    </row>
    <row r="86" spans="1:6">
      <c r="A86"/>
      <c r="B86"/>
      <c r="C86"/>
      <c r="D86"/>
      <c r="E86"/>
      <c r="F86"/>
    </row>
    <row r="87" spans="1:6">
      <c r="A87"/>
      <c r="B87"/>
      <c r="C87"/>
      <c r="D87"/>
      <c r="E87"/>
      <c r="F87"/>
    </row>
    <row r="88" spans="1:6">
      <c r="A88"/>
      <c r="B88"/>
      <c r="C88"/>
      <c r="D88"/>
      <c r="E88"/>
      <c r="F88"/>
    </row>
    <row r="89" spans="1:6">
      <c r="A89"/>
      <c r="B89"/>
      <c r="C89"/>
      <c r="D89"/>
      <c r="E89"/>
      <c r="F89"/>
    </row>
    <row r="90" spans="1:6">
      <c r="A90"/>
      <c r="B90"/>
      <c r="C90"/>
      <c r="D90"/>
      <c r="E90"/>
      <c r="F90"/>
    </row>
    <row r="91" spans="1:6">
      <c r="A91"/>
      <c r="B91"/>
      <c r="C91"/>
      <c r="D91"/>
      <c r="E91"/>
      <c r="F91"/>
    </row>
    <row r="92" spans="1:6">
      <c r="A92"/>
      <c r="B92"/>
      <c r="C92"/>
      <c r="D92"/>
      <c r="E92"/>
      <c r="F92"/>
    </row>
    <row r="93" spans="1:6">
      <c r="A93"/>
      <c r="B93"/>
      <c r="C93"/>
      <c r="D93"/>
      <c r="E93"/>
      <c r="F93"/>
    </row>
    <row r="94" spans="1:6">
      <c r="A94"/>
      <c r="B94"/>
      <c r="C94"/>
      <c r="D94"/>
      <c r="E94"/>
      <c r="F94"/>
    </row>
    <row r="95" spans="1:6">
      <c r="A95"/>
      <c r="B95"/>
      <c r="C95"/>
      <c r="D95"/>
      <c r="E95"/>
      <c r="F95"/>
    </row>
    <row r="96" spans="1:6">
      <c r="A96"/>
      <c r="B96"/>
      <c r="C96"/>
      <c r="D96"/>
      <c r="E96"/>
      <c r="F96"/>
    </row>
    <row r="97" spans="1:6">
      <c r="A97"/>
      <c r="B97"/>
      <c r="C97"/>
      <c r="D97"/>
      <c r="E97"/>
      <c r="F97"/>
    </row>
    <row r="98" spans="1:6">
      <c r="A98"/>
      <c r="B98"/>
      <c r="C98"/>
      <c r="D98"/>
      <c r="E98"/>
      <c r="F98"/>
    </row>
    <row r="99" spans="1:6">
      <c r="A99"/>
      <c r="B99"/>
      <c r="C99"/>
      <c r="D99"/>
      <c r="E99"/>
      <c r="F99"/>
    </row>
    <row r="100" spans="1:6">
      <c r="A100"/>
      <c r="B100"/>
      <c r="C100"/>
      <c r="D100"/>
      <c r="E100"/>
      <c r="F100"/>
    </row>
    <row r="101" spans="1:6">
      <c r="A101"/>
      <c r="B101"/>
      <c r="C101"/>
      <c r="D101"/>
      <c r="E101"/>
      <c r="F101"/>
    </row>
    <row r="102" spans="1:6">
      <c r="A102"/>
      <c r="B102"/>
      <c r="C102"/>
      <c r="D102"/>
      <c r="E102"/>
      <c r="F102"/>
    </row>
    <row r="103" spans="1:6">
      <c r="A103"/>
      <c r="B103"/>
      <c r="C103"/>
      <c r="D103"/>
      <c r="E103"/>
      <c r="F103"/>
    </row>
    <row r="104" spans="1:6">
      <c r="A104"/>
      <c r="B104"/>
      <c r="C104"/>
      <c r="D104"/>
      <c r="E10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NewCleanValue</vt:lpstr>
      <vt:lpstr>Top 10 FF</vt:lpstr>
      <vt:lpstr>Compliance Per Food Type</vt:lpstr>
      <vt:lpstr>Compliance Per SES</vt:lpstr>
      <vt:lpstr>Compliance Per FF Type</vt:lpstr>
      <vt:lpstr>Compliance Per Category</vt:lpstr>
      <vt:lpstr>Details</vt:lpstr>
      <vt:lpstr>Details (2)</vt:lpstr>
      <vt:lpstr>Statistics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2021-08-18T08:09:29Z</dcterms:created>
  <dcterms:modified xsi:type="dcterms:W3CDTF">2021-09-24T05:51:17Z</dcterms:modified>
</cp:coreProperties>
</file>