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W\Desktop\Net file\"/>
    </mc:Choice>
  </mc:AlternateContent>
  <xr:revisionPtr revIDLastSave="0" documentId="13_ncr:1_{829EEC59-0CFF-44DB-BF79-8A668A427A08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7" sheetId="8" r:id="rId2"/>
    <sheet name="Sheet2" sheetId="3" r:id="rId3"/>
    <sheet name="Detail breakdown" sheetId="4" r:id="rId4"/>
    <sheet name="Sheet3" sheetId="9" r:id="rId5"/>
    <sheet name="192.16" sheetId="11" r:id="rId6"/>
    <sheet name="172.16" sheetId="10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" i="10" l="1"/>
  <c r="T17" i="10"/>
  <c r="F11" i="11"/>
  <c r="U15" i="11"/>
  <c r="U14" i="11"/>
  <c r="U13" i="11"/>
  <c r="U12" i="11"/>
  <c r="U11" i="11"/>
  <c r="U10" i="11"/>
  <c r="J11" i="11"/>
  <c r="I11" i="11"/>
  <c r="H11" i="11"/>
  <c r="G11" i="11"/>
  <c r="K6" i="11"/>
  <c r="J6" i="10"/>
  <c r="T15" i="10"/>
  <c r="T14" i="10"/>
  <c r="T13" i="10"/>
  <c r="I11" i="10"/>
  <c r="I10" i="10"/>
  <c r="H11" i="10"/>
  <c r="H10" i="10"/>
  <c r="G11" i="10"/>
  <c r="F11" i="10"/>
  <c r="G10" i="10"/>
  <c r="F10" i="10"/>
  <c r="J10" i="10" s="1"/>
  <c r="T11" i="10"/>
  <c r="T12" i="10"/>
  <c r="T10" i="10"/>
  <c r="N10" i="10"/>
  <c r="C12" i="10"/>
  <c r="E11" i="10"/>
  <c r="B4" i="9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5" i="3" a="1"/>
  <c r="D15" i="3" s="1"/>
  <c r="D5" i="3" a="1"/>
  <c r="D5" i="3" s="1"/>
  <c r="D8" i="3" a="1"/>
  <c r="D8" i="3" s="1"/>
  <c r="B45" i="4"/>
  <c r="D45" i="4" s="1"/>
  <c r="D44" i="4"/>
  <c r="D43" i="4"/>
  <c r="D42" i="4"/>
  <c r="B42" i="4"/>
  <c r="B41" i="4"/>
  <c r="D41" i="4" s="1"/>
  <c r="D40" i="4"/>
  <c r="B40" i="4"/>
  <c r="D39" i="4"/>
  <c r="D38" i="4"/>
  <c r="D37" i="4"/>
  <c r="D36" i="4"/>
  <c r="D35" i="4"/>
  <c r="D33" i="4"/>
  <c r="D34" i="4"/>
  <c r="B34" i="4"/>
  <c r="B31" i="4"/>
  <c r="B30" i="4"/>
  <c r="B29" i="4"/>
  <c r="B23" i="4"/>
  <c r="D21" i="4"/>
  <c r="D22" i="4"/>
  <c r="C13" i="10" l="1"/>
  <c r="I12" i="10"/>
  <c r="H12" i="10"/>
  <c r="G12" i="10"/>
  <c r="F12" i="10"/>
  <c r="J11" i="10"/>
  <c r="K11" i="11"/>
  <c r="E12" i="10"/>
  <c r="C14" i="10"/>
  <c r="D13" i="4"/>
  <c r="D28" i="4"/>
  <c r="D27" i="4"/>
  <c r="D26" i="4"/>
  <c r="D24" i="4"/>
  <c r="D17" i="4"/>
  <c r="D16" i="4"/>
  <c r="D15" i="4"/>
  <c r="D14" i="4"/>
  <c r="D8" i="4"/>
  <c r="D7" i="4"/>
  <c r="D6" i="4"/>
  <c r="D5" i="4"/>
  <c r="D25" i="4"/>
  <c r="D32" i="4"/>
  <c r="D31" i="4"/>
  <c r="D30" i="4"/>
  <c r="D29" i="4"/>
  <c r="D23" i="4"/>
  <c r="B12" i="4"/>
  <c r="D12" i="4" s="1"/>
  <c r="B20" i="4"/>
  <c r="D20" i="4" s="1"/>
  <c r="B19" i="4"/>
  <c r="D19" i="4" s="1"/>
  <c r="B18" i="4"/>
  <c r="D18" i="4" s="1"/>
  <c r="C10" i="3" a="1"/>
  <c r="C10" i="3" s="1"/>
  <c r="C8" i="3" a="1"/>
  <c r="C8" i="3" s="1"/>
  <c r="C7" i="3" a="1"/>
  <c r="C7" i="3" s="1"/>
  <c r="H14" i="10" l="1"/>
  <c r="I14" i="10"/>
  <c r="G14" i="10"/>
  <c r="F14" i="10"/>
  <c r="J14" i="10" s="1"/>
  <c r="J12" i="10"/>
  <c r="E13" i="10"/>
  <c r="I13" i="10"/>
  <c r="H13" i="10"/>
  <c r="F13" i="10"/>
  <c r="G13" i="10"/>
  <c r="C15" i="10"/>
  <c r="E14" i="10"/>
  <c r="B11" i="4"/>
  <c r="D11" i="4" s="1"/>
  <c r="B10" i="4"/>
  <c r="D10" i="4" s="1"/>
  <c r="B9" i="4"/>
  <c r="H18" i="1"/>
  <c r="I18" i="1" s="1"/>
  <c r="J18" i="1" s="1"/>
  <c r="L7" i="1"/>
  <c r="L11" i="1"/>
  <c r="L9" i="1"/>
  <c r="L6" i="1"/>
  <c r="L4" i="1"/>
  <c r="F15" i="10" l="1"/>
  <c r="J15" i="10" s="1"/>
  <c r="G15" i="10"/>
  <c r="I15" i="10"/>
  <c r="H15" i="10"/>
  <c r="J13" i="10"/>
  <c r="E15" i="10"/>
  <c r="C16" i="10"/>
  <c r="D9" i="4"/>
  <c r="D6" i="3" a="1"/>
  <c r="D6" i="3" s="1"/>
  <c r="D17" i="3" a="1"/>
  <c r="D17" i="3" s="1"/>
  <c r="D13" i="3" a="1"/>
  <c r="D13" i="3" s="1"/>
  <c r="D9" i="3" a="1"/>
  <c r="D9" i="3" s="1"/>
  <c r="D16" i="3" a="1"/>
  <c r="D16" i="3" s="1"/>
  <c r="D12" i="3" a="1"/>
  <c r="D12" i="3" s="1"/>
  <c r="D11" i="3" a="1"/>
  <c r="D11" i="3" s="1"/>
  <c r="D7" i="3" a="1"/>
  <c r="D7" i="3" s="1"/>
  <c r="D14" i="3" a="1"/>
  <c r="D14" i="3" s="1"/>
  <c r="D10" i="3" a="1"/>
  <c r="D10" i="3" s="1"/>
  <c r="C22" i="3" a="1"/>
  <c r="C22" i="3" s="1"/>
  <c r="C18" i="3" a="1"/>
  <c r="C18" i="3" s="1"/>
  <c r="C14" i="3" a="1"/>
  <c r="C14" i="3" s="1"/>
  <c r="C6" i="3" a="1"/>
  <c r="C6" i="3" s="1"/>
  <c r="C11" i="3" a="1"/>
  <c r="C11" i="3" s="1"/>
  <c r="C21" i="3" a="1"/>
  <c r="C21" i="3" s="1"/>
  <c r="C17" i="3" a="1"/>
  <c r="C17" i="3" s="1"/>
  <c r="C13" i="3" a="1"/>
  <c r="C13" i="3" s="1"/>
  <c r="C9" i="3" a="1"/>
  <c r="C9" i="3" s="1"/>
  <c r="C5" i="3" a="1"/>
  <c r="C5" i="3" s="1"/>
  <c r="C15" i="3" a="1"/>
  <c r="C15" i="3" s="1"/>
  <c r="C20" i="3" a="1"/>
  <c r="C20" i="3" s="1"/>
  <c r="C16" i="3" a="1"/>
  <c r="C16" i="3" s="1"/>
  <c r="C12" i="3" a="1"/>
  <c r="C12" i="3" s="1"/>
  <c r="C19" i="3" a="1"/>
  <c r="C19" i="3" s="1"/>
  <c r="I16" i="10" l="1"/>
  <c r="H16" i="10"/>
  <c r="G16" i="10"/>
  <c r="F16" i="10"/>
  <c r="C17" i="10"/>
  <c r="E16" i="10"/>
  <c r="J16" i="10" l="1"/>
  <c r="I17" i="10"/>
  <c r="H17" i="10"/>
  <c r="F17" i="10"/>
  <c r="G17" i="10"/>
  <c r="E17" i="10"/>
  <c r="C18" i="10"/>
  <c r="H18" i="10" l="1"/>
  <c r="I18" i="10"/>
  <c r="G18" i="10"/>
  <c r="F18" i="10"/>
  <c r="C19" i="10"/>
  <c r="E18" i="10"/>
  <c r="F19" i="10" l="1"/>
  <c r="G19" i="10"/>
  <c r="I19" i="10"/>
  <c r="H19" i="10"/>
  <c r="E19" i="10"/>
  <c r="C20" i="10"/>
  <c r="I20" i="10" l="1"/>
  <c r="H20" i="10"/>
  <c r="G20" i="10"/>
  <c r="F20" i="10"/>
  <c r="C21" i="10"/>
  <c r="E20" i="10"/>
  <c r="I21" i="10" l="1"/>
  <c r="H21" i="10"/>
  <c r="F21" i="10"/>
  <c r="G21" i="10"/>
  <c r="E21" i="10"/>
  <c r="C22" i="10"/>
  <c r="H22" i="10" l="1"/>
  <c r="I22" i="10"/>
  <c r="G22" i="10"/>
  <c r="F22" i="10"/>
  <c r="C23" i="10"/>
  <c r="E22" i="10"/>
  <c r="F23" i="10" l="1"/>
  <c r="G23" i="10"/>
  <c r="I23" i="10"/>
  <c r="H23" i="10"/>
  <c r="E23" i="10"/>
  <c r="C24" i="10"/>
  <c r="I24" i="10" l="1"/>
  <c r="H24" i="10"/>
  <c r="G24" i="10"/>
  <c r="F24" i="10"/>
  <c r="C25" i="10"/>
  <c r="E24" i="10"/>
  <c r="I25" i="10" l="1"/>
  <c r="H25" i="10"/>
  <c r="F25" i="10"/>
  <c r="G25" i="10"/>
  <c r="E25" i="10"/>
  <c r="C26" i="10"/>
  <c r="H26" i="10" l="1"/>
  <c r="I26" i="10"/>
  <c r="G26" i="10"/>
  <c r="F26" i="10"/>
  <c r="C27" i="10"/>
  <c r="E26" i="10"/>
  <c r="F27" i="10" l="1"/>
  <c r="G27" i="10"/>
  <c r="I27" i="10"/>
  <c r="H27" i="10"/>
  <c r="E27" i="10"/>
  <c r="C28" i="10"/>
  <c r="I28" i="10" l="1"/>
  <c r="H28" i="10"/>
  <c r="G28" i="10"/>
  <c r="F28" i="10"/>
  <c r="C29" i="10"/>
  <c r="E28" i="10"/>
  <c r="I29" i="10" l="1"/>
  <c r="H29" i="10"/>
  <c r="F29" i="10"/>
  <c r="G29" i="10"/>
  <c r="E29" i="10"/>
  <c r="C30" i="10"/>
  <c r="H30" i="10" l="1"/>
  <c r="I30" i="10"/>
  <c r="G30" i="10"/>
  <c r="F30" i="10"/>
  <c r="C31" i="10"/>
  <c r="E30" i="10"/>
  <c r="F31" i="10" l="1"/>
  <c r="G31" i="10"/>
  <c r="I31" i="10"/>
  <c r="H31" i="10"/>
  <c r="E31" i="10"/>
  <c r="C32" i="10"/>
  <c r="I32" i="10" l="1"/>
  <c r="H32" i="10"/>
  <c r="G32" i="10"/>
  <c r="F32" i="10"/>
  <c r="C33" i="10"/>
  <c r="E32" i="10"/>
  <c r="I33" i="10" l="1"/>
  <c r="H33" i="10"/>
  <c r="F33" i="10"/>
  <c r="G33" i="10"/>
  <c r="E33" i="10"/>
  <c r="C34" i="10"/>
  <c r="H34" i="10" l="1"/>
  <c r="I34" i="10"/>
  <c r="G34" i="10"/>
  <c r="F34" i="10"/>
  <c r="C35" i="10"/>
  <c r="E34" i="10"/>
  <c r="F35" i="10" l="1"/>
  <c r="G35" i="10"/>
  <c r="I35" i="10"/>
  <c r="H35" i="10"/>
  <c r="E35" i="10"/>
  <c r="C36" i="10"/>
  <c r="I36" i="10" l="1"/>
  <c r="H36" i="10"/>
  <c r="G36" i="10"/>
  <c r="F36" i="10"/>
  <c r="E36" i="10"/>
  <c r="C37" i="10"/>
  <c r="I37" i="10" l="1"/>
  <c r="H37" i="10"/>
  <c r="F37" i="10"/>
  <c r="G37" i="10"/>
  <c r="E37" i="10"/>
  <c r="C38" i="10"/>
  <c r="H38" i="10" l="1"/>
  <c r="I38" i="10"/>
  <c r="G38" i="10"/>
  <c r="F38" i="10"/>
  <c r="C39" i="10"/>
  <c r="E38" i="10"/>
  <c r="F39" i="10" l="1"/>
  <c r="G39" i="10"/>
  <c r="I39" i="10"/>
  <c r="H39" i="10"/>
  <c r="E39" i="10"/>
  <c r="C40" i="10"/>
  <c r="I40" i="10" l="1"/>
  <c r="H40" i="10"/>
  <c r="G40" i="10"/>
  <c r="F40" i="10"/>
  <c r="E40" i="10"/>
  <c r="C41" i="10"/>
  <c r="I41" i="10" l="1"/>
  <c r="H41" i="10"/>
  <c r="F41" i="10"/>
  <c r="G41" i="10"/>
  <c r="E41" i="10"/>
  <c r="C42" i="10"/>
  <c r="H42" i="10" l="1"/>
  <c r="I42" i="10"/>
  <c r="G42" i="10"/>
  <c r="F42" i="10"/>
  <c r="E42" i="10"/>
  <c r="C43" i="10"/>
  <c r="F43" i="10" l="1"/>
  <c r="G43" i="10"/>
  <c r="I43" i="10"/>
  <c r="H43" i="10"/>
  <c r="E43" i="10"/>
  <c r="C44" i="10"/>
  <c r="I44" i="10" l="1"/>
  <c r="H44" i="10"/>
  <c r="G44" i="10"/>
  <c r="F44" i="10"/>
  <c r="C45" i="10"/>
  <c r="E44" i="10"/>
  <c r="I45" i="10" l="1"/>
  <c r="H45" i="10"/>
  <c r="F45" i="10"/>
  <c r="G45" i="10"/>
  <c r="E45" i="10"/>
  <c r="C46" i="10"/>
  <c r="H46" i="10" l="1"/>
  <c r="I46" i="10"/>
  <c r="G46" i="10"/>
  <c r="F46" i="10"/>
  <c r="E46" i="10"/>
  <c r="C47" i="10"/>
  <c r="F47" i="10" l="1"/>
  <c r="G47" i="10"/>
  <c r="I47" i="10"/>
  <c r="H47" i="10"/>
  <c r="E47" i="10"/>
  <c r="C48" i="10"/>
  <c r="I48" i="10" l="1"/>
  <c r="H48" i="10"/>
  <c r="G48" i="10"/>
  <c r="F48" i="10"/>
  <c r="C49" i="10"/>
  <c r="E48" i="10"/>
  <c r="I49" i="10" l="1"/>
  <c r="H49" i="10"/>
  <c r="F49" i="10"/>
  <c r="G49" i="10"/>
  <c r="E49" i="10"/>
  <c r="C50" i="10"/>
  <c r="H50" i="10" l="1"/>
  <c r="I50" i="10"/>
  <c r="G50" i="10"/>
  <c r="F50" i="10"/>
  <c r="E50" i="10"/>
  <c r="C51" i="10"/>
  <c r="F51" i="10" l="1"/>
  <c r="G51" i="10"/>
  <c r="I51" i="10"/>
  <c r="H51" i="10"/>
  <c r="C52" i="10"/>
  <c r="E51" i="10"/>
  <c r="I52" i="10" l="1"/>
  <c r="H52" i="10"/>
  <c r="G52" i="10"/>
  <c r="F52" i="10"/>
  <c r="E52" i="10"/>
  <c r="C53" i="10"/>
  <c r="I53" i="10" l="1"/>
  <c r="H53" i="10"/>
  <c r="F53" i="10"/>
  <c r="G53" i="10"/>
  <c r="E53" i="10"/>
  <c r="C54" i="10"/>
  <c r="H54" i="10" l="1"/>
  <c r="I54" i="10"/>
  <c r="G54" i="10"/>
  <c r="F54" i="10"/>
  <c r="E54" i="10"/>
  <c r="C55" i="10"/>
  <c r="F55" i="10" l="1"/>
  <c r="G55" i="10"/>
  <c r="I55" i="10"/>
  <c r="H55" i="10"/>
  <c r="E55" i="10"/>
  <c r="C56" i="10"/>
  <c r="I56" i="10" l="1"/>
  <c r="H56" i="10"/>
  <c r="G56" i="10"/>
  <c r="F56" i="10"/>
  <c r="E56" i="10"/>
  <c r="C57" i="10"/>
  <c r="I57" i="10" l="1"/>
  <c r="H57" i="10"/>
  <c r="F57" i="10"/>
  <c r="G57" i="10"/>
  <c r="C58" i="10"/>
  <c r="E57" i="10"/>
  <c r="H58" i="10" l="1"/>
  <c r="I58" i="10"/>
  <c r="G58" i="10"/>
  <c r="F58" i="10"/>
  <c r="C59" i="10"/>
  <c r="E58" i="10"/>
  <c r="F59" i="10" l="1"/>
  <c r="G59" i="10"/>
  <c r="I59" i="10"/>
  <c r="H59" i="10"/>
  <c r="E59" i="10"/>
  <c r="C60" i="10"/>
  <c r="I60" i="10" l="1"/>
  <c r="H60" i="10"/>
  <c r="G60" i="10"/>
  <c r="F60" i="10"/>
  <c r="C61" i="10"/>
  <c r="E60" i="10"/>
  <c r="I61" i="10" l="1"/>
  <c r="H61" i="10"/>
  <c r="F61" i="10"/>
  <c r="G61" i="10"/>
  <c r="E61" i="10"/>
  <c r="C62" i="10"/>
  <c r="H62" i="10" l="1"/>
  <c r="I62" i="10"/>
  <c r="G62" i="10"/>
  <c r="F62" i="10"/>
  <c r="E62" i="10"/>
  <c r="C63" i="10"/>
  <c r="F63" i="10" l="1"/>
  <c r="G63" i="10"/>
  <c r="I63" i="10"/>
  <c r="H63" i="10"/>
  <c r="E63" i="10"/>
  <c r="C64" i="10"/>
  <c r="I64" i="10" l="1"/>
  <c r="H64" i="10"/>
  <c r="G64" i="10"/>
  <c r="F64" i="10"/>
  <c r="C65" i="10"/>
  <c r="E64" i="10"/>
  <c r="I65" i="10" l="1"/>
  <c r="H65" i="10"/>
  <c r="F65" i="10"/>
  <c r="G65" i="10"/>
  <c r="E65" i="10"/>
  <c r="C66" i="10"/>
  <c r="H66" i="10" l="1"/>
  <c r="I66" i="10"/>
  <c r="G66" i="10"/>
  <c r="F66" i="10"/>
  <c r="E66" i="10"/>
  <c r="C67" i="10"/>
  <c r="F67" i="10" l="1"/>
  <c r="G67" i="10"/>
  <c r="I67" i="10"/>
  <c r="H67" i="10"/>
  <c r="E67" i="10"/>
  <c r="C68" i="10"/>
  <c r="I68" i="10" l="1"/>
  <c r="H68" i="10"/>
  <c r="G68" i="10"/>
  <c r="F68" i="10"/>
  <c r="E68" i="10"/>
  <c r="C69" i="10"/>
  <c r="I69" i="10" l="1"/>
  <c r="H69" i="10"/>
  <c r="F69" i="10"/>
  <c r="G69" i="10"/>
  <c r="E69" i="10"/>
  <c r="C70" i="10"/>
  <c r="H70" i="10" l="1"/>
  <c r="I70" i="10"/>
  <c r="G70" i="10"/>
  <c r="F70" i="10"/>
  <c r="E70" i="10"/>
  <c r="C71" i="10"/>
  <c r="F71" i="10" l="1"/>
  <c r="G71" i="10"/>
  <c r="I71" i="10"/>
  <c r="H71" i="10"/>
  <c r="E71" i="10"/>
  <c r="C72" i="10"/>
  <c r="I72" i="10" l="1"/>
  <c r="H72" i="10"/>
  <c r="G72" i="10"/>
  <c r="F72" i="10"/>
  <c r="E72" i="10"/>
  <c r="C73" i="10"/>
  <c r="E73" i="10" l="1"/>
  <c r="I73" i="10"/>
  <c r="H73" i="10"/>
  <c r="F73" i="10"/>
  <c r="G7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<sst xmlns="http://schemas.openxmlformats.org/spreadsheetml/2006/main" count="109" uniqueCount="78">
  <si>
    <t>RUN A WEBSITE COST</t>
  </si>
  <si>
    <t>WORDPRESS</t>
  </si>
  <si>
    <t>AWS</t>
  </si>
  <si>
    <t>GOOGLE CLOUD</t>
  </si>
  <si>
    <t>GODADDY</t>
  </si>
  <si>
    <t>DOMAIN</t>
  </si>
  <si>
    <t>HOSTING</t>
  </si>
  <si>
    <t>ROUTING</t>
  </si>
  <si>
    <t>FOR ONE YEAR</t>
  </si>
  <si>
    <t>TOTAL</t>
  </si>
  <si>
    <t>&lt;-- Run at S3  - static website</t>
  </si>
  <si>
    <t>DNS</t>
  </si>
  <si>
    <t>EC2 instance + DNS route 53</t>
  </si>
  <si>
    <t>Quantity</t>
  </si>
  <si>
    <t>Task</t>
  </si>
  <si>
    <t>VMWARE-VBT</t>
  </si>
  <si>
    <t>DATE</t>
  </si>
  <si>
    <t>START</t>
  </si>
  <si>
    <t>END</t>
  </si>
  <si>
    <t>Row Labels</t>
  </si>
  <si>
    <t>(blank)</t>
  </si>
  <si>
    <t>Grand Total</t>
  </si>
  <si>
    <t>Run</t>
  </si>
  <si>
    <t>Excel</t>
  </si>
  <si>
    <t>Time</t>
  </si>
  <si>
    <t>Count of Time</t>
  </si>
  <si>
    <t>Jorge</t>
  </si>
  <si>
    <t>MAIN</t>
  </si>
  <si>
    <t>VBT</t>
  </si>
  <si>
    <t>NETWORK DOCUMENTATION</t>
  </si>
  <si>
    <t>Deadline</t>
  </si>
  <si>
    <t>Today</t>
  </si>
  <si>
    <t>Days left</t>
  </si>
  <si>
    <t>on 60 Days</t>
  </si>
  <si>
    <t>On 50 Days</t>
  </si>
  <si>
    <t>on 30 Days</t>
  </si>
  <si>
    <t>Target Acheivement</t>
  </si>
  <si>
    <t>Address:</t>
  </si>
  <si>
    <t>172.16.0.0/16</t>
  </si>
  <si>
    <t xml:space="preserve">Netmask: </t>
  </si>
  <si>
    <t>255.255.0.0</t>
  </si>
  <si>
    <t xml:space="preserve">Broadcast: </t>
  </si>
  <si>
    <t>172.16.255.255</t>
  </si>
  <si>
    <t>usable address:</t>
  </si>
  <si>
    <t>Set one Row Equal to /22</t>
  </si>
  <si>
    <t>172.16.0.0</t>
  </si>
  <si>
    <t>In total usage address:</t>
  </si>
  <si>
    <t>.1.0</t>
  </si>
  <si>
    <t>.0.0</t>
  </si>
  <si>
    <t>.2.0</t>
  </si>
  <si>
    <t>.3.0</t>
  </si>
  <si>
    <t>Susan computer</t>
  </si>
  <si>
    <t>John Computer</t>
  </si>
  <si>
    <t>Server</t>
  </si>
  <si>
    <t>Wireless guest</t>
  </si>
  <si>
    <t>Used address:</t>
  </si>
  <si>
    <t>192.168.1.0/24</t>
  </si>
  <si>
    <t>255.255.255.0</t>
  </si>
  <si>
    <t>192.168.1.255</t>
  </si>
  <si>
    <t>Device</t>
  </si>
  <si>
    <t>Port</t>
  </si>
  <si>
    <t>R1</t>
  </si>
  <si>
    <t>Port channel 1</t>
  </si>
  <si>
    <t>IP address</t>
  </si>
  <si>
    <t>SW1</t>
  </si>
  <si>
    <t>VLAN 1</t>
  </si>
  <si>
    <t>PC0</t>
  </si>
  <si>
    <t>PC1</t>
  </si>
  <si>
    <t>Method</t>
  </si>
  <si>
    <t>DHCP</t>
  </si>
  <si>
    <t>Static</t>
  </si>
  <si>
    <t>PC3</t>
  </si>
  <si>
    <t>Manager laptop</t>
  </si>
  <si>
    <t>Network</t>
  </si>
  <si>
    <t>.3.1</t>
  </si>
  <si>
    <t>VLAN 10</t>
  </si>
  <si>
    <t>VLAN 20</t>
  </si>
  <si>
    <t>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</si>
</sst>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0" applyNumberFormat="1" applyFon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/>
    <xf numFmtId="164" fontId="0" fillId="0" borderId="0" xfId="0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6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W" refreshedDate="44378.421708217589" createdVersion="7" refreshedVersion="7" minRefreshableVersion="3" recordCount="19" xr:uid="{E199EBDB-7A2D-4099-94D6-F41BDBC5CBB1}">
  <cacheSource type="worksheet">
    <worksheetSource ref="B4:D23" sheet="Sheet2"/>
  </cacheSource>
  <cacheFields count="3">
    <cacheField name="Time" numFmtId="0">
      <sharedItems containsNonDate="0" containsDate="1" containsString="0" containsBlank="1" minDate="1899-12-30T07:00:00" maxDate="1900-01-01T00:00:00"/>
    </cacheField>
    <cacheField name="30-Jun" numFmtId="0">
      <sharedItems containsBlank="1" containsMixedTypes="1" containsNumber="1" containsInteger="1" minValue="0" maxValue="0" count="5">
        <n v="0"/>
        <s v="Excel"/>
        <s v="VMWARE-VBT"/>
        <s v="AWS"/>
        <m/>
      </sharedItems>
    </cacheField>
    <cacheField name="01-Jul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1899-12-30T07:00:00"/>
    <x v="0"/>
    <e v="#N/A"/>
  </r>
  <r>
    <d v="1899-12-30T08:00:00"/>
    <x v="0"/>
    <s v="Run"/>
  </r>
  <r>
    <d v="1899-12-30T09:00:00"/>
    <x v="1"/>
    <s v="Run"/>
  </r>
  <r>
    <d v="1899-12-30T10:00:00"/>
    <x v="2"/>
    <s v="AWS"/>
  </r>
  <r>
    <d v="1899-12-30T11:00:00"/>
    <x v="0"/>
    <n v="0"/>
  </r>
  <r>
    <d v="1899-12-30T12:00:00"/>
    <x v="0"/>
    <n v="0"/>
  </r>
  <r>
    <d v="1899-12-30T13:00:00"/>
    <x v="0"/>
    <n v="0"/>
  </r>
  <r>
    <d v="1899-12-30T14:00:00"/>
    <x v="0"/>
    <n v="0"/>
  </r>
  <r>
    <d v="1899-12-30T15:00:00"/>
    <x v="3"/>
    <n v="0"/>
  </r>
  <r>
    <d v="1899-12-30T16:00:00"/>
    <x v="3"/>
    <n v="0"/>
  </r>
  <r>
    <d v="1899-12-30T17:00:00"/>
    <x v="0"/>
    <e v="#N/A"/>
  </r>
  <r>
    <d v="1899-12-30T18:00:00"/>
    <x v="0"/>
    <e v="#N/A"/>
  </r>
  <r>
    <d v="1899-12-30T19:00:00"/>
    <x v="0"/>
    <e v="#N/A"/>
  </r>
  <r>
    <d v="1899-12-30T20:00:00"/>
    <x v="0"/>
    <e v="#N/A"/>
  </r>
  <r>
    <d v="1899-12-30T21:00:00"/>
    <x v="0"/>
    <e v="#N/A"/>
  </r>
  <r>
    <d v="1899-12-30T22:00:00"/>
    <x v="0"/>
    <e v="#N/A"/>
  </r>
  <r>
    <d v="1899-12-30T23:00:00"/>
    <x v="0"/>
    <e v="#N/A"/>
  </r>
  <r>
    <d v="1899-12-31T00:00:00"/>
    <x v="0"/>
    <e v="#N/A"/>
  </r>
  <r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8585E-D73F-4F8A-B733-998238B18E0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29AF7-2FB6-40EA-9868-370CCDCE25F0}" name="Table1" displayName="Table1" ref="F9:L32" totalsRowShown="0" headerRowDxfId="5">
  <autoFilter ref="F9:L32" xr:uid="{23A29AF7-2FB6-40EA-9868-370CCDCE25F0}"/>
  <tableColumns count="7">
    <tableColumn id="1" xr3:uid="{2BB7E5B1-E611-4BEC-AACF-1B08351D108A}" name="Network"/>
    <tableColumn id="2" xr3:uid="{A3CF4762-4B63-4EA3-9E5F-803CAD598AAF}" name=".0.0" dataDxfId="4" dataCellStyle="Comma"/>
    <tableColumn id="3" xr3:uid="{49704FEF-85F5-4146-9740-878CAB9CCFBD}" name=".1.0" dataDxfId="3" dataCellStyle="Comma"/>
    <tableColumn id="4" xr3:uid="{F585B433-DEBE-4EEE-9FFA-6360331C526D}" name=".2.0" dataDxfId="2" dataCellStyle="Comma"/>
    <tableColumn id="5" xr3:uid="{ECC6306B-3832-4BFD-9C9A-D93B112BE33C}" name=".3.0" dataDxfId="1" dataCellStyle="Comma"/>
    <tableColumn id="6" xr3:uid="{C2EC32B1-3597-4B9B-8151-D9C17D59A72C}" name=".3.1" dataDxfId="0"/>
    <tableColumn id="7" xr3:uid="{9E87E47B-AB50-4459-AD77-7364C2F4AB5F}" name="In total usage address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workbookViewId="0">
      <selection activeCell="B29" sqref="B29"/>
    </sheetView>
  </sheetViews>
  <sheetFormatPr defaultRowHeight="14.4" x14ac:dyDescent="0.3"/>
  <cols>
    <col min="2" max="2" width="19.109375" bestFit="1" customWidth="1"/>
    <col min="3" max="3" width="1.88671875" customWidth="1"/>
    <col min="8" max="8" width="10.5546875" bestFit="1" customWidth="1"/>
  </cols>
  <sheetData>
    <row r="1" spans="2:14" ht="15" thickBot="1" x14ac:dyDescent="0.35"/>
    <row r="2" spans="2:14" ht="15" thickBot="1" x14ac:dyDescent="0.35">
      <c r="B2" t="s">
        <v>0</v>
      </c>
      <c r="D2" s="29" t="s">
        <v>8</v>
      </c>
      <c r="E2" s="30"/>
      <c r="F2" s="30"/>
      <c r="G2" s="30"/>
      <c r="H2" s="30"/>
      <c r="I2" s="30"/>
      <c r="J2" s="30"/>
      <c r="K2" s="30"/>
      <c r="L2" s="31"/>
    </row>
    <row r="3" spans="2:14" x14ac:dyDescent="0.3">
      <c r="D3" s="1" t="s">
        <v>5</v>
      </c>
      <c r="E3" s="1"/>
      <c r="F3" s="1" t="s">
        <v>11</v>
      </c>
      <c r="G3" s="1"/>
      <c r="H3" s="1" t="s">
        <v>6</v>
      </c>
      <c r="I3" s="1"/>
      <c r="J3" s="1" t="s">
        <v>7</v>
      </c>
      <c r="L3" s="1" t="s">
        <v>9</v>
      </c>
    </row>
    <row r="4" spans="2:14" x14ac:dyDescent="0.3">
      <c r="B4" t="s">
        <v>1</v>
      </c>
      <c r="D4" s="2"/>
      <c r="E4" s="2"/>
      <c r="F4" s="2"/>
      <c r="G4" s="2"/>
      <c r="H4" s="2">
        <v>36</v>
      </c>
      <c r="I4" s="2"/>
      <c r="J4" s="2"/>
      <c r="L4" s="3">
        <f>SUM(D4:K4)</f>
        <v>36</v>
      </c>
    </row>
    <row r="5" spans="2:14" x14ac:dyDescent="0.3">
      <c r="D5" s="2"/>
      <c r="E5" s="2"/>
      <c r="F5" s="2"/>
      <c r="G5" s="2"/>
      <c r="H5" s="2"/>
      <c r="I5" s="2"/>
      <c r="J5" s="2"/>
      <c r="L5" s="1"/>
    </row>
    <row r="6" spans="2:14" x14ac:dyDescent="0.3">
      <c r="B6" t="s">
        <v>2</v>
      </c>
      <c r="D6" s="2"/>
      <c r="E6" s="2"/>
      <c r="F6" s="2"/>
      <c r="G6" s="2"/>
      <c r="H6" s="2">
        <v>25.36</v>
      </c>
      <c r="I6" s="2"/>
      <c r="J6" s="2"/>
      <c r="L6" s="3">
        <f>SUM(D6:K6)</f>
        <v>25.36</v>
      </c>
      <c r="N6" t="s">
        <v>10</v>
      </c>
    </row>
    <row r="7" spans="2:14" x14ac:dyDescent="0.3">
      <c r="B7" t="s">
        <v>2</v>
      </c>
      <c r="D7" s="2"/>
      <c r="E7" s="2"/>
      <c r="F7" s="2">
        <v>1</v>
      </c>
      <c r="G7" s="2"/>
      <c r="H7" s="2">
        <v>51.82</v>
      </c>
      <c r="I7" s="2"/>
      <c r="J7" s="2"/>
      <c r="L7" s="3">
        <f>SUM(D7:K7)</f>
        <v>52.82</v>
      </c>
      <c r="N7" t="s">
        <v>12</v>
      </c>
    </row>
    <row r="8" spans="2:14" x14ac:dyDescent="0.3">
      <c r="D8" s="2"/>
      <c r="E8" s="2"/>
      <c r="F8" s="2"/>
      <c r="G8" s="2"/>
      <c r="H8" s="2"/>
      <c r="I8" s="2"/>
      <c r="J8" s="2"/>
      <c r="L8" s="1"/>
    </row>
    <row r="9" spans="2:14" x14ac:dyDescent="0.3">
      <c r="B9" t="s">
        <v>3</v>
      </c>
      <c r="D9" s="2"/>
      <c r="E9" s="2"/>
      <c r="F9" s="2"/>
      <c r="G9" s="2"/>
      <c r="H9" s="2">
        <v>76.56</v>
      </c>
      <c r="I9" s="2"/>
      <c r="J9" s="2"/>
      <c r="L9" s="3">
        <f>SUM(D9:K9)</f>
        <v>76.56</v>
      </c>
    </row>
    <row r="10" spans="2:14" x14ac:dyDescent="0.3">
      <c r="D10" s="2"/>
      <c r="E10" s="2"/>
      <c r="F10" s="2"/>
      <c r="G10" s="2"/>
      <c r="H10" s="2"/>
      <c r="I10" s="2"/>
      <c r="J10" s="2"/>
      <c r="L10" s="1"/>
    </row>
    <row r="11" spans="2:14" x14ac:dyDescent="0.3">
      <c r="B11" t="s">
        <v>4</v>
      </c>
      <c r="D11" s="2"/>
      <c r="E11" s="2"/>
      <c r="F11" s="2"/>
      <c r="G11" s="2"/>
      <c r="H11" s="2">
        <v>59.88</v>
      </c>
      <c r="I11" s="2"/>
      <c r="J11" s="2"/>
      <c r="L11" s="3">
        <f>SUM(D11:K11)</f>
        <v>59.88</v>
      </c>
    </row>
    <row r="12" spans="2:14" x14ac:dyDescent="0.3">
      <c r="D12" s="2"/>
      <c r="E12" s="2"/>
      <c r="F12" s="2"/>
      <c r="G12" s="2"/>
      <c r="H12" s="2"/>
      <c r="I12" s="2"/>
      <c r="J12" s="2"/>
    </row>
    <row r="13" spans="2:14" x14ac:dyDescent="0.3">
      <c r="D13" s="2"/>
      <c r="E13" s="2"/>
      <c r="F13" s="2"/>
      <c r="G13" s="2"/>
      <c r="H13" s="2"/>
      <c r="I13" s="2"/>
      <c r="J13" s="2"/>
    </row>
    <row r="14" spans="2:14" x14ac:dyDescent="0.3">
      <c r="D14" s="2"/>
      <c r="E14" s="2"/>
      <c r="F14" s="2"/>
      <c r="G14" s="2"/>
      <c r="H14" s="2"/>
      <c r="I14" s="2"/>
      <c r="J14" s="2"/>
    </row>
    <row r="15" spans="2:14" x14ac:dyDescent="0.3">
      <c r="D15" s="2"/>
      <c r="E15" s="2"/>
      <c r="F15" s="2"/>
      <c r="G15" s="2"/>
      <c r="H15" s="2"/>
      <c r="I15" s="2"/>
      <c r="J15" s="2"/>
    </row>
    <row r="16" spans="2:14" x14ac:dyDescent="0.3">
      <c r="D16" s="2"/>
      <c r="E16" s="2"/>
      <c r="F16" s="2"/>
      <c r="G16" s="2"/>
      <c r="H16" s="2"/>
      <c r="I16" s="2"/>
      <c r="J16" s="2"/>
    </row>
    <row r="18" spans="7:10" x14ac:dyDescent="0.3">
      <c r="G18" s="4">
        <v>44408</v>
      </c>
      <c r="H18" s="5">
        <f ca="1">TODAY()</f>
        <v>44398</v>
      </c>
      <c r="I18">
        <f ca="1">G18-H18</f>
        <v>10</v>
      </c>
      <c r="J18">
        <f ca="1">I18/7</f>
        <v>1.4285714285714286</v>
      </c>
    </row>
  </sheetData>
  <mergeCells count="1">
    <mergeCell ref="D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A903-C69C-414B-9FA0-F3257C7AE37A}">
  <dimension ref="A3:B9"/>
  <sheetViews>
    <sheetView workbookViewId="0">
      <selection activeCell="D29" sqref="D29"/>
    </sheetView>
  </sheetViews>
  <sheetFormatPr defaultRowHeight="14.4" x14ac:dyDescent="0.3"/>
  <cols>
    <col min="1" max="1" width="12.6640625" bestFit="1" customWidth="1"/>
    <col min="2" max="2" width="12.88671875" bestFit="1" customWidth="1"/>
    <col min="3" max="3" width="5.44140625" bestFit="1" customWidth="1"/>
    <col min="4" max="4" width="7" bestFit="1" customWidth="1"/>
    <col min="5" max="5" width="10.6640625" bestFit="1" customWidth="1"/>
    <col min="6" max="6" width="7.33203125" bestFit="1" customWidth="1"/>
    <col min="7" max="7" width="9.88671875" bestFit="1" customWidth="1"/>
    <col min="8" max="8" width="15.33203125" bestFit="1" customWidth="1"/>
    <col min="9" max="9" width="18" bestFit="1" customWidth="1"/>
    <col min="10" max="10" width="9" bestFit="1" customWidth="1"/>
    <col min="11" max="11" width="11.6640625" bestFit="1" customWidth="1"/>
    <col min="12" max="12" width="10.6640625" bestFit="1" customWidth="1"/>
  </cols>
  <sheetData>
    <row r="3" spans="1:2" x14ac:dyDescent="0.3">
      <c r="A3" s="8" t="s">
        <v>19</v>
      </c>
      <c r="B3" t="s">
        <v>25</v>
      </c>
    </row>
    <row r="4" spans="1:2" x14ac:dyDescent="0.3">
      <c r="A4" s="9">
        <v>0</v>
      </c>
      <c r="B4" s="10">
        <v>14</v>
      </c>
    </row>
    <row r="5" spans="1:2" x14ac:dyDescent="0.3">
      <c r="A5" s="9" t="s">
        <v>23</v>
      </c>
      <c r="B5" s="10">
        <v>1</v>
      </c>
    </row>
    <row r="6" spans="1:2" x14ac:dyDescent="0.3">
      <c r="A6" s="9" t="s">
        <v>15</v>
      </c>
      <c r="B6" s="10">
        <v>1</v>
      </c>
    </row>
    <row r="7" spans="1:2" x14ac:dyDescent="0.3">
      <c r="A7" s="9" t="s">
        <v>20</v>
      </c>
      <c r="B7" s="10"/>
    </row>
    <row r="8" spans="1:2" x14ac:dyDescent="0.3">
      <c r="A8" s="9" t="s">
        <v>2</v>
      </c>
      <c r="B8" s="10">
        <v>2</v>
      </c>
    </row>
    <row r="9" spans="1:2" x14ac:dyDescent="0.3">
      <c r="A9" s="9" t="s">
        <v>21</v>
      </c>
      <c r="B9" s="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E0E-8CDC-43E1-A44E-0A5BE3E9C42D}">
  <dimension ref="B4:L22"/>
  <sheetViews>
    <sheetView workbookViewId="0">
      <selection activeCell="E5" sqref="E5"/>
    </sheetView>
  </sheetViews>
  <sheetFormatPr defaultRowHeight="14.4" x14ac:dyDescent="0.3"/>
  <cols>
    <col min="3" max="4" width="12.6640625" bestFit="1" customWidth="1"/>
  </cols>
  <sheetData>
    <row r="4" spans="2:12" s="1" customFormat="1" x14ac:dyDescent="0.3">
      <c r="B4" s="1" t="s">
        <v>24</v>
      </c>
      <c r="C4" s="7">
        <v>44377</v>
      </c>
      <c r="D4" s="7">
        <v>44378</v>
      </c>
      <c r="E4" s="7">
        <v>44379</v>
      </c>
      <c r="F4" s="7">
        <v>44380</v>
      </c>
      <c r="G4" s="7">
        <v>44381</v>
      </c>
      <c r="H4" s="7">
        <v>44382</v>
      </c>
      <c r="I4" s="7">
        <v>44383</v>
      </c>
      <c r="J4" s="7">
        <v>44384</v>
      </c>
      <c r="K4" s="7">
        <v>44385</v>
      </c>
      <c r="L4" s="7">
        <v>44386</v>
      </c>
    </row>
    <row r="5" spans="2:12" x14ac:dyDescent="0.3">
      <c r="B5" s="6">
        <v>0.29166666666666669</v>
      </c>
      <c r="C5" cm="1">
        <f t="array" ref="C5">_xlfn.XLOOKUP(C$4&amp;$B5,'Detail breakdown'!$A$5:$A17&amp;'Detail breakdown'!$B$5:$B17,'Detail breakdown'!$E$5:$E17,0,0,)</f>
        <v>0</v>
      </c>
      <c r="D5" cm="1">
        <f t="array" ref="D5">_xlfn.XLOOKUP($D$4&amp;B5,'Detail breakdown'!$A$5:$A17&amp;'Detail breakdown'!$B$5:$B17,'Detail breakdown'!$E$5:$E17,0,0)</f>
        <v>0</v>
      </c>
    </row>
    <row r="6" spans="2:12" x14ac:dyDescent="0.3">
      <c r="B6" s="6">
        <v>0.33333333333333298</v>
      </c>
      <c r="C6" cm="1">
        <f t="array" ref="C6">_xlfn.XLOOKUP(C$4&amp;$B6,'Detail breakdown'!$A$5:$A18&amp;'Detail breakdown'!$B$5:$B18,'Detail breakdown'!$E$5:$E18,0,0,)</f>
        <v>0</v>
      </c>
      <c r="D6" t="str" cm="1">
        <f t="array" ref="D6">_xlfn.XLOOKUP($D$4&amp;B6,'Detail breakdown'!$A$5:$A18&amp;'Detail breakdown'!$B$5:$B18,'Detail breakdown'!$E$5:$E18)</f>
        <v>Run</v>
      </c>
    </row>
    <row r="7" spans="2:12" x14ac:dyDescent="0.3">
      <c r="B7" s="6">
        <v>0.375</v>
      </c>
      <c r="C7" t="str" cm="1">
        <f t="array" ref="C7">_xlfn.XLOOKUP(C$4&amp;$B7,'Detail breakdown'!$A$5:$A19&amp;'Detail breakdown'!$B$5:$B19,'Detail breakdown'!$E$5:$E19,0,0,)</f>
        <v>Excel</v>
      </c>
      <c r="D7" t="str" cm="1">
        <f t="array" ref="D7">_xlfn.XLOOKUP($D$4&amp;B7,'Detail breakdown'!$A$5:$A19&amp;'Detail breakdown'!$B$5:$B19,'Detail breakdown'!$E$5:$E19)</f>
        <v>Run</v>
      </c>
    </row>
    <row r="8" spans="2:12" x14ac:dyDescent="0.3">
      <c r="B8" s="6">
        <v>0.41666666666666702</v>
      </c>
      <c r="C8" t="str" cm="1">
        <f t="array" ref="C8">_xlfn.XLOOKUP(C$4&amp;$B8,'Detail breakdown'!$A$5:$A20&amp;'Detail breakdown'!$B$5:$B20,'Detail breakdown'!$E$5:$E20,0,0,)</f>
        <v>VMWARE-VBT</v>
      </c>
      <c r="D8" t="str" cm="1">
        <f t="array" ref="D8">_xlfn.XLOOKUP($D$4&amp;B8,'Detail breakdown'!$A$5:$A20&amp;'Detail breakdown'!$B$5:$B20,'Detail breakdown'!$E$5:$E20,0,0)</f>
        <v>AWS</v>
      </c>
    </row>
    <row r="9" spans="2:12" x14ac:dyDescent="0.3">
      <c r="B9" s="6">
        <v>0.45833333333333298</v>
      </c>
      <c r="C9" cm="1">
        <f t="array" ref="C9">_xlfn.XLOOKUP(C$4&amp;$B9,'Detail breakdown'!$A$5:$A23&amp;'Detail breakdown'!$B$5:$B23,'Detail breakdown'!$E$5:$E23,0,0,)</f>
        <v>0</v>
      </c>
      <c r="D9" t="str" cm="1">
        <f t="array" ref="D9">_xlfn.XLOOKUP($D$4&amp;B9,'Detail breakdown'!$A$5:$A23&amp;'Detail breakdown'!$B$5:$B23,'Detail breakdown'!$E$5:$E23)</f>
        <v>AWS</v>
      </c>
    </row>
    <row r="10" spans="2:12" x14ac:dyDescent="0.3">
      <c r="B10" s="6">
        <v>0.5</v>
      </c>
      <c r="C10" cm="1">
        <f t="array" ref="C10">_xlfn.XLOOKUP(C$4&amp;$B10,'Detail breakdown'!$A$5:$A25&amp;'Detail breakdown'!$B$5:$B25,'Detail breakdown'!$E$5:$E25,0,0,)</f>
        <v>0</v>
      </c>
      <c r="D10" cm="1">
        <f t="array" ref="D10">_xlfn.XLOOKUP($D$4&amp;B10,'Detail breakdown'!$A$5:$A24&amp;'Detail breakdown'!$B$5:$B24,'Detail breakdown'!$E$5:$E24)</f>
        <v>0</v>
      </c>
    </row>
    <row r="11" spans="2:12" x14ac:dyDescent="0.3">
      <c r="B11" s="6">
        <v>0.54166666666666696</v>
      </c>
      <c r="C11" cm="1">
        <f t="array" ref="C11">_xlfn.XLOOKUP(C$4&amp;$B11,'Detail breakdown'!$A$5:$A26&amp;'Detail breakdown'!$B$5:$B26,'Detail breakdown'!$E$5:$E26,0,0,)</f>
        <v>0</v>
      </c>
      <c r="D11" t="str" cm="1">
        <f t="array" ref="D11">_xlfn.XLOOKUP($D$4&amp;B11,'Detail breakdown'!$A$5:$A25&amp;'Detail breakdown'!$B$5:$B25,'Detail breakdown'!$E$5:$E25)</f>
        <v>Jorge</v>
      </c>
    </row>
    <row r="12" spans="2:12" x14ac:dyDescent="0.3">
      <c r="B12" s="6">
        <v>0.58333333333333304</v>
      </c>
      <c r="C12" cm="1">
        <f t="array" ref="C12">_xlfn.XLOOKUP(C$4&amp;$B12,'Detail breakdown'!$A$5:$A27&amp;'Detail breakdown'!$B$5:$B27,'Detail breakdown'!$E$5:$E27,0,0,)</f>
        <v>0</v>
      </c>
      <c r="D12" t="str" cm="1">
        <f t="array" ref="D12">_xlfn.XLOOKUP($D$4&amp;B12,'Detail breakdown'!$A$5:$A26&amp;'Detail breakdown'!$B$5:$B26,'Detail breakdown'!$E$5:$E26)</f>
        <v>Jorge</v>
      </c>
    </row>
    <row r="13" spans="2:12" x14ac:dyDescent="0.3">
      <c r="B13" s="6">
        <v>0.625</v>
      </c>
      <c r="C13" t="str" cm="1">
        <f t="array" ref="C13">_xlfn.XLOOKUP(C$4&amp;$B13,'Detail breakdown'!$A$5:$A28&amp;'Detail breakdown'!$B$5:$B28,'Detail breakdown'!$E$5:$E28,0,0,)</f>
        <v>AWS</v>
      </c>
      <c r="D13" t="str" cm="1">
        <f t="array" ref="D13">_xlfn.XLOOKUP($D$4&amp;B13,'Detail breakdown'!$A$5:$A27&amp;'Detail breakdown'!$B$5:$B27,'Detail breakdown'!$E$5:$E27)</f>
        <v>VMWARE-VBT</v>
      </c>
    </row>
    <row r="14" spans="2:12" x14ac:dyDescent="0.3">
      <c r="B14" s="6">
        <v>0.66666666666666696</v>
      </c>
      <c r="C14" t="str" cm="1">
        <f t="array" ref="C14">_xlfn.XLOOKUP(C$4&amp;$B14,'Detail breakdown'!$A$5:$A29&amp;'Detail breakdown'!$B$5:$B29,'Detail breakdown'!$E$5:$E29,0,0,)</f>
        <v>AWS</v>
      </c>
      <c r="D14" t="str" cm="1">
        <f t="array" ref="D14">_xlfn.XLOOKUP($D$4&amp;B14,'Detail breakdown'!$A$5:$A28&amp;'Detail breakdown'!$B$5:$B28,'Detail breakdown'!$E$5:$E28)</f>
        <v>VMWARE-VBT</v>
      </c>
    </row>
    <row r="15" spans="2:12" x14ac:dyDescent="0.3">
      <c r="B15" s="6">
        <v>0.70833333333333304</v>
      </c>
      <c r="C15" cm="1">
        <f t="array" ref="C15">_xlfn.XLOOKUP(C$4&amp;$B15,'Detail breakdown'!$A$5:$A30&amp;'Detail breakdown'!$B$5:$B30,'Detail breakdown'!$E$5:$E30,0,0,)</f>
        <v>0</v>
      </c>
      <c r="D15" cm="1">
        <f t="array" ref="D15">_xlfn.XLOOKUP($D$4&amp;B15,'Detail breakdown'!$A$5:$A27&amp;'Detail breakdown'!$B$5:$B27,'Detail breakdown'!$E$5:$E27,0,0)</f>
        <v>0</v>
      </c>
    </row>
    <row r="16" spans="2:12" x14ac:dyDescent="0.3">
      <c r="B16" s="6">
        <v>0.75</v>
      </c>
      <c r="C16" cm="1">
        <f t="array" ref="C16">_xlfn.XLOOKUP(C$4&amp;$B16,'Detail breakdown'!$A$5:$A31&amp;'Detail breakdown'!$B$5:$B31,'Detail breakdown'!$E$5:$E31,0,0,)</f>
        <v>0</v>
      </c>
      <c r="D16" t="str" cm="1">
        <f t="array" ref="D16">_xlfn.XLOOKUP($D$4&amp;B16,'Detail breakdown'!$A$5:$A30&amp;'Detail breakdown'!$B$5:$B30,'Detail breakdown'!$E$5:$E30)</f>
        <v>VMWARE-VBT</v>
      </c>
    </row>
    <row r="17" spans="2:4" x14ac:dyDescent="0.3">
      <c r="B17" s="6">
        <v>0.79166666666666696</v>
      </c>
      <c r="C17" cm="1">
        <f t="array" ref="C17">_xlfn.XLOOKUP(C$4&amp;$B17,'Detail breakdown'!$A$5:$A32&amp;'Detail breakdown'!$B$5:$B32,'Detail breakdown'!$E$5:$E32,0,0,)</f>
        <v>0</v>
      </c>
      <c r="D17" t="str" cm="1">
        <f t="array" ref="D17">_xlfn.XLOOKUP($D$4&amp;B17,'Detail breakdown'!$A$5:$A31&amp;'Detail breakdown'!$B$5:$B31,'Detail breakdown'!$E$5:$E31)</f>
        <v>VMWARE-VBT</v>
      </c>
    </row>
    <row r="18" spans="2:4" x14ac:dyDescent="0.3">
      <c r="B18" s="6">
        <v>0.83333333333333304</v>
      </c>
      <c r="C18" cm="1">
        <f t="array" ref="C18">_xlfn.XLOOKUP(C$4&amp;$B18,'Detail breakdown'!$A$5:$A33&amp;'Detail breakdown'!$B$5:$B33,'Detail breakdown'!$E$5:$E33,0,0,)</f>
        <v>0</v>
      </c>
      <c r="D18" cm="1">
        <f t="array" ref="D18">_xlfn.XLOOKUP($D$4&amp;B18,'Detail breakdown'!$A$5:$A30&amp;'Detail breakdown'!$B$5:$B30,'Detail breakdown'!$E$5:$E30,0,0)</f>
        <v>0</v>
      </c>
    </row>
    <row r="19" spans="2:4" x14ac:dyDescent="0.3">
      <c r="B19" s="6">
        <v>0.875</v>
      </c>
      <c r="C19" cm="1">
        <f t="array" ref="C19">_xlfn.XLOOKUP(C$4&amp;$B19,'Detail breakdown'!$A$5:$A34&amp;'Detail breakdown'!$B$5:$B34,'Detail breakdown'!$E$5:$E34,0,0,)</f>
        <v>0</v>
      </c>
      <c r="D19" cm="1">
        <f t="array" ref="D19">_xlfn.XLOOKUP($D$4&amp;B19,'Detail breakdown'!$A$5:$A31&amp;'Detail breakdown'!$B$5:$B31,'Detail breakdown'!$E$5:$E31,0,0)</f>
        <v>0</v>
      </c>
    </row>
    <row r="20" spans="2:4" x14ac:dyDescent="0.3">
      <c r="B20" s="6">
        <v>0.91666666666666696</v>
      </c>
      <c r="C20" cm="1">
        <f t="array" ref="C20">_xlfn.XLOOKUP(C$4&amp;$B20,'Detail breakdown'!$A$5:$A35&amp;'Detail breakdown'!$B$5:$B35,'Detail breakdown'!$E$5:$E35,0,0,)</f>
        <v>0</v>
      </c>
      <c r="D20" cm="1">
        <f t="array" ref="D20">_xlfn.XLOOKUP($D$4&amp;B20,'Detail breakdown'!$A$5:$A32&amp;'Detail breakdown'!$B$5:$B32,'Detail breakdown'!$E$5:$E32,0,0)</f>
        <v>0</v>
      </c>
    </row>
    <row r="21" spans="2:4" x14ac:dyDescent="0.3">
      <c r="B21" s="6">
        <v>0.95833333333333304</v>
      </c>
      <c r="C21" cm="1">
        <f t="array" ref="C21">_xlfn.XLOOKUP(C$4&amp;$B21,'Detail breakdown'!$A$5:$A36&amp;'Detail breakdown'!$B$5:$B36,'Detail breakdown'!$E$5:$E36,0,0,)</f>
        <v>0</v>
      </c>
      <c r="D21" cm="1">
        <f t="array" ref="D21">_xlfn.XLOOKUP($D$4&amp;B21,'Detail breakdown'!$A$5:$A33&amp;'Detail breakdown'!$B$5:$B33,'Detail breakdown'!$E$5:$E33,0,0)</f>
        <v>0</v>
      </c>
    </row>
    <row r="22" spans="2:4" x14ac:dyDescent="0.3">
      <c r="B22" s="6">
        <v>1</v>
      </c>
      <c r="C22" cm="1">
        <f t="array" ref="C22">_xlfn.XLOOKUP(C$4&amp;$B22,'Detail breakdown'!$A$5:$A37&amp;'Detail breakdown'!$B$5:$B37,'Detail breakdown'!$E$5:$E37,0,0,)</f>
        <v>0</v>
      </c>
      <c r="D22" cm="1">
        <f t="array" ref="D22">_xlfn.XLOOKUP($D$4&amp;B22,'Detail breakdown'!$A$5:$A34&amp;'Detail breakdown'!$B$5:$B34,'Detail breakdown'!$E$5:$E34,0,0)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23E-2A33-4E61-AEC0-58AD3C12FCEE}">
  <dimension ref="A1:E45"/>
  <sheetViews>
    <sheetView workbookViewId="0">
      <selection activeCell="E24" sqref="E24"/>
    </sheetView>
  </sheetViews>
  <sheetFormatPr defaultRowHeight="14.4" x14ac:dyDescent="0.3"/>
  <cols>
    <col min="5" max="5" width="25.6640625" bestFit="1" customWidth="1"/>
  </cols>
  <sheetData>
    <row r="1" spans="1:5" x14ac:dyDescent="0.3">
      <c r="A1" t="s">
        <v>27</v>
      </c>
      <c r="B1" t="s">
        <v>2</v>
      </c>
      <c r="C1" t="s">
        <v>28</v>
      </c>
    </row>
    <row r="4" spans="1:5" x14ac:dyDescent="0.3">
      <c r="A4" s="1" t="s">
        <v>16</v>
      </c>
      <c r="B4" s="1" t="s">
        <v>17</v>
      </c>
      <c r="C4" s="1" t="s">
        <v>18</v>
      </c>
      <c r="D4" s="1" t="s">
        <v>13</v>
      </c>
      <c r="E4" s="1" t="s">
        <v>14</v>
      </c>
    </row>
    <row r="5" spans="1:5" x14ac:dyDescent="0.3">
      <c r="A5" s="4">
        <v>44377</v>
      </c>
      <c r="B5" s="6">
        <v>0.375</v>
      </c>
      <c r="C5" s="6">
        <v>0.41666666666666669</v>
      </c>
      <c r="D5" s="6">
        <f>C5-B5</f>
        <v>4.1666666666666685E-2</v>
      </c>
      <c r="E5" t="s">
        <v>23</v>
      </c>
    </row>
    <row r="6" spans="1:5" x14ac:dyDescent="0.3">
      <c r="A6" s="4">
        <v>44377</v>
      </c>
      <c r="B6" s="6">
        <v>0.41666666666666669</v>
      </c>
      <c r="C6" s="6">
        <v>0.45833333333333331</v>
      </c>
      <c r="D6" s="6">
        <f t="shared" ref="D6:D34" si="0">C6-B6</f>
        <v>4.166666666666663E-2</v>
      </c>
      <c r="E6" t="s">
        <v>15</v>
      </c>
    </row>
    <row r="7" spans="1:5" x14ac:dyDescent="0.3">
      <c r="A7" s="4">
        <v>44377</v>
      </c>
      <c r="B7" s="6">
        <v>0.45833333333333331</v>
      </c>
      <c r="C7" s="6">
        <v>0.54166666666666663</v>
      </c>
      <c r="D7" s="6">
        <f t="shared" si="0"/>
        <v>8.3333333333333315E-2</v>
      </c>
    </row>
    <row r="8" spans="1:5" x14ac:dyDescent="0.3">
      <c r="A8" s="4">
        <v>44377</v>
      </c>
      <c r="B8" s="6">
        <v>0.5</v>
      </c>
      <c r="C8" s="6">
        <v>0.54166666666666663</v>
      </c>
      <c r="D8" s="6">
        <f t="shared" si="0"/>
        <v>4.166666666666663E-2</v>
      </c>
    </row>
    <row r="9" spans="1:5" x14ac:dyDescent="0.3">
      <c r="A9" s="4">
        <v>44377</v>
      </c>
      <c r="B9" s="6">
        <f>C8</f>
        <v>0.54166666666666663</v>
      </c>
      <c r="C9" s="6">
        <v>0.58333333333333337</v>
      </c>
      <c r="D9" s="6">
        <f t="shared" si="0"/>
        <v>4.1666666666666741E-2</v>
      </c>
    </row>
    <row r="10" spans="1:5" x14ac:dyDescent="0.3">
      <c r="A10" s="4">
        <v>44377</v>
      </c>
      <c r="B10" s="6">
        <f>C9</f>
        <v>0.58333333333333337</v>
      </c>
      <c r="C10" s="6">
        <v>0.625</v>
      </c>
      <c r="D10" s="6">
        <f t="shared" si="0"/>
        <v>4.166666666666663E-2</v>
      </c>
    </row>
    <row r="11" spans="1:5" x14ac:dyDescent="0.3">
      <c r="A11" s="4">
        <v>44377</v>
      </c>
      <c r="B11" s="6">
        <f>C10</f>
        <v>0.625</v>
      </c>
      <c r="C11" s="6">
        <v>0.66666666666666663</v>
      </c>
      <c r="D11" s="6">
        <f t="shared" si="0"/>
        <v>4.166666666666663E-2</v>
      </c>
      <c r="E11" t="s">
        <v>2</v>
      </c>
    </row>
    <row r="12" spans="1:5" x14ac:dyDescent="0.3">
      <c r="A12" s="4">
        <v>44377</v>
      </c>
      <c r="B12" s="6">
        <f>C11</f>
        <v>0.66666666666666663</v>
      </c>
      <c r="C12" s="6">
        <v>0.70833333333333337</v>
      </c>
      <c r="D12" s="6">
        <f t="shared" si="0"/>
        <v>4.1666666666666741E-2</v>
      </c>
      <c r="E12" t="s">
        <v>2</v>
      </c>
    </row>
    <row r="13" spans="1:5" x14ac:dyDescent="0.3">
      <c r="A13" s="4">
        <v>44378</v>
      </c>
      <c r="B13" s="6">
        <v>0.33333333333333331</v>
      </c>
      <c r="C13" s="6">
        <v>0.375</v>
      </c>
      <c r="D13" s="6">
        <f t="shared" ref="D13" si="1">C13-B13</f>
        <v>4.1666666666666685E-2</v>
      </c>
      <c r="E13" t="s">
        <v>22</v>
      </c>
    </row>
    <row r="14" spans="1:5" x14ac:dyDescent="0.3">
      <c r="A14" s="4">
        <v>44378</v>
      </c>
      <c r="B14" s="6">
        <v>0.375</v>
      </c>
      <c r="C14" s="6">
        <v>0.41666666666666669</v>
      </c>
      <c r="D14" s="6">
        <f t="shared" si="0"/>
        <v>4.1666666666666685E-2</v>
      </c>
      <c r="E14" t="s">
        <v>22</v>
      </c>
    </row>
    <row r="15" spans="1:5" x14ac:dyDescent="0.3">
      <c r="A15" s="4">
        <v>44378</v>
      </c>
      <c r="B15" s="6">
        <v>0.41666666666666669</v>
      </c>
      <c r="C15" s="6">
        <v>0.45833333333333331</v>
      </c>
      <c r="D15" s="6">
        <f t="shared" si="0"/>
        <v>4.166666666666663E-2</v>
      </c>
      <c r="E15" t="s">
        <v>2</v>
      </c>
    </row>
    <row r="16" spans="1:5" x14ac:dyDescent="0.3">
      <c r="A16" s="4">
        <v>44378</v>
      </c>
      <c r="B16" s="6">
        <v>0.45833333333333331</v>
      </c>
      <c r="C16" s="6">
        <v>0.5</v>
      </c>
      <c r="D16" s="6">
        <f t="shared" si="0"/>
        <v>4.1666666666666685E-2</v>
      </c>
      <c r="E16" t="s">
        <v>2</v>
      </c>
    </row>
    <row r="17" spans="1:5" x14ac:dyDescent="0.3">
      <c r="A17" s="4">
        <v>44378</v>
      </c>
      <c r="B17" s="6">
        <v>0.5</v>
      </c>
      <c r="C17" s="6">
        <v>0.54166666666666663</v>
      </c>
      <c r="D17" s="6">
        <f t="shared" si="0"/>
        <v>4.166666666666663E-2</v>
      </c>
    </row>
    <row r="18" spans="1:5" x14ac:dyDescent="0.3">
      <c r="A18" s="4">
        <v>44378</v>
      </c>
      <c r="B18" s="6">
        <f>C17</f>
        <v>0.54166666666666663</v>
      </c>
      <c r="C18" s="6">
        <v>0.58333333333333337</v>
      </c>
      <c r="D18" s="6">
        <f t="shared" si="0"/>
        <v>4.1666666666666741E-2</v>
      </c>
      <c r="E18" t="s">
        <v>26</v>
      </c>
    </row>
    <row r="19" spans="1:5" x14ac:dyDescent="0.3">
      <c r="A19" s="4">
        <v>44378</v>
      </c>
      <c r="B19" s="6">
        <f>C18</f>
        <v>0.58333333333333337</v>
      </c>
      <c r="C19" s="6">
        <v>0.625</v>
      </c>
      <c r="D19" s="6">
        <f t="shared" si="0"/>
        <v>4.166666666666663E-2</v>
      </c>
      <c r="E19" t="s">
        <v>26</v>
      </c>
    </row>
    <row r="20" spans="1:5" x14ac:dyDescent="0.3">
      <c r="A20" s="4">
        <v>44378</v>
      </c>
      <c r="B20" s="6">
        <f>C19</f>
        <v>0.625</v>
      </c>
      <c r="C20" s="6">
        <v>0.66666666666666663</v>
      </c>
      <c r="D20" s="6">
        <f t="shared" si="0"/>
        <v>4.166666666666663E-2</v>
      </c>
      <c r="E20" t="s">
        <v>15</v>
      </c>
    </row>
    <row r="21" spans="1:5" x14ac:dyDescent="0.3">
      <c r="A21" s="4">
        <v>44378</v>
      </c>
      <c r="B21" s="6">
        <v>0.66666666666666663</v>
      </c>
      <c r="C21" s="6">
        <v>0.70833333333333337</v>
      </c>
      <c r="D21" s="6">
        <f t="shared" si="0"/>
        <v>4.1666666666666741E-2</v>
      </c>
      <c r="E21" t="s">
        <v>15</v>
      </c>
    </row>
    <row r="22" spans="1:5" x14ac:dyDescent="0.3">
      <c r="A22" s="4">
        <v>44378</v>
      </c>
      <c r="B22" s="6">
        <v>0.75</v>
      </c>
      <c r="C22" s="6">
        <v>0.79166666666666663</v>
      </c>
      <c r="D22" s="6">
        <f t="shared" ref="D22" si="2">C22-B22</f>
        <v>4.166666666666663E-2</v>
      </c>
      <c r="E22" t="s">
        <v>15</v>
      </c>
    </row>
    <row r="23" spans="1:5" x14ac:dyDescent="0.3">
      <c r="A23" s="4">
        <v>44378</v>
      </c>
      <c r="B23" s="6">
        <f>C22</f>
        <v>0.79166666666666663</v>
      </c>
      <c r="C23" s="6">
        <v>0.83333333333333337</v>
      </c>
      <c r="D23" s="6">
        <f t="shared" si="0"/>
        <v>4.1666666666666741E-2</v>
      </c>
      <c r="E23" t="s">
        <v>15</v>
      </c>
    </row>
    <row r="24" spans="1:5" x14ac:dyDescent="0.3">
      <c r="A24" s="4">
        <v>44379</v>
      </c>
      <c r="B24" s="6">
        <v>0.33333333333333331</v>
      </c>
      <c r="C24" s="6">
        <v>0.375</v>
      </c>
      <c r="D24" s="6">
        <f t="shared" si="0"/>
        <v>4.1666666666666685E-2</v>
      </c>
    </row>
    <row r="25" spans="1:5" x14ac:dyDescent="0.3">
      <c r="A25" s="4">
        <v>44379</v>
      </c>
      <c r="B25" s="6">
        <v>0.375</v>
      </c>
      <c r="C25" s="6">
        <v>0.41666666666666669</v>
      </c>
      <c r="D25" s="6">
        <f t="shared" si="0"/>
        <v>4.1666666666666685E-2</v>
      </c>
    </row>
    <row r="26" spans="1:5" x14ac:dyDescent="0.3">
      <c r="A26" s="4">
        <v>44379</v>
      </c>
      <c r="B26" s="6">
        <v>0.41666666666666669</v>
      </c>
      <c r="C26" s="6">
        <v>0.45833333333333331</v>
      </c>
      <c r="D26" s="6">
        <f t="shared" si="0"/>
        <v>4.166666666666663E-2</v>
      </c>
      <c r="E26" t="s">
        <v>29</v>
      </c>
    </row>
    <row r="27" spans="1:5" x14ac:dyDescent="0.3">
      <c r="A27" s="4">
        <v>44379</v>
      </c>
      <c r="B27" s="6">
        <v>0.45833333333333331</v>
      </c>
      <c r="C27" s="6">
        <v>0.5</v>
      </c>
      <c r="D27" s="6">
        <f t="shared" si="0"/>
        <v>4.1666666666666685E-2</v>
      </c>
    </row>
    <row r="28" spans="1:5" x14ac:dyDescent="0.3">
      <c r="A28" s="4">
        <v>44379</v>
      </c>
      <c r="B28" s="6">
        <v>0.5</v>
      </c>
      <c r="C28" s="6">
        <v>0.54166666666666663</v>
      </c>
      <c r="D28" s="6">
        <f t="shared" si="0"/>
        <v>4.166666666666663E-2</v>
      </c>
    </row>
    <row r="29" spans="1:5" x14ac:dyDescent="0.3">
      <c r="A29" s="4">
        <v>44379</v>
      </c>
      <c r="B29" s="6">
        <f>C28</f>
        <v>0.54166666666666663</v>
      </c>
      <c r="C29" s="6">
        <v>0.58333333333333337</v>
      </c>
      <c r="D29" s="6">
        <f t="shared" si="0"/>
        <v>4.1666666666666741E-2</v>
      </c>
    </row>
    <row r="30" spans="1:5" x14ac:dyDescent="0.3">
      <c r="A30" s="4">
        <v>44379</v>
      </c>
      <c r="B30" s="6">
        <f>C29</f>
        <v>0.58333333333333337</v>
      </c>
      <c r="C30" s="6">
        <v>0.625</v>
      </c>
      <c r="D30" s="6">
        <f t="shared" si="0"/>
        <v>4.166666666666663E-2</v>
      </c>
    </row>
    <row r="31" spans="1:5" x14ac:dyDescent="0.3">
      <c r="A31" s="4">
        <v>44379</v>
      </c>
      <c r="B31" s="6">
        <f>C30</f>
        <v>0.625</v>
      </c>
      <c r="C31" s="6">
        <v>0.66666666666666663</v>
      </c>
      <c r="D31" s="6">
        <f t="shared" si="0"/>
        <v>4.166666666666663E-2</v>
      </c>
    </row>
    <row r="32" spans="1:5" x14ac:dyDescent="0.3">
      <c r="A32" s="4">
        <v>44379</v>
      </c>
      <c r="B32" s="6">
        <v>0.66666666666666663</v>
      </c>
      <c r="C32" s="6">
        <v>0.70833333333333337</v>
      </c>
      <c r="D32" s="6">
        <f t="shared" si="0"/>
        <v>4.1666666666666741E-2</v>
      </c>
    </row>
    <row r="33" spans="1:4" x14ac:dyDescent="0.3">
      <c r="A33" s="4">
        <v>44379</v>
      </c>
      <c r="B33" s="6">
        <v>0.75</v>
      </c>
      <c r="C33" s="6">
        <v>0.79166666666666663</v>
      </c>
      <c r="D33" s="6">
        <f t="shared" si="0"/>
        <v>4.166666666666663E-2</v>
      </c>
    </row>
    <row r="34" spans="1:4" x14ac:dyDescent="0.3">
      <c r="A34" s="4">
        <v>44379</v>
      </c>
      <c r="B34" s="6">
        <f>C33</f>
        <v>0.79166666666666663</v>
      </c>
      <c r="C34" s="6">
        <v>0.83333333333333337</v>
      </c>
      <c r="D34" s="6">
        <f t="shared" si="0"/>
        <v>4.1666666666666741E-2</v>
      </c>
    </row>
    <row r="35" spans="1:4" x14ac:dyDescent="0.3">
      <c r="A35" s="4">
        <v>44380</v>
      </c>
      <c r="B35" s="6">
        <v>0.33333333333333331</v>
      </c>
      <c r="C35" s="6">
        <v>0.375</v>
      </c>
      <c r="D35" s="6">
        <f t="shared" ref="D35:D45" si="3">C35-B35</f>
        <v>4.1666666666666685E-2</v>
      </c>
    </row>
    <row r="36" spans="1:4" x14ac:dyDescent="0.3">
      <c r="A36" s="4">
        <v>44380</v>
      </c>
      <c r="B36" s="6">
        <v>0.375</v>
      </c>
      <c r="C36" s="6">
        <v>0.41666666666666669</v>
      </c>
      <c r="D36" s="6">
        <f t="shared" si="3"/>
        <v>4.1666666666666685E-2</v>
      </c>
    </row>
    <row r="37" spans="1:4" x14ac:dyDescent="0.3">
      <c r="A37" s="4">
        <v>44380</v>
      </c>
      <c r="B37" s="6">
        <v>0.41666666666666669</v>
      </c>
      <c r="C37" s="6">
        <v>0.45833333333333331</v>
      </c>
      <c r="D37" s="6">
        <f t="shared" si="3"/>
        <v>4.166666666666663E-2</v>
      </c>
    </row>
    <row r="38" spans="1:4" x14ac:dyDescent="0.3">
      <c r="A38" s="4">
        <v>44380</v>
      </c>
      <c r="B38" s="6">
        <v>0.45833333333333331</v>
      </c>
      <c r="C38" s="6">
        <v>0.5</v>
      </c>
      <c r="D38" s="6">
        <f t="shared" si="3"/>
        <v>4.1666666666666685E-2</v>
      </c>
    </row>
    <row r="39" spans="1:4" x14ac:dyDescent="0.3">
      <c r="A39" s="4">
        <v>44380</v>
      </c>
      <c r="B39" s="6">
        <v>0.5</v>
      </c>
      <c r="C39" s="6">
        <v>0.54166666666666663</v>
      </c>
      <c r="D39" s="6">
        <f t="shared" si="3"/>
        <v>4.166666666666663E-2</v>
      </c>
    </row>
    <row r="40" spans="1:4" x14ac:dyDescent="0.3">
      <c r="A40" s="4">
        <v>44380</v>
      </c>
      <c r="B40" s="6">
        <f>C39</f>
        <v>0.54166666666666663</v>
      </c>
      <c r="C40" s="6">
        <v>0.58333333333333337</v>
      </c>
      <c r="D40" s="6">
        <f t="shared" si="3"/>
        <v>4.1666666666666741E-2</v>
      </c>
    </row>
    <row r="41" spans="1:4" x14ac:dyDescent="0.3">
      <c r="A41" s="4">
        <v>44380</v>
      </c>
      <c r="B41" s="6">
        <f>C40</f>
        <v>0.58333333333333337</v>
      </c>
      <c r="C41" s="6">
        <v>0.625</v>
      </c>
      <c r="D41" s="6">
        <f t="shared" si="3"/>
        <v>4.166666666666663E-2</v>
      </c>
    </row>
    <row r="42" spans="1:4" x14ac:dyDescent="0.3">
      <c r="A42" s="4">
        <v>44380</v>
      </c>
      <c r="B42" s="6">
        <f>C41</f>
        <v>0.625</v>
      </c>
      <c r="C42" s="6">
        <v>0.66666666666666663</v>
      </c>
      <c r="D42" s="6">
        <f t="shared" si="3"/>
        <v>4.166666666666663E-2</v>
      </c>
    </row>
    <row r="43" spans="1:4" x14ac:dyDescent="0.3">
      <c r="A43" s="4">
        <v>44380</v>
      </c>
      <c r="B43" s="6">
        <v>0.66666666666666663</v>
      </c>
      <c r="C43" s="6">
        <v>0.70833333333333337</v>
      </c>
      <c r="D43" s="6">
        <f t="shared" si="3"/>
        <v>4.1666666666666741E-2</v>
      </c>
    </row>
    <row r="44" spans="1:4" x14ac:dyDescent="0.3">
      <c r="A44" s="4">
        <v>44380</v>
      </c>
      <c r="B44" s="6">
        <v>0.75</v>
      </c>
      <c r="C44" s="6">
        <v>0.79166666666666663</v>
      </c>
      <c r="D44" s="6">
        <f t="shared" si="3"/>
        <v>4.166666666666663E-2</v>
      </c>
    </row>
    <row r="45" spans="1:4" x14ac:dyDescent="0.3">
      <c r="A45" s="4">
        <v>44380</v>
      </c>
      <c r="B45" s="6">
        <f>C44</f>
        <v>0.79166666666666663</v>
      </c>
      <c r="C45" s="6">
        <v>0.83333333333333337</v>
      </c>
      <c r="D45" s="6">
        <f t="shared" si="3"/>
        <v>4.1666666666666741E-2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8D3F-068A-4676-90BF-6045BA8AAC67}">
  <dimension ref="A2:B11"/>
  <sheetViews>
    <sheetView workbookViewId="0">
      <selection activeCell="K11" sqref="K11"/>
    </sheetView>
  </sheetViews>
  <sheetFormatPr defaultRowHeight="14.4" x14ac:dyDescent="0.3"/>
  <cols>
    <col min="1" max="1" width="11.5546875" bestFit="1" customWidth="1"/>
  </cols>
  <sheetData>
    <row r="2" spans="1:2" x14ac:dyDescent="0.3">
      <c r="A2" t="s">
        <v>30</v>
      </c>
      <c r="B2" s="4">
        <v>44469</v>
      </c>
    </row>
    <row r="3" spans="1:2" x14ac:dyDescent="0.3">
      <c r="A3" t="s">
        <v>31</v>
      </c>
      <c r="B3" s="4">
        <v>44390</v>
      </c>
    </row>
    <row r="4" spans="1:2" x14ac:dyDescent="0.3">
      <c r="A4" t="s">
        <v>32</v>
      </c>
      <c r="B4">
        <f>B3-B2</f>
        <v>-79</v>
      </c>
    </row>
    <row r="8" spans="1:2" x14ac:dyDescent="0.3">
      <c r="A8" t="s">
        <v>36</v>
      </c>
    </row>
    <row r="9" spans="1:2" x14ac:dyDescent="0.3">
      <c r="A9" t="s">
        <v>33</v>
      </c>
    </row>
    <row r="10" spans="1:2" x14ac:dyDescent="0.3">
      <c r="A10" t="s">
        <v>34</v>
      </c>
    </row>
    <row r="11" spans="1:2" x14ac:dyDescent="0.3">
      <c r="A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08B-0320-41C7-A7B9-B489E853E697}">
  <dimension ref="A2:X73"/>
  <sheetViews>
    <sheetView topLeftCell="E1" workbookViewId="0">
      <selection activeCell="O14" sqref="O14"/>
    </sheetView>
  </sheetViews>
  <sheetFormatPr defaultRowHeight="14.4" x14ac:dyDescent="0.3"/>
  <cols>
    <col min="1" max="4" width="9.109375" hidden="1" customWidth="1"/>
    <col min="6" max="6" width="11.6640625" bestFit="1" customWidth="1"/>
    <col min="7" max="9" width="12.6640625" customWidth="1"/>
    <col min="10" max="10" width="14.88671875" bestFit="1" customWidth="1"/>
    <col min="11" max="11" width="13.6640625" style="11" bestFit="1" customWidth="1"/>
    <col min="12" max="12" width="21" bestFit="1" customWidth="1"/>
    <col min="13" max="13" width="2.88671875" customWidth="1"/>
    <col min="21" max="21" width="12.6640625" bestFit="1" customWidth="1"/>
    <col min="22" max="22" width="15.33203125" bestFit="1" customWidth="1"/>
    <col min="23" max="23" width="13.6640625" bestFit="1" customWidth="1"/>
  </cols>
  <sheetData>
    <row r="2" spans="1:24" ht="15" thickBot="1" x14ac:dyDescent="0.35"/>
    <row r="3" spans="1:24" x14ac:dyDescent="0.3">
      <c r="F3" s="13" t="s">
        <v>37</v>
      </c>
      <c r="G3" s="14" t="s">
        <v>56</v>
      </c>
      <c r="H3" s="14"/>
      <c r="I3" s="15"/>
      <c r="J3" s="13" t="s">
        <v>39</v>
      </c>
      <c r="K3" s="25" t="s">
        <v>57</v>
      </c>
      <c r="L3" s="14"/>
      <c r="M3" s="15"/>
    </row>
    <row r="4" spans="1:24" x14ac:dyDescent="0.3">
      <c r="F4" s="16"/>
      <c r="G4" s="17"/>
      <c r="H4" s="17"/>
      <c r="I4" s="18"/>
      <c r="J4" s="16" t="s">
        <v>41</v>
      </c>
      <c r="K4" s="26" t="s">
        <v>58</v>
      </c>
      <c r="L4" s="17"/>
      <c r="M4" s="18"/>
    </row>
    <row r="5" spans="1:24" x14ac:dyDescent="0.3">
      <c r="F5" s="16"/>
      <c r="G5" s="17"/>
      <c r="H5" s="17"/>
      <c r="I5" s="18"/>
      <c r="J5" s="16" t="s">
        <v>43</v>
      </c>
      <c r="K5" s="26">
        <v>254</v>
      </c>
      <c r="L5" s="17"/>
      <c r="M5" s="18"/>
    </row>
    <row r="6" spans="1:24" ht="15" thickBot="1" x14ac:dyDescent="0.35">
      <c r="F6" s="19"/>
      <c r="G6" s="20"/>
      <c r="H6" s="20"/>
      <c r="I6" s="21"/>
      <c r="J6" s="19" t="s">
        <v>55</v>
      </c>
      <c r="K6" s="27">
        <f>COUNTIF(Q:Q,172)</f>
        <v>0</v>
      </c>
      <c r="L6" s="20"/>
      <c r="M6" s="21"/>
    </row>
    <row r="8" spans="1:24" x14ac:dyDescent="0.3">
      <c r="H8" t="s">
        <v>44</v>
      </c>
    </row>
    <row r="9" spans="1:24" ht="15" thickBot="1" x14ac:dyDescent="0.35">
      <c r="F9" s="1" t="s">
        <v>73</v>
      </c>
      <c r="G9" s="28" t="s">
        <v>48</v>
      </c>
      <c r="H9" s="28" t="s">
        <v>47</v>
      </c>
      <c r="I9" s="1" t="s">
        <v>49</v>
      </c>
      <c r="J9" s="28" t="s">
        <v>50</v>
      </c>
      <c r="K9" s="11" t="s">
        <v>74</v>
      </c>
      <c r="L9" s="1" t="s">
        <v>46</v>
      </c>
      <c r="U9" t="s">
        <v>63</v>
      </c>
      <c r="V9" t="s">
        <v>59</v>
      </c>
      <c r="W9" t="s">
        <v>60</v>
      </c>
      <c r="X9" t="s">
        <v>68</v>
      </c>
    </row>
    <row r="10" spans="1:24" ht="15" thickBot="1" x14ac:dyDescent="0.35">
      <c r="A10" s="13">
        <v>192</v>
      </c>
      <c r="B10" s="14">
        <v>168</v>
      </c>
      <c r="C10" s="14">
        <v>1</v>
      </c>
      <c r="D10" s="15">
        <v>0</v>
      </c>
      <c r="F10" s="1"/>
      <c r="G10" s="28"/>
      <c r="H10" s="28"/>
      <c r="I10" s="1"/>
      <c r="J10" s="28"/>
      <c r="L10" s="1"/>
      <c r="Q10" s="13">
        <v>192</v>
      </c>
      <c r="R10" s="14">
        <v>168</v>
      </c>
      <c r="S10" s="14">
        <v>1</v>
      </c>
      <c r="T10" s="15">
        <v>254</v>
      </c>
      <c r="U10" t="str">
        <f>Q10&amp;"."&amp;R10&amp;"."&amp;S10&amp;"."&amp;T10</f>
        <v>192.168.1.254</v>
      </c>
      <c r="V10" t="s">
        <v>61</v>
      </c>
      <c r="W10" t="s">
        <v>62</v>
      </c>
      <c r="X10" t="s">
        <v>70</v>
      </c>
    </row>
    <row r="11" spans="1:24" ht="15" thickBot="1" x14ac:dyDescent="0.35">
      <c r="A11" s="16"/>
      <c r="B11" s="17"/>
      <c r="C11" s="17"/>
      <c r="D11" s="18"/>
      <c r="E11" s="17"/>
      <c r="F11" t="str">
        <f>A10&amp;"."&amp;B10&amp;"."&amp;C10&amp;"."&amp;D10</f>
        <v>192.168.1.0</v>
      </c>
      <c r="G11" s="22">
        <f>COUNTIFS($S:$S,$C10,$T:$T,"&lt;255")</f>
        <v>6</v>
      </c>
      <c r="H11" s="22">
        <f>COUNTIFS($S:$S,$C10+1,$T:$T,"&lt;255")</f>
        <v>0</v>
      </c>
      <c r="I11" s="22">
        <f>COUNTIFS($S:$S,$C10+1+1,$T:$T,"&lt;255")</f>
        <v>0</v>
      </c>
      <c r="J11" s="22">
        <f>COUNTIFS($S:$S,$C10+1+1+1,$T:$T,"&lt;255")</f>
        <v>0</v>
      </c>
      <c r="K11" s="24">
        <f>SUM(G11:J11)</f>
        <v>6</v>
      </c>
      <c r="L11">
        <v>1019</v>
      </c>
      <c r="Q11" s="13">
        <v>192</v>
      </c>
      <c r="R11" s="14">
        <v>168</v>
      </c>
      <c r="S11" s="14">
        <v>1</v>
      </c>
      <c r="T11">
        <v>50</v>
      </c>
      <c r="U11" t="str">
        <f t="shared" ref="U11:U15" si="0">Q11&amp;"."&amp;R11&amp;"."&amp;S11&amp;"."&amp;T11</f>
        <v>192.168.1.50</v>
      </c>
      <c r="V11" t="s">
        <v>64</v>
      </c>
      <c r="W11" t="s">
        <v>65</v>
      </c>
      <c r="X11" t="s">
        <v>70</v>
      </c>
    </row>
    <row r="12" spans="1:24" ht="15" thickBot="1" x14ac:dyDescent="0.35">
      <c r="A12" s="16"/>
      <c r="B12" s="17"/>
      <c r="C12" s="17"/>
      <c r="D12" s="18"/>
      <c r="E12" s="17"/>
      <c r="G12" s="22"/>
      <c r="H12" s="22"/>
      <c r="I12" s="22"/>
      <c r="J12" s="22"/>
      <c r="K12" s="24"/>
      <c r="Q12" s="13">
        <v>192</v>
      </c>
      <c r="R12" s="14">
        <v>168</v>
      </c>
      <c r="S12" s="14">
        <v>1</v>
      </c>
      <c r="T12">
        <v>2</v>
      </c>
      <c r="U12" t="str">
        <f t="shared" si="0"/>
        <v>192.168.1.2</v>
      </c>
      <c r="V12" t="s">
        <v>66</v>
      </c>
      <c r="X12" t="s">
        <v>69</v>
      </c>
    </row>
    <row r="13" spans="1:24" ht="15" thickBot="1" x14ac:dyDescent="0.35">
      <c r="A13" s="16"/>
      <c r="B13" s="17"/>
      <c r="C13" s="17"/>
      <c r="D13" s="18"/>
      <c r="E13" s="17"/>
      <c r="G13" s="22"/>
      <c r="H13" s="22"/>
      <c r="I13" s="22"/>
      <c r="J13" s="22"/>
      <c r="K13" s="24"/>
      <c r="Q13" s="13">
        <v>192</v>
      </c>
      <c r="R13" s="14">
        <v>168</v>
      </c>
      <c r="S13" s="14">
        <v>1</v>
      </c>
      <c r="T13">
        <v>3</v>
      </c>
      <c r="U13" t="str">
        <f t="shared" si="0"/>
        <v>192.168.1.3</v>
      </c>
      <c r="V13" t="s">
        <v>67</v>
      </c>
      <c r="X13" t="s">
        <v>69</v>
      </c>
    </row>
    <row r="14" spans="1:24" ht="15" thickBot="1" x14ac:dyDescent="0.35">
      <c r="A14" s="16"/>
      <c r="B14" s="17"/>
      <c r="C14" s="17"/>
      <c r="D14" s="18"/>
      <c r="E14" s="17"/>
      <c r="G14" s="23"/>
      <c r="H14" s="23"/>
      <c r="I14" s="22"/>
      <c r="J14" s="22"/>
      <c r="K14" s="24"/>
      <c r="Q14" s="13">
        <v>192</v>
      </c>
      <c r="R14" s="14">
        <v>168</v>
      </c>
      <c r="S14" s="14">
        <v>1</v>
      </c>
      <c r="T14">
        <v>4</v>
      </c>
      <c r="U14" t="str">
        <f t="shared" si="0"/>
        <v>192.168.1.4</v>
      </c>
      <c r="V14" t="s">
        <v>71</v>
      </c>
      <c r="X14" t="s">
        <v>69</v>
      </c>
    </row>
    <row r="15" spans="1:24" x14ac:dyDescent="0.3">
      <c r="A15" s="16"/>
      <c r="B15" s="17"/>
      <c r="C15" s="17"/>
      <c r="D15" s="18"/>
      <c r="E15" s="17"/>
      <c r="G15" s="23"/>
      <c r="H15" s="23"/>
      <c r="I15" s="22"/>
      <c r="J15" s="22"/>
      <c r="K15" s="24"/>
      <c r="Q15" s="13">
        <v>192</v>
      </c>
      <c r="R15" s="14">
        <v>168</v>
      </c>
      <c r="S15" s="14">
        <v>1</v>
      </c>
      <c r="T15">
        <v>1</v>
      </c>
      <c r="U15" t="str">
        <f t="shared" si="0"/>
        <v>192.168.1.1</v>
      </c>
      <c r="V15" t="s">
        <v>72</v>
      </c>
      <c r="X15" t="s">
        <v>69</v>
      </c>
    </row>
    <row r="16" spans="1:24" x14ac:dyDescent="0.3">
      <c r="A16" s="16"/>
      <c r="B16" s="17"/>
      <c r="C16" s="17"/>
      <c r="D16" s="18"/>
      <c r="E16" s="17"/>
      <c r="G16" s="23"/>
      <c r="H16" s="23"/>
      <c r="I16" s="22"/>
      <c r="J16" s="22"/>
      <c r="K16" s="24"/>
    </row>
    <row r="17" spans="1:11" x14ac:dyDescent="0.3">
      <c r="A17" s="16"/>
      <c r="B17" s="17"/>
      <c r="C17" s="17"/>
      <c r="D17" s="18"/>
      <c r="E17" s="17"/>
      <c r="G17" s="23"/>
      <c r="H17" s="23"/>
      <c r="I17" s="22"/>
      <c r="J17" s="22"/>
      <c r="K17" s="24"/>
    </row>
    <row r="18" spans="1:11" x14ac:dyDescent="0.3">
      <c r="A18" s="16"/>
      <c r="B18" s="17"/>
      <c r="C18" s="17"/>
      <c r="D18" s="18"/>
      <c r="E18" s="17"/>
      <c r="G18" s="23"/>
      <c r="H18" s="23"/>
      <c r="I18" s="22"/>
      <c r="J18" s="22"/>
    </row>
    <row r="19" spans="1:11" x14ac:dyDescent="0.3">
      <c r="A19" s="16"/>
      <c r="B19" s="17"/>
      <c r="C19" s="17"/>
      <c r="D19" s="18"/>
      <c r="E19" s="17"/>
      <c r="G19" s="23"/>
      <c r="H19" s="23"/>
      <c r="I19" s="22"/>
      <c r="J19" s="22"/>
    </row>
    <row r="20" spans="1:11" x14ac:dyDescent="0.3">
      <c r="A20" s="16"/>
      <c r="B20" s="17"/>
      <c r="C20" s="17"/>
      <c r="D20" s="18"/>
      <c r="E20" s="17"/>
      <c r="G20" s="23"/>
      <c r="H20" s="23"/>
      <c r="I20" s="22"/>
      <c r="J20" s="22"/>
    </row>
    <row r="21" spans="1:11" x14ac:dyDescent="0.3">
      <c r="A21" s="16"/>
      <c r="B21" s="17"/>
      <c r="C21" s="17"/>
      <c r="D21" s="18"/>
      <c r="E21" s="17"/>
      <c r="G21" s="23"/>
      <c r="H21" s="23"/>
      <c r="I21" s="22"/>
      <c r="J21" s="22"/>
    </row>
    <row r="22" spans="1:11" x14ac:dyDescent="0.3">
      <c r="A22" s="16"/>
      <c r="B22" s="17"/>
      <c r="C22" s="17"/>
      <c r="D22" s="18"/>
      <c r="E22" s="17"/>
      <c r="G22" s="23"/>
      <c r="H22" s="23"/>
      <c r="I22" s="22"/>
      <c r="J22" s="22"/>
    </row>
    <row r="23" spans="1:11" x14ac:dyDescent="0.3">
      <c r="A23" s="16"/>
      <c r="B23" s="17"/>
      <c r="C23" s="17"/>
      <c r="D23" s="18"/>
      <c r="E23" s="17"/>
      <c r="G23" s="23"/>
      <c r="H23" s="23"/>
      <c r="I23" s="22"/>
      <c r="J23" s="22"/>
    </row>
    <row r="24" spans="1:11" x14ac:dyDescent="0.3">
      <c r="A24" s="16"/>
      <c r="B24" s="17"/>
      <c r="C24" s="17"/>
      <c r="D24" s="18"/>
      <c r="E24" s="17"/>
      <c r="G24" s="23"/>
      <c r="H24" s="23"/>
      <c r="I24" s="22"/>
      <c r="J24" s="22"/>
    </row>
    <row r="25" spans="1:11" x14ac:dyDescent="0.3">
      <c r="A25" s="16"/>
      <c r="B25" s="17"/>
      <c r="C25" s="17"/>
      <c r="D25" s="18"/>
      <c r="E25" s="17"/>
      <c r="G25" s="23"/>
      <c r="H25" s="23"/>
      <c r="I25" s="22"/>
      <c r="J25" s="22"/>
    </row>
    <row r="26" spans="1:11" x14ac:dyDescent="0.3">
      <c r="A26" s="16"/>
      <c r="B26" s="17"/>
      <c r="C26" s="17"/>
      <c r="D26" s="18"/>
      <c r="E26" s="17"/>
      <c r="G26" s="23"/>
      <c r="H26" s="23"/>
      <c r="I26" s="22"/>
      <c r="J26" s="22"/>
    </row>
    <row r="27" spans="1:11" x14ac:dyDescent="0.3">
      <c r="A27" s="16"/>
      <c r="B27" s="17"/>
      <c r="C27" s="17"/>
      <c r="D27" s="18"/>
      <c r="E27" s="17"/>
      <c r="G27" s="23"/>
      <c r="H27" s="23"/>
      <c r="I27" s="22"/>
      <c r="J27" s="22"/>
    </row>
    <row r="28" spans="1:11" x14ac:dyDescent="0.3">
      <c r="A28" s="16"/>
      <c r="B28" s="17"/>
      <c r="C28" s="17"/>
      <c r="D28" s="18"/>
      <c r="E28" s="17"/>
      <c r="G28" s="23"/>
      <c r="H28" s="23"/>
      <c r="I28" s="22"/>
      <c r="J28" s="22"/>
    </row>
    <row r="29" spans="1:11" x14ac:dyDescent="0.3">
      <c r="A29" s="16"/>
      <c r="B29" s="17"/>
      <c r="C29" s="17"/>
      <c r="D29" s="18"/>
      <c r="E29" s="17"/>
      <c r="G29" s="23"/>
      <c r="H29" s="23"/>
      <c r="I29" s="22"/>
      <c r="J29" s="22"/>
    </row>
    <row r="30" spans="1:11" x14ac:dyDescent="0.3">
      <c r="A30" s="16"/>
      <c r="B30" s="17"/>
      <c r="C30" s="17"/>
      <c r="D30" s="18"/>
      <c r="E30" s="17"/>
      <c r="G30" s="23"/>
      <c r="H30" s="23"/>
      <c r="I30" s="22"/>
      <c r="J30" s="22"/>
    </row>
    <row r="31" spans="1:11" x14ac:dyDescent="0.3">
      <c r="A31" s="16"/>
      <c r="B31" s="17"/>
      <c r="C31" s="17"/>
      <c r="D31" s="18"/>
      <c r="E31" s="17"/>
      <c r="G31" s="23"/>
      <c r="H31" s="23"/>
      <c r="I31" s="22"/>
      <c r="J31" s="22"/>
    </row>
    <row r="32" spans="1:11" x14ac:dyDescent="0.3">
      <c r="A32" s="16"/>
      <c r="B32" s="17"/>
      <c r="C32" s="17"/>
      <c r="D32" s="18"/>
      <c r="E32" s="17"/>
      <c r="G32" s="23"/>
      <c r="H32" s="23"/>
      <c r="I32" s="22"/>
      <c r="J32" s="22"/>
    </row>
    <row r="33" spans="1:10" x14ac:dyDescent="0.3">
      <c r="A33" s="16"/>
      <c r="B33" s="17"/>
      <c r="C33" s="17"/>
      <c r="D33" s="18"/>
      <c r="E33" s="17"/>
      <c r="G33" s="23"/>
      <c r="H33" s="23"/>
      <c r="I33" s="22"/>
      <c r="J33" s="22"/>
    </row>
    <row r="34" spans="1:10" x14ac:dyDescent="0.3">
      <c r="A34" s="16"/>
      <c r="B34" s="17"/>
      <c r="C34" s="17"/>
      <c r="D34" s="18"/>
      <c r="E34" s="17"/>
      <c r="G34" s="23"/>
      <c r="H34" s="23"/>
      <c r="I34" s="22"/>
      <c r="J34" s="22"/>
    </row>
    <row r="35" spans="1:10" x14ac:dyDescent="0.3">
      <c r="A35" s="16"/>
      <c r="B35" s="17"/>
      <c r="C35" s="17"/>
      <c r="D35" s="18"/>
      <c r="E35" s="17"/>
      <c r="G35" s="23"/>
      <c r="H35" s="23"/>
      <c r="I35" s="22"/>
      <c r="J35" s="22"/>
    </row>
    <row r="36" spans="1:10" x14ac:dyDescent="0.3">
      <c r="A36" s="16"/>
      <c r="B36" s="17"/>
      <c r="C36" s="17"/>
      <c r="D36" s="18"/>
      <c r="E36" s="17"/>
      <c r="G36" s="23"/>
      <c r="H36" s="23"/>
      <c r="I36" s="22"/>
      <c r="J36" s="22"/>
    </row>
    <row r="37" spans="1:10" x14ac:dyDescent="0.3">
      <c r="A37" s="16"/>
      <c r="B37" s="17"/>
      <c r="C37" s="17"/>
      <c r="D37" s="18"/>
      <c r="E37" s="17"/>
      <c r="G37" s="23"/>
      <c r="H37" s="23"/>
      <c r="I37" s="22"/>
      <c r="J37" s="22"/>
    </row>
    <row r="38" spans="1:10" x14ac:dyDescent="0.3">
      <c r="A38" s="16"/>
      <c r="B38" s="17"/>
      <c r="C38" s="17"/>
      <c r="D38" s="18"/>
      <c r="E38" s="17"/>
      <c r="G38" s="23"/>
      <c r="H38" s="23"/>
      <c r="I38" s="22"/>
      <c r="J38" s="22"/>
    </row>
    <row r="39" spans="1:10" x14ac:dyDescent="0.3">
      <c r="A39" s="16"/>
      <c r="B39" s="17"/>
      <c r="C39" s="17"/>
      <c r="D39" s="18"/>
      <c r="E39" s="17"/>
      <c r="G39" s="23"/>
      <c r="H39" s="23"/>
      <c r="I39" s="22"/>
      <c r="J39" s="22"/>
    </row>
    <row r="40" spans="1:10" x14ac:dyDescent="0.3">
      <c r="A40" s="16"/>
      <c r="B40" s="17"/>
      <c r="C40" s="17"/>
      <c r="D40" s="18"/>
      <c r="E40" s="17"/>
      <c r="G40" s="23"/>
      <c r="H40" s="23"/>
      <c r="I40" s="22"/>
      <c r="J40" s="22"/>
    </row>
    <row r="41" spans="1:10" x14ac:dyDescent="0.3">
      <c r="A41" s="16"/>
      <c r="B41" s="17"/>
      <c r="C41" s="17"/>
      <c r="D41" s="18"/>
      <c r="E41" s="17"/>
      <c r="G41" s="23"/>
      <c r="H41" s="23"/>
      <c r="I41" s="22"/>
      <c r="J41" s="22"/>
    </row>
    <row r="42" spans="1:10" x14ac:dyDescent="0.3">
      <c r="A42" s="16"/>
      <c r="B42" s="17"/>
      <c r="C42" s="17"/>
      <c r="D42" s="18"/>
      <c r="E42" s="17"/>
      <c r="G42" s="23"/>
      <c r="H42" s="23"/>
      <c r="I42" s="22"/>
      <c r="J42" s="22"/>
    </row>
    <row r="43" spans="1:10" x14ac:dyDescent="0.3">
      <c r="A43" s="16"/>
      <c r="B43" s="17"/>
      <c r="C43" s="17"/>
      <c r="D43" s="18"/>
      <c r="E43" s="17"/>
      <c r="G43" s="23"/>
      <c r="H43" s="23"/>
      <c r="I43" s="22"/>
      <c r="J43" s="22"/>
    </row>
    <row r="44" spans="1:10" x14ac:dyDescent="0.3">
      <c r="A44" s="16"/>
      <c r="B44" s="17"/>
      <c r="C44" s="17"/>
      <c r="D44" s="18"/>
      <c r="E44" s="17"/>
      <c r="G44" s="23"/>
      <c r="H44" s="23"/>
      <c r="I44" s="22"/>
      <c r="J44" s="22"/>
    </row>
    <row r="45" spans="1:10" x14ac:dyDescent="0.3">
      <c r="A45" s="16"/>
      <c r="B45" s="17"/>
      <c r="C45" s="17"/>
      <c r="D45" s="18"/>
      <c r="E45" s="17"/>
      <c r="G45" s="23"/>
      <c r="H45" s="23"/>
      <c r="I45" s="22"/>
      <c r="J45" s="22"/>
    </row>
    <row r="46" spans="1:10" x14ac:dyDescent="0.3">
      <c r="A46" s="16"/>
      <c r="B46" s="17"/>
      <c r="C46" s="17"/>
      <c r="D46" s="18"/>
      <c r="E46" s="17"/>
      <c r="G46" s="23"/>
      <c r="H46" s="23"/>
      <c r="I46" s="22"/>
      <c r="J46" s="22"/>
    </row>
    <row r="47" spans="1:10" x14ac:dyDescent="0.3">
      <c r="A47" s="16"/>
      <c r="B47" s="17"/>
      <c r="C47" s="17"/>
      <c r="D47" s="18"/>
      <c r="E47" s="17"/>
      <c r="G47" s="23"/>
      <c r="H47" s="23"/>
      <c r="I47" s="22"/>
      <c r="J47" s="22"/>
    </row>
    <row r="48" spans="1:10" x14ac:dyDescent="0.3">
      <c r="A48" s="16"/>
      <c r="B48" s="17"/>
      <c r="C48" s="17"/>
      <c r="D48" s="18"/>
      <c r="E48" s="17"/>
      <c r="G48" s="23"/>
      <c r="H48" s="23"/>
      <c r="I48" s="22"/>
      <c r="J48" s="22"/>
    </row>
    <row r="49" spans="1:10" x14ac:dyDescent="0.3">
      <c r="A49" s="16"/>
      <c r="B49" s="17"/>
      <c r="C49" s="17"/>
      <c r="D49" s="18"/>
      <c r="E49" s="17"/>
      <c r="G49" s="23"/>
      <c r="H49" s="23"/>
      <c r="I49" s="22"/>
      <c r="J49" s="22"/>
    </row>
    <row r="50" spans="1:10" x14ac:dyDescent="0.3">
      <c r="A50" s="16"/>
      <c r="B50" s="17"/>
      <c r="C50" s="17"/>
      <c r="D50" s="18"/>
      <c r="E50" s="17"/>
      <c r="G50" s="23"/>
      <c r="H50" s="23"/>
      <c r="I50" s="22"/>
      <c r="J50" s="22"/>
    </row>
    <row r="51" spans="1:10" x14ac:dyDescent="0.3">
      <c r="A51" s="16"/>
      <c r="B51" s="17"/>
      <c r="C51" s="17"/>
      <c r="D51" s="18"/>
      <c r="E51" s="17"/>
      <c r="G51" s="23"/>
      <c r="H51" s="23"/>
      <c r="I51" s="22"/>
      <c r="J51" s="22"/>
    </row>
    <row r="52" spans="1:10" x14ac:dyDescent="0.3">
      <c r="A52" s="16"/>
      <c r="B52" s="17"/>
      <c r="C52" s="17"/>
      <c r="D52" s="18"/>
      <c r="E52" s="17"/>
      <c r="G52" s="23"/>
      <c r="H52" s="23"/>
      <c r="I52" s="22"/>
      <c r="J52" s="22"/>
    </row>
    <row r="53" spans="1:10" x14ac:dyDescent="0.3">
      <c r="A53" s="16"/>
      <c r="B53" s="17"/>
      <c r="C53" s="17"/>
      <c r="D53" s="18"/>
      <c r="E53" s="17"/>
      <c r="G53" s="23"/>
      <c r="H53" s="23"/>
      <c r="I53" s="22"/>
      <c r="J53" s="22"/>
    </row>
    <row r="54" spans="1:10" x14ac:dyDescent="0.3">
      <c r="A54" s="16"/>
      <c r="B54" s="17"/>
      <c r="C54" s="17"/>
      <c r="D54" s="18"/>
      <c r="E54" s="17"/>
      <c r="G54" s="23"/>
      <c r="H54" s="23"/>
      <c r="I54" s="22"/>
      <c r="J54" s="22"/>
    </row>
    <row r="55" spans="1:10" x14ac:dyDescent="0.3">
      <c r="A55" s="16"/>
      <c r="B55" s="17"/>
      <c r="C55" s="17"/>
      <c r="D55" s="18"/>
      <c r="E55" s="17"/>
      <c r="G55" s="23"/>
      <c r="H55" s="23"/>
      <c r="I55" s="22"/>
      <c r="J55" s="22"/>
    </row>
    <row r="56" spans="1:10" x14ac:dyDescent="0.3">
      <c r="A56" s="16"/>
      <c r="B56" s="17"/>
      <c r="C56" s="17"/>
      <c r="D56" s="18"/>
      <c r="E56" s="17"/>
      <c r="G56" s="23"/>
      <c r="H56" s="23"/>
      <c r="I56" s="22"/>
      <c r="J56" s="22"/>
    </row>
    <row r="57" spans="1:10" x14ac:dyDescent="0.3">
      <c r="A57" s="16"/>
      <c r="B57" s="17"/>
      <c r="C57" s="17"/>
      <c r="D57" s="18"/>
      <c r="E57" s="17"/>
      <c r="G57" s="23"/>
      <c r="H57" s="23"/>
      <c r="I57" s="22"/>
      <c r="J57" s="22"/>
    </row>
    <row r="58" spans="1:10" x14ac:dyDescent="0.3">
      <c r="A58" s="16"/>
      <c r="B58" s="17"/>
      <c r="C58" s="17"/>
      <c r="D58" s="18"/>
      <c r="E58" s="17"/>
      <c r="G58" s="23"/>
      <c r="H58" s="23"/>
      <c r="I58" s="22"/>
      <c r="J58" s="22"/>
    </row>
    <row r="59" spans="1:10" x14ac:dyDescent="0.3">
      <c r="A59" s="16"/>
      <c r="B59" s="17"/>
      <c r="C59" s="17"/>
      <c r="D59" s="18"/>
      <c r="E59" s="17"/>
      <c r="G59" s="23"/>
      <c r="H59" s="23"/>
      <c r="I59" s="22"/>
      <c r="J59" s="22"/>
    </row>
    <row r="60" spans="1:10" x14ac:dyDescent="0.3">
      <c r="A60" s="16"/>
      <c r="B60" s="17"/>
      <c r="C60" s="17"/>
      <c r="D60" s="18"/>
      <c r="E60" s="17"/>
      <c r="G60" s="23"/>
      <c r="H60" s="23"/>
      <c r="I60" s="22"/>
      <c r="J60" s="22"/>
    </row>
    <row r="61" spans="1:10" x14ac:dyDescent="0.3">
      <c r="A61" s="16"/>
      <c r="B61" s="17"/>
      <c r="C61" s="17"/>
      <c r="D61" s="18"/>
      <c r="E61" s="17"/>
      <c r="G61" s="23"/>
      <c r="H61" s="23"/>
      <c r="I61" s="22"/>
      <c r="J61" s="22"/>
    </row>
    <row r="62" spans="1:10" x14ac:dyDescent="0.3">
      <c r="A62" s="16"/>
      <c r="B62" s="17"/>
      <c r="C62" s="17"/>
      <c r="D62" s="18"/>
      <c r="E62" s="17"/>
      <c r="G62" s="23"/>
      <c r="H62" s="23"/>
      <c r="I62" s="22"/>
      <c r="J62" s="22"/>
    </row>
    <row r="63" spans="1:10" x14ac:dyDescent="0.3">
      <c r="A63" s="16"/>
      <c r="B63" s="17"/>
      <c r="C63" s="17"/>
      <c r="D63" s="18"/>
      <c r="E63" s="17"/>
      <c r="G63" s="23"/>
      <c r="H63" s="23"/>
      <c r="I63" s="22"/>
      <c r="J63" s="22"/>
    </row>
    <row r="64" spans="1:10" x14ac:dyDescent="0.3">
      <c r="A64" s="16"/>
      <c r="B64" s="17"/>
      <c r="C64" s="17"/>
      <c r="D64" s="18"/>
      <c r="E64" s="17"/>
      <c r="G64" s="23"/>
      <c r="H64" s="23"/>
      <c r="I64" s="22"/>
      <c r="J64" s="22"/>
    </row>
    <row r="65" spans="1:10" x14ac:dyDescent="0.3">
      <c r="A65" s="16"/>
      <c r="B65" s="17"/>
      <c r="C65" s="17"/>
      <c r="D65" s="18"/>
      <c r="E65" s="17"/>
      <c r="G65" s="23"/>
      <c r="H65" s="23"/>
      <c r="I65" s="22"/>
      <c r="J65" s="22"/>
    </row>
    <row r="66" spans="1:10" x14ac:dyDescent="0.3">
      <c r="A66" s="16"/>
      <c r="B66" s="17"/>
      <c r="C66" s="17"/>
      <c r="D66" s="18"/>
      <c r="E66" s="17"/>
      <c r="G66" s="23"/>
      <c r="H66" s="23"/>
      <c r="I66" s="22"/>
      <c r="J66" s="22"/>
    </row>
    <row r="67" spans="1:10" x14ac:dyDescent="0.3">
      <c r="A67" s="16"/>
      <c r="B67" s="17"/>
      <c r="C67" s="17"/>
      <c r="D67" s="18"/>
      <c r="E67" s="17"/>
      <c r="G67" s="23"/>
      <c r="H67" s="23"/>
      <c r="I67" s="22"/>
      <c r="J67" s="22"/>
    </row>
    <row r="68" spans="1:10" x14ac:dyDescent="0.3">
      <c r="A68" s="16"/>
      <c r="B68" s="17"/>
      <c r="C68" s="17"/>
      <c r="D68" s="18"/>
      <c r="E68" s="17"/>
      <c r="G68" s="23"/>
      <c r="H68" s="23"/>
      <c r="I68" s="22"/>
      <c r="J68" s="22"/>
    </row>
    <row r="69" spans="1:10" x14ac:dyDescent="0.3">
      <c r="A69" s="16"/>
      <c r="B69" s="17"/>
      <c r="C69" s="17"/>
      <c r="D69" s="18"/>
      <c r="E69" s="17"/>
      <c r="G69" s="23"/>
      <c r="H69" s="23"/>
      <c r="I69" s="22"/>
      <c r="J69" s="22"/>
    </row>
    <row r="70" spans="1:10" x14ac:dyDescent="0.3">
      <c r="A70" s="16"/>
      <c r="B70" s="17"/>
      <c r="C70" s="17"/>
      <c r="D70" s="18"/>
      <c r="E70" s="17"/>
      <c r="G70" s="23"/>
      <c r="H70" s="23"/>
      <c r="I70" s="22"/>
      <c r="J70" s="22"/>
    </row>
    <row r="71" spans="1:10" x14ac:dyDescent="0.3">
      <c r="A71" s="16"/>
      <c r="B71" s="17"/>
      <c r="C71" s="17"/>
      <c r="D71" s="18"/>
      <c r="E71" s="17"/>
      <c r="G71" s="23"/>
      <c r="H71" s="23"/>
      <c r="I71" s="22"/>
      <c r="J71" s="22"/>
    </row>
    <row r="72" spans="1:10" x14ac:dyDescent="0.3">
      <c r="A72" s="16"/>
      <c r="B72" s="17"/>
      <c r="C72" s="17"/>
      <c r="D72" s="18"/>
      <c r="E72" s="17"/>
      <c r="G72" s="23"/>
      <c r="H72" s="23"/>
      <c r="I72" s="22"/>
      <c r="J72" s="22"/>
    </row>
    <row r="73" spans="1:10" ht="15" thickBot="1" x14ac:dyDescent="0.35">
      <c r="A73" s="19"/>
      <c r="B73" s="20"/>
      <c r="C73" s="20"/>
      <c r="D73" s="21"/>
      <c r="E73" s="17"/>
      <c r="G73" s="23"/>
      <c r="H73" s="23"/>
      <c r="I73" s="22"/>
      <c r="J73" s="22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335B-B867-487F-AA6D-8B39B28AE44A}">
  <dimension ref="A3:W73"/>
  <sheetViews>
    <sheetView tabSelected="1" topLeftCell="F1" workbookViewId="0">
      <selection activeCell="U18" sqref="U18"/>
    </sheetView>
  </sheetViews>
  <sheetFormatPr defaultRowHeight="14.4" x14ac:dyDescent="0.3"/>
  <cols>
    <col min="5" max="5" width="11.6640625" bestFit="1" customWidth="1"/>
    <col min="6" max="8" width="12.6640625" customWidth="1"/>
    <col min="9" max="9" width="13.5546875" bestFit="1" customWidth="1"/>
    <col min="10" max="10" width="13.6640625" style="11" bestFit="1" customWidth="1"/>
    <col min="11" max="11" width="19.44140625" bestFit="1" customWidth="1"/>
    <col min="20" max="20" width="10.6640625" bestFit="1" customWidth="1"/>
    <col min="21" max="21" width="10.6640625" customWidth="1"/>
    <col min="22" max="22" width="14.109375" bestFit="1" customWidth="1"/>
  </cols>
  <sheetData>
    <row r="3" spans="1:23" x14ac:dyDescent="0.3">
      <c r="E3" t="s">
        <v>37</v>
      </c>
      <c r="F3" t="s">
        <v>38</v>
      </c>
      <c r="I3" t="s">
        <v>39</v>
      </c>
      <c r="J3" s="11" t="s">
        <v>40</v>
      </c>
    </row>
    <row r="4" spans="1:23" x14ac:dyDescent="0.3">
      <c r="I4" t="s">
        <v>41</v>
      </c>
      <c r="J4" s="11" t="s">
        <v>42</v>
      </c>
    </row>
    <row r="5" spans="1:23" x14ac:dyDescent="0.3">
      <c r="I5" t="s">
        <v>43</v>
      </c>
      <c r="J5" s="11">
        <v>65536</v>
      </c>
    </row>
    <row r="6" spans="1:23" x14ac:dyDescent="0.3">
      <c r="I6" t="s">
        <v>55</v>
      </c>
      <c r="J6" s="11">
        <f>COUNTIF(P:P,172)</f>
        <v>8</v>
      </c>
    </row>
    <row r="8" spans="1:23" x14ac:dyDescent="0.3">
      <c r="G8" t="s">
        <v>44</v>
      </c>
    </row>
    <row r="9" spans="1:23" ht="15" thickBot="1" x14ac:dyDescent="0.35">
      <c r="F9" s="12" t="s">
        <v>48</v>
      </c>
      <c r="G9" s="12" t="s">
        <v>47</v>
      </c>
      <c r="H9" t="s">
        <v>49</v>
      </c>
      <c r="I9" s="12" t="s">
        <v>50</v>
      </c>
    </row>
    <row r="10" spans="1:23" x14ac:dyDescent="0.3">
      <c r="A10" s="13">
        <v>172</v>
      </c>
      <c r="B10" s="14">
        <v>16</v>
      </c>
      <c r="C10" s="14">
        <v>0</v>
      </c>
      <c r="D10" s="15">
        <v>0</v>
      </c>
      <c r="E10" t="s">
        <v>45</v>
      </c>
      <c r="F10" s="22">
        <f>COUNTIFS($R:$R,$C10,$S:$S,"&lt;255")</f>
        <v>1</v>
      </c>
      <c r="G10" s="22">
        <f>COUNTIFS($R:$R,$C10+1,$S:$S,"&lt;255")</f>
        <v>1</v>
      </c>
      <c r="H10" s="22">
        <f>COUNTIFS($R:$R,$C10+1+1,$S:$S,"&lt;255")</f>
        <v>1</v>
      </c>
      <c r="I10" s="22">
        <f>COUNTIFS($R:$R,$C10+1+1+1,$S:$S,"&lt;255")</f>
        <v>0</v>
      </c>
      <c r="J10" s="24">
        <f>SUM(F10:I10)</f>
        <v>3</v>
      </c>
      <c r="K10" t="s">
        <v>46</v>
      </c>
      <c r="L10">
        <v>1019</v>
      </c>
      <c r="N10">
        <f>SEARCH(".",E10,2)</f>
        <v>4</v>
      </c>
      <c r="P10">
        <v>172</v>
      </c>
      <c r="Q10">
        <v>16</v>
      </c>
      <c r="R10">
        <v>0</v>
      </c>
      <c r="S10">
        <v>1</v>
      </c>
      <c r="T10" t="str">
        <f>P10&amp;"."&amp;Q10&amp;"."&amp;R10&amp;"."&amp;S10</f>
        <v>172.16.0.1</v>
      </c>
      <c r="V10" t="s">
        <v>51</v>
      </c>
    </row>
    <row r="11" spans="1:23" x14ac:dyDescent="0.3">
      <c r="A11" s="16">
        <v>172</v>
      </c>
      <c r="B11" s="17">
        <v>16</v>
      </c>
      <c r="C11" s="17">
        <v>4</v>
      </c>
      <c r="D11" s="18">
        <v>0</v>
      </c>
      <c r="E11" t="str">
        <f>172&amp;"."&amp;16&amp;"."&amp;C11&amp;"."&amp;0</f>
        <v>172.16.4.0</v>
      </c>
      <c r="F11" s="22">
        <f>COUNTIFS($R:$R,$C11,$S:$S,"&lt;255")</f>
        <v>1</v>
      </c>
      <c r="G11" s="22">
        <f>COUNTIFS($R:$R,$C11+1,$S:$S,"&lt;255")</f>
        <v>0</v>
      </c>
      <c r="H11" s="22">
        <f t="shared" ref="H11:H42" si="0">COUNTIFS($R:$R,$C11+1+1,$S:$S,"&lt;255")</f>
        <v>0</v>
      </c>
      <c r="I11" s="22">
        <f t="shared" ref="I11:I73" si="1">COUNTIFS($R:$R,$C11+1+1+1,$S:$S,"&lt;255")</f>
        <v>0</v>
      </c>
      <c r="J11" s="24">
        <f>SUM(F11:I11)</f>
        <v>1</v>
      </c>
      <c r="P11">
        <v>172</v>
      </c>
      <c r="Q11">
        <v>16</v>
      </c>
      <c r="R11">
        <v>4</v>
      </c>
      <c r="S11">
        <v>1</v>
      </c>
      <c r="T11" t="str">
        <f t="shared" ref="T11:T17" si="2">P11&amp;"."&amp;Q11&amp;"."&amp;R11&amp;"."&amp;S11</f>
        <v>172.16.4.1</v>
      </c>
      <c r="V11" t="s">
        <v>52</v>
      </c>
    </row>
    <row r="12" spans="1:23" x14ac:dyDescent="0.3">
      <c r="A12" s="16">
        <v>172</v>
      </c>
      <c r="B12" s="17">
        <v>16</v>
      </c>
      <c r="C12" s="17">
        <f>C11+4</f>
        <v>8</v>
      </c>
      <c r="D12" s="18">
        <v>0</v>
      </c>
      <c r="E12" t="str">
        <f>172&amp;"."&amp;16&amp;"."&amp;C12&amp;"."&amp;0</f>
        <v>172.16.8.0</v>
      </c>
      <c r="F12" s="22">
        <f t="shared" ref="F12:F73" si="3">COUNTIFS($R:$R,$C12,$S:$S,"&lt;255")</f>
        <v>1</v>
      </c>
      <c r="G12" s="22">
        <f t="shared" ref="G12:G43" si="4">COUNTIFS($R:$R,$C12+1,$S:$S,"&lt;255")</f>
        <v>0</v>
      </c>
      <c r="H12" s="22">
        <f t="shared" si="0"/>
        <v>1</v>
      </c>
      <c r="I12" s="22">
        <f t="shared" si="1"/>
        <v>0</v>
      </c>
      <c r="J12" s="24">
        <f>SUM(F12:I12)</f>
        <v>2</v>
      </c>
      <c r="P12">
        <v>172</v>
      </c>
      <c r="Q12">
        <v>16</v>
      </c>
      <c r="R12">
        <v>8</v>
      </c>
      <c r="S12">
        <v>1</v>
      </c>
      <c r="T12" t="str">
        <f t="shared" si="2"/>
        <v>172.16.8.1</v>
      </c>
      <c r="V12" t="s">
        <v>53</v>
      </c>
    </row>
    <row r="13" spans="1:23" x14ac:dyDescent="0.3">
      <c r="A13" s="16">
        <v>172</v>
      </c>
      <c r="B13" s="17">
        <v>16</v>
      </c>
      <c r="C13" s="17">
        <f t="shared" ref="C13:C36" si="5">C12+4</f>
        <v>12</v>
      </c>
      <c r="D13" s="18">
        <v>0</v>
      </c>
      <c r="E13" t="str">
        <f t="shared" ref="E13:E73" si="6">172&amp;"."&amp;16&amp;"."&amp;C13&amp;"."&amp;0</f>
        <v>172.16.12.0</v>
      </c>
      <c r="F13" s="23">
        <f t="shared" si="3"/>
        <v>0</v>
      </c>
      <c r="G13" s="23">
        <f t="shared" si="4"/>
        <v>0</v>
      </c>
      <c r="H13" s="22">
        <f t="shared" si="0"/>
        <v>0</v>
      </c>
      <c r="I13" s="22">
        <f t="shared" si="1"/>
        <v>0</v>
      </c>
      <c r="J13" s="24">
        <f>SUM(F13:I13)</f>
        <v>0</v>
      </c>
      <c r="P13">
        <v>172</v>
      </c>
      <c r="Q13">
        <v>16</v>
      </c>
      <c r="R13">
        <v>1</v>
      </c>
      <c r="S13">
        <v>1</v>
      </c>
      <c r="T13" t="str">
        <f t="shared" si="2"/>
        <v>172.16.1.1</v>
      </c>
    </row>
    <row r="14" spans="1:23" x14ac:dyDescent="0.3">
      <c r="A14" s="16">
        <v>172</v>
      </c>
      <c r="B14" s="17">
        <v>16</v>
      </c>
      <c r="C14" s="17">
        <f t="shared" si="5"/>
        <v>16</v>
      </c>
      <c r="D14" s="18">
        <v>0</v>
      </c>
      <c r="E14" t="str">
        <f t="shared" si="6"/>
        <v>172.16.16.0</v>
      </c>
      <c r="F14" s="23">
        <f t="shared" si="3"/>
        <v>0</v>
      </c>
      <c r="G14" s="23">
        <f t="shared" si="4"/>
        <v>0</v>
      </c>
      <c r="H14" s="22">
        <f t="shared" si="0"/>
        <v>0</v>
      </c>
      <c r="I14" s="22">
        <f t="shared" si="1"/>
        <v>0</v>
      </c>
      <c r="J14" s="24">
        <f t="shared" ref="J14:J16" si="7">SUM(F14:I14)</f>
        <v>0</v>
      </c>
      <c r="P14">
        <v>172</v>
      </c>
      <c r="Q14">
        <v>16</v>
      </c>
      <c r="R14">
        <v>2</v>
      </c>
      <c r="S14">
        <v>1</v>
      </c>
      <c r="T14" t="str">
        <f t="shared" si="2"/>
        <v>172.16.2.1</v>
      </c>
    </row>
    <row r="15" spans="1:23" x14ac:dyDescent="0.3">
      <c r="A15" s="16">
        <v>172</v>
      </c>
      <c r="B15" s="17">
        <v>16</v>
      </c>
      <c r="C15" s="17">
        <f t="shared" si="5"/>
        <v>20</v>
      </c>
      <c r="D15" s="18">
        <v>0</v>
      </c>
      <c r="E15" t="str">
        <f t="shared" si="6"/>
        <v>172.16.20.0</v>
      </c>
      <c r="F15" s="23">
        <f t="shared" si="3"/>
        <v>1</v>
      </c>
      <c r="G15" s="23">
        <f t="shared" si="4"/>
        <v>0</v>
      </c>
      <c r="H15" s="22">
        <f t="shared" si="0"/>
        <v>0</v>
      </c>
      <c r="I15" s="22">
        <f t="shared" si="1"/>
        <v>0</v>
      </c>
      <c r="J15" s="24">
        <f t="shared" si="7"/>
        <v>1</v>
      </c>
      <c r="P15">
        <v>172</v>
      </c>
      <c r="Q15">
        <v>16</v>
      </c>
      <c r="R15">
        <v>25</v>
      </c>
      <c r="S15">
        <v>1</v>
      </c>
      <c r="T15" t="str">
        <f t="shared" si="2"/>
        <v>172.16.25.1</v>
      </c>
      <c r="V15" t="s">
        <v>54</v>
      </c>
    </row>
    <row r="16" spans="1:23" x14ac:dyDescent="0.3">
      <c r="A16" s="16">
        <v>172</v>
      </c>
      <c r="B16" s="17">
        <v>16</v>
      </c>
      <c r="C16" s="17">
        <f t="shared" si="5"/>
        <v>24</v>
      </c>
      <c r="D16" s="18">
        <v>0</v>
      </c>
      <c r="E16" t="str">
        <f t="shared" si="6"/>
        <v>172.16.24.0</v>
      </c>
      <c r="F16" s="23">
        <f t="shared" si="3"/>
        <v>0</v>
      </c>
      <c r="G16" s="23">
        <f t="shared" si="4"/>
        <v>1</v>
      </c>
      <c r="H16" s="22">
        <f t="shared" si="0"/>
        <v>0</v>
      </c>
      <c r="I16" s="22">
        <f t="shared" si="1"/>
        <v>0</v>
      </c>
      <c r="J16" s="24">
        <f t="shared" si="7"/>
        <v>1</v>
      </c>
      <c r="P16">
        <v>172</v>
      </c>
      <c r="Q16">
        <v>16</v>
      </c>
      <c r="R16">
        <v>10</v>
      </c>
      <c r="S16">
        <v>1</v>
      </c>
      <c r="T16" t="str">
        <f t="shared" si="2"/>
        <v>172.16.10.1</v>
      </c>
      <c r="U16" s="12" t="s">
        <v>77</v>
      </c>
      <c r="W16" t="s">
        <v>75</v>
      </c>
    </row>
    <row r="17" spans="1:23" x14ac:dyDescent="0.3">
      <c r="A17" s="16">
        <v>172</v>
      </c>
      <c r="B17" s="17">
        <v>16</v>
      </c>
      <c r="C17" s="17">
        <f t="shared" si="5"/>
        <v>28</v>
      </c>
      <c r="D17" s="18">
        <v>0</v>
      </c>
      <c r="E17" t="str">
        <f t="shared" si="6"/>
        <v>172.16.28.0</v>
      </c>
      <c r="F17" s="23">
        <f t="shared" si="3"/>
        <v>0</v>
      </c>
      <c r="G17" s="23">
        <f t="shared" si="4"/>
        <v>0</v>
      </c>
      <c r="H17" s="22">
        <f t="shared" si="0"/>
        <v>0</v>
      </c>
      <c r="I17" s="22">
        <f t="shared" si="1"/>
        <v>0</v>
      </c>
      <c r="P17">
        <v>172</v>
      </c>
      <c r="Q17">
        <v>16</v>
      </c>
      <c r="R17">
        <v>20</v>
      </c>
      <c r="S17">
        <v>1</v>
      </c>
      <c r="T17" t="str">
        <f t="shared" si="2"/>
        <v>172.16.20.1</v>
      </c>
      <c r="U17" s="12" t="s">
        <v>77</v>
      </c>
      <c r="W17" t="s">
        <v>76</v>
      </c>
    </row>
    <row r="18" spans="1:23" x14ac:dyDescent="0.3">
      <c r="A18" s="16">
        <v>172</v>
      </c>
      <c r="B18" s="17">
        <v>16</v>
      </c>
      <c r="C18" s="17">
        <f t="shared" si="5"/>
        <v>32</v>
      </c>
      <c r="D18" s="18">
        <v>0</v>
      </c>
      <c r="E18" t="str">
        <f t="shared" si="6"/>
        <v>172.16.32.0</v>
      </c>
      <c r="F18" s="23">
        <f t="shared" si="3"/>
        <v>0</v>
      </c>
      <c r="G18" s="23">
        <f t="shared" si="4"/>
        <v>0</v>
      </c>
      <c r="H18" s="22">
        <f t="shared" si="0"/>
        <v>0</v>
      </c>
      <c r="I18" s="22">
        <f t="shared" si="1"/>
        <v>0</v>
      </c>
    </row>
    <row r="19" spans="1:23" x14ac:dyDescent="0.3">
      <c r="A19" s="16">
        <v>172</v>
      </c>
      <c r="B19" s="17">
        <v>16</v>
      </c>
      <c r="C19" s="17">
        <f t="shared" si="5"/>
        <v>36</v>
      </c>
      <c r="D19" s="18">
        <v>0</v>
      </c>
      <c r="E19" t="str">
        <f t="shared" si="6"/>
        <v>172.16.36.0</v>
      </c>
      <c r="F19" s="23">
        <f t="shared" si="3"/>
        <v>0</v>
      </c>
      <c r="G19" s="23">
        <f t="shared" si="4"/>
        <v>0</v>
      </c>
      <c r="H19" s="22">
        <f t="shared" si="0"/>
        <v>0</v>
      </c>
      <c r="I19" s="22">
        <f t="shared" si="1"/>
        <v>0</v>
      </c>
    </row>
    <row r="20" spans="1:23" x14ac:dyDescent="0.3">
      <c r="A20" s="16">
        <v>172</v>
      </c>
      <c r="B20" s="17">
        <v>16</v>
      </c>
      <c r="C20" s="17">
        <f t="shared" si="5"/>
        <v>40</v>
      </c>
      <c r="D20" s="18">
        <v>0</v>
      </c>
      <c r="E20" t="str">
        <f t="shared" si="6"/>
        <v>172.16.40.0</v>
      </c>
      <c r="F20" s="23">
        <f t="shared" si="3"/>
        <v>0</v>
      </c>
      <c r="G20" s="23">
        <f t="shared" si="4"/>
        <v>0</v>
      </c>
      <c r="H20" s="22">
        <f t="shared" si="0"/>
        <v>0</v>
      </c>
      <c r="I20" s="22">
        <f t="shared" si="1"/>
        <v>0</v>
      </c>
    </row>
    <row r="21" spans="1:23" x14ac:dyDescent="0.3">
      <c r="A21" s="16">
        <v>172</v>
      </c>
      <c r="B21" s="17">
        <v>16</v>
      </c>
      <c r="C21" s="17">
        <f t="shared" si="5"/>
        <v>44</v>
      </c>
      <c r="D21" s="18">
        <v>0</v>
      </c>
      <c r="E21" t="str">
        <f t="shared" si="6"/>
        <v>172.16.44.0</v>
      </c>
      <c r="F21" s="23">
        <f t="shared" si="3"/>
        <v>0</v>
      </c>
      <c r="G21" s="23">
        <f t="shared" si="4"/>
        <v>0</v>
      </c>
      <c r="H21" s="22">
        <f t="shared" si="0"/>
        <v>0</v>
      </c>
      <c r="I21" s="22">
        <f t="shared" si="1"/>
        <v>0</v>
      </c>
    </row>
    <row r="22" spans="1:23" x14ac:dyDescent="0.3">
      <c r="A22" s="16">
        <v>172</v>
      </c>
      <c r="B22" s="17">
        <v>16</v>
      </c>
      <c r="C22" s="17">
        <f t="shared" si="5"/>
        <v>48</v>
      </c>
      <c r="D22" s="18">
        <v>0</v>
      </c>
      <c r="E22" t="str">
        <f t="shared" si="6"/>
        <v>172.16.48.0</v>
      </c>
      <c r="F22" s="23">
        <f t="shared" si="3"/>
        <v>0</v>
      </c>
      <c r="G22" s="23">
        <f t="shared" si="4"/>
        <v>0</v>
      </c>
      <c r="H22" s="22">
        <f t="shared" si="0"/>
        <v>0</v>
      </c>
      <c r="I22" s="22">
        <f t="shared" si="1"/>
        <v>0</v>
      </c>
    </row>
    <row r="23" spans="1:23" x14ac:dyDescent="0.3">
      <c r="A23" s="16">
        <v>172</v>
      </c>
      <c r="B23" s="17">
        <v>16</v>
      </c>
      <c r="C23" s="17">
        <f t="shared" si="5"/>
        <v>52</v>
      </c>
      <c r="D23" s="18">
        <v>0</v>
      </c>
      <c r="E23" t="str">
        <f t="shared" si="6"/>
        <v>172.16.52.0</v>
      </c>
      <c r="F23" s="23">
        <f t="shared" si="3"/>
        <v>0</v>
      </c>
      <c r="G23" s="23">
        <f t="shared" si="4"/>
        <v>0</v>
      </c>
      <c r="H23" s="22">
        <f t="shared" si="0"/>
        <v>0</v>
      </c>
      <c r="I23" s="22">
        <f t="shared" si="1"/>
        <v>0</v>
      </c>
    </row>
    <row r="24" spans="1:23" x14ac:dyDescent="0.3">
      <c r="A24" s="16">
        <v>172</v>
      </c>
      <c r="B24" s="17">
        <v>16</v>
      </c>
      <c r="C24" s="17">
        <f t="shared" si="5"/>
        <v>56</v>
      </c>
      <c r="D24" s="18">
        <v>0</v>
      </c>
      <c r="E24" t="str">
        <f t="shared" si="6"/>
        <v>172.16.56.0</v>
      </c>
      <c r="F24" s="23">
        <f t="shared" si="3"/>
        <v>0</v>
      </c>
      <c r="G24" s="23">
        <f t="shared" si="4"/>
        <v>0</v>
      </c>
      <c r="H24" s="22">
        <f t="shared" si="0"/>
        <v>0</v>
      </c>
      <c r="I24" s="22">
        <f t="shared" si="1"/>
        <v>0</v>
      </c>
    </row>
    <row r="25" spans="1:23" x14ac:dyDescent="0.3">
      <c r="A25" s="16">
        <v>172</v>
      </c>
      <c r="B25" s="17">
        <v>16</v>
      </c>
      <c r="C25" s="17">
        <f t="shared" si="5"/>
        <v>60</v>
      </c>
      <c r="D25" s="18">
        <v>0</v>
      </c>
      <c r="E25" t="str">
        <f t="shared" si="6"/>
        <v>172.16.60.0</v>
      </c>
      <c r="F25" s="23">
        <f t="shared" si="3"/>
        <v>0</v>
      </c>
      <c r="G25" s="23">
        <f t="shared" si="4"/>
        <v>0</v>
      </c>
      <c r="H25" s="22">
        <f t="shared" si="0"/>
        <v>0</v>
      </c>
      <c r="I25" s="22">
        <f t="shared" si="1"/>
        <v>0</v>
      </c>
    </row>
    <row r="26" spans="1:23" x14ac:dyDescent="0.3">
      <c r="A26" s="16">
        <v>172</v>
      </c>
      <c r="B26" s="17">
        <v>16</v>
      </c>
      <c r="C26" s="17">
        <f t="shared" si="5"/>
        <v>64</v>
      </c>
      <c r="D26" s="18">
        <v>0</v>
      </c>
      <c r="E26" t="str">
        <f t="shared" si="6"/>
        <v>172.16.64.0</v>
      </c>
      <c r="F26" s="23">
        <f t="shared" si="3"/>
        <v>0</v>
      </c>
      <c r="G26" s="23">
        <f t="shared" si="4"/>
        <v>0</v>
      </c>
      <c r="H26" s="22">
        <f t="shared" si="0"/>
        <v>0</v>
      </c>
      <c r="I26" s="22">
        <f t="shared" si="1"/>
        <v>0</v>
      </c>
    </row>
    <row r="27" spans="1:23" x14ac:dyDescent="0.3">
      <c r="A27" s="16">
        <v>172</v>
      </c>
      <c r="B27" s="17">
        <v>16</v>
      </c>
      <c r="C27" s="17">
        <f t="shared" si="5"/>
        <v>68</v>
      </c>
      <c r="D27" s="18">
        <v>0</v>
      </c>
      <c r="E27" t="str">
        <f t="shared" si="6"/>
        <v>172.16.68.0</v>
      </c>
      <c r="F27" s="23">
        <f t="shared" si="3"/>
        <v>0</v>
      </c>
      <c r="G27" s="23">
        <f t="shared" si="4"/>
        <v>0</v>
      </c>
      <c r="H27" s="22">
        <f t="shared" si="0"/>
        <v>0</v>
      </c>
      <c r="I27" s="22">
        <f t="shared" si="1"/>
        <v>0</v>
      </c>
    </row>
    <row r="28" spans="1:23" x14ac:dyDescent="0.3">
      <c r="A28" s="16">
        <v>172</v>
      </c>
      <c r="B28" s="17">
        <v>16</v>
      </c>
      <c r="C28" s="17">
        <f t="shared" si="5"/>
        <v>72</v>
      </c>
      <c r="D28" s="18">
        <v>0</v>
      </c>
      <c r="E28" t="str">
        <f t="shared" si="6"/>
        <v>172.16.72.0</v>
      </c>
      <c r="F28" s="23">
        <f t="shared" si="3"/>
        <v>0</v>
      </c>
      <c r="G28" s="23">
        <f t="shared" si="4"/>
        <v>0</v>
      </c>
      <c r="H28" s="22">
        <f t="shared" si="0"/>
        <v>0</v>
      </c>
      <c r="I28" s="22">
        <f t="shared" si="1"/>
        <v>0</v>
      </c>
    </row>
    <row r="29" spans="1:23" x14ac:dyDescent="0.3">
      <c r="A29" s="16">
        <v>172</v>
      </c>
      <c r="B29" s="17">
        <v>16</v>
      </c>
      <c r="C29" s="17">
        <f t="shared" si="5"/>
        <v>76</v>
      </c>
      <c r="D29" s="18">
        <v>0</v>
      </c>
      <c r="E29" t="str">
        <f t="shared" si="6"/>
        <v>172.16.76.0</v>
      </c>
      <c r="F29" s="23">
        <f t="shared" si="3"/>
        <v>0</v>
      </c>
      <c r="G29" s="23">
        <f t="shared" si="4"/>
        <v>0</v>
      </c>
      <c r="H29" s="22">
        <f t="shared" si="0"/>
        <v>0</v>
      </c>
      <c r="I29" s="22">
        <f t="shared" si="1"/>
        <v>0</v>
      </c>
    </row>
    <row r="30" spans="1:23" x14ac:dyDescent="0.3">
      <c r="A30" s="16">
        <v>172</v>
      </c>
      <c r="B30" s="17">
        <v>16</v>
      </c>
      <c r="C30" s="17">
        <f t="shared" si="5"/>
        <v>80</v>
      </c>
      <c r="D30" s="18">
        <v>0</v>
      </c>
      <c r="E30" t="str">
        <f t="shared" si="6"/>
        <v>172.16.80.0</v>
      </c>
      <c r="F30" s="23">
        <f t="shared" si="3"/>
        <v>0</v>
      </c>
      <c r="G30" s="23">
        <f t="shared" si="4"/>
        <v>0</v>
      </c>
      <c r="H30" s="22">
        <f t="shared" si="0"/>
        <v>0</v>
      </c>
      <c r="I30" s="22">
        <f t="shared" si="1"/>
        <v>0</v>
      </c>
    </row>
    <row r="31" spans="1:23" x14ac:dyDescent="0.3">
      <c r="A31" s="16">
        <v>172</v>
      </c>
      <c r="B31" s="17">
        <v>16</v>
      </c>
      <c r="C31" s="17">
        <f t="shared" si="5"/>
        <v>84</v>
      </c>
      <c r="D31" s="18">
        <v>0</v>
      </c>
      <c r="E31" t="str">
        <f t="shared" si="6"/>
        <v>172.16.84.0</v>
      </c>
      <c r="F31" s="23">
        <f t="shared" si="3"/>
        <v>0</v>
      </c>
      <c r="G31" s="23">
        <f t="shared" si="4"/>
        <v>0</v>
      </c>
      <c r="H31" s="22">
        <f t="shared" si="0"/>
        <v>0</v>
      </c>
      <c r="I31" s="22">
        <f t="shared" si="1"/>
        <v>0</v>
      </c>
    </row>
    <row r="32" spans="1:23" x14ac:dyDescent="0.3">
      <c r="A32" s="16">
        <v>172</v>
      </c>
      <c r="B32" s="17">
        <v>16</v>
      </c>
      <c r="C32" s="17">
        <f t="shared" si="5"/>
        <v>88</v>
      </c>
      <c r="D32" s="18">
        <v>0</v>
      </c>
      <c r="E32" t="str">
        <f t="shared" si="6"/>
        <v>172.16.88.0</v>
      </c>
      <c r="F32" s="23">
        <f t="shared" si="3"/>
        <v>0</v>
      </c>
      <c r="G32" s="23">
        <f t="shared" si="4"/>
        <v>0</v>
      </c>
      <c r="H32" s="22">
        <f t="shared" si="0"/>
        <v>0</v>
      </c>
      <c r="I32" s="22">
        <f t="shared" si="1"/>
        <v>0</v>
      </c>
    </row>
    <row r="33" spans="1:9" x14ac:dyDescent="0.3">
      <c r="A33" s="16">
        <v>172</v>
      </c>
      <c r="B33" s="17">
        <v>16</v>
      </c>
      <c r="C33" s="17">
        <f t="shared" si="5"/>
        <v>92</v>
      </c>
      <c r="D33" s="18">
        <v>0</v>
      </c>
      <c r="E33" t="str">
        <f t="shared" si="6"/>
        <v>172.16.92.0</v>
      </c>
      <c r="F33" s="23">
        <f t="shared" si="3"/>
        <v>0</v>
      </c>
      <c r="G33" s="23">
        <f t="shared" si="4"/>
        <v>0</v>
      </c>
      <c r="H33" s="22">
        <f t="shared" si="0"/>
        <v>0</v>
      </c>
      <c r="I33" s="22">
        <f t="shared" si="1"/>
        <v>0</v>
      </c>
    </row>
    <row r="34" spans="1:9" x14ac:dyDescent="0.3">
      <c r="A34" s="16">
        <v>172</v>
      </c>
      <c r="B34" s="17">
        <v>16</v>
      </c>
      <c r="C34" s="17">
        <f t="shared" si="5"/>
        <v>96</v>
      </c>
      <c r="D34" s="18">
        <v>0</v>
      </c>
      <c r="E34" t="str">
        <f t="shared" si="6"/>
        <v>172.16.96.0</v>
      </c>
      <c r="F34" s="23">
        <f t="shared" si="3"/>
        <v>0</v>
      </c>
      <c r="G34" s="23">
        <f t="shared" si="4"/>
        <v>0</v>
      </c>
      <c r="H34" s="22">
        <f t="shared" si="0"/>
        <v>0</v>
      </c>
      <c r="I34" s="22">
        <f t="shared" si="1"/>
        <v>0</v>
      </c>
    </row>
    <row r="35" spans="1:9" x14ac:dyDescent="0.3">
      <c r="A35" s="16">
        <v>172</v>
      </c>
      <c r="B35" s="17">
        <v>16</v>
      </c>
      <c r="C35" s="17">
        <f t="shared" si="5"/>
        <v>100</v>
      </c>
      <c r="D35" s="18">
        <v>0</v>
      </c>
      <c r="E35" t="str">
        <f t="shared" si="6"/>
        <v>172.16.100.0</v>
      </c>
      <c r="F35" s="23">
        <f t="shared" si="3"/>
        <v>0</v>
      </c>
      <c r="G35" s="23">
        <f t="shared" si="4"/>
        <v>0</v>
      </c>
      <c r="H35" s="22">
        <f t="shared" si="0"/>
        <v>0</v>
      </c>
      <c r="I35" s="22">
        <f t="shared" si="1"/>
        <v>0</v>
      </c>
    </row>
    <row r="36" spans="1:9" x14ac:dyDescent="0.3">
      <c r="A36" s="16">
        <v>172</v>
      </c>
      <c r="B36" s="17">
        <v>16</v>
      </c>
      <c r="C36" s="17">
        <f t="shared" si="5"/>
        <v>104</v>
      </c>
      <c r="D36" s="18">
        <v>0</v>
      </c>
      <c r="E36" t="str">
        <f t="shared" si="6"/>
        <v>172.16.104.0</v>
      </c>
      <c r="F36" s="23">
        <f t="shared" si="3"/>
        <v>0</v>
      </c>
      <c r="G36" s="23">
        <f t="shared" si="4"/>
        <v>0</v>
      </c>
      <c r="H36" s="22">
        <f t="shared" si="0"/>
        <v>0</v>
      </c>
      <c r="I36" s="22">
        <f t="shared" si="1"/>
        <v>0</v>
      </c>
    </row>
    <row r="37" spans="1:9" x14ac:dyDescent="0.3">
      <c r="A37" s="16">
        <v>172</v>
      </c>
      <c r="B37" s="17">
        <v>16</v>
      </c>
      <c r="C37" s="17">
        <f t="shared" ref="C37:C66" si="8">C36+4</f>
        <v>108</v>
      </c>
      <c r="D37" s="18">
        <v>0</v>
      </c>
      <c r="E37" t="str">
        <f t="shared" si="6"/>
        <v>172.16.108.0</v>
      </c>
      <c r="F37" s="23">
        <f t="shared" si="3"/>
        <v>0</v>
      </c>
      <c r="G37" s="23">
        <f t="shared" si="4"/>
        <v>0</v>
      </c>
      <c r="H37" s="22">
        <f t="shared" si="0"/>
        <v>0</v>
      </c>
      <c r="I37" s="22">
        <f t="shared" si="1"/>
        <v>0</v>
      </c>
    </row>
    <row r="38" spans="1:9" x14ac:dyDescent="0.3">
      <c r="A38" s="16">
        <v>172</v>
      </c>
      <c r="B38" s="17">
        <v>16</v>
      </c>
      <c r="C38" s="17">
        <f t="shared" si="8"/>
        <v>112</v>
      </c>
      <c r="D38" s="18">
        <v>0</v>
      </c>
      <c r="E38" t="str">
        <f t="shared" si="6"/>
        <v>172.16.112.0</v>
      </c>
      <c r="F38" s="23">
        <f t="shared" si="3"/>
        <v>0</v>
      </c>
      <c r="G38" s="23">
        <f t="shared" si="4"/>
        <v>0</v>
      </c>
      <c r="H38" s="22">
        <f t="shared" si="0"/>
        <v>0</v>
      </c>
      <c r="I38" s="22">
        <f t="shared" si="1"/>
        <v>0</v>
      </c>
    </row>
    <row r="39" spans="1:9" x14ac:dyDescent="0.3">
      <c r="A39" s="16">
        <v>172</v>
      </c>
      <c r="B39" s="17">
        <v>16</v>
      </c>
      <c r="C39" s="17">
        <f t="shared" si="8"/>
        <v>116</v>
      </c>
      <c r="D39" s="18">
        <v>0</v>
      </c>
      <c r="E39" t="str">
        <f t="shared" si="6"/>
        <v>172.16.116.0</v>
      </c>
      <c r="F39" s="23">
        <f t="shared" si="3"/>
        <v>0</v>
      </c>
      <c r="G39" s="23">
        <f t="shared" si="4"/>
        <v>0</v>
      </c>
      <c r="H39" s="22">
        <f t="shared" si="0"/>
        <v>0</v>
      </c>
      <c r="I39" s="22">
        <f t="shared" si="1"/>
        <v>0</v>
      </c>
    </row>
    <row r="40" spans="1:9" x14ac:dyDescent="0.3">
      <c r="A40" s="16">
        <v>172</v>
      </c>
      <c r="B40" s="17">
        <v>16</v>
      </c>
      <c r="C40" s="17">
        <f t="shared" si="8"/>
        <v>120</v>
      </c>
      <c r="D40" s="18">
        <v>0</v>
      </c>
      <c r="E40" t="str">
        <f t="shared" si="6"/>
        <v>172.16.120.0</v>
      </c>
      <c r="F40" s="23">
        <f t="shared" si="3"/>
        <v>0</v>
      </c>
      <c r="G40" s="23">
        <f t="shared" si="4"/>
        <v>0</v>
      </c>
      <c r="H40" s="22">
        <f t="shared" si="0"/>
        <v>0</v>
      </c>
      <c r="I40" s="22">
        <f t="shared" si="1"/>
        <v>0</v>
      </c>
    </row>
    <row r="41" spans="1:9" x14ac:dyDescent="0.3">
      <c r="A41" s="16">
        <v>172</v>
      </c>
      <c r="B41" s="17">
        <v>16</v>
      </c>
      <c r="C41" s="17">
        <f t="shared" si="8"/>
        <v>124</v>
      </c>
      <c r="D41" s="18">
        <v>0</v>
      </c>
      <c r="E41" t="str">
        <f t="shared" si="6"/>
        <v>172.16.124.0</v>
      </c>
      <c r="F41" s="23">
        <f t="shared" si="3"/>
        <v>0</v>
      </c>
      <c r="G41" s="23">
        <f t="shared" si="4"/>
        <v>0</v>
      </c>
      <c r="H41" s="22">
        <f t="shared" si="0"/>
        <v>0</v>
      </c>
      <c r="I41" s="22">
        <f t="shared" si="1"/>
        <v>0</v>
      </c>
    </row>
    <row r="42" spans="1:9" x14ac:dyDescent="0.3">
      <c r="A42" s="16">
        <v>172</v>
      </c>
      <c r="B42" s="17">
        <v>16</v>
      </c>
      <c r="C42" s="17">
        <f t="shared" si="8"/>
        <v>128</v>
      </c>
      <c r="D42" s="18">
        <v>0</v>
      </c>
      <c r="E42" t="str">
        <f t="shared" si="6"/>
        <v>172.16.128.0</v>
      </c>
      <c r="F42" s="23">
        <f t="shared" si="3"/>
        <v>0</v>
      </c>
      <c r="G42" s="23">
        <f t="shared" si="4"/>
        <v>0</v>
      </c>
      <c r="H42" s="22">
        <f t="shared" si="0"/>
        <v>0</v>
      </c>
      <c r="I42" s="22">
        <f t="shared" si="1"/>
        <v>0</v>
      </c>
    </row>
    <row r="43" spans="1:9" x14ac:dyDescent="0.3">
      <c r="A43" s="16">
        <v>172</v>
      </c>
      <c r="B43" s="17">
        <v>16</v>
      </c>
      <c r="C43" s="17">
        <f t="shared" si="8"/>
        <v>132</v>
      </c>
      <c r="D43" s="18">
        <v>0</v>
      </c>
      <c r="E43" t="str">
        <f t="shared" si="6"/>
        <v>172.16.132.0</v>
      </c>
      <c r="F43" s="23">
        <f t="shared" si="3"/>
        <v>0</v>
      </c>
      <c r="G43" s="23">
        <f t="shared" si="4"/>
        <v>0</v>
      </c>
      <c r="H43" s="22">
        <f t="shared" ref="H43:H73" si="9">COUNTIFS($R:$R,$C43+1+1,$S:$S,"&lt;255")</f>
        <v>0</v>
      </c>
      <c r="I43" s="22">
        <f t="shared" si="1"/>
        <v>0</v>
      </c>
    </row>
    <row r="44" spans="1:9" x14ac:dyDescent="0.3">
      <c r="A44" s="16">
        <v>172</v>
      </c>
      <c r="B44" s="17">
        <v>16</v>
      </c>
      <c r="C44" s="17">
        <f t="shared" si="8"/>
        <v>136</v>
      </c>
      <c r="D44" s="18">
        <v>0</v>
      </c>
      <c r="E44" t="str">
        <f t="shared" si="6"/>
        <v>172.16.136.0</v>
      </c>
      <c r="F44" s="23">
        <f t="shared" si="3"/>
        <v>0</v>
      </c>
      <c r="G44" s="23">
        <f t="shared" ref="G44:G73" si="10">COUNTIFS($R:$R,$C44+1,$S:$S,"&lt;255")</f>
        <v>0</v>
      </c>
      <c r="H44" s="22">
        <f t="shared" si="9"/>
        <v>0</v>
      </c>
      <c r="I44" s="22">
        <f t="shared" si="1"/>
        <v>0</v>
      </c>
    </row>
    <row r="45" spans="1:9" x14ac:dyDescent="0.3">
      <c r="A45" s="16">
        <v>172</v>
      </c>
      <c r="B45" s="17">
        <v>16</v>
      </c>
      <c r="C45" s="17">
        <f t="shared" si="8"/>
        <v>140</v>
      </c>
      <c r="D45" s="18">
        <v>0</v>
      </c>
      <c r="E45" t="str">
        <f t="shared" si="6"/>
        <v>172.16.140.0</v>
      </c>
      <c r="F45" s="23">
        <f t="shared" si="3"/>
        <v>0</v>
      </c>
      <c r="G45" s="23">
        <f t="shared" si="10"/>
        <v>0</v>
      </c>
      <c r="H45" s="22">
        <f t="shared" si="9"/>
        <v>0</v>
      </c>
      <c r="I45" s="22">
        <f t="shared" si="1"/>
        <v>0</v>
      </c>
    </row>
    <row r="46" spans="1:9" x14ac:dyDescent="0.3">
      <c r="A46" s="16">
        <v>172</v>
      </c>
      <c r="B46" s="17">
        <v>16</v>
      </c>
      <c r="C46" s="17">
        <f t="shared" si="8"/>
        <v>144</v>
      </c>
      <c r="D46" s="18">
        <v>0</v>
      </c>
      <c r="E46" t="str">
        <f t="shared" si="6"/>
        <v>172.16.144.0</v>
      </c>
      <c r="F46" s="23">
        <f t="shared" si="3"/>
        <v>0</v>
      </c>
      <c r="G46" s="23">
        <f t="shared" si="10"/>
        <v>0</v>
      </c>
      <c r="H46" s="22">
        <f t="shared" si="9"/>
        <v>0</v>
      </c>
      <c r="I46" s="22">
        <f t="shared" si="1"/>
        <v>0</v>
      </c>
    </row>
    <row r="47" spans="1:9" x14ac:dyDescent="0.3">
      <c r="A47" s="16">
        <v>172</v>
      </c>
      <c r="B47" s="17">
        <v>16</v>
      </c>
      <c r="C47" s="17">
        <f t="shared" si="8"/>
        <v>148</v>
      </c>
      <c r="D47" s="18">
        <v>0</v>
      </c>
      <c r="E47" t="str">
        <f t="shared" si="6"/>
        <v>172.16.148.0</v>
      </c>
      <c r="F47" s="23">
        <f t="shared" si="3"/>
        <v>0</v>
      </c>
      <c r="G47" s="23">
        <f t="shared" si="10"/>
        <v>0</v>
      </c>
      <c r="H47" s="22">
        <f t="shared" si="9"/>
        <v>0</v>
      </c>
      <c r="I47" s="22">
        <f t="shared" si="1"/>
        <v>0</v>
      </c>
    </row>
    <row r="48" spans="1:9" x14ac:dyDescent="0.3">
      <c r="A48" s="16">
        <v>172</v>
      </c>
      <c r="B48" s="17">
        <v>16</v>
      </c>
      <c r="C48" s="17">
        <f t="shared" si="8"/>
        <v>152</v>
      </c>
      <c r="D48" s="18">
        <v>0</v>
      </c>
      <c r="E48" t="str">
        <f t="shared" si="6"/>
        <v>172.16.152.0</v>
      </c>
      <c r="F48" s="23">
        <f t="shared" si="3"/>
        <v>0</v>
      </c>
      <c r="G48" s="23">
        <f t="shared" si="10"/>
        <v>0</v>
      </c>
      <c r="H48" s="22">
        <f t="shared" si="9"/>
        <v>0</v>
      </c>
      <c r="I48" s="22">
        <f t="shared" si="1"/>
        <v>0</v>
      </c>
    </row>
    <row r="49" spans="1:9" x14ac:dyDescent="0.3">
      <c r="A49" s="16">
        <v>172</v>
      </c>
      <c r="B49" s="17">
        <v>16</v>
      </c>
      <c r="C49" s="17">
        <f t="shared" si="8"/>
        <v>156</v>
      </c>
      <c r="D49" s="18">
        <v>0</v>
      </c>
      <c r="E49" t="str">
        <f t="shared" si="6"/>
        <v>172.16.156.0</v>
      </c>
      <c r="F49" s="23">
        <f t="shared" si="3"/>
        <v>0</v>
      </c>
      <c r="G49" s="23">
        <f t="shared" si="10"/>
        <v>0</v>
      </c>
      <c r="H49" s="22">
        <f t="shared" si="9"/>
        <v>0</v>
      </c>
      <c r="I49" s="22">
        <f t="shared" si="1"/>
        <v>0</v>
      </c>
    </row>
    <row r="50" spans="1:9" x14ac:dyDescent="0.3">
      <c r="A50" s="16">
        <v>172</v>
      </c>
      <c r="B50" s="17">
        <v>16</v>
      </c>
      <c r="C50" s="17">
        <f t="shared" si="8"/>
        <v>160</v>
      </c>
      <c r="D50" s="18">
        <v>0</v>
      </c>
      <c r="E50" t="str">
        <f t="shared" si="6"/>
        <v>172.16.160.0</v>
      </c>
      <c r="F50" s="23">
        <f t="shared" si="3"/>
        <v>0</v>
      </c>
      <c r="G50" s="23">
        <f t="shared" si="10"/>
        <v>0</v>
      </c>
      <c r="H50" s="22">
        <f t="shared" si="9"/>
        <v>0</v>
      </c>
      <c r="I50" s="22">
        <f t="shared" si="1"/>
        <v>0</v>
      </c>
    </row>
    <row r="51" spans="1:9" x14ac:dyDescent="0.3">
      <c r="A51" s="16">
        <v>172</v>
      </c>
      <c r="B51" s="17">
        <v>16</v>
      </c>
      <c r="C51" s="17">
        <f t="shared" si="8"/>
        <v>164</v>
      </c>
      <c r="D51" s="18">
        <v>0</v>
      </c>
      <c r="E51" t="str">
        <f t="shared" si="6"/>
        <v>172.16.164.0</v>
      </c>
      <c r="F51" s="23">
        <f t="shared" si="3"/>
        <v>0</v>
      </c>
      <c r="G51" s="23">
        <f t="shared" si="10"/>
        <v>0</v>
      </c>
      <c r="H51" s="22">
        <f t="shared" si="9"/>
        <v>0</v>
      </c>
      <c r="I51" s="22">
        <f t="shared" si="1"/>
        <v>0</v>
      </c>
    </row>
    <row r="52" spans="1:9" x14ac:dyDescent="0.3">
      <c r="A52" s="16">
        <v>172</v>
      </c>
      <c r="B52" s="17">
        <v>16</v>
      </c>
      <c r="C52" s="17">
        <f t="shared" si="8"/>
        <v>168</v>
      </c>
      <c r="D52" s="18">
        <v>0</v>
      </c>
      <c r="E52" t="str">
        <f t="shared" si="6"/>
        <v>172.16.168.0</v>
      </c>
      <c r="F52" s="23">
        <f t="shared" si="3"/>
        <v>0</v>
      </c>
      <c r="G52" s="23">
        <f t="shared" si="10"/>
        <v>0</v>
      </c>
      <c r="H52" s="22">
        <f t="shared" si="9"/>
        <v>0</v>
      </c>
      <c r="I52" s="22">
        <f t="shared" si="1"/>
        <v>0</v>
      </c>
    </row>
    <row r="53" spans="1:9" x14ac:dyDescent="0.3">
      <c r="A53" s="16">
        <v>172</v>
      </c>
      <c r="B53" s="17">
        <v>16</v>
      </c>
      <c r="C53" s="17">
        <f t="shared" si="8"/>
        <v>172</v>
      </c>
      <c r="D53" s="18">
        <v>0</v>
      </c>
      <c r="E53" t="str">
        <f t="shared" si="6"/>
        <v>172.16.172.0</v>
      </c>
      <c r="F53" s="23">
        <f t="shared" si="3"/>
        <v>0</v>
      </c>
      <c r="G53" s="23">
        <f t="shared" si="10"/>
        <v>0</v>
      </c>
      <c r="H53" s="22">
        <f t="shared" si="9"/>
        <v>0</v>
      </c>
      <c r="I53" s="22">
        <f t="shared" si="1"/>
        <v>0</v>
      </c>
    </row>
    <row r="54" spans="1:9" x14ac:dyDescent="0.3">
      <c r="A54" s="16">
        <v>172</v>
      </c>
      <c r="B54" s="17">
        <v>16</v>
      </c>
      <c r="C54" s="17">
        <f t="shared" si="8"/>
        <v>176</v>
      </c>
      <c r="D54" s="18">
        <v>0</v>
      </c>
      <c r="E54" t="str">
        <f t="shared" si="6"/>
        <v>172.16.176.0</v>
      </c>
      <c r="F54" s="23">
        <f t="shared" si="3"/>
        <v>0</v>
      </c>
      <c r="G54" s="23">
        <f t="shared" si="10"/>
        <v>0</v>
      </c>
      <c r="H54" s="22">
        <f t="shared" si="9"/>
        <v>0</v>
      </c>
      <c r="I54" s="22">
        <f t="shared" si="1"/>
        <v>0</v>
      </c>
    </row>
    <row r="55" spans="1:9" x14ac:dyDescent="0.3">
      <c r="A55" s="16">
        <v>172</v>
      </c>
      <c r="B55" s="17">
        <v>16</v>
      </c>
      <c r="C55" s="17">
        <f t="shared" si="8"/>
        <v>180</v>
      </c>
      <c r="D55" s="18">
        <v>0</v>
      </c>
      <c r="E55" t="str">
        <f t="shared" si="6"/>
        <v>172.16.180.0</v>
      </c>
      <c r="F55" s="23">
        <f t="shared" si="3"/>
        <v>0</v>
      </c>
      <c r="G55" s="23">
        <f t="shared" si="10"/>
        <v>0</v>
      </c>
      <c r="H55" s="22">
        <f t="shared" si="9"/>
        <v>0</v>
      </c>
      <c r="I55" s="22">
        <f t="shared" si="1"/>
        <v>0</v>
      </c>
    </row>
    <row r="56" spans="1:9" x14ac:dyDescent="0.3">
      <c r="A56" s="16">
        <v>172</v>
      </c>
      <c r="B56" s="17">
        <v>16</v>
      </c>
      <c r="C56" s="17">
        <f t="shared" si="8"/>
        <v>184</v>
      </c>
      <c r="D56" s="18">
        <v>0</v>
      </c>
      <c r="E56" t="str">
        <f t="shared" si="6"/>
        <v>172.16.184.0</v>
      </c>
      <c r="F56" s="23">
        <f t="shared" si="3"/>
        <v>0</v>
      </c>
      <c r="G56" s="23">
        <f t="shared" si="10"/>
        <v>0</v>
      </c>
      <c r="H56" s="22">
        <f t="shared" si="9"/>
        <v>0</v>
      </c>
      <c r="I56" s="22">
        <f t="shared" si="1"/>
        <v>0</v>
      </c>
    </row>
    <row r="57" spans="1:9" x14ac:dyDescent="0.3">
      <c r="A57" s="16">
        <v>172</v>
      </c>
      <c r="B57" s="17">
        <v>16</v>
      </c>
      <c r="C57" s="17">
        <f t="shared" si="8"/>
        <v>188</v>
      </c>
      <c r="D57" s="18">
        <v>0</v>
      </c>
      <c r="E57" t="str">
        <f t="shared" si="6"/>
        <v>172.16.188.0</v>
      </c>
      <c r="F57" s="23">
        <f t="shared" si="3"/>
        <v>0</v>
      </c>
      <c r="G57" s="23">
        <f t="shared" si="10"/>
        <v>0</v>
      </c>
      <c r="H57" s="22">
        <f t="shared" si="9"/>
        <v>0</v>
      </c>
      <c r="I57" s="22">
        <f t="shared" si="1"/>
        <v>0</v>
      </c>
    </row>
    <row r="58" spans="1:9" x14ac:dyDescent="0.3">
      <c r="A58" s="16">
        <v>172</v>
      </c>
      <c r="B58" s="17">
        <v>16</v>
      </c>
      <c r="C58" s="17">
        <f t="shared" si="8"/>
        <v>192</v>
      </c>
      <c r="D58" s="18">
        <v>0</v>
      </c>
      <c r="E58" t="str">
        <f t="shared" si="6"/>
        <v>172.16.192.0</v>
      </c>
      <c r="F58" s="23">
        <f t="shared" si="3"/>
        <v>0</v>
      </c>
      <c r="G58" s="23">
        <f t="shared" si="10"/>
        <v>0</v>
      </c>
      <c r="H58" s="22">
        <f t="shared" si="9"/>
        <v>0</v>
      </c>
      <c r="I58" s="22">
        <f t="shared" si="1"/>
        <v>0</v>
      </c>
    </row>
    <row r="59" spans="1:9" x14ac:dyDescent="0.3">
      <c r="A59" s="16">
        <v>172</v>
      </c>
      <c r="B59" s="17">
        <v>16</v>
      </c>
      <c r="C59" s="17">
        <f t="shared" si="8"/>
        <v>196</v>
      </c>
      <c r="D59" s="18">
        <v>0</v>
      </c>
      <c r="E59" t="str">
        <f t="shared" si="6"/>
        <v>172.16.196.0</v>
      </c>
      <c r="F59" s="23">
        <f t="shared" si="3"/>
        <v>0</v>
      </c>
      <c r="G59" s="23">
        <f t="shared" si="10"/>
        <v>0</v>
      </c>
      <c r="H59" s="22">
        <f t="shared" si="9"/>
        <v>0</v>
      </c>
      <c r="I59" s="22">
        <f t="shared" si="1"/>
        <v>0</v>
      </c>
    </row>
    <row r="60" spans="1:9" x14ac:dyDescent="0.3">
      <c r="A60" s="16">
        <v>172</v>
      </c>
      <c r="B60" s="17">
        <v>16</v>
      </c>
      <c r="C60" s="17">
        <f t="shared" si="8"/>
        <v>200</v>
      </c>
      <c r="D60" s="18">
        <v>0</v>
      </c>
      <c r="E60" t="str">
        <f t="shared" si="6"/>
        <v>172.16.200.0</v>
      </c>
      <c r="F60" s="23">
        <f t="shared" si="3"/>
        <v>0</v>
      </c>
      <c r="G60" s="23">
        <f t="shared" si="10"/>
        <v>0</v>
      </c>
      <c r="H60" s="22">
        <f t="shared" si="9"/>
        <v>0</v>
      </c>
      <c r="I60" s="22">
        <f t="shared" si="1"/>
        <v>0</v>
      </c>
    </row>
    <row r="61" spans="1:9" x14ac:dyDescent="0.3">
      <c r="A61" s="16">
        <v>172</v>
      </c>
      <c r="B61" s="17">
        <v>16</v>
      </c>
      <c r="C61" s="17">
        <f t="shared" si="8"/>
        <v>204</v>
      </c>
      <c r="D61" s="18">
        <v>0</v>
      </c>
      <c r="E61" t="str">
        <f t="shared" si="6"/>
        <v>172.16.204.0</v>
      </c>
      <c r="F61" s="23">
        <f t="shared" si="3"/>
        <v>0</v>
      </c>
      <c r="G61" s="23">
        <f t="shared" si="10"/>
        <v>0</v>
      </c>
      <c r="H61" s="22">
        <f t="shared" si="9"/>
        <v>0</v>
      </c>
      <c r="I61" s="22">
        <f t="shared" si="1"/>
        <v>0</v>
      </c>
    </row>
    <row r="62" spans="1:9" x14ac:dyDescent="0.3">
      <c r="A62" s="16">
        <v>172</v>
      </c>
      <c r="B62" s="17">
        <v>16</v>
      </c>
      <c r="C62" s="17">
        <f t="shared" si="8"/>
        <v>208</v>
      </c>
      <c r="D62" s="18">
        <v>0</v>
      </c>
      <c r="E62" t="str">
        <f t="shared" si="6"/>
        <v>172.16.208.0</v>
      </c>
      <c r="F62" s="23">
        <f t="shared" si="3"/>
        <v>0</v>
      </c>
      <c r="G62" s="23">
        <f t="shared" si="10"/>
        <v>0</v>
      </c>
      <c r="H62" s="22">
        <f t="shared" si="9"/>
        <v>0</v>
      </c>
      <c r="I62" s="22">
        <f t="shared" si="1"/>
        <v>0</v>
      </c>
    </row>
    <row r="63" spans="1:9" x14ac:dyDescent="0.3">
      <c r="A63" s="16">
        <v>172</v>
      </c>
      <c r="B63" s="17">
        <v>16</v>
      </c>
      <c r="C63" s="17">
        <f t="shared" si="8"/>
        <v>212</v>
      </c>
      <c r="D63" s="18">
        <v>0</v>
      </c>
      <c r="E63" t="str">
        <f t="shared" si="6"/>
        <v>172.16.212.0</v>
      </c>
      <c r="F63" s="23">
        <f t="shared" si="3"/>
        <v>0</v>
      </c>
      <c r="G63" s="23">
        <f t="shared" si="10"/>
        <v>0</v>
      </c>
      <c r="H63" s="22">
        <f t="shared" si="9"/>
        <v>0</v>
      </c>
      <c r="I63" s="22">
        <f t="shared" si="1"/>
        <v>0</v>
      </c>
    </row>
    <row r="64" spans="1:9" x14ac:dyDescent="0.3">
      <c r="A64" s="16">
        <v>172</v>
      </c>
      <c r="B64" s="17">
        <v>16</v>
      </c>
      <c r="C64" s="17">
        <f t="shared" si="8"/>
        <v>216</v>
      </c>
      <c r="D64" s="18">
        <v>0</v>
      </c>
      <c r="E64" t="str">
        <f t="shared" si="6"/>
        <v>172.16.216.0</v>
      </c>
      <c r="F64" s="23">
        <f t="shared" si="3"/>
        <v>0</v>
      </c>
      <c r="G64" s="23">
        <f t="shared" si="10"/>
        <v>0</v>
      </c>
      <c r="H64" s="22">
        <f t="shared" si="9"/>
        <v>0</v>
      </c>
      <c r="I64" s="22">
        <f t="shared" si="1"/>
        <v>0</v>
      </c>
    </row>
    <row r="65" spans="1:9" x14ac:dyDescent="0.3">
      <c r="A65" s="16">
        <v>172</v>
      </c>
      <c r="B65" s="17">
        <v>16</v>
      </c>
      <c r="C65" s="17">
        <f t="shared" si="8"/>
        <v>220</v>
      </c>
      <c r="D65" s="18">
        <v>0</v>
      </c>
      <c r="E65" t="str">
        <f t="shared" si="6"/>
        <v>172.16.220.0</v>
      </c>
      <c r="F65" s="23">
        <f t="shared" si="3"/>
        <v>0</v>
      </c>
      <c r="G65" s="23">
        <f t="shared" si="10"/>
        <v>0</v>
      </c>
      <c r="H65" s="22">
        <f t="shared" si="9"/>
        <v>0</v>
      </c>
      <c r="I65" s="22">
        <f t="shared" si="1"/>
        <v>0</v>
      </c>
    </row>
    <row r="66" spans="1:9" x14ac:dyDescent="0.3">
      <c r="A66" s="16">
        <v>172</v>
      </c>
      <c r="B66" s="17">
        <v>16</v>
      </c>
      <c r="C66" s="17">
        <f t="shared" si="8"/>
        <v>224</v>
      </c>
      <c r="D66" s="18">
        <v>0</v>
      </c>
      <c r="E66" t="str">
        <f t="shared" si="6"/>
        <v>172.16.224.0</v>
      </c>
      <c r="F66" s="23">
        <f t="shared" si="3"/>
        <v>0</v>
      </c>
      <c r="G66" s="23">
        <f t="shared" si="10"/>
        <v>0</v>
      </c>
      <c r="H66" s="22">
        <f t="shared" si="9"/>
        <v>0</v>
      </c>
      <c r="I66" s="22">
        <f t="shared" si="1"/>
        <v>0</v>
      </c>
    </row>
    <row r="67" spans="1:9" x14ac:dyDescent="0.3">
      <c r="A67" s="16">
        <v>172</v>
      </c>
      <c r="B67" s="17">
        <v>16</v>
      </c>
      <c r="C67" s="17">
        <f t="shared" ref="C67:C72" si="11">C66+4</f>
        <v>228</v>
      </c>
      <c r="D67" s="18">
        <v>0</v>
      </c>
      <c r="E67" t="str">
        <f t="shared" si="6"/>
        <v>172.16.228.0</v>
      </c>
      <c r="F67" s="23">
        <f t="shared" si="3"/>
        <v>0</v>
      </c>
      <c r="G67" s="23">
        <f t="shared" si="10"/>
        <v>0</v>
      </c>
      <c r="H67" s="22">
        <f t="shared" si="9"/>
        <v>0</v>
      </c>
      <c r="I67" s="22">
        <f t="shared" si="1"/>
        <v>0</v>
      </c>
    </row>
    <row r="68" spans="1:9" x14ac:dyDescent="0.3">
      <c r="A68" s="16">
        <v>172</v>
      </c>
      <c r="B68" s="17">
        <v>16</v>
      </c>
      <c r="C68" s="17">
        <f t="shared" si="11"/>
        <v>232</v>
      </c>
      <c r="D68" s="18">
        <v>0</v>
      </c>
      <c r="E68" t="str">
        <f t="shared" si="6"/>
        <v>172.16.232.0</v>
      </c>
      <c r="F68" s="23">
        <f t="shared" si="3"/>
        <v>0</v>
      </c>
      <c r="G68" s="23">
        <f t="shared" si="10"/>
        <v>0</v>
      </c>
      <c r="H68" s="22">
        <f t="shared" si="9"/>
        <v>0</v>
      </c>
      <c r="I68" s="22">
        <f t="shared" si="1"/>
        <v>0</v>
      </c>
    </row>
    <row r="69" spans="1:9" x14ac:dyDescent="0.3">
      <c r="A69" s="16">
        <v>172</v>
      </c>
      <c r="B69" s="17">
        <v>16</v>
      </c>
      <c r="C69" s="17">
        <f t="shared" si="11"/>
        <v>236</v>
      </c>
      <c r="D69" s="18">
        <v>0</v>
      </c>
      <c r="E69" t="str">
        <f t="shared" si="6"/>
        <v>172.16.236.0</v>
      </c>
      <c r="F69" s="23">
        <f t="shared" si="3"/>
        <v>0</v>
      </c>
      <c r="G69" s="23">
        <f t="shared" si="10"/>
        <v>0</v>
      </c>
      <c r="H69" s="22">
        <f t="shared" si="9"/>
        <v>0</v>
      </c>
      <c r="I69" s="22">
        <f t="shared" si="1"/>
        <v>0</v>
      </c>
    </row>
    <row r="70" spans="1:9" x14ac:dyDescent="0.3">
      <c r="A70" s="16">
        <v>172</v>
      </c>
      <c r="B70" s="17">
        <v>16</v>
      </c>
      <c r="C70" s="17">
        <f t="shared" si="11"/>
        <v>240</v>
      </c>
      <c r="D70" s="18">
        <v>0</v>
      </c>
      <c r="E70" t="str">
        <f t="shared" si="6"/>
        <v>172.16.240.0</v>
      </c>
      <c r="F70" s="23">
        <f t="shared" si="3"/>
        <v>0</v>
      </c>
      <c r="G70" s="23">
        <f t="shared" si="10"/>
        <v>0</v>
      </c>
      <c r="H70" s="22">
        <f t="shared" si="9"/>
        <v>0</v>
      </c>
      <c r="I70" s="22">
        <f t="shared" si="1"/>
        <v>0</v>
      </c>
    </row>
    <row r="71" spans="1:9" x14ac:dyDescent="0.3">
      <c r="A71" s="16">
        <v>172</v>
      </c>
      <c r="B71" s="17">
        <v>16</v>
      </c>
      <c r="C71" s="17">
        <f t="shared" si="11"/>
        <v>244</v>
      </c>
      <c r="D71" s="18">
        <v>0</v>
      </c>
      <c r="E71" t="str">
        <f t="shared" si="6"/>
        <v>172.16.244.0</v>
      </c>
      <c r="F71" s="23">
        <f t="shared" si="3"/>
        <v>0</v>
      </c>
      <c r="G71" s="23">
        <f t="shared" si="10"/>
        <v>0</v>
      </c>
      <c r="H71" s="22">
        <f t="shared" si="9"/>
        <v>0</v>
      </c>
      <c r="I71" s="22">
        <f t="shared" si="1"/>
        <v>0</v>
      </c>
    </row>
    <row r="72" spans="1:9" x14ac:dyDescent="0.3">
      <c r="A72" s="16">
        <v>172</v>
      </c>
      <c r="B72" s="17">
        <v>16</v>
      </c>
      <c r="C72" s="17">
        <f t="shared" si="11"/>
        <v>248</v>
      </c>
      <c r="D72" s="18">
        <v>0</v>
      </c>
      <c r="E72" t="str">
        <f t="shared" si="6"/>
        <v>172.16.248.0</v>
      </c>
      <c r="F72" s="23">
        <f t="shared" si="3"/>
        <v>0</v>
      </c>
      <c r="G72" s="23">
        <f t="shared" si="10"/>
        <v>0</v>
      </c>
      <c r="H72" s="22">
        <f t="shared" si="9"/>
        <v>0</v>
      </c>
      <c r="I72" s="22">
        <f t="shared" si="1"/>
        <v>0</v>
      </c>
    </row>
    <row r="73" spans="1:9" ht="15" thickBot="1" x14ac:dyDescent="0.35">
      <c r="A73" s="19">
        <v>172</v>
      </c>
      <c r="B73" s="20">
        <v>16</v>
      </c>
      <c r="C73" s="20">
        <f t="shared" ref="C73" si="12">C72+4</f>
        <v>252</v>
      </c>
      <c r="D73" s="21">
        <v>0</v>
      </c>
      <c r="E73" t="str">
        <f t="shared" si="6"/>
        <v>172.16.252.0</v>
      </c>
      <c r="F73" s="23">
        <f t="shared" si="3"/>
        <v>0</v>
      </c>
      <c r="G73" s="23">
        <f t="shared" si="10"/>
        <v>0</v>
      </c>
      <c r="H73" s="22">
        <f t="shared" si="9"/>
        <v>0</v>
      </c>
      <c r="I73" s="2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Detail breakdown</vt:lpstr>
      <vt:lpstr>Sheet3</vt:lpstr>
      <vt:lpstr>192.16</vt:lpstr>
      <vt:lpstr>172.16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GW</cp:lastModifiedBy>
  <cp:lastPrinted>2021-06-25T11:02:38Z</cp:lastPrinted>
  <dcterms:created xsi:type="dcterms:W3CDTF">2015-06-05T18:17:20Z</dcterms:created>
  <dcterms:modified xsi:type="dcterms:W3CDTF">2021-07-21T10:28:03Z</dcterms:modified>
</cp:coreProperties>
</file>