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doing\python_code\"/>
    </mc:Choice>
  </mc:AlternateContent>
  <bookViews>
    <workbookView xWindow="0" yWindow="0" windowWidth="25125" windowHeight="14070" tabRatio="810" activeTab="2"/>
  </bookViews>
  <sheets>
    <sheet name="说明" sheetId="17" r:id="rId1"/>
    <sheet name="结果数据" sheetId="16" r:id="rId2"/>
    <sheet name="净值数据" sheetId="1" r:id="rId3"/>
    <sheet name="民生银行" sheetId="3" r:id="rId4"/>
    <sheet name="招商银行" sheetId="4" r:id="rId5"/>
    <sheet name="中国船舶" sheetId="5" r:id="rId6"/>
    <sheet name="金证股份" sheetId="6" r:id="rId7"/>
    <sheet name="贵州茅台" sheetId="7" r:id="rId8"/>
    <sheet name="恒生电子" sheetId="8" r:id="rId9"/>
    <sheet name="伊利股份" sheetId="9" r:id="rId10"/>
    <sheet name="招商证券" sheetId="10" r:id="rId11"/>
    <sheet name="国金证券" sheetId="27" r:id="rId12"/>
    <sheet name="中国建筑" sheetId="11" r:id="rId13"/>
    <sheet name="中国重工" sheetId="12" r:id="rId14"/>
    <sheet name="万科A" sheetId="13" r:id="rId15"/>
    <sheet name="东阿阿胶" sheetId="14" r:id="rId16"/>
    <sheet name="格力电器" sheetId="15" r:id="rId17"/>
    <sheet name="保利地产" sheetId="18" r:id="rId18"/>
    <sheet name="上汽集团" sheetId="19" r:id="rId19"/>
    <sheet name="山东黄金" sheetId="20" r:id="rId20"/>
    <sheet name="京投发展" sheetId="21" r:id="rId21"/>
    <sheet name="隧道股份" sheetId="22" r:id="rId22"/>
    <sheet name="美的集团" sheetId="23" r:id="rId23"/>
    <sheet name="泸州老窖" sheetId="24" r:id="rId24"/>
    <sheet name="五粮液" sheetId="25" r:id="rId25"/>
    <sheet name="乐普医疗" sheetId="26" r:id="rId26"/>
  </sheets>
  <externalReferences>
    <externalReference r:id="rId2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6" l="1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4" i="16"/>
  <c r="E2" i="16"/>
  <c r="E1" i="16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4" i="27"/>
  <c r="E63" i="27"/>
  <c r="D63" i="27"/>
  <c r="A63" i="27"/>
  <c r="E62" i="27"/>
  <c r="D62" i="27"/>
  <c r="A62" i="27"/>
  <c r="E61" i="27"/>
  <c r="D61" i="27"/>
  <c r="A61" i="27"/>
  <c r="E60" i="27"/>
  <c r="D60" i="27"/>
  <c r="A60" i="27"/>
  <c r="E59" i="27"/>
  <c r="D59" i="27"/>
  <c r="A59" i="27"/>
  <c r="E58" i="27"/>
  <c r="D58" i="27"/>
  <c r="A58" i="27"/>
  <c r="E57" i="27"/>
  <c r="D57" i="27"/>
  <c r="A57" i="27"/>
  <c r="E56" i="27"/>
  <c r="D56" i="27"/>
  <c r="A56" i="27"/>
  <c r="E55" i="27"/>
  <c r="D55" i="27"/>
  <c r="A55" i="27"/>
  <c r="E54" i="27"/>
  <c r="D54" i="27"/>
  <c r="A54" i="27"/>
  <c r="E53" i="27"/>
  <c r="D53" i="27"/>
  <c r="A53" i="27"/>
  <c r="E52" i="27"/>
  <c r="D52" i="27"/>
  <c r="A52" i="27"/>
  <c r="E51" i="27"/>
  <c r="D51" i="27"/>
  <c r="A51" i="27"/>
  <c r="E50" i="27"/>
  <c r="D50" i="27"/>
  <c r="A50" i="27"/>
  <c r="E49" i="27"/>
  <c r="D49" i="27"/>
  <c r="A49" i="27"/>
  <c r="E48" i="27"/>
  <c r="D48" i="27"/>
  <c r="A48" i="27"/>
  <c r="E47" i="27"/>
  <c r="D47" i="27"/>
  <c r="A47" i="27"/>
  <c r="E46" i="27"/>
  <c r="D46" i="27"/>
  <c r="A46" i="27"/>
  <c r="E45" i="27"/>
  <c r="D45" i="27"/>
  <c r="A45" i="27"/>
  <c r="E44" i="27"/>
  <c r="D44" i="27"/>
  <c r="A44" i="27"/>
  <c r="E43" i="27"/>
  <c r="D43" i="27"/>
  <c r="A43" i="27"/>
  <c r="E42" i="27"/>
  <c r="D42" i="27"/>
  <c r="A42" i="27"/>
  <c r="E41" i="27"/>
  <c r="D41" i="27"/>
  <c r="A41" i="27"/>
  <c r="E40" i="27"/>
  <c r="D40" i="27"/>
  <c r="A40" i="27"/>
  <c r="E39" i="27"/>
  <c r="D39" i="27"/>
  <c r="A39" i="27"/>
  <c r="E38" i="27"/>
  <c r="D38" i="27"/>
  <c r="A38" i="27"/>
  <c r="E37" i="27"/>
  <c r="D37" i="27"/>
  <c r="A37" i="27"/>
  <c r="E36" i="27"/>
  <c r="D36" i="27"/>
  <c r="A36" i="27"/>
  <c r="E35" i="27"/>
  <c r="D35" i="27"/>
  <c r="A35" i="27"/>
  <c r="E34" i="27"/>
  <c r="D34" i="27"/>
  <c r="A34" i="27"/>
  <c r="E33" i="27"/>
  <c r="D33" i="27"/>
  <c r="A33" i="27"/>
  <c r="E32" i="27"/>
  <c r="D32" i="27"/>
  <c r="A32" i="27"/>
  <c r="E31" i="27"/>
  <c r="D31" i="27"/>
  <c r="A31" i="27"/>
  <c r="E30" i="27"/>
  <c r="D30" i="27"/>
  <c r="A30" i="27"/>
  <c r="E29" i="27"/>
  <c r="D29" i="27"/>
  <c r="A29" i="27"/>
  <c r="E28" i="27"/>
  <c r="D28" i="27"/>
  <c r="A28" i="27"/>
  <c r="E27" i="27"/>
  <c r="D27" i="27"/>
  <c r="A27" i="27"/>
  <c r="E26" i="27"/>
  <c r="D26" i="27"/>
  <c r="A26" i="27"/>
  <c r="E25" i="27"/>
  <c r="D25" i="27"/>
  <c r="A25" i="27"/>
  <c r="E24" i="27"/>
  <c r="D24" i="27"/>
  <c r="A24" i="27"/>
  <c r="E23" i="27"/>
  <c r="D23" i="27"/>
  <c r="A23" i="27"/>
  <c r="E22" i="27"/>
  <c r="D22" i="27"/>
  <c r="A22" i="27"/>
  <c r="E21" i="27"/>
  <c r="D21" i="27"/>
  <c r="A21" i="27"/>
  <c r="E20" i="27"/>
  <c r="D20" i="27"/>
  <c r="A20" i="27"/>
  <c r="E19" i="27"/>
  <c r="D19" i="27"/>
  <c r="A19" i="27"/>
  <c r="E18" i="27"/>
  <c r="D18" i="27"/>
  <c r="A18" i="27"/>
  <c r="E17" i="27"/>
  <c r="D17" i="27"/>
  <c r="A17" i="27"/>
  <c r="E16" i="27"/>
  <c r="D16" i="27"/>
  <c r="A16" i="27"/>
  <c r="E15" i="27"/>
  <c r="D15" i="27"/>
  <c r="A15" i="27"/>
  <c r="E14" i="27"/>
  <c r="D14" i="27"/>
  <c r="A14" i="27"/>
  <c r="E13" i="27"/>
  <c r="D13" i="27"/>
  <c r="A13" i="27"/>
  <c r="E12" i="27"/>
  <c r="D12" i="27"/>
  <c r="A12" i="27"/>
  <c r="E11" i="27"/>
  <c r="D11" i="27"/>
  <c r="A11" i="27"/>
  <c r="E10" i="27"/>
  <c r="D10" i="27"/>
  <c r="A10" i="27"/>
  <c r="E9" i="27"/>
  <c r="D9" i="27"/>
  <c r="A9" i="27"/>
  <c r="E8" i="27"/>
  <c r="D8" i="27"/>
  <c r="A8" i="27"/>
  <c r="E7" i="27"/>
  <c r="F20" i="27" s="1"/>
  <c r="G20" i="27" s="1"/>
  <c r="H20" i="27" s="1"/>
  <c r="D7" i="27"/>
  <c r="A7" i="27"/>
  <c r="E6" i="27"/>
  <c r="F7" i="27" s="1"/>
  <c r="G7" i="27" s="1"/>
  <c r="H7" i="27" s="1"/>
  <c r="D6" i="27"/>
  <c r="A6" i="27"/>
  <c r="E5" i="27"/>
  <c r="D5" i="27"/>
  <c r="A5" i="27"/>
  <c r="F4" i="27"/>
  <c r="G4" i="27" s="1"/>
  <c r="H4" i="27" s="1"/>
  <c r="E4" i="27"/>
  <c r="F61" i="27" s="1"/>
  <c r="G61" i="27" s="1"/>
  <c r="H61" i="27" s="1"/>
  <c r="D4" i="27"/>
  <c r="A4" i="27"/>
  <c r="B3" i="27"/>
  <c r="A3" i="27"/>
  <c r="F12" i="27" l="1"/>
  <c r="G12" i="27" s="1"/>
  <c r="H12" i="27" s="1"/>
  <c r="F24" i="27"/>
  <c r="G24" i="27" s="1"/>
  <c r="H24" i="27" s="1"/>
  <c r="F28" i="27"/>
  <c r="G28" i="27" s="1"/>
  <c r="H28" i="27" s="1"/>
  <c r="F32" i="27"/>
  <c r="G32" i="27" s="1"/>
  <c r="H32" i="27" s="1"/>
  <c r="F60" i="27"/>
  <c r="G60" i="27" s="1"/>
  <c r="H60" i="27" s="1"/>
  <c r="F11" i="27"/>
  <c r="G11" i="27" s="1"/>
  <c r="H11" i="27" s="1"/>
  <c r="F15" i="27"/>
  <c r="G15" i="27" s="1"/>
  <c r="H15" i="27" s="1"/>
  <c r="F19" i="27"/>
  <c r="G19" i="27" s="1"/>
  <c r="H19" i="27" s="1"/>
  <c r="F23" i="27"/>
  <c r="G23" i="27" s="1"/>
  <c r="H23" i="27" s="1"/>
  <c r="F27" i="27"/>
  <c r="G27" i="27" s="1"/>
  <c r="H27" i="27" s="1"/>
  <c r="F31" i="27"/>
  <c r="G31" i="27" s="1"/>
  <c r="H31" i="27" s="1"/>
  <c r="F35" i="27"/>
  <c r="G35" i="27" s="1"/>
  <c r="H35" i="27" s="1"/>
  <c r="F39" i="27"/>
  <c r="G39" i="27" s="1"/>
  <c r="H39" i="27" s="1"/>
  <c r="F43" i="27"/>
  <c r="G43" i="27" s="1"/>
  <c r="H43" i="27" s="1"/>
  <c r="F47" i="27"/>
  <c r="G47" i="27" s="1"/>
  <c r="H47" i="27" s="1"/>
  <c r="F51" i="27"/>
  <c r="G51" i="27" s="1"/>
  <c r="H51" i="27" s="1"/>
  <c r="F55" i="27"/>
  <c r="G55" i="27" s="1"/>
  <c r="H55" i="27" s="1"/>
  <c r="F59" i="27"/>
  <c r="G59" i="27" s="1"/>
  <c r="H59" i="27" s="1"/>
  <c r="F63" i="27"/>
  <c r="G63" i="27" s="1"/>
  <c r="H63" i="27" s="1"/>
  <c r="F16" i="27"/>
  <c r="G16" i="27" s="1"/>
  <c r="H16" i="27" s="1"/>
  <c r="F36" i="27"/>
  <c r="G36" i="27" s="1"/>
  <c r="H36" i="27" s="1"/>
  <c r="F40" i="27"/>
  <c r="G40" i="27" s="1"/>
  <c r="H40" i="27" s="1"/>
  <c r="F44" i="27"/>
  <c r="G44" i="27" s="1"/>
  <c r="H44" i="27" s="1"/>
  <c r="F48" i="27"/>
  <c r="G48" i="27" s="1"/>
  <c r="H48" i="27" s="1"/>
  <c r="F52" i="27"/>
  <c r="G52" i="27" s="1"/>
  <c r="H52" i="27" s="1"/>
  <c r="F56" i="27"/>
  <c r="G56" i="27" s="1"/>
  <c r="H56" i="27" s="1"/>
  <c r="F6" i="27"/>
  <c r="G6" i="27" s="1"/>
  <c r="H6" i="27" s="1"/>
  <c r="F10" i="27"/>
  <c r="G10" i="27" s="1"/>
  <c r="H10" i="27" s="1"/>
  <c r="F14" i="27"/>
  <c r="G14" i="27" s="1"/>
  <c r="H14" i="27" s="1"/>
  <c r="F18" i="27"/>
  <c r="G18" i="27" s="1"/>
  <c r="H18" i="27" s="1"/>
  <c r="F22" i="27"/>
  <c r="G22" i="27" s="1"/>
  <c r="H22" i="27" s="1"/>
  <c r="F26" i="27"/>
  <c r="G26" i="27" s="1"/>
  <c r="H26" i="27" s="1"/>
  <c r="F30" i="27"/>
  <c r="G30" i="27" s="1"/>
  <c r="H30" i="27" s="1"/>
  <c r="F34" i="27"/>
  <c r="G34" i="27" s="1"/>
  <c r="H34" i="27" s="1"/>
  <c r="F38" i="27"/>
  <c r="G38" i="27" s="1"/>
  <c r="H38" i="27" s="1"/>
  <c r="F42" i="27"/>
  <c r="G42" i="27" s="1"/>
  <c r="H42" i="27" s="1"/>
  <c r="F46" i="27"/>
  <c r="G46" i="27" s="1"/>
  <c r="H46" i="27" s="1"/>
  <c r="F50" i="27"/>
  <c r="G50" i="27" s="1"/>
  <c r="H50" i="27" s="1"/>
  <c r="F54" i="27"/>
  <c r="G54" i="27" s="1"/>
  <c r="H54" i="27" s="1"/>
  <c r="F58" i="27"/>
  <c r="G58" i="27" s="1"/>
  <c r="H58" i="27" s="1"/>
  <c r="F62" i="27"/>
  <c r="G62" i="27" s="1"/>
  <c r="H62" i="27" s="1"/>
  <c r="F8" i="27"/>
  <c r="G8" i="27" s="1"/>
  <c r="H8" i="27" s="1"/>
  <c r="F5" i="27"/>
  <c r="G5" i="27" s="1"/>
  <c r="H5" i="27" s="1"/>
  <c r="F9" i="27"/>
  <c r="G9" i="27" s="1"/>
  <c r="H9" i="27" s="1"/>
  <c r="F13" i="27"/>
  <c r="G13" i="27" s="1"/>
  <c r="H13" i="27" s="1"/>
  <c r="F17" i="27"/>
  <c r="G17" i="27" s="1"/>
  <c r="H17" i="27" s="1"/>
  <c r="F21" i="27"/>
  <c r="G21" i="27" s="1"/>
  <c r="H21" i="27" s="1"/>
  <c r="F25" i="27"/>
  <c r="G25" i="27" s="1"/>
  <c r="H25" i="27" s="1"/>
  <c r="F29" i="27"/>
  <c r="G29" i="27" s="1"/>
  <c r="H29" i="27" s="1"/>
  <c r="F33" i="27"/>
  <c r="G33" i="27" s="1"/>
  <c r="H33" i="27" s="1"/>
  <c r="F37" i="27"/>
  <c r="G37" i="27" s="1"/>
  <c r="H37" i="27" s="1"/>
  <c r="F41" i="27"/>
  <c r="G41" i="27" s="1"/>
  <c r="H41" i="27" s="1"/>
  <c r="F45" i="27"/>
  <c r="G45" i="27" s="1"/>
  <c r="H45" i="27" s="1"/>
  <c r="F49" i="27"/>
  <c r="G49" i="27" s="1"/>
  <c r="H49" i="27" s="1"/>
  <c r="F53" i="27"/>
  <c r="G53" i="27" s="1"/>
  <c r="H53" i="27" s="1"/>
  <c r="F57" i="27"/>
  <c r="G57" i="27" s="1"/>
  <c r="H57" i="27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4" i="26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4" i="25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4" i="24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4" i="22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4" i="21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4" i="20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4" i="19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4" i="18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4" i="15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4" i="14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4" i="13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4" i="12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4" i="1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4" i="10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4" i="9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4" i="8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4" i="7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4" i="6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4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4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4" i="3"/>
  <c r="A1" i="1"/>
  <c r="O5" i="16" l="1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4" i="16"/>
  <c r="B5" i="26"/>
  <c r="B6" i="26"/>
  <c r="E6" i="26" s="1"/>
  <c r="B7" i="26"/>
  <c r="E7" i="26" s="1"/>
  <c r="B8" i="26"/>
  <c r="E8" i="26" s="1"/>
  <c r="B9" i="26"/>
  <c r="B10" i="26"/>
  <c r="E10" i="26" s="1"/>
  <c r="B11" i="26"/>
  <c r="E11" i="26" s="1"/>
  <c r="B12" i="26"/>
  <c r="E12" i="26" s="1"/>
  <c r="B13" i="26"/>
  <c r="B14" i="26"/>
  <c r="E14" i="26" s="1"/>
  <c r="B15" i="26"/>
  <c r="E15" i="26" s="1"/>
  <c r="B16" i="26"/>
  <c r="E16" i="26" s="1"/>
  <c r="B17" i="26"/>
  <c r="E17" i="26" s="1"/>
  <c r="B18" i="26"/>
  <c r="E18" i="26" s="1"/>
  <c r="B19" i="26"/>
  <c r="E19" i="26" s="1"/>
  <c r="B20" i="26"/>
  <c r="E20" i="26" s="1"/>
  <c r="B21" i="26"/>
  <c r="B22" i="26"/>
  <c r="E22" i="26" s="1"/>
  <c r="B23" i="26"/>
  <c r="E23" i="26" s="1"/>
  <c r="B24" i="26"/>
  <c r="E24" i="26" s="1"/>
  <c r="B25" i="26"/>
  <c r="B26" i="26"/>
  <c r="B27" i="26"/>
  <c r="E27" i="26" s="1"/>
  <c r="B28" i="26"/>
  <c r="E28" i="26" s="1"/>
  <c r="B29" i="26"/>
  <c r="B30" i="26"/>
  <c r="E30" i="26" s="1"/>
  <c r="B31" i="26"/>
  <c r="E31" i="26" s="1"/>
  <c r="B32" i="26"/>
  <c r="E32" i="26" s="1"/>
  <c r="B33" i="26"/>
  <c r="B34" i="26"/>
  <c r="E34" i="26" s="1"/>
  <c r="B35" i="26"/>
  <c r="E35" i="26" s="1"/>
  <c r="B36" i="26"/>
  <c r="E36" i="26" s="1"/>
  <c r="B37" i="26"/>
  <c r="B38" i="26"/>
  <c r="E38" i="26" s="1"/>
  <c r="B39" i="26"/>
  <c r="E39" i="26" s="1"/>
  <c r="B40" i="26"/>
  <c r="E40" i="26" s="1"/>
  <c r="B41" i="26"/>
  <c r="E41" i="26" s="1"/>
  <c r="B42" i="26"/>
  <c r="E42" i="26" s="1"/>
  <c r="B43" i="26"/>
  <c r="E43" i="26" s="1"/>
  <c r="B44" i="26"/>
  <c r="E44" i="26" s="1"/>
  <c r="B45" i="26"/>
  <c r="B46" i="26"/>
  <c r="E46" i="26" s="1"/>
  <c r="B47" i="26"/>
  <c r="E47" i="26" s="1"/>
  <c r="B48" i="26"/>
  <c r="E48" i="26" s="1"/>
  <c r="B49" i="26"/>
  <c r="B50" i="26"/>
  <c r="E50" i="26" s="1"/>
  <c r="B51" i="26"/>
  <c r="E51" i="26" s="1"/>
  <c r="B52" i="26"/>
  <c r="E52" i="26" s="1"/>
  <c r="B53" i="26"/>
  <c r="B54" i="26"/>
  <c r="E54" i="26" s="1"/>
  <c r="B55" i="26"/>
  <c r="E55" i="26" s="1"/>
  <c r="B56" i="26"/>
  <c r="E56" i="26" s="1"/>
  <c r="B57" i="26"/>
  <c r="E57" i="26" s="1"/>
  <c r="B58" i="26"/>
  <c r="E58" i="26" s="1"/>
  <c r="B59" i="26"/>
  <c r="E59" i="26" s="1"/>
  <c r="B60" i="26"/>
  <c r="E60" i="26" s="1"/>
  <c r="B61" i="26"/>
  <c r="B62" i="26"/>
  <c r="E62" i="26" s="1"/>
  <c r="B63" i="26"/>
  <c r="E63" i="26" s="1"/>
  <c r="B4" i="26"/>
  <c r="E4" i="26" s="1"/>
  <c r="B5" i="25"/>
  <c r="B6" i="25"/>
  <c r="E6" i="25" s="1"/>
  <c r="B7" i="25"/>
  <c r="E7" i="25" s="1"/>
  <c r="B8" i="25"/>
  <c r="B9" i="25"/>
  <c r="E9" i="25" s="1"/>
  <c r="B10" i="25"/>
  <c r="B11" i="25"/>
  <c r="E11" i="25" s="1"/>
  <c r="B12" i="25"/>
  <c r="B13" i="25"/>
  <c r="B14" i="25"/>
  <c r="B15" i="25"/>
  <c r="E15" i="25" s="1"/>
  <c r="B16" i="25"/>
  <c r="B17" i="25"/>
  <c r="B18" i="25"/>
  <c r="E18" i="25" s="1"/>
  <c r="B19" i="25"/>
  <c r="E19" i="25" s="1"/>
  <c r="B20" i="25"/>
  <c r="B21" i="25"/>
  <c r="B22" i="25"/>
  <c r="E22" i="25" s="1"/>
  <c r="B23" i="25"/>
  <c r="E23" i="25" s="1"/>
  <c r="B24" i="25"/>
  <c r="B25" i="25"/>
  <c r="E25" i="25" s="1"/>
  <c r="B26" i="25"/>
  <c r="B27" i="25"/>
  <c r="E27" i="25" s="1"/>
  <c r="B28" i="25"/>
  <c r="B29" i="25"/>
  <c r="B30" i="25"/>
  <c r="B31" i="25"/>
  <c r="E31" i="25" s="1"/>
  <c r="B32" i="25"/>
  <c r="B33" i="25"/>
  <c r="B34" i="25"/>
  <c r="E34" i="25" s="1"/>
  <c r="B35" i="25"/>
  <c r="E35" i="25" s="1"/>
  <c r="B36" i="25"/>
  <c r="B37" i="25"/>
  <c r="B38" i="25"/>
  <c r="E38" i="25" s="1"/>
  <c r="B39" i="25"/>
  <c r="E39" i="25" s="1"/>
  <c r="B40" i="25"/>
  <c r="B41" i="25"/>
  <c r="E41" i="25" s="1"/>
  <c r="B42" i="25"/>
  <c r="B43" i="25"/>
  <c r="E43" i="25" s="1"/>
  <c r="B44" i="25"/>
  <c r="B45" i="25"/>
  <c r="B46" i="25"/>
  <c r="B47" i="25"/>
  <c r="E47" i="25" s="1"/>
  <c r="B48" i="25"/>
  <c r="B49" i="25"/>
  <c r="B50" i="25"/>
  <c r="E50" i="25" s="1"/>
  <c r="B51" i="25"/>
  <c r="E51" i="25" s="1"/>
  <c r="B52" i="25"/>
  <c r="B53" i="25"/>
  <c r="B54" i="25"/>
  <c r="E54" i="25" s="1"/>
  <c r="B55" i="25"/>
  <c r="E55" i="25" s="1"/>
  <c r="B56" i="25"/>
  <c r="B57" i="25"/>
  <c r="E57" i="25" s="1"/>
  <c r="B58" i="25"/>
  <c r="B59" i="25"/>
  <c r="E59" i="25" s="1"/>
  <c r="B60" i="25"/>
  <c r="B61" i="25"/>
  <c r="B62" i="25"/>
  <c r="B63" i="25"/>
  <c r="E63" i="25" s="1"/>
  <c r="B4" i="25"/>
  <c r="B5" i="24"/>
  <c r="B6" i="24"/>
  <c r="E6" i="24" s="1"/>
  <c r="B7" i="24"/>
  <c r="B8" i="24"/>
  <c r="E8" i="24" s="1"/>
  <c r="B9" i="24"/>
  <c r="E9" i="24" s="1"/>
  <c r="B10" i="24"/>
  <c r="B11" i="24"/>
  <c r="E11" i="24" s="1"/>
  <c r="B12" i="24"/>
  <c r="E12" i="24" s="1"/>
  <c r="B13" i="24"/>
  <c r="B14" i="24"/>
  <c r="E14" i="24" s="1"/>
  <c r="B15" i="24"/>
  <c r="E15" i="24" s="1"/>
  <c r="B16" i="24"/>
  <c r="E16" i="24" s="1"/>
  <c r="B17" i="24"/>
  <c r="E17" i="24" s="1"/>
  <c r="B18" i="24"/>
  <c r="B19" i="24"/>
  <c r="E19" i="24" s="1"/>
  <c r="B20" i="24"/>
  <c r="E20" i="24" s="1"/>
  <c r="B21" i="24"/>
  <c r="B22" i="24"/>
  <c r="E22" i="24" s="1"/>
  <c r="B23" i="24"/>
  <c r="E23" i="24" s="1"/>
  <c r="B24" i="24"/>
  <c r="E24" i="24" s="1"/>
  <c r="B25" i="24"/>
  <c r="B26" i="24"/>
  <c r="E26" i="24" s="1"/>
  <c r="B27" i="24"/>
  <c r="E27" i="24" s="1"/>
  <c r="B28" i="24"/>
  <c r="E28" i="24" s="1"/>
  <c r="B29" i="24"/>
  <c r="B30" i="24"/>
  <c r="B31" i="24"/>
  <c r="E31" i="24" s="1"/>
  <c r="B32" i="24"/>
  <c r="E32" i="24" s="1"/>
  <c r="B33" i="24"/>
  <c r="B34" i="24"/>
  <c r="E34" i="24" s="1"/>
  <c r="B35" i="24"/>
  <c r="E35" i="24" s="1"/>
  <c r="B36" i="24"/>
  <c r="E36" i="24" s="1"/>
  <c r="B37" i="24"/>
  <c r="B38" i="24"/>
  <c r="B39" i="24"/>
  <c r="E39" i="24" s="1"/>
  <c r="B40" i="24"/>
  <c r="E40" i="24" s="1"/>
  <c r="B41" i="24"/>
  <c r="B42" i="24"/>
  <c r="E42" i="24" s="1"/>
  <c r="B43" i="24"/>
  <c r="E43" i="24" s="1"/>
  <c r="B44" i="24"/>
  <c r="E44" i="24" s="1"/>
  <c r="B45" i="24"/>
  <c r="E45" i="24" s="1"/>
  <c r="B46" i="24"/>
  <c r="B47" i="24"/>
  <c r="E47" i="24" s="1"/>
  <c r="B48" i="24"/>
  <c r="E48" i="24" s="1"/>
  <c r="B49" i="24"/>
  <c r="B50" i="24"/>
  <c r="E50" i="24" s="1"/>
  <c r="B51" i="24"/>
  <c r="E51" i="24" s="1"/>
  <c r="B52" i="24"/>
  <c r="E52" i="24" s="1"/>
  <c r="B53" i="24"/>
  <c r="E53" i="24" s="1"/>
  <c r="B54" i="24"/>
  <c r="B55" i="24"/>
  <c r="E55" i="24" s="1"/>
  <c r="B56" i="24"/>
  <c r="E56" i="24" s="1"/>
  <c r="B57" i="24"/>
  <c r="B58" i="24"/>
  <c r="B59" i="24"/>
  <c r="E59" i="24" s="1"/>
  <c r="B60" i="24"/>
  <c r="E60" i="24" s="1"/>
  <c r="B61" i="24"/>
  <c r="B62" i="24"/>
  <c r="E62" i="24" s="1"/>
  <c r="B63" i="24"/>
  <c r="E63" i="24" s="1"/>
  <c r="B4" i="24"/>
  <c r="B24" i="23"/>
  <c r="E24" i="23" s="1"/>
  <c r="B25" i="23"/>
  <c r="E25" i="23" s="1"/>
  <c r="B26" i="23"/>
  <c r="E26" i="23" s="1"/>
  <c r="B27" i="23"/>
  <c r="E27" i="23" s="1"/>
  <c r="B28" i="23"/>
  <c r="E28" i="23" s="1"/>
  <c r="B29" i="23"/>
  <c r="E29" i="23" s="1"/>
  <c r="B30" i="23"/>
  <c r="B31" i="23"/>
  <c r="E31" i="23" s="1"/>
  <c r="B32" i="23"/>
  <c r="E32" i="23" s="1"/>
  <c r="B33" i="23"/>
  <c r="E33" i="23" s="1"/>
  <c r="B34" i="23"/>
  <c r="E34" i="23" s="1"/>
  <c r="B35" i="23"/>
  <c r="B36" i="23"/>
  <c r="E36" i="23" s="1"/>
  <c r="B37" i="23"/>
  <c r="B38" i="23"/>
  <c r="B39" i="23"/>
  <c r="E39" i="23" s="1"/>
  <c r="B40" i="23"/>
  <c r="E40" i="23" s="1"/>
  <c r="B41" i="23"/>
  <c r="E41" i="23" s="1"/>
  <c r="B42" i="23"/>
  <c r="E42" i="23" s="1"/>
  <c r="B43" i="23"/>
  <c r="E43" i="23" s="1"/>
  <c r="B44" i="23"/>
  <c r="E44" i="23" s="1"/>
  <c r="B45" i="23"/>
  <c r="B46" i="23"/>
  <c r="E46" i="23" s="1"/>
  <c r="B47" i="23"/>
  <c r="E47" i="23" s="1"/>
  <c r="B48" i="23"/>
  <c r="E48" i="23" s="1"/>
  <c r="B49" i="23"/>
  <c r="E49" i="23" s="1"/>
  <c r="B50" i="23"/>
  <c r="B51" i="23"/>
  <c r="B52" i="23"/>
  <c r="E52" i="23" s="1"/>
  <c r="B53" i="23"/>
  <c r="E53" i="23" s="1"/>
  <c r="B54" i="23"/>
  <c r="E54" i="23" s="1"/>
  <c r="B55" i="23"/>
  <c r="E55" i="23" s="1"/>
  <c r="B56" i="23"/>
  <c r="E56" i="23" s="1"/>
  <c r="B57" i="23"/>
  <c r="E57" i="23" s="1"/>
  <c r="B58" i="23"/>
  <c r="E58" i="23" s="1"/>
  <c r="B59" i="23"/>
  <c r="E59" i="23" s="1"/>
  <c r="B60" i="23"/>
  <c r="E60" i="23" s="1"/>
  <c r="B61" i="23"/>
  <c r="E61" i="23" s="1"/>
  <c r="B62" i="23"/>
  <c r="B63" i="23"/>
  <c r="E63" i="23" s="1"/>
  <c r="B5" i="22"/>
  <c r="B6" i="22"/>
  <c r="E6" i="22" s="1"/>
  <c r="B7" i="22"/>
  <c r="E7" i="22" s="1"/>
  <c r="B8" i="22"/>
  <c r="E8" i="22" s="1"/>
  <c r="B9" i="22"/>
  <c r="E9" i="22" s="1"/>
  <c r="B10" i="22"/>
  <c r="B11" i="22"/>
  <c r="E11" i="22" s="1"/>
  <c r="B12" i="22"/>
  <c r="E12" i="22" s="1"/>
  <c r="B13" i="22"/>
  <c r="B14" i="22"/>
  <c r="E14" i="22" s="1"/>
  <c r="B15" i="22"/>
  <c r="E15" i="22" s="1"/>
  <c r="B16" i="22"/>
  <c r="E16" i="22" s="1"/>
  <c r="B17" i="22"/>
  <c r="B18" i="22"/>
  <c r="E18" i="22" s="1"/>
  <c r="B19" i="22"/>
  <c r="E19" i="22" s="1"/>
  <c r="B20" i="22"/>
  <c r="E20" i="22" s="1"/>
  <c r="B21" i="22"/>
  <c r="B22" i="22"/>
  <c r="B23" i="22"/>
  <c r="E23" i="22" s="1"/>
  <c r="B24" i="22"/>
  <c r="E24" i="22" s="1"/>
  <c r="B25" i="22"/>
  <c r="B26" i="22"/>
  <c r="E26" i="22" s="1"/>
  <c r="B27" i="22"/>
  <c r="E27" i="22" s="1"/>
  <c r="B28" i="22"/>
  <c r="E28" i="22" s="1"/>
  <c r="B29" i="22"/>
  <c r="B30" i="22"/>
  <c r="B31" i="22"/>
  <c r="E31" i="22" s="1"/>
  <c r="B32" i="22"/>
  <c r="E32" i="22" s="1"/>
  <c r="B33" i="22"/>
  <c r="B34" i="22"/>
  <c r="E34" i="22" s="1"/>
  <c r="B35" i="22"/>
  <c r="E35" i="22" s="1"/>
  <c r="B36" i="22"/>
  <c r="E36" i="22" s="1"/>
  <c r="B37" i="22"/>
  <c r="E37" i="22" s="1"/>
  <c r="B38" i="22"/>
  <c r="B39" i="22"/>
  <c r="E39" i="22" s="1"/>
  <c r="B40" i="22"/>
  <c r="E40" i="22" s="1"/>
  <c r="B41" i="22"/>
  <c r="B42" i="22"/>
  <c r="E42" i="22" s="1"/>
  <c r="B43" i="22"/>
  <c r="E43" i="22" s="1"/>
  <c r="B44" i="22"/>
  <c r="E44" i="22" s="1"/>
  <c r="B45" i="22"/>
  <c r="E45" i="22" s="1"/>
  <c r="B46" i="22"/>
  <c r="B47" i="22"/>
  <c r="E47" i="22" s="1"/>
  <c r="B48" i="22"/>
  <c r="E48" i="22" s="1"/>
  <c r="B49" i="22"/>
  <c r="B50" i="22"/>
  <c r="B51" i="22"/>
  <c r="E51" i="22" s="1"/>
  <c r="B52" i="22"/>
  <c r="E52" i="22" s="1"/>
  <c r="B53" i="22"/>
  <c r="B54" i="22"/>
  <c r="E54" i="22" s="1"/>
  <c r="B55" i="22"/>
  <c r="E55" i="22" s="1"/>
  <c r="B56" i="22"/>
  <c r="E56" i="22" s="1"/>
  <c r="B57" i="22"/>
  <c r="B58" i="22"/>
  <c r="B59" i="22"/>
  <c r="E59" i="22" s="1"/>
  <c r="B60" i="22"/>
  <c r="E60" i="22" s="1"/>
  <c r="B61" i="22"/>
  <c r="B62" i="22"/>
  <c r="E62" i="22" s="1"/>
  <c r="B63" i="22"/>
  <c r="B4" i="22"/>
  <c r="B5" i="21"/>
  <c r="B6" i="21"/>
  <c r="E6" i="21" s="1"/>
  <c r="B7" i="21"/>
  <c r="B8" i="21"/>
  <c r="B9" i="21"/>
  <c r="B10" i="21"/>
  <c r="E10" i="21" s="1"/>
  <c r="B11" i="21"/>
  <c r="B12" i="21"/>
  <c r="B13" i="21"/>
  <c r="B14" i="21"/>
  <c r="E14" i="21" s="1"/>
  <c r="B15" i="21"/>
  <c r="B16" i="21"/>
  <c r="B17" i="21"/>
  <c r="B18" i="21"/>
  <c r="E18" i="21" s="1"/>
  <c r="B19" i="21"/>
  <c r="B20" i="21"/>
  <c r="B21" i="21"/>
  <c r="B22" i="21"/>
  <c r="E22" i="21" s="1"/>
  <c r="B23" i="21"/>
  <c r="B24" i="21"/>
  <c r="B25" i="21"/>
  <c r="B26" i="21"/>
  <c r="E26" i="21" s="1"/>
  <c r="B27" i="21"/>
  <c r="B28" i="21"/>
  <c r="B29" i="21"/>
  <c r="B30" i="21"/>
  <c r="E30" i="21" s="1"/>
  <c r="B31" i="21"/>
  <c r="B32" i="21"/>
  <c r="B33" i="21"/>
  <c r="B34" i="21"/>
  <c r="E34" i="21" s="1"/>
  <c r="B35" i="21"/>
  <c r="B36" i="21"/>
  <c r="B37" i="21"/>
  <c r="B38" i="21"/>
  <c r="E38" i="21" s="1"/>
  <c r="B39" i="21"/>
  <c r="B40" i="21"/>
  <c r="B41" i="21"/>
  <c r="B42" i="21"/>
  <c r="E42" i="21" s="1"/>
  <c r="B43" i="21"/>
  <c r="B44" i="21"/>
  <c r="B45" i="21"/>
  <c r="B46" i="21"/>
  <c r="E46" i="21" s="1"/>
  <c r="B47" i="21"/>
  <c r="B48" i="21"/>
  <c r="B49" i="21"/>
  <c r="B50" i="21"/>
  <c r="E50" i="21" s="1"/>
  <c r="B51" i="21"/>
  <c r="B52" i="21"/>
  <c r="B53" i="21"/>
  <c r="B54" i="21"/>
  <c r="E54" i="21" s="1"/>
  <c r="B55" i="21"/>
  <c r="B56" i="21"/>
  <c r="B57" i="21"/>
  <c r="B58" i="21"/>
  <c r="E58" i="21" s="1"/>
  <c r="B59" i="21"/>
  <c r="B60" i="21"/>
  <c r="B61" i="21"/>
  <c r="B62" i="21"/>
  <c r="E62" i="21" s="1"/>
  <c r="B63" i="21"/>
  <c r="B4" i="21"/>
  <c r="B5" i="20"/>
  <c r="B6" i="20"/>
  <c r="E6" i="20" s="1"/>
  <c r="B7" i="20"/>
  <c r="E7" i="20" s="1"/>
  <c r="B8" i="20"/>
  <c r="E8" i="20" s="1"/>
  <c r="B9" i="20"/>
  <c r="B10" i="20"/>
  <c r="B11" i="20"/>
  <c r="E11" i="20" s="1"/>
  <c r="B12" i="20"/>
  <c r="E12" i="20" s="1"/>
  <c r="B13" i="20"/>
  <c r="B14" i="20"/>
  <c r="E14" i="20" s="1"/>
  <c r="B15" i="20"/>
  <c r="B16" i="20"/>
  <c r="E16" i="20" s="1"/>
  <c r="B17" i="20"/>
  <c r="E17" i="20" s="1"/>
  <c r="B18" i="20"/>
  <c r="B19" i="20"/>
  <c r="E19" i="20" s="1"/>
  <c r="B20" i="20"/>
  <c r="E20" i="20" s="1"/>
  <c r="B21" i="20"/>
  <c r="B22" i="20"/>
  <c r="E22" i="20" s="1"/>
  <c r="B23" i="20"/>
  <c r="E23" i="20" s="1"/>
  <c r="B24" i="20"/>
  <c r="E24" i="20" s="1"/>
  <c r="B25" i="20"/>
  <c r="E25" i="20" s="1"/>
  <c r="B26" i="20"/>
  <c r="B27" i="20"/>
  <c r="E27" i="20" s="1"/>
  <c r="B28" i="20"/>
  <c r="E28" i="20" s="1"/>
  <c r="B29" i="20"/>
  <c r="B30" i="20"/>
  <c r="E30" i="20" s="1"/>
  <c r="B31" i="20"/>
  <c r="E31" i="20" s="1"/>
  <c r="B32" i="20"/>
  <c r="E32" i="20" s="1"/>
  <c r="B33" i="20"/>
  <c r="B34" i="20"/>
  <c r="E34" i="20" s="1"/>
  <c r="B35" i="20"/>
  <c r="E35" i="20" s="1"/>
  <c r="B36" i="20"/>
  <c r="E36" i="20" s="1"/>
  <c r="B37" i="20"/>
  <c r="B38" i="20"/>
  <c r="B39" i="20"/>
  <c r="E39" i="20" s="1"/>
  <c r="B40" i="20"/>
  <c r="E40" i="20" s="1"/>
  <c r="B41" i="20"/>
  <c r="B42" i="20"/>
  <c r="E42" i="20" s="1"/>
  <c r="B43" i="20"/>
  <c r="E43" i="20" s="1"/>
  <c r="B44" i="20"/>
  <c r="E44" i="20" s="1"/>
  <c r="B45" i="20"/>
  <c r="B46" i="20"/>
  <c r="B47" i="20"/>
  <c r="E47" i="20" s="1"/>
  <c r="B48" i="20"/>
  <c r="E48" i="20" s="1"/>
  <c r="B49" i="20"/>
  <c r="B50" i="20"/>
  <c r="E50" i="20" s="1"/>
  <c r="B51" i="20"/>
  <c r="E51" i="20" s="1"/>
  <c r="B52" i="20"/>
  <c r="E52" i="20" s="1"/>
  <c r="B53" i="20"/>
  <c r="E53" i="20" s="1"/>
  <c r="B54" i="20"/>
  <c r="B55" i="20"/>
  <c r="E55" i="20" s="1"/>
  <c r="B56" i="20"/>
  <c r="E56" i="20" s="1"/>
  <c r="B57" i="20"/>
  <c r="B58" i="20"/>
  <c r="E58" i="20" s="1"/>
  <c r="B59" i="20"/>
  <c r="E59" i="20" s="1"/>
  <c r="B60" i="20"/>
  <c r="E60" i="20" s="1"/>
  <c r="B61" i="20"/>
  <c r="E61" i="20" s="1"/>
  <c r="B62" i="20"/>
  <c r="B63" i="20"/>
  <c r="E63" i="20" s="1"/>
  <c r="B4" i="20"/>
  <c r="B5" i="19"/>
  <c r="B6" i="19"/>
  <c r="E6" i="19" s="1"/>
  <c r="B7" i="19"/>
  <c r="E7" i="19" s="1"/>
  <c r="B8" i="19"/>
  <c r="E8" i="19" s="1"/>
  <c r="B9" i="19"/>
  <c r="E9" i="19" s="1"/>
  <c r="B10" i="19"/>
  <c r="B11" i="19"/>
  <c r="E11" i="19" s="1"/>
  <c r="B12" i="19"/>
  <c r="E12" i="19" s="1"/>
  <c r="B13" i="19"/>
  <c r="B14" i="19"/>
  <c r="E14" i="19" s="1"/>
  <c r="B15" i="19"/>
  <c r="E15" i="19" s="1"/>
  <c r="B16" i="19"/>
  <c r="E16" i="19" s="1"/>
  <c r="B17" i="19"/>
  <c r="E17" i="19" s="1"/>
  <c r="B18" i="19"/>
  <c r="B19" i="19"/>
  <c r="E19" i="19" s="1"/>
  <c r="B20" i="19"/>
  <c r="E20" i="19" s="1"/>
  <c r="B21" i="19"/>
  <c r="B22" i="19"/>
  <c r="B23" i="19"/>
  <c r="E23" i="19" s="1"/>
  <c r="B24" i="19"/>
  <c r="E24" i="19" s="1"/>
  <c r="B25" i="19"/>
  <c r="B26" i="19"/>
  <c r="E26" i="19" s="1"/>
  <c r="B27" i="19"/>
  <c r="E27" i="19" s="1"/>
  <c r="B28" i="19"/>
  <c r="E28" i="19" s="1"/>
  <c r="B29" i="19"/>
  <c r="B30" i="19"/>
  <c r="B31" i="19"/>
  <c r="E31" i="19" s="1"/>
  <c r="B32" i="19"/>
  <c r="E32" i="19" s="1"/>
  <c r="B33" i="19"/>
  <c r="B34" i="19"/>
  <c r="E34" i="19" s="1"/>
  <c r="B35" i="19"/>
  <c r="B36" i="19"/>
  <c r="E36" i="19" s="1"/>
  <c r="B37" i="19"/>
  <c r="E37" i="19" s="1"/>
  <c r="B38" i="19"/>
  <c r="B39" i="19"/>
  <c r="E39" i="19" s="1"/>
  <c r="B40" i="19"/>
  <c r="E40" i="19" s="1"/>
  <c r="B41" i="19"/>
  <c r="B42" i="19"/>
  <c r="E42" i="19" s="1"/>
  <c r="B43" i="19"/>
  <c r="E43" i="19" s="1"/>
  <c r="B44" i="19"/>
  <c r="E44" i="19" s="1"/>
  <c r="B45" i="19"/>
  <c r="E45" i="19" s="1"/>
  <c r="B46" i="19"/>
  <c r="B47" i="19"/>
  <c r="E47" i="19" s="1"/>
  <c r="B48" i="19"/>
  <c r="E48" i="19" s="1"/>
  <c r="B49" i="19"/>
  <c r="B50" i="19"/>
  <c r="E50" i="19" s="1"/>
  <c r="B51" i="19"/>
  <c r="E51" i="19" s="1"/>
  <c r="B52" i="19"/>
  <c r="E52" i="19" s="1"/>
  <c r="B53" i="19"/>
  <c r="B54" i="19"/>
  <c r="E54" i="19" s="1"/>
  <c r="B55" i="19"/>
  <c r="E55" i="19" s="1"/>
  <c r="B56" i="19"/>
  <c r="E56" i="19" s="1"/>
  <c r="B57" i="19"/>
  <c r="B58" i="19"/>
  <c r="B59" i="19"/>
  <c r="E59" i="19" s="1"/>
  <c r="B60" i="19"/>
  <c r="E60" i="19" s="1"/>
  <c r="B61" i="19"/>
  <c r="B62" i="19"/>
  <c r="E62" i="19" s="1"/>
  <c r="B63" i="19"/>
  <c r="E63" i="19" s="1"/>
  <c r="B4" i="19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4" i="18"/>
  <c r="A63" i="26"/>
  <c r="A62" i="26"/>
  <c r="E61" i="26"/>
  <c r="A61" i="26"/>
  <c r="A60" i="26"/>
  <c r="A59" i="26"/>
  <c r="A58" i="26"/>
  <c r="A57" i="26"/>
  <c r="A56" i="26"/>
  <c r="A55" i="26"/>
  <c r="A54" i="26"/>
  <c r="E53" i="26"/>
  <c r="A53" i="26"/>
  <c r="A52" i="26"/>
  <c r="A51" i="26"/>
  <c r="A50" i="26"/>
  <c r="E49" i="26"/>
  <c r="A49" i="26"/>
  <c r="A48" i="26"/>
  <c r="A47" i="26"/>
  <c r="A46" i="26"/>
  <c r="E45" i="26"/>
  <c r="A45" i="26"/>
  <c r="A44" i="26"/>
  <c r="A43" i="26"/>
  <c r="A42" i="26"/>
  <c r="A41" i="26"/>
  <c r="A40" i="26"/>
  <c r="A39" i="26"/>
  <c r="A38" i="26"/>
  <c r="E37" i="26"/>
  <c r="A37" i="26"/>
  <c r="A36" i="26"/>
  <c r="A35" i="26"/>
  <c r="A34" i="26"/>
  <c r="E33" i="26"/>
  <c r="A33" i="26"/>
  <c r="A32" i="26"/>
  <c r="A31" i="26"/>
  <c r="A30" i="26"/>
  <c r="E29" i="26"/>
  <c r="A29" i="26"/>
  <c r="A28" i="26"/>
  <c r="A27" i="26"/>
  <c r="E26" i="26"/>
  <c r="A26" i="26"/>
  <c r="E25" i="26"/>
  <c r="A25" i="26"/>
  <c r="A24" i="26"/>
  <c r="A23" i="26"/>
  <c r="A22" i="26"/>
  <c r="E21" i="26"/>
  <c r="A21" i="26"/>
  <c r="A20" i="26"/>
  <c r="A19" i="26"/>
  <c r="A18" i="26"/>
  <c r="A17" i="26"/>
  <c r="A16" i="26"/>
  <c r="A15" i="26"/>
  <c r="A14" i="26"/>
  <c r="E13" i="26"/>
  <c r="A13" i="26"/>
  <c r="A12" i="26"/>
  <c r="A11" i="26"/>
  <c r="A10" i="26"/>
  <c r="E9" i="26"/>
  <c r="A9" i="26"/>
  <c r="A8" i="26"/>
  <c r="A7" i="26"/>
  <c r="A6" i="26"/>
  <c r="E5" i="26"/>
  <c r="A5" i="26"/>
  <c r="A4" i="26"/>
  <c r="A3" i="26"/>
  <c r="A63" i="25"/>
  <c r="E62" i="25"/>
  <c r="A62" i="25"/>
  <c r="E61" i="25"/>
  <c r="A61" i="25"/>
  <c r="E60" i="25"/>
  <c r="A60" i="25"/>
  <c r="A59" i="25"/>
  <c r="E58" i="25"/>
  <c r="A58" i="25"/>
  <c r="A57" i="25"/>
  <c r="E56" i="25"/>
  <c r="A56" i="25"/>
  <c r="A55" i="25"/>
  <c r="A54" i="25"/>
  <c r="E53" i="25"/>
  <c r="A53" i="25"/>
  <c r="E52" i="25"/>
  <c r="A52" i="25"/>
  <c r="A51" i="25"/>
  <c r="A50" i="25"/>
  <c r="E49" i="25"/>
  <c r="A49" i="25"/>
  <c r="E48" i="25"/>
  <c r="A48" i="25"/>
  <c r="A47" i="25"/>
  <c r="E46" i="25"/>
  <c r="A46" i="25"/>
  <c r="E45" i="25"/>
  <c r="A45" i="25"/>
  <c r="E44" i="25"/>
  <c r="A44" i="25"/>
  <c r="A43" i="25"/>
  <c r="E42" i="25"/>
  <c r="A42" i="25"/>
  <c r="A41" i="25"/>
  <c r="E40" i="25"/>
  <c r="A40" i="25"/>
  <c r="A39" i="25"/>
  <c r="A38" i="25"/>
  <c r="E37" i="25"/>
  <c r="A37" i="25"/>
  <c r="E36" i="25"/>
  <c r="A36" i="25"/>
  <c r="A35" i="25"/>
  <c r="A34" i="25"/>
  <c r="E33" i="25"/>
  <c r="A33" i="25"/>
  <c r="E32" i="25"/>
  <c r="A32" i="25"/>
  <c r="A31" i="25"/>
  <c r="E30" i="25"/>
  <c r="A30" i="25"/>
  <c r="E29" i="25"/>
  <c r="A29" i="25"/>
  <c r="E28" i="25"/>
  <c r="A28" i="25"/>
  <c r="A27" i="25"/>
  <c r="E26" i="25"/>
  <c r="A26" i="25"/>
  <c r="A25" i="25"/>
  <c r="E24" i="25"/>
  <c r="A24" i="25"/>
  <c r="A23" i="25"/>
  <c r="A22" i="25"/>
  <c r="E21" i="25"/>
  <c r="A21" i="25"/>
  <c r="E20" i="25"/>
  <c r="A20" i="25"/>
  <c r="A19" i="25"/>
  <c r="A18" i="25"/>
  <c r="E17" i="25"/>
  <c r="A17" i="25"/>
  <c r="E16" i="25"/>
  <c r="A16" i="25"/>
  <c r="A15" i="25"/>
  <c r="E14" i="25"/>
  <c r="A14" i="25"/>
  <c r="E13" i="25"/>
  <c r="A13" i="25"/>
  <c r="E12" i="25"/>
  <c r="A12" i="25"/>
  <c r="A11" i="25"/>
  <c r="E10" i="25"/>
  <c r="A10" i="25"/>
  <c r="A9" i="25"/>
  <c r="E8" i="25"/>
  <c r="A8" i="25"/>
  <c r="A7" i="25"/>
  <c r="A6" i="25"/>
  <c r="E5" i="25"/>
  <c r="A5" i="25"/>
  <c r="E4" i="25"/>
  <c r="A4" i="25"/>
  <c r="A3" i="25"/>
  <c r="A63" i="24"/>
  <c r="A62" i="24"/>
  <c r="E61" i="24"/>
  <c r="A61" i="24"/>
  <c r="A60" i="24"/>
  <c r="A59" i="24"/>
  <c r="E58" i="24"/>
  <c r="A58" i="24"/>
  <c r="E57" i="24"/>
  <c r="A57" i="24"/>
  <c r="A56" i="24"/>
  <c r="A55" i="24"/>
  <c r="E54" i="24"/>
  <c r="A54" i="24"/>
  <c r="A53" i="24"/>
  <c r="A52" i="24"/>
  <c r="A51" i="24"/>
  <c r="A50" i="24"/>
  <c r="E49" i="24"/>
  <c r="A49" i="24"/>
  <c r="A48" i="24"/>
  <c r="A47" i="24"/>
  <c r="E46" i="24"/>
  <c r="A46" i="24"/>
  <c r="A45" i="24"/>
  <c r="A44" i="24"/>
  <c r="A43" i="24"/>
  <c r="A42" i="24"/>
  <c r="E41" i="24"/>
  <c r="A41" i="24"/>
  <c r="A40" i="24"/>
  <c r="A39" i="24"/>
  <c r="E38" i="24"/>
  <c r="A38" i="24"/>
  <c r="E37" i="24"/>
  <c r="A37" i="24"/>
  <c r="A36" i="24"/>
  <c r="A35" i="24"/>
  <c r="A34" i="24"/>
  <c r="E33" i="24"/>
  <c r="A33" i="24"/>
  <c r="A32" i="24"/>
  <c r="A31" i="24"/>
  <c r="E30" i="24"/>
  <c r="A30" i="24"/>
  <c r="E29" i="24"/>
  <c r="A29" i="24"/>
  <c r="A28" i="24"/>
  <c r="A27" i="24"/>
  <c r="A26" i="24"/>
  <c r="E25" i="24"/>
  <c r="A25" i="24"/>
  <c r="A24" i="24"/>
  <c r="A23" i="24"/>
  <c r="A22" i="24"/>
  <c r="E21" i="24"/>
  <c r="A21" i="24"/>
  <c r="A20" i="24"/>
  <c r="A19" i="24"/>
  <c r="E18" i="24"/>
  <c r="A18" i="24"/>
  <c r="A17" i="24"/>
  <c r="A16" i="24"/>
  <c r="A15" i="24"/>
  <c r="A14" i="24"/>
  <c r="E13" i="24"/>
  <c r="A13" i="24"/>
  <c r="A12" i="24"/>
  <c r="A11" i="24"/>
  <c r="E10" i="24"/>
  <c r="A10" i="24"/>
  <c r="A9" i="24"/>
  <c r="A8" i="24"/>
  <c r="E7" i="24"/>
  <c r="A7" i="24"/>
  <c r="A6" i="24"/>
  <c r="E5" i="24"/>
  <c r="A5" i="24"/>
  <c r="E4" i="24"/>
  <c r="A4" i="24"/>
  <c r="A3" i="24"/>
  <c r="D63" i="23"/>
  <c r="A63" i="23"/>
  <c r="D62" i="23"/>
  <c r="E62" i="23"/>
  <c r="A62" i="23"/>
  <c r="D61" i="23"/>
  <c r="A61" i="23"/>
  <c r="D60" i="23"/>
  <c r="A60" i="23"/>
  <c r="D59" i="23"/>
  <c r="A59" i="23"/>
  <c r="D58" i="23"/>
  <c r="A58" i="23"/>
  <c r="D57" i="23"/>
  <c r="A57" i="23"/>
  <c r="D56" i="23"/>
  <c r="A56" i="23"/>
  <c r="D55" i="23"/>
  <c r="A55" i="23"/>
  <c r="D54" i="23"/>
  <c r="A54" i="23"/>
  <c r="D53" i="23"/>
  <c r="A53" i="23"/>
  <c r="D52" i="23"/>
  <c r="A52" i="23"/>
  <c r="D51" i="23"/>
  <c r="E51" i="23"/>
  <c r="A51" i="23"/>
  <c r="D50" i="23"/>
  <c r="E50" i="23"/>
  <c r="A50" i="23"/>
  <c r="D49" i="23"/>
  <c r="A49" i="23"/>
  <c r="D48" i="23"/>
  <c r="A48" i="23"/>
  <c r="D47" i="23"/>
  <c r="A47" i="23"/>
  <c r="D46" i="23"/>
  <c r="A46" i="23"/>
  <c r="D45" i="23"/>
  <c r="E45" i="23"/>
  <c r="A45" i="23"/>
  <c r="D44" i="23"/>
  <c r="A44" i="23"/>
  <c r="D43" i="23"/>
  <c r="A43" i="23"/>
  <c r="D42" i="23"/>
  <c r="A42" i="23"/>
  <c r="D41" i="23"/>
  <c r="A41" i="23"/>
  <c r="D40" i="23"/>
  <c r="A40" i="23"/>
  <c r="D39" i="23"/>
  <c r="A39" i="23"/>
  <c r="D38" i="23"/>
  <c r="E38" i="23"/>
  <c r="A38" i="23"/>
  <c r="D37" i="23"/>
  <c r="E37" i="23"/>
  <c r="A37" i="23"/>
  <c r="D36" i="23"/>
  <c r="A36" i="23"/>
  <c r="D35" i="23"/>
  <c r="E35" i="23"/>
  <c r="A35" i="23"/>
  <c r="D34" i="23"/>
  <c r="A34" i="23"/>
  <c r="D33" i="23"/>
  <c r="A33" i="23"/>
  <c r="D32" i="23"/>
  <c r="A32" i="23"/>
  <c r="D31" i="23"/>
  <c r="A31" i="23"/>
  <c r="D30" i="23"/>
  <c r="E30" i="23"/>
  <c r="A30" i="23"/>
  <c r="D29" i="23"/>
  <c r="A29" i="23"/>
  <c r="D28" i="23"/>
  <c r="A28" i="23"/>
  <c r="D27" i="23"/>
  <c r="A27" i="23"/>
  <c r="D26" i="23"/>
  <c r="A26" i="23"/>
  <c r="D25" i="23"/>
  <c r="A25" i="23"/>
  <c r="D24" i="23"/>
  <c r="A24" i="23"/>
  <c r="A3" i="23"/>
  <c r="E63" i="22"/>
  <c r="A63" i="22"/>
  <c r="A62" i="22"/>
  <c r="E61" i="22"/>
  <c r="A61" i="22"/>
  <c r="A60" i="22"/>
  <c r="A59" i="22"/>
  <c r="E58" i="22"/>
  <c r="A58" i="22"/>
  <c r="E57" i="22"/>
  <c r="A57" i="22"/>
  <c r="A56" i="22"/>
  <c r="A55" i="22"/>
  <c r="A54" i="22"/>
  <c r="E53" i="22"/>
  <c r="A53" i="22"/>
  <c r="A52" i="22"/>
  <c r="A51" i="22"/>
  <c r="E50" i="22"/>
  <c r="A50" i="22"/>
  <c r="E49" i="22"/>
  <c r="A49" i="22"/>
  <c r="A48" i="22"/>
  <c r="A47" i="22"/>
  <c r="E46" i="22"/>
  <c r="A46" i="22"/>
  <c r="A45" i="22"/>
  <c r="A44" i="22"/>
  <c r="A43" i="22"/>
  <c r="A42" i="22"/>
  <c r="E41" i="22"/>
  <c r="A41" i="22"/>
  <c r="A40" i="22"/>
  <c r="A39" i="22"/>
  <c r="E38" i="22"/>
  <c r="A38" i="22"/>
  <c r="A37" i="22"/>
  <c r="A36" i="22"/>
  <c r="A35" i="22"/>
  <c r="A34" i="22"/>
  <c r="E33" i="22"/>
  <c r="A33" i="22"/>
  <c r="A32" i="22"/>
  <c r="A31" i="22"/>
  <c r="E30" i="22"/>
  <c r="A30" i="22"/>
  <c r="E29" i="22"/>
  <c r="A29" i="22"/>
  <c r="A28" i="22"/>
  <c r="A27" i="22"/>
  <c r="A26" i="22"/>
  <c r="E25" i="22"/>
  <c r="A25" i="22"/>
  <c r="A24" i="22"/>
  <c r="A23" i="22"/>
  <c r="E22" i="22"/>
  <c r="A22" i="22"/>
  <c r="E21" i="22"/>
  <c r="A21" i="22"/>
  <c r="A20" i="22"/>
  <c r="A19" i="22"/>
  <c r="A18" i="22"/>
  <c r="E17" i="22"/>
  <c r="A17" i="22"/>
  <c r="A16" i="22"/>
  <c r="A15" i="22"/>
  <c r="A14" i="22"/>
  <c r="E13" i="22"/>
  <c r="A13" i="22"/>
  <c r="A12" i="22"/>
  <c r="A11" i="22"/>
  <c r="E10" i="22"/>
  <c r="A10" i="22"/>
  <c r="A9" i="22"/>
  <c r="A8" i="22"/>
  <c r="A7" i="22"/>
  <c r="A6" i="22"/>
  <c r="E5" i="22"/>
  <c r="A5" i="22"/>
  <c r="E4" i="22"/>
  <c r="A4" i="22"/>
  <c r="A3" i="22"/>
  <c r="E63" i="21"/>
  <c r="A63" i="21"/>
  <c r="A62" i="21"/>
  <c r="E61" i="21"/>
  <c r="A61" i="21"/>
  <c r="E60" i="21"/>
  <c r="A60" i="21"/>
  <c r="E59" i="21"/>
  <c r="A59" i="21"/>
  <c r="A58" i="21"/>
  <c r="E57" i="21"/>
  <c r="A57" i="21"/>
  <c r="E56" i="21"/>
  <c r="A56" i="21"/>
  <c r="E55" i="21"/>
  <c r="A55" i="21"/>
  <c r="A54" i="21"/>
  <c r="E53" i="21"/>
  <c r="A53" i="21"/>
  <c r="E52" i="21"/>
  <c r="A52" i="21"/>
  <c r="E51" i="21"/>
  <c r="A51" i="21"/>
  <c r="A50" i="21"/>
  <c r="E49" i="21"/>
  <c r="A49" i="21"/>
  <c r="E48" i="21"/>
  <c r="A48" i="21"/>
  <c r="E47" i="21"/>
  <c r="A47" i="21"/>
  <c r="A46" i="21"/>
  <c r="E45" i="21"/>
  <c r="A45" i="21"/>
  <c r="E44" i="21"/>
  <c r="A44" i="21"/>
  <c r="E43" i="21"/>
  <c r="A43" i="21"/>
  <c r="A42" i="21"/>
  <c r="E41" i="21"/>
  <c r="A41" i="21"/>
  <c r="E40" i="21"/>
  <c r="A40" i="21"/>
  <c r="E39" i="21"/>
  <c r="A39" i="21"/>
  <c r="A38" i="21"/>
  <c r="E37" i="21"/>
  <c r="A37" i="21"/>
  <c r="E36" i="21"/>
  <c r="A36" i="21"/>
  <c r="E35" i="21"/>
  <c r="A35" i="21"/>
  <c r="A34" i="21"/>
  <c r="E33" i="21"/>
  <c r="A33" i="21"/>
  <c r="E32" i="21"/>
  <c r="A32" i="21"/>
  <c r="E31" i="21"/>
  <c r="A31" i="21"/>
  <c r="A30" i="21"/>
  <c r="E29" i="21"/>
  <c r="A29" i="21"/>
  <c r="E28" i="21"/>
  <c r="A28" i="21"/>
  <c r="E27" i="21"/>
  <c r="A27" i="21"/>
  <c r="A26" i="21"/>
  <c r="E25" i="21"/>
  <c r="A25" i="21"/>
  <c r="E24" i="21"/>
  <c r="A24" i="21"/>
  <c r="E23" i="21"/>
  <c r="A23" i="21"/>
  <c r="A22" i="21"/>
  <c r="E21" i="21"/>
  <c r="A21" i="21"/>
  <c r="E20" i="21"/>
  <c r="A20" i="21"/>
  <c r="E19" i="21"/>
  <c r="A19" i="21"/>
  <c r="A18" i="21"/>
  <c r="E17" i="21"/>
  <c r="A17" i="21"/>
  <c r="E16" i="21"/>
  <c r="A16" i="21"/>
  <c r="E15" i="21"/>
  <c r="A15" i="21"/>
  <c r="A14" i="21"/>
  <c r="E13" i="21"/>
  <c r="A13" i="21"/>
  <c r="E12" i="21"/>
  <c r="A12" i="21"/>
  <c r="E11" i="21"/>
  <c r="A11" i="21"/>
  <c r="A10" i="21"/>
  <c r="E9" i="21"/>
  <c r="A9" i="21"/>
  <c r="E8" i="21"/>
  <c r="A8" i="21"/>
  <c r="E7" i="21"/>
  <c r="A7" i="21"/>
  <c r="A6" i="21"/>
  <c r="E5" i="21"/>
  <c r="A5" i="21"/>
  <c r="E4" i="21"/>
  <c r="A4" i="21"/>
  <c r="A3" i="21"/>
  <c r="A63" i="20"/>
  <c r="E62" i="20"/>
  <c r="A62" i="20"/>
  <c r="A61" i="20"/>
  <c r="A60" i="20"/>
  <c r="A59" i="20"/>
  <c r="A58" i="20"/>
  <c r="E57" i="20"/>
  <c r="A57" i="20"/>
  <c r="A56" i="20"/>
  <c r="A55" i="20"/>
  <c r="E54" i="20"/>
  <c r="A54" i="20"/>
  <c r="A53" i="20"/>
  <c r="A52" i="20"/>
  <c r="A51" i="20"/>
  <c r="A50" i="20"/>
  <c r="E49" i="20"/>
  <c r="A49" i="20"/>
  <c r="A48" i="20"/>
  <c r="A47" i="20"/>
  <c r="E46" i="20"/>
  <c r="A46" i="20"/>
  <c r="E45" i="20"/>
  <c r="A45" i="20"/>
  <c r="A44" i="20"/>
  <c r="A43" i="20"/>
  <c r="A42" i="20"/>
  <c r="E41" i="20"/>
  <c r="A41" i="20"/>
  <c r="A40" i="20"/>
  <c r="A39" i="20"/>
  <c r="E38" i="20"/>
  <c r="A38" i="20"/>
  <c r="E37" i="20"/>
  <c r="A37" i="20"/>
  <c r="A36" i="20"/>
  <c r="A35" i="20"/>
  <c r="A34" i="20"/>
  <c r="E33" i="20"/>
  <c r="A33" i="20"/>
  <c r="A32" i="20"/>
  <c r="A31" i="20"/>
  <c r="A30" i="20"/>
  <c r="E29" i="20"/>
  <c r="A29" i="20"/>
  <c r="A28" i="20"/>
  <c r="A27" i="20"/>
  <c r="E26" i="20"/>
  <c r="A26" i="20"/>
  <c r="A25" i="20"/>
  <c r="A24" i="20"/>
  <c r="A23" i="20"/>
  <c r="A22" i="20"/>
  <c r="E21" i="20"/>
  <c r="A21" i="20"/>
  <c r="A20" i="20"/>
  <c r="A19" i="20"/>
  <c r="E18" i="20"/>
  <c r="A18" i="20"/>
  <c r="A17" i="20"/>
  <c r="A16" i="20"/>
  <c r="E15" i="20"/>
  <c r="A15" i="20"/>
  <c r="A14" i="20"/>
  <c r="E13" i="20"/>
  <c r="A13" i="20"/>
  <c r="A12" i="20"/>
  <c r="A11" i="20"/>
  <c r="E10" i="20"/>
  <c r="A10" i="20"/>
  <c r="E9" i="20"/>
  <c r="A9" i="20"/>
  <c r="A8" i="20"/>
  <c r="A7" i="20"/>
  <c r="A6" i="20"/>
  <c r="E5" i="20"/>
  <c r="A5" i="20"/>
  <c r="E4" i="20"/>
  <c r="A4" i="20"/>
  <c r="A3" i="20"/>
  <c r="A63" i="19"/>
  <c r="A62" i="19"/>
  <c r="E61" i="19"/>
  <c r="A61" i="19"/>
  <c r="A60" i="19"/>
  <c r="A59" i="19"/>
  <c r="E58" i="19"/>
  <c r="A58" i="19"/>
  <c r="E57" i="19"/>
  <c r="A57" i="19"/>
  <c r="A56" i="19"/>
  <c r="A55" i="19"/>
  <c r="A54" i="19"/>
  <c r="E53" i="19"/>
  <c r="A53" i="19"/>
  <c r="A52" i="19"/>
  <c r="A51" i="19"/>
  <c r="A50" i="19"/>
  <c r="E49" i="19"/>
  <c r="A49" i="19"/>
  <c r="A48" i="19"/>
  <c r="A47" i="19"/>
  <c r="E46" i="19"/>
  <c r="A46" i="19"/>
  <c r="A45" i="19"/>
  <c r="A44" i="19"/>
  <c r="A43" i="19"/>
  <c r="A42" i="19"/>
  <c r="E41" i="19"/>
  <c r="A41" i="19"/>
  <c r="A40" i="19"/>
  <c r="A39" i="19"/>
  <c r="E38" i="19"/>
  <c r="A38" i="19"/>
  <c r="A37" i="19"/>
  <c r="A36" i="19"/>
  <c r="E35" i="19"/>
  <c r="A35" i="19"/>
  <c r="A34" i="19"/>
  <c r="E33" i="19"/>
  <c r="A33" i="19"/>
  <c r="A32" i="19"/>
  <c r="A31" i="19"/>
  <c r="E30" i="19"/>
  <c r="A30" i="19"/>
  <c r="E29" i="19"/>
  <c r="A29" i="19"/>
  <c r="A28" i="19"/>
  <c r="A27" i="19"/>
  <c r="A26" i="19"/>
  <c r="E25" i="19"/>
  <c r="A25" i="19"/>
  <c r="A24" i="19"/>
  <c r="A23" i="19"/>
  <c r="E22" i="19"/>
  <c r="A22" i="19"/>
  <c r="E21" i="19"/>
  <c r="A21" i="19"/>
  <c r="A20" i="19"/>
  <c r="A19" i="19"/>
  <c r="E18" i="19"/>
  <c r="A18" i="19"/>
  <c r="A17" i="19"/>
  <c r="A16" i="19"/>
  <c r="A15" i="19"/>
  <c r="A14" i="19"/>
  <c r="E13" i="19"/>
  <c r="A13" i="19"/>
  <c r="A12" i="19"/>
  <c r="A11" i="19"/>
  <c r="E10" i="19"/>
  <c r="A10" i="19"/>
  <c r="A9" i="19"/>
  <c r="A8" i="19"/>
  <c r="A7" i="19"/>
  <c r="A6" i="19"/>
  <c r="E5" i="19"/>
  <c r="A5" i="19"/>
  <c r="E4" i="19"/>
  <c r="A4" i="19"/>
  <c r="A3" i="19"/>
  <c r="E63" i="18"/>
  <c r="A63" i="18"/>
  <c r="E62" i="18"/>
  <c r="A62" i="18"/>
  <c r="E61" i="18"/>
  <c r="A61" i="18"/>
  <c r="E60" i="18"/>
  <c r="A60" i="18"/>
  <c r="E59" i="18"/>
  <c r="A59" i="18"/>
  <c r="E58" i="18"/>
  <c r="A58" i="18"/>
  <c r="E57" i="18"/>
  <c r="A57" i="18"/>
  <c r="E56" i="18"/>
  <c r="A56" i="18"/>
  <c r="E55" i="18"/>
  <c r="A55" i="18"/>
  <c r="E54" i="18"/>
  <c r="A54" i="18"/>
  <c r="E53" i="18"/>
  <c r="A53" i="18"/>
  <c r="E52" i="18"/>
  <c r="A52" i="18"/>
  <c r="E51" i="18"/>
  <c r="A51" i="18"/>
  <c r="E50" i="18"/>
  <c r="A50" i="18"/>
  <c r="E49" i="18"/>
  <c r="A49" i="18"/>
  <c r="E48" i="18"/>
  <c r="A48" i="18"/>
  <c r="E47" i="18"/>
  <c r="A47" i="18"/>
  <c r="E46" i="18"/>
  <c r="A46" i="18"/>
  <c r="E45" i="18"/>
  <c r="A45" i="18"/>
  <c r="E44" i="18"/>
  <c r="A44" i="18"/>
  <c r="E43" i="18"/>
  <c r="A43" i="18"/>
  <c r="E42" i="18"/>
  <c r="A42" i="18"/>
  <c r="E41" i="18"/>
  <c r="A41" i="18"/>
  <c r="E40" i="18"/>
  <c r="A40" i="18"/>
  <c r="E39" i="18"/>
  <c r="A39" i="18"/>
  <c r="E38" i="18"/>
  <c r="A38" i="18"/>
  <c r="E37" i="18"/>
  <c r="A37" i="18"/>
  <c r="E36" i="18"/>
  <c r="A36" i="18"/>
  <c r="E35" i="18"/>
  <c r="A35" i="18"/>
  <c r="E34" i="18"/>
  <c r="A34" i="18"/>
  <c r="E33" i="18"/>
  <c r="A33" i="18"/>
  <c r="E32" i="18"/>
  <c r="A32" i="18"/>
  <c r="E31" i="18"/>
  <c r="A31" i="18"/>
  <c r="E30" i="18"/>
  <c r="A30" i="18"/>
  <c r="E29" i="18"/>
  <c r="A29" i="18"/>
  <c r="E28" i="18"/>
  <c r="A28" i="18"/>
  <c r="E27" i="18"/>
  <c r="A27" i="18"/>
  <c r="E26" i="18"/>
  <c r="A26" i="18"/>
  <c r="E25" i="18"/>
  <c r="A25" i="18"/>
  <c r="E24" i="18"/>
  <c r="A24" i="18"/>
  <c r="E23" i="18"/>
  <c r="A23" i="18"/>
  <c r="E22" i="18"/>
  <c r="A22" i="18"/>
  <c r="E21" i="18"/>
  <c r="A21" i="18"/>
  <c r="E20" i="18"/>
  <c r="A20" i="18"/>
  <c r="E19" i="18"/>
  <c r="A19" i="18"/>
  <c r="E18" i="18"/>
  <c r="A18" i="18"/>
  <c r="E17" i="18"/>
  <c r="A17" i="18"/>
  <c r="E16" i="18"/>
  <c r="A16" i="18"/>
  <c r="E15" i="18"/>
  <c r="A15" i="18"/>
  <c r="E14" i="18"/>
  <c r="A14" i="18"/>
  <c r="E13" i="18"/>
  <c r="A13" i="18"/>
  <c r="E12" i="18"/>
  <c r="A12" i="18"/>
  <c r="E11" i="18"/>
  <c r="A11" i="18"/>
  <c r="E10" i="18"/>
  <c r="A10" i="18"/>
  <c r="E9" i="18"/>
  <c r="A9" i="18"/>
  <c r="E8" i="18"/>
  <c r="A8" i="18"/>
  <c r="E7" i="18"/>
  <c r="A7" i="18"/>
  <c r="E6" i="18"/>
  <c r="A6" i="18"/>
  <c r="E5" i="18"/>
  <c r="A5" i="18"/>
  <c r="E4" i="18"/>
  <c r="A4" i="18"/>
  <c r="A3" i="18"/>
  <c r="F8" i="21" l="1"/>
  <c r="F12" i="21"/>
  <c r="F16" i="21"/>
  <c r="G16" i="21" s="1"/>
  <c r="H16" i="21" s="1"/>
  <c r="H16" i="16" s="1"/>
  <c r="F20" i="21"/>
  <c r="F24" i="21"/>
  <c r="F28" i="21"/>
  <c r="F32" i="21"/>
  <c r="F36" i="21"/>
  <c r="F40" i="21"/>
  <c r="F44" i="21"/>
  <c r="F48" i="21"/>
  <c r="G48" i="21" s="1"/>
  <c r="H48" i="21" s="1"/>
  <c r="H48" i="16" s="1"/>
  <c r="F52" i="21"/>
  <c r="F56" i="21"/>
  <c r="F60" i="21"/>
  <c r="F4" i="21"/>
  <c r="G4" i="21" s="1"/>
  <c r="H4" i="21" s="1"/>
  <c r="H4" i="16" s="1"/>
  <c r="F5" i="21"/>
  <c r="F10" i="21"/>
  <c r="F15" i="21"/>
  <c r="F21" i="21"/>
  <c r="G21" i="21" s="1"/>
  <c r="H21" i="21" s="1"/>
  <c r="H21" i="16" s="1"/>
  <c r="F26" i="21"/>
  <c r="F31" i="21"/>
  <c r="F37" i="21"/>
  <c r="F6" i="21"/>
  <c r="G6" i="21" s="1"/>
  <c r="H6" i="21" s="1"/>
  <c r="H6" i="16" s="1"/>
  <c r="F11" i="21"/>
  <c r="F17" i="21"/>
  <c r="F22" i="21"/>
  <c r="F13" i="21"/>
  <c r="G13" i="21" s="1"/>
  <c r="H13" i="21" s="1"/>
  <c r="H13" i="16" s="1"/>
  <c r="F23" i="21"/>
  <c r="F30" i="21"/>
  <c r="F38" i="21"/>
  <c r="F43" i="21"/>
  <c r="G43" i="21" s="1"/>
  <c r="H43" i="21" s="1"/>
  <c r="H43" i="16" s="1"/>
  <c r="F49" i="21"/>
  <c r="F54" i="21"/>
  <c r="F59" i="21"/>
  <c r="F7" i="21"/>
  <c r="G7" i="21" s="1"/>
  <c r="H7" i="21" s="1"/>
  <c r="H7" i="16" s="1"/>
  <c r="F18" i="21"/>
  <c r="F27" i="21"/>
  <c r="F34" i="21"/>
  <c r="F41" i="21"/>
  <c r="G41" i="21" s="1"/>
  <c r="H41" i="21" s="1"/>
  <c r="H41" i="16" s="1"/>
  <c r="F46" i="21"/>
  <c r="F51" i="21"/>
  <c r="F57" i="21"/>
  <c r="F62" i="21"/>
  <c r="G62" i="21" s="1"/>
  <c r="H62" i="21" s="1"/>
  <c r="H62" i="16" s="1"/>
  <c r="F14" i="21"/>
  <c r="F25" i="21"/>
  <c r="F33" i="21"/>
  <c r="F39" i="21"/>
  <c r="G39" i="21" s="1"/>
  <c r="H39" i="21" s="1"/>
  <c r="H39" i="16" s="1"/>
  <c r="F45" i="21"/>
  <c r="F50" i="21"/>
  <c r="F55" i="21"/>
  <c r="F61" i="21"/>
  <c r="G61" i="21" s="1"/>
  <c r="H61" i="21" s="1"/>
  <c r="H61" i="16" s="1"/>
  <c r="F9" i="21"/>
  <c r="F42" i="21"/>
  <c r="F63" i="21"/>
  <c r="F29" i="21"/>
  <c r="G29" i="21" s="1"/>
  <c r="H29" i="21" s="1"/>
  <c r="H29" i="16" s="1"/>
  <c r="F35" i="21"/>
  <c r="F19" i="21"/>
  <c r="F47" i="21"/>
  <c r="F53" i="21"/>
  <c r="G53" i="21" s="1"/>
  <c r="H53" i="21" s="1"/>
  <c r="H53" i="16" s="1"/>
  <c r="F58" i="21"/>
  <c r="F7" i="19"/>
  <c r="F11" i="19"/>
  <c r="G11" i="19" s="1"/>
  <c r="H11" i="19" s="1"/>
  <c r="S11" i="16" s="1"/>
  <c r="F15" i="19"/>
  <c r="F19" i="19"/>
  <c r="F23" i="19"/>
  <c r="F27" i="19"/>
  <c r="G27" i="19" s="1"/>
  <c r="H27" i="19" s="1"/>
  <c r="S27" i="16" s="1"/>
  <c r="F31" i="19"/>
  <c r="F35" i="19"/>
  <c r="F39" i="19"/>
  <c r="F43" i="19"/>
  <c r="G43" i="19" s="1"/>
  <c r="H43" i="19" s="1"/>
  <c r="S43" i="16" s="1"/>
  <c r="F47" i="19"/>
  <c r="F51" i="19"/>
  <c r="F55" i="19"/>
  <c r="F59" i="19"/>
  <c r="G59" i="19" s="1"/>
  <c r="H59" i="19" s="1"/>
  <c r="S59" i="16" s="1"/>
  <c r="F63" i="19"/>
  <c r="F9" i="19"/>
  <c r="F14" i="19"/>
  <c r="F20" i="19"/>
  <c r="G20" i="19" s="1"/>
  <c r="H20" i="19" s="1"/>
  <c r="S20" i="16" s="1"/>
  <c r="F25" i="19"/>
  <c r="F30" i="19"/>
  <c r="F36" i="19"/>
  <c r="F41" i="19"/>
  <c r="G41" i="19" s="1"/>
  <c r="H41" i="19" s="1"/>
  <c r="S41" i="16" s="1"/>
  <c r="F46" i="19"/>
  <c r="F52" i="19"/>
  <c r="F57" i="19"/>
  <c r="F62" i="19"/>
  <c r="G62" i="19" s="1"/>
  <c r="H62" i="19" s="1"/>
  <c r="S62" i="16" s="1"/>
  <c r="F5" i="19"/>
  <c r="F12" i="19"/>
  <c r="F18" i="19"/>
  <c r="F26" i="19"/>
  <c r="G26" i="19" s="1"/>
  <c r="H26" i="19" s="1"/>
  <c r="S26" i="16" s="1"/>
  <c r="F33" i="19"/>
  <c r="F40" i="19"/>
  <c r="F48" i="19"/>
  <c r="F54" i="19"/>
  <c r="F61" i="19"/>
  <c r="F6" i="19"/>
  <c r="F13" i="19"/>
  <c r="F21" i="19"/>
  <c r="G21" i="19" s="1"/>
  <c r="H21" i="19" s="1"/>
  <c r="S21" i="16" s="1"/>
  <c r="F28" i="19"/>
  <c r="F34" i="19"/>
  <c r="F42" i="19"/>
  <c r="F49" i="19"/>
  <c r="G49" i="19" s="1"/>
  <c r="H49" i="19" s="1"/>
  <c r="S49" i="16" s="1"/>
  <c r="F56" i="19"/>
  <c r="F4" i="19"/>
  <c r="G4" i="19" s="1"/>
  <c r="H4" i="19" s="1"/>
  <c r="S4" i="16" s="1"/>
  <c r="F16" i="19"/>
  <c r="F29" i="19"/>
  <c r="F44" i="19"/>
  <c r="F58" i="19"/>
  <c r="F8" i="19"/>
  <c r="F22" i="19"/>
  <c r="F37" i="19"/>
  <c r="F50" i="19"/>
  <c r="F17" i="19"/>
  <c r="F32" i="19"/>
  <c r="G32" i="19" s="1"/>
  <c r="H32" i="19" s="1"/>
  <c r="S32" i="16" s="1"/>
  <c r="F45" i="19"/>
  <c r="F60" i="19"/>
  <c r="F24" i="19"/>
  <c r="F53" i="19"/>
  <c r="G53" i="19" s="1"/>
  <c r="H53" i="19" s="1"/>
  <c r="S53" i="16" s="1"/>
  <c r="F38" i="19"/>
  <c r="F10" i="19"/>
  <c r="F8" i="22"/>
  <c r="F12" i="22"/>
  <c r="F16" i="22"/>
  <c r="F20" i="22"/>
  <c r="F24" i="22"/>
  <c r="F28" i="22"/>
  <c r="F32" i="22"/>
  <c r="F36" i="22"/>
  <c r="F40" i="22"/>
  <c r="F44" i="22"/>
  <c r="F48" i="22"/>
  <c r="F52" i="22"/>
  <c r="F56" i="22"/>
  <c r="F60" i="22"/>
  <c r="F4" i="22"/>
  <c r="G4" i="22" s="1"/>
  <c r="H4" i="22" s="1"/>
  <c r="U4" i="16" s="1"/>
  <c r="F5" i="22"/>
  <c r="F10" i="22"/>
  <c r="F15" i="22"/>
  <c r="F21" i="22"/>
  <c r="F26" i="22"/>
  <c r="F31" i="22"/>
  <c r="F37" i="22"/>
  <c r="F42" i="22"/>
  <c r="F47" i="22"/>
  <c r="F53" i="22"/>
  <c r="F58" i="22"/>
  <c r="F63" i="22"/>
  <c r="F7" i="22"/>
  <c r="F13" i="22"/>
  <c r="G13" i="22" s="1"/>
  <c r="H13" i="22" s="1"/>
  <c r="U13" i="16" s="1"/>
  <c r="F18" i="22"/>
  <c r="F23" i="22"/>
  <c r="F29" i="22"/>
  <c r="F34" i="22"/>
  <c r="G34" i="22" s="1"/>
  <c r="H34" i="22" s="1"/>
  <c r="U34" i="16" s="1"/>
  <c r="F39" i="22"/>
  <c r="F45" i="22"/>
  <c r="F50" i="22"/>
  <c r="F55" i="22"/>
  <c r="G55" i="22" s="1"/>
  <c r="H55" i="22" s="1"/>
  <c r="U55" i="16" s="1"/>
  <c r="F61" i="22"/>
  <c r="F6" i="22"/>
  <c r="F11" i="22"/>
  <c r="F17" i="22"/>
  <c r="G17" i="22" s="1"/>
  <c r="H17" i="22" s="1"/>
  <c r="U17" i="16" s="1"/>
  <c r="F22" i="22"/>
  <c r="F27" i="22"/>
  <c r="F33" i="22"/>
  <c r="F38" i="22"/>
  <c r="G38" i="22" s="1"/>
  <c r="H38" i="22" s="1"/>
  <c r="U38" i="16" s="1"/>
  <c r="F43" i="22"/>
  <c r="F49" i="22"/>
  <c r="F54" i="22"/>
  <c r="F59" i="22"/>
  <c r="G59" i="22" s="1"/>
  <c r="H59" i="22" s="1"/>
  <c r="U59" i="16" s="1"/>
  <c r="F25" i="22"/>
  <c r="F46" i="22"/>
  <c r="F35" i="22"/>
  <c r="F57" i="22"/>
  <c r="F19" i="22"/>
  <c r="F62" i="22"/>
  <c r="F9" i="22"/>
  <c r="F30" i="22"/>
  <c r="G30" i="22" s="1"/>
  <c r="H30" i="22" s="1"/>
  <c r="U30" i="16" s="1"/>
  <c r="F51" i="22"/>
  <c r="F14" i="22"/>
  <c r="F41" i="22"/>
  <c r="G4" i="26"/>
  <c r="H4" i="26" s="1"/>
  <c r="V4" i="16" s="1"/>
  <c r="F6" i="26"/>
  <c r="F10" i="26"/>
  <c r="F14" i="26"/>
  <c r="F18" i="26"/>
  <c r="G18" i="26" s="1"/>
  <c r="H18" i="26" s="1"/>
  <c r="V18" i="16" s="1"/>
  <c r="F22" i="26"/>
  <c r="F26" i="26"/>
  <c r="F30" i="26"/>
  <c r="F34" i="26"/>
  <c r="G34" i="26" s="1"/>
  <c r="H34" i="26" s="1"/>
  <c r="V34" i="16" s="1"/>
  <c r="F38" i="26"/>
  <c r="F42" i="26"/>
  <c r="F46" i="26"/>
  <c r="F50" i="26"/>
  <c r="G50" i="26" s="1"/>
  <c r="H50" i="26" s="1"/>
  <c r="V50" i="16" s="1"/>
  <c r="F54" i="26"/>
  <c r="F58" i="26"/>
  <c r="F62" i="26"/>
  <c r="F7" i="26"/>
  <c r="G7" i="26" s="1"/>
  <c r="H7" i="26" s="1"/>
  <c r="V7" i="16" s="1"/>
  <c r="F11" i="26"/>
  <c r="F15" i="26"/>
  <c r="F19" i="26"/>
  <c r="F23" i="26"/>
  <c r="G23" i="26" s="1"/>
  <c r="H23" i="26" s="1"/>
  <c r="V23" i="16" s="1"/>
  <c r="F27" i="26"/>
  <c r="F31" i="26"/>
  <c r="F35" i="26"/>
  <c r="F39" i="26"/>
  <c r="G39" i="26" s="1"/>
  <c r="H39" i="26" s="1"/>
  <c r="V39" i="16" s="1"/>
  <c r="F43" i="26"/>
  <c r="F47" i="26"/>
  <c r="F51" i="26"/>
  <c r="F55" i="26"/>
  <c r="G55" i="26" s="1"/>
  <c r="H55" i="26" s="1"/>
  <c r="V55" i="16" s="1"/>
  <c r="F59" i="26"/>
  <c r="F63" i="26"/>
  <c r="F9" i="26"/>
  <c r="F17" i="26"/>
  <c r="F25" i="26"/>
  <c r="F33" i="26"/>
  <c r="F41" i="26"/>
  <c r="F49" i="26"/>
  <c r="F57" i="26"/>
  <c r="F13" i="26"/>
  <c r="F29" i="26"/>
  <c r="F45" i="26"/>
  <c r="G45" i="26" s="1"/>
  <c r="H45" i="26" s="1"/>
  <c r="V45" i="16" s="1"/>
  <c r="F61" i="26"/>
  <c r="F16" i="26"/>
  <c r="F32" i="26"/>
  <c r="F48" i="26"/>
  <c r="G48" i="26" s="1"/>
  <c r="H48" i="26" s="1"/>
  <c r="V48" i="16" s="1"/>
  <c r="F4" i="26"/>
  <c r="F12" i="26"/>
  <c r="F20" i="26"/>
  <c r="F28" i="26"/>
  <c r="G28" i="26" s="1"/>
  <c r="H28" i="26" s="1"/>
  <c r="V28" i="16" s="1"/>
  <c r="F36" i="26"/>
  <c r="F44" i="26"/>
  <c r="F52" i="26"/>
  <c r="F60" i="26"/>
  <c r="G60" i="26" s="1"/>
  <c r="H60" i="26" s="1"/>
  <c r="V60" i="16" s="1"/>
  <c r="F5" i="26"/>
  <c r="F21" i="26"/>
  <c r="F37" i="26"/>
  <c r="F53" i="26"/>
  <c r="G53" i="26" s="1"/>
  <c r="H53" i="26" s="1"/>
  <c r="V53" i="16" s="1"/>
  <c r="F8" i="26"/>
  <c r="F24" i="26"/>
  <c r="F40" i="26"/>
  <c r="F56" i="26"/>
  <c r="G4" i="18"/>
  <c r="F7" i="18"/>
  <c r="G7" i="18" s="1"/>
  <c r="H7" i="18" s="1"/>
  <c r="G7" i="16" s="1"/>
  <c r="F11" i="18"/>
  <c r="G11" i="18" s="1"/>
  <c r="H11" i="18" s="1"/>
  <c r="G11" i="16" s="1"/>
  <c r="F15" i="18"/>
  <c r="F19" i="18"/>
  <c r="F23" i="18"/>
  <c r="F27" i="18"/>
  <c r="G27" i="18" s="1"/>
  <c r="H27" i="18" s="1"/>
  <c r="G27" i="16" s="1"/>
  <c r="F31" i="18"/>
  <c r="F35" i="18"/>
  <c r="F39" i="18"/>
  <c r="F43" i="18"/>
  <c r="G43" i="18" s="1"/>
  <c r="H43" i="18" s="1"/>
  <c r="G43" i="16" s="1"/>
  <c r="F47" i="18"/>
  <c r="F51" i="18"/>
  <c r="F55" i="18"/>
  <c r="F59" i="18"/>
  <c r="G59" i="18" s="1"/>
  <c r="H59" i="18" s="1"/>
  <c r="G59" i="16" s="1"/>
  <c r="F63" i="18"/>
  <c r="F5" i="18"/>
  <c r="F10" i="18"/>
  <c r="F16" i="18"/>
  <c r="G16" i="18" s="1"/>
  <c r="H16" i="18" s="1"/>
  <c r="G16" i="16" s="1"/>
  <c r="F21" i="18"/>
  <c r="F26" i="18"/>
  <c r="F32" i="18"/>
  <c r="F37" i="18"/>
  <c r="F42" i="18"/>
  <c r="F48" i="18"/>
  <c r="F53" i="18"/>
  <c r="F58" i="18"/>
  <c r="G58" i="18" s="1"/>
  <c r="H58" i="18" s="1"/>
  <c r="G58" i="16" s="1"/>
  <c r="F4" i="18"/>
  <c r="F8" i="18"/>
  <c r="F14" i="18"/>
  <c r="F22" i="18"/>
  <c r="F29" i="18"/>
  <c r="F36" i="18"/>
  <c r="F44" i="18"/>
  <c r="F50" i="18"/>
  <c r="G50" i="18" s="1"/>
  <c r="H50" i="18" s="1"/>
  <c r="G50" i="16" s="1"/>
  <c r="F57" i="18"/>
  <c r="F9" i="18"/>
  <c r="F17" i="18"/>
  <c r="F24" i="18"/>
  <c r="G24" i="18" s="1"/>
  <c r="H24" i="18" s="1"/>
  <c r="G24" i="16" s="1"/>
  <c r="F30" i="18"/>
  <c r="F38" i="18"/>
  <c r="F45" i="18"/>
  <c r="F52" i="18"/>
  <c r="G52" i="18" s="1"/>
  <c r="H52" i="18" s="1"/>
  <c r="G52" i="16" s="1"/>
  <c r="F60" i="18"/>
  <c r="F18" i="18"/>
  <c r="F33" i="18"/>
  <c r="F46" i="18"/>
  <c r="G46" i="18" s="1"/>
  <c r="H46" i="18" s="1"/>
  <c r="G46" i="16" s="1"/>
  <c r="F61" i="18"/>
  <c r="F12" i="18"/>
  <c r="F25" i="18"/>
  <c r="F40" i="18"/>
  <c r="F54" i="18"/>
  <c r="F6" i="18"/>
  <c r="F20" i="18"/>
  <c r="F34" i="18"/>
  <c r="G34" i="18" s="1"/>
  <c r="H34" i="18" s="1"/>
  <c r="G34" i="16" s="1"/>
  <c r="F49" i="18"/>
  <c r="F62" i="18"/>
  <c r="F28" i="18"/>
  <c r="F13" i="18"/>
  <c r="G13" i="18" s="1"/>
  <c r="H13" i="18" s="1"/>
  <c r="G13" i="16" s="1"/>
  <c r="F41" i="18"/>
  <c r="F56" i="18"/>
  <c r="F7" i="20"/>
  <c r="G7" i="20" s="1"/>
  <c r="H7" i="20" s="1"/>
  <c r="T7" i="16" s="1"/>
  <c r="F11" i="20"/>
  <c r="F15" i="20"/>
  <c r="F19" i="20"/>
  <c r="F23" i="20"/>
  <c r="G23" i="20" s="1"/>
  <c r="H23" i="20" s="1"/>
  <c r="T23" i="16" s="1"/>
  <c r="F27" i="20"/>
  <c r="F31" i="20"/>
  <c r="F35" i="20"/>
  <c r="F39" i="20"/>
  <c r="G39" i="20" s="1"/>
  <c r="H39" i="20" s="1"/>
  <c r="T39" i="16" s="1"/>
  <c r="F8" i="20"/>
  <c r="F13" i="20"/>
  <c r="F18" i="20"/>
  <c r="F24" i="20"/>
  <c r="F29" i="20"/>
  <c r="F34" i="20"/>
  <c r="F40" i="20"/>
  <c r="F44" i="20"/>
  <c r="G44" i="20" s="1"/>
  <c r="H44" i="20" s="1"/>
  <c r="T44" i="16" s="1"/>
  <c r="F48" i="20"/>
  <c r="F52" i="20"/>
  <c r="F56" i="20"/>
  <c r="F60" i="20"/>
  <c r="G60" i="20" s="1"/>
  <c r="H60" i="20" s="1"/>
  <c r="T60" i="16" s="1"/>
  <c r="F4" i="20"/>
  <c r="G4" i="20" s="1"/>
  <c r="H4" i="20" s="1"/>
  <c r="T4" i="16" s="1"/>
  <c r="F9" i="20"/>
  <c r="F16" i="20"/>
  <c r="F22" i="20"/>
  <c r="F30" i="20"/>
  <c r="F37" i="20"/>
  <c r="F43" i="20"/>
  <c r="F49" i="20"/>
  <c r="F54" i="20"/>
  <c r="F59" i="20"/>
  <c r="F10" i="20"/>
  <c r="F17" i="20"/>
  <c r="G17" i="20" s="1"/>
  <c r="H17" i="20" s="1"/>
  <c r="T17" i="16" s="1"/>
  <c r="F25" i="20"/>
  <c r="F32" i="20"/>
  <c r="F38" i="20"/>
  <c r="F45" i="20"/>
  <c r="G45" i="20" s="1"/>
  <c r="H45" i="20" s="1"/>
  <c r="T45" i="16" s="1"/>
  <c r="F50" i="20"/>
  <c r="F55" i="20"/>
  <c r="F61" i="20"/>
  <c r="F12" i="20"/>
  <c r="G12" i="20" s="1"/>
  <c r="H12" i="20" s="1"/>
  <c r="T12" i="16" s="1"/>
  <c r="F26" i="20"/>
  <c r="F41" i="20"/>
  <c r="F51" i="20"/>
  <c r="F62" i="20"/>
  <c r="G62" i="20" s="1"/>
  <c r="H62" i="20" s="1"/>
  <c r="T62" i="16" s="1"/>
  <c r="F5" i="20"/>
  <c r="F20" i="20"/>
  <c r="F33" i="20"/>
  <c r="F46" i="20"/>
  <c r="G46" i="20" s="1"/>
  <c r="H46" i="20" s="1"/>
  <c r="T46" i="16" s="1"/>
  <c r="F57" i="20"/>
  <c r="F14" i="20"/>
  <c r="F28" i="20"/>
  <c r="F42" i="20"/>
  <c r="G42" i="20" s="1"/>
  <c r="H42" i="20" s="1"/>
  <c r="T42" i="16" s="1"/>
  <c r="F53" i="20"/>
  <c r="F63" i="20"/>
  <c r="F21" i="20"/>
  <c r="F6" i="20"/>
  <c r="F36" i="20"/>
  <c r="F47" i="20"/>
  <c r="F58" i="20"/>
  <c r="F8" i="24"/>
  <c r="F12" i="24"/>
  <c r="F16" i="24"/>
  <c r="F20" i="24"/>
  <c r="G20" i="24" s="1"/>
  <c r="H20" i="24" s="1"/>
  <c r="J20" i="16" s="1"/>
  <c r="F24" i="24"/>
  <c r="F28" i="24"/>
  <c r="F9" i="24"/>
  <c r="F14" i="24"/>
  <c r="F19" i="24"/>
  <c r="F25" i="24"/>
  <c r="F30" i="24"/>
  <c r="F34" i="24"/>
  <c r="G34" i="24" s="1"/>
  <c r="H34" i="24" s="1"/>
  <c r="J34" i="16" s="1"/>
  <c r="F38" i="24"/>
  <c r="F42" i="24"/>
  <c r="F46" i="24"/>
  <c r="F50" i="24"/>
  <c r="F54" i="24"/>
  <c r="F58" i="24"/>
  <c r="F62" i="24"/>
  <c r="F6" i="24"/>
  <c r="G6" i="24" s="1"/>
  <c r="H6" i="24" s="1"/>
  <c r="J6" i="16" s="1"/>
  <c r="F11" i="24"/>
  <c r="F17" i="24"/>
  <c r="F22" i="24"/>
  <c r="F27" i="24"/>
  <c r="G27" i="24" s="1"/>
  <c r="H27" i="24" s="1"/>
  <c r="J27" i="16" s="1"/>
  <c r="F32" i="24"/>
  <c r="F36" i="24"/>
  <c r="F5" i="24"/>
  <c r="F10" i="24"/>
  <c r="G10" i="24" s="1"/>
  <c r="H10" i="24" s="1"/>
  <c r="J10" i="16" s="1"/>
  <c r="F15" i="24"/>
  <c r="F21" i="24"/>
  <c r="F26" i="24"/>
  <c r="F31" i="24"/>
  <c r="G31" i="24" s="1"/>
  <c r="H31" i="24" s="1"/>
  <c r="J31" i="16" s="1"/>
  <c r="F35" i="24"/>
  <c r="F39" i="24"/>
  <c r="F43" i="24"/>
  <c r="F47" i="24"/>
  <c r="F51" i="24"/>
  <c r="F55" i="24"/>
  <c r="F59" i="24"/>
  <c r="F63" i="24"/>
  <c r="F7" i="24"/>
  <c r="F29" i="24"/>
  <c r="F41" i="24"/>
  <c r="F49" i="24"/>
  <c r="G49" i="24" s="1"/>
  <c r="H49" i="24" s="1"/>
  <c r="J49" i="16" s="1"/>
  <c r="F57" i="24"/>
  <c r="F37" i="24"/>
  <c r="F53" i="24"/>
  <c r="F40" i="24"/>
  <c r="G40" i="24" s="1"/>
  <c r="H40" i="24" s="1"/>
  <c r="J40" i="16" s="1"/>
  <c r="F56" i="24"/>
  <c r="F13" i="24"/>
  <c r="F33" i="24"/>
  <c r="F44" i="24"/>
  <c r="G44" i="24" s="1"/>
  <c r="H44" i="24" s="1"/>
  <c r="J44" i="16" s="1"/>
  <c r="F52" i="24"/>
  <c r="F60" i="24"/>
  <c r="F18" i="24"/>
  <c r="F45" i="24"/>
  <c r="F61" i="24"/>
  <c r="F23" i="24"/>
  <c r="F48" i="24"/>
  <c r="F4" i="24"/>
  <c r="G4" i="24" s="1"/>
  <c r="H4" i="24" s="1"/>
  <c r="J4" i="16" s="1"/>
  <c r="F6" i="25"/>
  <c r="F10" i="25"/>
  <c r="F14" i="25"/>
  <c r="F18" i="25"/>
  <c r="F22" i="25"/>
  <c r="F26" i="25"/>
  <c r="F30" i="25"/>
  <c r="F34" i="25"/>
  <c r="F38" i="25"/>
  <c r="F42" i="25"/>
  <c r="F46" i="25"/>
  <c r="G46" i="25" s="1"/>
  <c r="H46" i="25" s="1"/>
  <c r="K46" i="16" s="1"/>
  <c r="F50" i="25"/>
  <c r="F54" i="25"/>
  <c r="F58" i="25"/>
  <c r="F62" i="25"/>
  <c r="G62" i="25" s="1"/>
  <c r="H62" i="25" s="1"/>
  <c r="K62" i="16" s="1"/>
  <c r="F7" i="25"/>
  <c r="F11" i="25"/>
  <c r="F15" i="25"/>
  <c r="F19" i="25"/>
  <c r="G19" i="25" s="1"/>
  <c r="H19" i="25" s="1"/>
  <c r="K19" i="16" s="1"/>
  <c r="F23" i="25"/>
  <c r="F27" i="25"/>
  <c r="F31" i="25"/>
  <c r="F35" i="25"/>
  <c r="G35" i="25" s="1"/>
  <c r="H35" i="25" s="1"/>
  <c r="K35" i="16" s="1"/>
  <c r="F39" i="25"/>
  <c r="F43" i="25"/>
  <c r="F47" i="25"/>
  <c r="F51" i="25"/>
  <c r="G51" i="25" s="1"/>
  <c r="H51" i="25" s="1"/>
  <c r="K51" i="16" s="1"/>
  <c r="F55" i="25"/>
  <c r="F59" i="25"/>
  <c r="F63" i="25"/>
  <c r="F5" i="25"/>
  <c r="G5" i="25" s="1"/>
  <c r="H5" i="25" s="1"/>
  <c r="K5" i="16" s="1"/>
  <c r="F13" i="25"/>
  <c r="F21" i="25"/>
  <c r="F29" i="25"/>
  <c r="F37" i="25"/>
  <c r="F45" i="25"/>
  <c r="F53" i="25"/>
  <c r="F61" i="25"/>
  <c r="F9" i="25"/>
  <c r="F25" i="25"/>
  <c r="F41" i="25"/>
  <c r="F57" i="25"/>
  <c r="F12" i="25"/>
  <c r="G12" i="25" s="1"/>
  <c r="H12" i="25" s="1"/>
  <c r="K12" i="16" s="1"/>
  <c r="F28" i="25"/>
  <c r="F44" i="25"/>
  <c r="F60" i="25"/>
  <c r="F8" i="25"/>
  <c r="G8" i="25" s="1"/>
  <c r="H8" i="25" s="1"/>
  <c r="K8" i="16" s="1"/>
  <c r="F16" i="25"/>
  <c r="F24" i="25"/>
  <c r="F32" i="25"/>
  <c r="F40" i="25"/>
  <c r="G40" i="25" s="1"/>
  <c r="H40" i="25" s="1"/>
  <c r="K40" i="16" s="1"/>
  <c r="F48" i="25"/>
  <c r="F56" i="25"/>
  <c r="F4" i="25"/>
  <c r="G4" i="25" s="1"/>
  <c r="H4" i="25" s="1"/>
  <c r="K4" i="16" s="1"/>
  <c r="F17" i="25"/>
  <c r="F33" i="25"/>
  <c r="F49" i="25"/>
  <c r="F20" i="25"/>
  <c r="F36" i="25"/>
  <c r="G36" i="25" s="1"/>
  <c r="H36" i="25" s="1"/>
  <c r="K36" i="16" s="1"/>
  <c r="F52" i="25"/>
  <c r="G25" i="22"/>
  <c r="H25" i="22" s="1"/>
  <c r="U25" i="16" s="1"/>
  <c r="G9" i="25"/>
  <c r="H9" i="25" s="1"/>
  <c r="K9" i="16" s="1"/>
  <c r="G56" i="21"/>
  <c r="H56" i="21" s="1"/>
  <c r="H56" i="16" s="1"/>
  <c r="G5" i="18"/>
  <c r="H5" i="18" s="1"/>
  <c r="G5" i="16" s="1"/>
  <c r="H4" i="18"/>
  <c r="G4" i="16" s="1"/>
  <c r="G63" i="19"/>
  <c r="H63" i="19" s="1"/>
  <c r="S63" i="16" s="1"/>
  <c r="G60" i="19"/>
  <c r="H60" i="19" s="1"/>
  <c r="S60" i="16" s="1"/>
  <c r="G56" i="19"/>
  <c r="H56" i="19" s="1"/>
  <c r="S56" i="16" s="1"/>
  <c r="G55" i="19"/>
  <c r="H55" i="19" s="1"/>
  <c r="S55" i="16" s="1"/>
  <c r="G52" i="19"/>
  <c r="H52" i="19" s="1"/>
  <c r="S52" i="16" s="1"/>
  <c r="G51" i="19"/>
  <c r="H51" i="19" s="1"/>
  <c r="S51" i="16" s="1"/>
  <c r="G48" i="19"/>
  <c r="H48" i="19" s="1"/>
  <c r="S48" i="16" s="1"/>
  <c r="G47" i="19"/>
  <c r="H47" i="19" s="1"/>
  <c r="S47" i="16" s="1"/>
  <c r="G44" i="19"/>
  <c r="H44" i="19" s="1"/>
  <c r="S44" i="16" s="1"/>
  <c r="G40" i="19"/>
  <c r="H40" i="19" s="1"/>
  <c r="S40" i="16" s="1"/>
  <c r="G39" i="19"/>
  <c r="H39" i="19" s="1"/>
  <c r="S39" i="16" s="1"/>
  <c r="G36" i="19"/>
  <c r="H36" i="19" s="1"/>
  <c r="S36" i="16" s="1"/>
  <c r="G35" i="19"/>
  <c r="H35" i="19" s="1"/>
  <c r="S35" i="16" s="1"/>
  <c r="G31" i="19"/>
  <c r="H31" i="19" s="1"/>
  <c r="S31" i="16" s="1"/>
  <c r="G28" i="19"/>
  <c r="H28" i="19" s="1"/>
  <c r="S28" i="16" s="1"/>
  <c r="G24" i="19"/>
  <c r="H24" i="19" s="1"/>
  <c r="S24" i="16" s="1"/>
  <c r="G23" i="19"/>
  <c r="H23" i="19" s="1"/>
  <c r="S23" i="16" s="1"/>
  <c r="G19" i="19"/>
  <c r="H19" i="19" s="1"/>
  <c r="S19" i="16" s="1"/>
  <c r="G16" i="19"/>
  <c r="H16" i="19" s="1"/>
  <c r="S16" i="16" s="1"/>
  <c r="G15" i="19"/>
  <c r="H15" i="19" s="1"/>
  <c r="S15" i="16" s="1"/>
  <c r="G12" i="19"/>
  <c r="H12" i="19" s="1"/>
  <c r="S12" i="16" s="1"/>
  <c r="G8" i="19"/>
  <c r="H8" i="19" s="1"/>
  <c r="S8" i="16" s="1"/>
  <c r="G7" i="19"/>
  <c r="H7" i="19" s="1"/>
  <c r="S7" i="16" s="1"/>
  <c r="G6" i="19"/>
  <c r="H6" i="19" s="1"/>
  <c r="S6" i="16" s="1"/>
  <c r="G36" i="26"/>
  <c r="H36" i="26" s="1"/>
  <c r="V36" i="16" s="1"/>
  <c r="G61" i="22"/>
  <c r="H61" i="22" s="1"/>
  <c r="U61" i="16" s="1"/>
  <c r="G25" i="25"/>
  <c r="H25" i="25" s="1"/>
  <c r="K25" i="16" s="1"/>
  <c r="G5" i="20"/>
  <c r="H5" i="20" s="1"/>
  <c r="T5" i="16" s="1"/>
  <c r="G5" i="24"/>
  <c r="H5" i="24" s="1"/>
  <c r="J5" i="16" s="1"/>
  <c r="G6" i="25"/>
  <c r="H6" i="25" s="1"/>
  <c r="K6" i="16" s="1"/>
  <c r="G6" i="22"/>
  <c r="H6" i="22" s="1"/>
  <c r="U6" i="16" s="1"/>
  <c r="G5" i="22"/>
  <c r="H5" i="22" s="1"/>
  <c r="U5" i="16" s="1"/>
  <c r="G5" i="26"/>
  <c r="G55" i="18"/>
  <c r="H55" i="18" s="1"/>
  <c r="G55" i="16" s="1"/>
  <c r="G6" i="18"/>
  <c r="H6" i="18" s="1"/>
  <c r="G6" i="16" s="1"/>
  <c r="G17" i="18"/>
  <c r="H17" i="18" s="1"/>
  <c r="G17" i="16" s="1"/>
  <c r="G21" i="18"/>
  <c r="H21" i="18" s="1"/>
  <c r="G21" i="16" s="1"/>
  <c r="G33" i="18"/>
  <c r="H33" i="18" s="1"/>
  <c r="G33" i="16" s="1"/>
  <c r="G51" i="18"/>
  <c r="H51" i="18" s="1"/>
  <c r="G51" i="16" s="1"/>
  <c r="G56" i="20"/>
  <c r="H56" i="20" s="1"/>
  <c r="T56" i="16" s="1"/>
  <c r="G52" i="20"/>
  <c r="H52" i="20" s="1"/>
  <c r="T52" i="16" s="1"/>
  <c r="G61" i="20"/>
  <c r="H61" i="20" s="1"/>
  <c r="T61" i="16" s="1"/>
  <c r="G57" i="20"/>
  <c r="H57" i="20" s="1"/>
  <c r="T57" i="16" s="1"/>
  <c r="G53" i="20"/>
  <c r="H53" i="20" s="1"/>
  <c r="T53" i="16" s="1"/>
  <c r="G49" i="20"/>
  <c r="H49" i="20" s="1"/>
  <c r="T49" i="16" s="1"/>
  <c r="G38" i="20"/>
  <c r="H38" i="20" s="1"/>
  <c r="T38" i="16" s="1"/>
  <c r="G34" i="20"/>
  <c r="H34" i="20" s="1"/>
  <c r="T34" i="16" s="1"/>
  <c r="G30" i="20"/>
  <c r="H30" i="20" s="1"/>
  <c r="T30" i="16" s="1"/>
  <c r="G26" i="20"/>
  <c r="H26" i="20" s="1"/>
  <c r="T26" i="16" s="1"/>
  <c r="G22" i="20"/>
  <c r="H22" i="20" s="1"/>
  <c r="T22" i="16" s="1"/>
  <c r="G18" i="20"/>
  <c r="H18" i="20" s="1"/>
  <c r="T18" i="16" s="1"/>
  <c r="G14" i="20"/>
  <c r="H14" i="20" s="1"/>
  <c r="T14" i="16" s="1"/>
  <c r="G10" i="20"/>
  <c r="H10" i="20" s="1"/>
  <c r="T10" i="16" s="1"/>
  <c r="G63" i="20"/>
  <c r="H63" i="20" s="1"/>
  <c r="T63" i="16" s="1"/>
  <c r="G47" i="20"/>
  <c r="H47" i="20" s="1"/>
  <c r="T47" i="16" s="1"/>
  <c r="G43" i="20"/>
  <c r="H43" i="20" s="1"/>
  <c r="T43" i="16" s="1"/>
  <c r="G35" i="20"/>
  <c r="H35" i="20" s="1"/>
  <c r="T35" i="16" s="1"/>
  <c r="G31" i="20"/>
  <c r="H31" i="20" s="1"/>
  <c r="T31" i="16" s="1"/>
  <c r="G27" i="20"/>
  <c r="H27" i="20" s="1"/>
  <c r="T27" i="16" s="1"/>
  <c r="G19" i="20"/>
  <c r="H19" i="20" s="1"/>
  <c r="T19" i="16" s="1"/>
  <c r="G15" i="20"/>
  <c r="H15" i="20" s="1"/>
  <c r="T15" i="16" s="1"/>
  <c r="G11" i="20"/>
  <c r="H11" i="20" s="1"/>
  <c r="T11" i="16" s="1"/>
  <c r="G8" i="21"/>
  <c r="H8" i="21" s="1"/>
  <c r="H8" i="16" s="1"/>
  <c r="G40" i="21"/>
  <c r="H40" i="21" s="1"/>
  <c r="H40" i="16" s="1"/>
  <c r="F60" i="23"/>
  <c r="G60" i="23" s="1"/>
  <c r="H60" i="23" s="1"/>
  <c r="O60" i="16" s="1"/>
  <c r="F56" i="23"/>
  <c r="G56" i="23" s="1"/>
  <c r="H56" i="23" s="1"/>
  <c r="O56" i="16" s="1"/>
  <c r="F52" i="23"/>
  <c r="G52" i="23" s="1"/>
  <c r="H52" i="23" s="1"/>
  <c r="O52" i="16" s="1"/>
  <c r="F48" i="23"/>
  <c r="G48" i="23" s="1"/>
  <c r="H48" i="23" s="1"/>
  <c r="O48" i="16" s="1"/>
  <c r="F44" i="23"/>
  <c r="G44" i="23" s="1"/>
  <c r="H44" i="23" s="1"/>
  <c r="O44" i="16" s="1"/>
  <c r="F40" i="23"/>
  <c r="G40" i="23" s="1"/>
  <c r="H40" i="23" s="1"/>
  <c r="O40" i="16" s="1"/>
  <c r="F36" i="23"/>
  <c r="G36" i="23" s="1"/>
  <c r="H36" i="23" s="1"/>
  <c r="O36" i="16" s="1"/>
  <c r="F32" i="23"/>
  <c r="G32" i="23" s="1"/>
  <c r="H32" i="23" s="1"/>
  <c r="O32" i="16" s="1"/>
  <c r="F28" i="23"/>
  <c r="G28" i="23" s="1"/>
  <c r="H28" i="23" s="1"/>
  <c r="O28" i="16" s="1"/>
  <c r="F24" i="23"/>
  <c r="G24" i="23" s="1"/>
  <c r="H24" i="23" s="1"/>
  <c r="O24" i="16" s="1"/>
  <c r="F61" i="23"/>
  <c r="G61" i="23" s="1"/>
  <c r="H61" i="23" s="1"/>
  <c r="O61" i="16" s="1"/>
  <c r="F57" i="23"/>
  <c r="G57" i="23" s="1"/>
  <c r="H57" i="23" s="1"/>
  <c r="O57" i="16" s="1"/>
  <c r="F53" i="23"/>
  <c r="G53" i="23" s="1"/>
  <c r="H53" i="23" s="1"/>
  <c r="O53" i="16" s="1"/>
  <c r="F49" i="23"/>
  <c r="G49" i="23" s="1"/>
  <c r="H49" i="23" s="1"/>
  <c r="O49" i="16" s="1"/>
  <c r="F45" i="23"/>
  <c r="G45" i="23" s="1"/>
  <c r="H45" i="23" s="1"/>
  <c r="O45" i="16" s="1"/>
  <c r="F41" i="23"/>
  <c r="G41" i="23" s="1"/>
  <c r="H41" i="23" s="1"/>
  <c r="O41" i="16" s="1"/>
  <c r="F37" i="23"/>
  <c r="G37" i="23" s="1"/>
  <c r="H37" i="23" s="1"/>
  <c r="O37" i="16" s="1"/>
  <c r="F33" i="23"/>
  <c r="G33" i="23" s="1"/>
  <c r="H33" i="23" s="1"/>
  <c r="O33" i="16" s="1"/>
  <c r="F29" i="23"/>
  <c r="G29" i="23" s="1"/>
  <c r="H29" i="23" s="1"/>
  <c r="O29" i="16" s="1"/>
  <c r="F25" i="23"/>
  <c r="G25" i="23" s="1"/>
  <c r="H25" i="23" s="1"/>
  <c r="O25" i="16" s="1"/>
  <c r="F62" i="23"/>
  <c r="G62" i="23" s="1"/>
  <c r="H62" i="23" s="1"/>
  <c r="O62" i="16" s="1"/>
  <c r="F58" i="23"/>
  <c r="G58" i="23" s="1"/>
  <c r="H58" i="23" s="1"/>
  <c r="O58" i="16" s="1"/>
  <c r="F54" i="23"/>
  <c r="G54" i="23" s="1"/>
  <c r="H54" i="23" s="1"/>
  <c r="O54" i="16" s="1"/>
  <c r="F50" i="23"/>
  <c r="G50" i="23" s="1"/>
  <c r="H50" i="23" s="1"/>
  <c r="O50" i="16" s="1"/>
  <c r="F46" i="23"/>
  <c r="G46" i="23" s="1"/>
  <c r="H46" i="23" s="1"/>
  <c r="O46" i="16" s="1"/>
  <c r="F42" i="23"/>
  <c r="G42" i="23" s="1"/>
  <c r="H42" i="23" s="1"/>
  <c r="O42" i="16" s="1"/>
  <c r="F38" i="23"/>
  <c r="G38" i="23" s="1"/>
  <c r="H38" i="23" s="1"/>
  <c r="O38" i="16" s="1"/>
  <c r="F34" i="23"/>
  <c r="G34" i="23" s="1"/>
  <c r="H34" i="23" s="1"/>
  <c r="O34" i="16" s="1"/>
  <c r="F30" i="23"/>
  <c r="G30" i="23" s="1"/>
  <c r="H30" i="23" s="1"/>
  <c r="O30" i="16" s="1"/>
  <c r="F26" i="23"/>
  <c r="G26" i="23" s="1"/>
  <c r="H26" i="23" s="1"/>
  <c r="O26" i="16" s="1"/>
  <c r="F63" i="23"/>
  <c r="G63" i="23" s="1"/>
  <c r="H63" i="23" s="1"/>
  <c r="O63" i="16" s="1"/>
  <c r="F59" i="23"/>
  <c r="G59" i="23" s="1"/>
  <c r="H59" i="23" s="1"/>
  <c r="O59" i="16" s="1"/>
  <c r="F43" i="23"/>
  <c r="G43" i="23" s="1"/>
  <c r="H43" i="23" s="1"/>
  <c r="O43" i="16" s="1"/>
  <c r="F27" i="23"/>
  <c r="G27" i="23" s="1"/>
  <c r="H27" i="23" s="1"/>
  <c r="O27" i="16" s="1"/>
  <c r="F55" i="23"/>
  <c r="G55" i="23" s="1"/>
  <c r="H55" i="23" s="1"/>
  <c r="O55" i="16" s="1"/>
  <c r="F39" i="23"/>
  <c r="G39" i="23" s="1"/>
  <c r="H39" i="23" s="1"/>
  <c r="O39" i="16" s="1"/>
  <c r="F51" i="23"/>
  <c r="G51" i="23" s="1"/>
  <c r="H51" i="23" s="1"/>
  <c r="O51" i="16" s="1"/>
  <c r="F35" i="23"/>
  <c r="G35" i="23" s="1"/>
  <c r="H35" i="23" s="1"/>
  <c r="O35" i="16" s="1"/>
  <c r="F31" i="23"/>
  <c r="G31" i="23" s="1"/>
  <c r="H31" i="23" s="1"/>
  <c r="O31" i="16" s="1"/>
  <c r="F47" i="23"/>
  <c r="G47" i="23" s="1"/>
  <c r="H47" i="23" s="1"/>
  <c r="O47" i="16" s="1"/>
  <c r="G60" i="18"/>
  <c r="H60" i="18" s="1"/>
  <c r="G60" i="16" s="1"/>
  <c r="G56" i="18"/>
  <c r="H56" i="18" s="1"/>
  <c r="G56" i="16" s="1"/>
  <c r="G48" i="18"/>
  <c r="H48" i="18" s="1"/>
  <c r="G48" i="16" s="1"/>
  <c r="G44" i="18"/>
  <c r="H44" i="18" s="1"/>
  <c r="G44" i="16" s="1"/>
  <c r="G40" i="18"/>
  <c r="H40" i="18" s="1"/>
  <c r="G40" i="16" s="1"/>
  <c r="G36" i="18"/>
  <c r="H36" i="18" s="1"/>
  <c r="G36" i="16" s="1"/>
  <c r="G61" i="18"/>
  <c r="H61" i="18" s="1"/>
  <c r="G61" i="16" s="1"/>
  <c r="G57" i="18"/>
  <c r="H57" i="18" s="1"/>
  <c r="G57" i="16" s="1"/>
  <c r="G53" i="18"/>
  <c r="H53" i="18" s="1"/>
  <c r="G53" i="16" s="1"/>
  <c r="G49" i="18"/>
  <c r="H49" i="18" s="1"/>
  <c r="G49" i="16" s="1"/>
  <c r="G45" i="18"/>
  <c r="H45" i="18" s="1"/>
  <c r="G45" i="16" s="1"/>
  <c r="G41" i="18"/>
  <c r="H41" i="18" s="1"/>
  <c r="G41" i="16" s="1"/>
  <c r="G37" i="18"/>
  <c r="H37" i="18" s="1"/>
  <c r="G37" i="16" s="1"/>
  <c r="G8" i="18"/>
  <c r="H8" i="18" s="1"/>
  <c r="G8" i="16" s="1"/>
  <c r="G12" i="18"/>
  <c r="H12" i="18" s="1"/>
  <c r="G12" i="16" s="1"/>
  <c r="G20" i="18"/>
  <c r="H20" i="18" s="1"/>
  <c r="G20" i="16" s="1"/>
  <c r="G28" i="18"/>
  <c r="H28" i="18" s="1"/>
  <c r="G28" i="16" s="1"/>
  <c r="G32" i="18"/>
  <c r="H32" i="18" s="1"/>
  <c r="G32" i="16" s="1"/>
  <c r="G38" i="18"/>
  <c r="H38" i="18" s="1"/>
  <c r="G38" i="16" s="1"/>
  <c r="G54" i="18"/>
  <c r="H54" i="18" s="1"/>
  <c r="G54" i="16" s="1"/>
  <c r="G62" i="18"/>
  <c r="H62" i="18" s="1"/>
  <c r="G62" i="16" s="1"/>
  <c r="G6" i="20"/>
  <c r="H6" i="20" s="1"/>
  <c r="T6" i="16" s="1"/>
  <c r="G58" i="20"/>
  <c r="H58" i="20" s="1"/>
  <c r="T58" i="16" s="1"/>
  <c r="G59" i="20"/>
  <c r="H59" i="20" s="1"/>
  <c r="T59" i="16" s="1"/>
  <c r="G12" i="21"/>
  <c r="H12" i="21" s="1"/>
  <c r="H12" i="16" s="1"/>
  <c r="G44" i="21"/>
  <c r="H44" i="21" s="1"/>
  <c r="H44" i="16" s="1"/>
  <c r="G29" i="18"/>
  <c r="H29" i="18" s="1"/>
  <c r="G29" i="16" s="1"/>
  <c r="G15" i="18"/>
  <c r="H15" i="18" s="1"/>
  <c r="G15" i="16" s="1"/>
  <c r="G19" i="18"/>
  <c r="H19" i="18" s="1"/>
  <c r="G19" i="16" s="1"/>
  <c r="G23" i="18"/>
  <c r="H23" i="18" s="1"/>
  <c r="G23" i="16" s="1"/>
  <c r="G31" i="18"/>
  <c r="H31" i="18" s="1"/>
  <c r="G31" i="16" s="1"/>
  <c r="G47" i="18"/>
  <c r="H47" i="18" s="1"/>
  <c r="G47" i="16" s="1"/>
  <c r="G63" i="18"/>
  <c r="H63" i="18" s="1"/>
  <c r="G63" i="16" s="1"/>
  <c r="G8" i="20"/>
  <c r="H8" i="20" s="1"/>
  <c r="T8" i="16" s="1"/>
  <c r="G9" i="20"/>
  <c r="H9" i="20" s="1"/>
  <c r="T9" i="16" s="1"/>
  <c r="G13" i="20"/>
  <c r="H13" i="20" s="1"/>
  <c r="T13" i="16" s="1"/>
  <c r="G16" i="20"/>
  <c r="H16" i="20" s="1"/>
  <c r="T16" i="16" s="1"/>
  <c r="G20" i="20"/>
  <c r="H20" i="20" s="1"/>
  <c r="T20" i="16" s="1"/>
  <c r="G21" i="20"/>
  <c r="H21" i="20" s="1"/>
  <c r="T21" i="16" s="1"/>
  <c r="G24" i="20"/>
  <c r="H24" i="20" s="1"/>
  <c r="T24" i="16" s="1"/>
  <c r="G25" i="20"/>
  <c r="H25" i="20" s="1"/>
  <c r="T25" i="16" s="1"/>
  <c r="G28" i="20"/>
  <c r="H28" i="20" s="1"/>
  <c r="T28" i="16" s="1"/>
  <c r="G29" i="20"/>
  <c r="H29" i="20" s="1"/>
  <c r="T29" i="16" s="1"/>
  <c r="G32" i="20"/>
  <c r="H32" i="20" s="1"/>
  <c r="T32" i="16" s="1"/>
  <c r="G33" i="20"/>
  <c r="H33" i="20" s="1"/>
  <c r="T33" i="16" s="1"/>
  <c r="G36" i="20"/>
  <c r="H36" i="20" s="1"/>
  <c r="T36" i="16" s="1"/>
  <c r="G37" i="20"/>
  <c r="H37" i="20" s="1"/>
  <c r="T37" i="16" s="1"/>
  <c r="G40" i="20"/>
  <c r="H40" i="20" s="1"/>
  <c r="T40" i="16" s="1"/>
  <c r="G41" i="20"/>
  <c r="H41" i="20" s="1"/>
  <c r="T41" i="16" s="1"/>
  <c r="G48" i="20"/>
  <c r="H48" i="20" s="1"/>
  <c r="T48" i="16" s="1"/>
  <c r="G5" i="21"/>
  <c r="H5" i="21" s="1"/>
  <c r="H5" i="16" s="1"/>
  <c r="G24" i="21"/>
  <c r="H24" i="21" s="1"/>
  <c r="H24" i="16" s="1"/>
  <c r="G29" i="22"/>
  <c r="H29" i="22" s="1"/>
  <c r="U29" i="16" s="1"/>
  <c r="G57" i="22"/>
  <c r="H57" i="22" s="1"/>
  <c r="U57" i="16" s="1"/>
  <c r="G48" i="24"/>
  <c r="H48" i="24" s="1"/>
  <c r="J48" i="16" s="1"/>
  <c r="G45" i="24"/>
  <c r="H45" i="24" s="1"/>
  <c r="J45" i="16" s="1"/>
  <c r="G41" i="24"/>
  <c r="H41" i="24" s="1"/>
  <c r="J41" i="16" s="1"/>
  <c r="G37" i="24"/>
  <c r="H37" i="24" s="1"/>
  <c r="J37" i="16" s="1"/>
  <c r="G36" i="24"/>
  <c r="H36" i="24" s="1"/>
  <c r="J36" i="16" s="1"/>
  <c r="G9" i="18"/>
  <c r="H9" i="18" s="1"/>
  <c r="G9" i="16" s="1"/>
  <c r="G25" i="18"/>
  <c r="H25" i="18" s="1"/>
  <c r="G25" i="16" s="1"/>
  <c r="G35" i="18"/>
  <c r="H35" i="18" s="1"/>
  <c r="G35" i="16" s="1"/>
  <c r="G54" i="20"/>
  <c r="H54" i="20" s="1"/>
  <c r="T54" i="16" s="1"/>
  <c r="G55" i="20"/>
  <c r="H55" i="20" s="1"/>
  <c r="T55" i="16" s="1"/>
  <c r="G57" i="21"/>
  <c r="H57" i="21" s="1"/>
  <c r="H57" i="16" s="1"/>
  <c r="G49" i="21"/>
  <c r="H49" i="21" s="1"/>
  <c r="H49" i="16" s="1"/>
  <c r="G45" i="21"/>
  <c r="H45" i="21" s="1"/>
  <c r="H45" i="16" s="1"/>
  <c r="G37" i="21"/>
  <c r="H37" i="21" s="1"/>
  <c r="H37" i="16" s="1"/>
  <c r="G33" i="21"/>
  <c r="H33" i="21" s="1"/>
  <c r="H33" i="16" s="1"/>
  <c r="G25" i="21"/>
  <c r="H25" i="21" s="1"/>
  <c r="H25" i="16" s="1"/>
  <c r="G17" i="21"/>
  <c r="H17" i="21" s="1"/>
  <c r="H17" i="16" s="1"/>
  <c r="G9" i="21"/>
  <c r="H9" i="21" s="1"/>
  <c r="H9" i="16" s="1"/>
  <c r="G58" i="21"/>
  <c r="H58" i="21" s="1"/>
  <c r="H58" i="16" s="1"/>
  <c r="G54" i="21"/>
  <c r="H54" i="21" s="1"/>
  <c r="H54" i="16" s="1"/>
  <c r="G50" i="21"/>
  <c r="H50" i="21" s="1"/>
  <c r="H50" i="16" s="1"/>
  <c r="G46" i="21"/>
  <c r="H46" i="21" s="1"/>
  <c r="H46" i="16" s="1"/>
  <c r="G42" i="21"/>
  <c r="H42" i="21" s="1"/>
  <c r="H42" i="16" s="1"/>
  <c r="G38" i="21"/>
  <c r="H38" i="21" s="1"/>
  <c r="H38" i="16" s="1"/>
  <c r="G34" i="21"/>
  <c r="H34" i="21" s="1"/>
  <c r="H34" i="16" s="1"/>
  <c r="G30" i="21"/>
  <c r="H30" i="21" s="1"/>
  <c r="H30" i="16" s="1"/>
  <c r="G26" i="21"/>
  <c r="H26" i="21" s="1"/>
  <c r="H26" i="16" s="1"/>
  <c r="G22" i="21"/>
  <c r="H22" i="21" s="1"/>
  <c r="H22" i="16" s="1"/>
  <c r="G18" i="21"/>
  <c r="H18" i="21" s="1"/>
  <c r="H18" i="16" s="1"/>
  <c r="G14" i="21"/>
  <c r="H14" i="21" s="1"/>
  <c r="H14" i="16" s="1"/>
  <c r="G10" i="21"/>
  <c r="H10" i="21" s="1"/>
  <c r="H10" i="16" s="1"/>
  <c r="G63" i="21"/>
  <c r="H63" i="21" s="1"/>
  <c r="H63" i="16" s="1"/>
  <c r="G59" i="21"/>
  <c r="H59" i="21" s="1"/>
  <c r="H59" i="16" s="1"/>
  <c r="G55" i="21"/>
  <c r="H55" i="21" s="1"/>
  <c r="H55" i="16" s="1"/>
  <c r="G51" i="21"/>
  <c r="H51" i="21" s="1"/>
  <c r="H51" i="16" s="1"/>
  <c r="G47" i="21"/>
  <c r="H47" i="21" s="1"/>
  <c r="H47" i="16" s="1"/>
  <c r="G35" i="21"/>
  <c r="H35" i="21" s="1"/>
  <c r="H35" i="16" s="1"/>
  <c r="G31" i="21"/>
  <c r="H31" i="21" s="1"/>
  <c r="H31" i="16" s="1"/>
  <c r="G27" i="21"/>
  <c r="H27" i="21" s="1"/>
  <c r="H27" i="16" s="1"/>
  <c r="G23" i="21"/>
  <c r="H23" i="21" s="1"/>
  <c r="H23" i="16" s="1"/>
  <c r="G19" i="21"/>
  <c r="H19" i="21" s="1"/>
  <c r="H19" i="16" s="1"/>
  <c r="G15" i="21"/>
  <c r="H15" i="21" s="1"/>
  <c r="H15" i="16" s="1"/>
  <c r="G11" i="21"/>
  <c r="H11" i="21" s="1"/>
  <c r="H11" i="16" s="1"/>
  <c r="G52" i="21"/>
  <c r="H52" i="21" s="1"/>
  <c r="H52" i="16" s="1"/>
  <c r="G36" i="21"/>
  <c r="H36" i="21" s="1"/>
  <c r="H36" i="16" s="1"/>
  <c r="G20" i="21"/>
  <c r="H20" i="21" s="1"/>
  <c r="H20" i="16" s="1"/>
  <c r="G32" i="21"/>
  <c r="H32" i="21" s="1"/>
  <c r="H32" i="16" s="1"/>
  <c r="G39" i="18"/>
  <c r="H39" i="18" s="1"/>
  <c r="G39" i="16" s="1"/>
  <c r="G10" i="18"/>
  <c r="H10" i="18" s="1"/>
  <c r="G10" i="16" s="1"/>
  <c r="G14" i="18"/>
  <c r="H14" i="18" s="1"/>
  <c r="G14" i="16" s="1"/>
  <c r="G18" i="18"/>
  <c r="H18" i="18" s="1"/>
  <c r="G18" i="16" s="1"/>
  <c r="G22" i="18"/>
  <c r="H22" i="18" s="1"/>
  <c r="G22" i="16" s="1"/>
  <c r="G26" i="18"/>
  <c r="H26" i="18" s="1"/>
  <c r="G26" i="16" s="1"/>
  <c r="G30" i="18"/>
  <c r="H30" i="18" s="1"/>
  <c r="G30" i="16" s="1"/>
  <c r="G42" i="18"/>
  <c r="H42" i="18" s="1"/>
  <c r="G42" i="16" s="1"/>
  <c r="G5" i="19"/>
  <c r="H5" i="19" s="1"/>
  <c r="S5" i="16" s="1"/>
  <c r="G61" i="19"/>
  <c r="H61" i="19" s="1"/>
  <c r="S61" i="16" s="1"/>
  <c r="G57" i="19"/>
  <c r="H57" i="19" s="1"/>
  <c r="S57" i="16" s="1"/>
  <c r="G45" i="19"/>
  <c r="H45" i="19" s="1"/>
  <c r="S45" i="16" s="1"/>
  <c r="G37" i="19"/>
  <c r="H37" i="19" s="1"/>
  <c r="S37" i="16" s="1"/>
  <c r="G33" i="19"/>
  <c r="H33" i="19" s="1"/>
  <c r="S33" i="16" s="1"/>
  <c r="G29" i="19"/>
  <c r="H29" i="19" s="1"/>
  <c r="S29" i="16" s="1"/>
  <c r="G25" i="19"/>
  <c r="H25" i="19" s="1"/>
  <c r="S25" i="16" s="1"/>
  <c r="G17" i="19"/>
  <c r="H17" i="19" s="1"/>
  <c r="S17" i="16" s="1"/>
  <c r="G13" i="19"/>
  <c r="H13" i="19" s="1"/>
  <c r="S13" i="16" s="1"/>
  <c r="G9" i="19"/>
  <c r="H9" i="19" s="1"/>
  <c r="S9" i="16" s="1"/>
  <c r="G58" i="19"/>
  <c r="H58" i="19" s="1"/>
  <c r="S58" i="16" s="1"/>
  <c r="G54" i="19"/>
  <c r="H54" i="19" s="1"/>
  <c r="S54" i="16" s="1"/>
  <c r="G50" i="19"/>
  <c r="H50" i="19" s="1"/>
  <c r="S50" i="16" s="1"/>
  <c r="G46" i="19"/>
  <c r="H46" i="19" s="1"/>
  <c r="S46" i="16" s="1"/>
  <c r="G42" i="19"/>
  <c r="H42" i="19" s="1"/>
  <c r="S42" i="16" s="1"/>
  <c r="G38" i="19"/>
  <c r="H38" i="19" s="1"/>
  <c r="S38" i="16" s="1"/>
  <c r="G34" i="19"/>
  <c r="H34" i="19" s="1"/>
  <c r="S34" i="16" s="1"/>
  <c r="G30" i="19"/>
  <c r="H30" i="19" s="1"/>
  <c r="S30" i="16" s="1"/>
  <c r="G22" i="19"/>
  <c r="H22" i="19" s="1"/>
  <c r="S22" i="16" s="1"/>
  <c r="G18" i="19"/>
  <c r="H18" i="19" s="1"/>
  <c r="S18" i="16" s="1"/>
  <c r="G14" i="19"/>
  <c r="H14" i="19" s="1"/>
  <c r="S14" i="16" s="1"/>
  <c r="G10" i="19"/>
  <c r="H10" i="19" s="1"/>
  <c r="S10" i="16" s="1"/>
  <c r="G50" i="20"/>
  <c r="H50" i="20" s="1"/>
  <c r="T50" i="16" s="1"/>
  <c r="G51" i="20"/>
  <c r="H51" i="20" s="1"/>
  <c r="T51" i="16" s="1"/>
  <c r="G28" i="21"/>
  <c r="H28" i="21" s="1"/>
  <c r="H28" i="16" s="1"/>
  <c r="G60" i="21"/>
  <c r="H60" i="21" s="1"/>
  <c r="H60" i="16" s="1"/>
  <c r="G53" i="22"/>
  <c r="H53" i="22" s="1"/>
  <c r="U53" i="16" s="1"/>
  <c r="G37" i="22"/>
  <c r="H37" i="22" s="1"/>
  <c r="U37" i="16" s="1"/>
  <c r="G21" i="22"/>
  <c r="H21" i="22" s="1"/>
  <c r="U21" i="16" s="1"/>
  <c r="G49" i="22"/>
  <c r="H49" i="22" s="1"/>
  <c r="U49" i="16" s="1"/>
  <c r="G33" i="22"/>
  <c r="H33" i="22" s="1"/>
  <c r="U33" i="16" s="1"/>
  <c r="G45" i="22"/>
  <c r="H45" i="22" s="1"/>
  <c r="U45" i="16" s="1"/>
  <c r="G9" i="22"/>
  <c r="H9" i="22" s="1"/>
  <c r="U9" i="16" s="1"/>
  <c r="G41" i="22"/>
  <c r="H41" i="22" s="1"/>
  <c r="U41" i="16" s="1"/>
  <c r="G16" i="24"/>
  <c r="H16" i="24" s="1"/>
  <c r="J16" i="16" s="1"/>
  <c r="G62" i="22"/>
  <c r="H62" i="22" s="1"/>
  <c r="U62" i="16" s="1"/>
  <c r="G8" i="22"/>
  <c r="H8" i="22" s="1"/>
  <c r="U8" i="16" s="1"/>
  <c r="G12" i="22"/>
  <c r="H12" i="22" s="1"/>
  <c r="U12" i="16" s="1"/>
  <c r="G16" i="22"/>
  <c r="H16" i="22" s="1"/>
  <c r="U16" i="16" s="1"/>
  <c r="G20" i="22"/>
  <c r="H20" i="22" s="1"/>
  <c r="U20" i="16" s="1"/>
  <c r="G24" i="22"/>
  <c r="H24" i="22" s="1"/>
  <c r="U24" i="16" s="1"/>
  <c r="G28" i="22"/>
  <c r="H28" i="22" s="1"/>
  <c r="U28" i="16" s="1"/>
  <c r="G32" i="22"/>
  <c r="H32" i="22" s="1"/>
  <c r="U32" i="16" s="1"/>
  <c r="G36" i="22"/>
  <c r="H36" i="22" s="1"/>
  <c r="U36" i="16" s="1"/>
  <c r="G40" i="22"/>
  <c r="H40" i="22" s="1"/>
  <c r="U40" i="16" s="1"/>
  <c r="G44" i="22"/>
  <c r="H44" i="22" s="1"/>
  <c r="U44" i="16" s="1"/>
  <c r="G48" i="22"/>
  <c r="H48" i="22" s="1"/>
  <c r="U48" i="16" s="1"/>
  <c r="G52" i="22"/>
  <c r="H52" i="22" s="1"/>
  <c r="U52" i="16" s="1"/>
  <c r="G56" i="22"/>
  <c r="H56" i="22" s="1"/>
  <c r="U56" i="16" s="1"/>
  <c r="G60" i="22"/>
  <c r="H60" i="22" s="1"/>
  <c r="U60" i="16" s="1"/>
  <c r="G61" i="24"/>
  <c r="H61" i="24" s="1"/>
  <c r="J61" i="16" s="1"/>
  <c r="G57" i="24"/>
  <c r="H57" i="24" s="1"/>
  <c r="J57" i="16" s="1"/>
  <c r="G53" i="24"/>
  <c r="H53" i="24" s="1"/>
  <c r="J53" i="16" s="1"/>
  <c r="G62" i="24"/>
  <c r="H62" i="24" s="1"/>
  <c r="J62" i="16" s="1"/>
  <c r="G58" i="24"/>
  <c r="H58" i="24" s="1"/>
  <c r="J58" i="16" s="1"/>
  <c r="G54" i="24"/>
  <c r="H54" i="24" s="1"/>
  <c r="J54" i="16" s="1"/>
  <c r="G50" i="24"/>
  <c r="H50" i="24" s="1"/>
  <c r="J50" i="16" s="1"/>
  <c r="G46" i="24"/>
  <c r="H46" i="24" s="1"/>
  <c r="J46" i="16" s="1"/>
  <c r="G42" i="24"/>
  <c r="H42" i="24" s="1"/>
  <c r="J42" i="16" s="1"/>
  <c r="G38" i="24"/>
  <c r="H38" i="24" s="1"/>
  <c r="J38" i="16" s="1"/>
  <c r="G63" i="24"/>
  <c r="H63" i="24" s="1"/>
  <c r="J63" i="16" s="1"/>
  <c r="G59" i="24"/>
  <c r="H59" i="24" s="1"/>
  <c r="J59" i="16" s="1"/>
  <c r="G55" i="24"/>
  <c r="H55" i="24" s="1"/>
  <c r="J55" i="16" s="1"/>
  <c r="G51" i="24"/>
  <c r="H51" i="24" s="1"/>
  <c r="J51" i="16" s="1"/>
  <c r="G47" i="24"/>
  <c r="H47" i="24" s="1"/>
  <c r="J47" i="16" s="1"/>
  <c r="G43" i="24"/>
  <c r="H43" i="24" s="1"/>
  <c r="J43" i="16" s="1"/>
  <c r="G39" i="24"/>
  <c r="H39" i="24" s="1"/>
  <c r="J39" i="16" s="1"/>
  <c r="G52" i="24"/>
  <c r="H52" i="24" s="1"/>
  <c r="J52" i="16" s="1"/>
  <c r="G33" i="24"/>
  <c r="H33" i="24" s="1"/>
  <c r="J33" i="16" s="1"/>
  <c r="G29" i="24"/>
  <c r="H29" i="24" s="1"/>
  <c r="J29" i="16" s="1"/>
  <c r="G25" i="24"/>
  <c r="H25" i="24" s="1"/>
  <c r="J25" i="16" s="1"/>
  <c r="G21" i="24"/>
  <c r="H21" i="24" s="1"/>
  <c r="J21" i="16" s="1"/>
  <c r="G17" i="24"/>
  <c r="H17" i="24" s="1"/>
  <c r="J17" i="16" s="1"/>
  <c r="G13" i="24"/>
  <c r="H13" i="24" s="1"/>
  <c r="J13" i="16" s="1"/>
  <c r="G9" i="24"/>
  <c r="H9" i="24" s="1"/>
  <c r="J9" i="16" s="1"/>
  <c r="G30" i="24"/>
  <c r="H30" i="24" s="1"/>
  <c r="J30" i="16" s="1"/>
  <c r="G26" i="24"/>
  <c r="H26" i="24" s="1"/>
  <c r="J26" i="16" s="1"/>
  <c r="G22" i="24"/>
  <c r="H22" i="24" s="1"/>
  <c r="J22" i="16" s="1"/>
  <c r="G18" i="24"/>
  <c r="H18" i="24" s="1"/>
  <c r="J18" i="16" s="1"/>
  <c r="G14" i="24"/>
  <c r="H14" i="24" s="1"/>
  <c r="J14" i="16" s="1"/>
  <c r="G60" i="24"/>
  <c r="H60" i="24" s="1"/>
  <c r="J60" i="16" s="1"/>
  <c r="G35" i="24"/>
  <c r="H35" i="24" s="1"/>
  <c r="J35" i="16" s="1"/>
  <c r="G23" i="24"/>
  <c r="H23" i="24" s="1"/>
  <c r="J23" i="16" s="1"/>
  <c r="G19" i="24"/>
  <c r="H19" i="24" s="1"/>
  <c r="J19" i="16" s="1"/>
  <c r="G15" i="24"/>
  <c r="H15" i="24" s="1"/>
  <c r="J15" i="16" s="1"/>
  <c r="G11" i="24"/>
  <c r="H11" i="24" s="1"/>
  <c r="J11" i="16" s="1"/>
  <c r="G7" i="24"/>
  <c r="H7" i="24" s="1"/>
  <c r="J7" i="16" s="1"/>
  <c r="G8" i="24"/>
  <c r="H8" i="24" s="1"/>
  <c r="J8" i="16" s="1"/>
  <c r="G24" i="24"/>
  <c r="H24" i="24" s="1"/>
  <c r="J24" i="16" s="1"/>
  <c r="G7" i="22"/>
  <c r="H7" i="22" s="1"/>
  <c r="U7" i="16" s="1"/>
  <c r="G11" i="22"/>
  <c r="H11" i="22" s="1"/>
  <c r="U11" i="16" s="1"/>
  <c r="G15" i="22"/>
  <c r="H15" i="22" s="1"/>
  <c r="U15" i="16" s="1"/>
  <c r="G19" i="22"/>
  <c r="H19" i="22" s="1"/>
  <c r="U19" i="16" s="1"/>
  <c r="G23" i="22"/>
  <c r="H23" i="22" s="1"/>
  <c r="U23" i="16" s="1"/>
  <c r="G27" i="22"/>
  <c r="H27" i="22" s="1"/>
  <c r="U27" i="16" s="1"/>
  <c r="G31" i="22"/>
  <c r="H31" i="22" s="1"/>
  <c r="U31" i="16" s="1"/>
  <c r="G35" i="22"/>
  <c r="H35" i="22" s="1"/>
  <c r="U35" i="16" s="1"/>
  <c r="G39" i="22"/>
  <c r="H39" i="22" s="1"/>
  <c r="U39" i="16" s="1"/>
  <c r="G43" i="22"/>
  <c r="H43" i="22" s="1"/>
  <c r="U43" i="16" s="1"/>
  <c r="G47" i="22"/>
  <c r="H47" i="22" s="1"/>
  <c r="U47" i="16" s="1"/>
  <c r="G51" i="22"/>
  <c r="H51" i="22" s="1"/>
  <c r="U51" i="16" s="1"/>
  <c r="G63" i="22"/>
  <c r="H63" i="22" s="1"/>
  <c r="U63" i="16" s="1"/>
  <c r="G12" i="24"/>
  <c r="H12" i="24" s="1"/>
  <c r="J12" i="16" s="1"/>
  <c r="G28" i="24"/>
  <c r="H28" i="24" s="1"/>
  <c r="J28" i="16" s="1"/>
  <c r="G56" i="24"/>
  <c r="H56" i="24" s="1"/>
  <c r="J56" i="16" s="1"/>
  <c r="G10" i="22"/>
  <c r="H10" i="22" s="1"/>
  <c r="U10" i="16" s="1"/>
  <c r="G14" i="22"/>
  <c r="H14" i="22" s="1"/>
  <c r="U14" i="16" s="1"/>
  <c r="G18" i="22"/>
  <c r="H18" i="22" s="1"/>
  <c r="U18" i="16" s="1"/>
  <c r="G22" i="22"/>
  <c r="H22" i="22" s="1"/>
  <c r="U22" i="16" s="1"/>
  <c r="G26" i="22"/>
  <c r="H26" i="22" s="1"/>
  <c r="U26" i="16" s="1"/>
  <c r="G42" i="22"/>
  <c r="H42" i="22" s="1"/>
  <c r="U42" i="16" s="1"/>
  <c r="G46" i="22"/>
  <c r="H46" i="22" s="1"/>
  <c r="U46" i="16" s="1"/>
  <c r="G50" i="22"/>
  <c r="H50" i="22" s="1"/>
  <c r="U50" i="16" s="1"/>
  <c r="G54" i="22"/>
  <c r="H54" i="22" s="1"/>
  <c r="U54" i="16" s="1"/>
  <c r="G58" i="22"/>
  <c r="H58" i="22" s="1"/>
  <c r="U58" i="16" s="1"/>
  <c r="G32" i="24"/>
  <c r="H32" i="24" s="1"/>
  <c r="J32" i="16" s="1"/>
  <c r="G60" i="25"/>
  <c r="H60" i="25" s="1"/>
  <c r="K60" i="16" s="1"/>
  <c r="G56" i="25"/>
  <c r="H56" i="25" s="1"/>
  <c r="K56" i="16" s="1"/>
  <c r="G52" i="25"/>
  <c r="H52" i="25" s="1"/>
  <c r="K52" i="16" s="1"/>
  <c r="G48" i="25"/>
  <c r="H48" i="25" s="1"/>
  <c r="K48" i="16" s="1"/>
  <c r="G44" i="25"/>
  <c r="H44" i="25" s="1"/>
  <c r="K44" i="16" s="1"/>
  <c r="G61" i="25"/>
  <c r="H61" i="25" s="1"/>
  <c r="K61" i="16" s="1"/>
  <c r="G57" i="25"/>
  <c r="H57" i="25" s="1"/>
  <c r="K57" i="16" s="1"/>
  <c r="G53" i="25"/>
  <c r="H53" i="25" s="1"/>
  <c r="K53" i="16" s="1"/>
  <c r="G49" i="25"/>
  <c r="H49" i="25" s="1"/>
  <c r="K49" i="16" s="1"/>
  <c r="G45" i="25"/>
  <c r="H45" i="25" s="1"/>
  <c r="K45" i="16" s="1"/>
  <c r="G41" i="25"/>
  <c r="H41" i="25" s="1"/>
  <c r="K41" i="16" s="1"/>
  <c r="G63" i="25"/>
  <c r="H63" i="25" s="1"/>
  <c r="K63" i="16" s="1"/>
  <c r="G59" i="25"/>
  <c r="H59" i="25" s="1"/>
  <c r="K59" i="16" s="1"/>
  <c r="G58" i="25"/>
  <c r="H58" i="25" s="1"/>
  <c r="K58" i="16" s="1"/>
  <c r="G55" i="25"/>
  <c r="H55" i="25" s="1"/>
  <c r="K55" i="16" s="1"/>
  <c r="G54" i="25"/>
  <c r="H54" i="25" s="1"/>
  <c r="K54" i="16" s="1"/>
  <c r="G50" i="25"/>
  <c r="H50" i="25" s="1"/>
  <c r="K50" i="16" s="1"/>
  <c r="G47" i="25"/>
  <c r="H47" i="25" s="1"/>
  <c r="K47" i="16" s="1"/>
  <c r="G43" i="25"/>
  <c r="H43" i="25" s="1"/>
  <c r="K43" i="16" s="1"/>
  <c r="G42" i="25"/>
  <c r="H42" i="25" s="1"/>
  <c r="K42" i="16" s="1"/>
  <c r="G38" i="25"/>
  <c r="H38" i="25" s="1"/>
  <c r="K38" i="16" s="1"/>
  <c r="G34" i="25"/>
  <c r="H34" i="25" s="1"/>
  <c r="K34" i="16" s="1"/>
  <c r="G30" i="25"/>
  <c r="H30" i="25" s="1"/>
  <c r="K30" i="16" s="1"/>
  <c r="G26" i="25"/>
  <c r="H26" i="25" s="1"/>
  <c r="K26" i="16" s="1"/>
  <c r="G22" i="25"/>
  <c r="H22" i="25" s="1"/>
  <c r="K22" i="16" s="1"/>
  <c r="G18" i="25"/>
  <c r="H18" i="25" s="1"/>
  <c r="K18" i="16" s="1"/>
  <c r="G14" i="25"/>
  <c r="H14" i="25" s="1"/>
  <c r="K14" i="16" s="1"/>
  <c r="G10" i="25"/>
  <c r="H10" i="25" s="1"/>
  <c r="K10" i="16" s="1"/>
  <c r="G39" i="25"/>
  <c r="H39" i="25" s="1"/>
  <c r="K39" i="16" s="1"/>
  <c r="G31" i="25"/>
  <c r="H31" i="25" s="1"/>
  <c r="K31" i="16" s="1"/>
  <c r="G27" i="25"/>
  <c r="H27" i="25" s="1"/>
  <c r="K27" i="16" s="1"/>
  <c r="G23" i="25"/>
  <c r="H23" i="25" s="1"/>
  <c r="K23" i="16" s="1"/>
  <c r="G15" i="25"/>
  <c r="H15" i="25" s="1"/>
  <c r="K15" i="16" s="1"/>
  <c r="G11" i="25"/>
  <c r="H11" i="25" s="1"/>
  <c r="K11" i="16" s="1"/>
  <c r="G7" i="25"/>
  <c r="H7" i="25" s="1"/>
  <c r="K7" i="16" s="1"/>
  <c r="G32" i="25"/>
  <c r="H32" i="25" s="1"/>
  <c r="K32" i="16" s="1"/>
  <c r="G28" i="25"/>
  <c r="H28" i="25" s="1"/>
  <c r="K28" i="16" s="1"/>
  <c r="G24" i="25"/>
  <c r="H24" i="25" s="1"/>
  <c r="K24" i="16" s="1"/>
  <c r="G20" i="25"/>
  <c r="H20" i="25" s="1"/>
  <c r="K20" i="16" s="1"/>
  <c r="G16" i="25"/>
  <c r="H16" i="25" s="1"/>
  <c r="K16" i="16" s="1"/>
  <c r="G13" i="25"/>
  <c r="H13" i="25" s="1"/>
  <c r="K13" i="16" s="1"/>
  <c r="G29" i="25"/>
  <c r="H29" i="25" s="1"/>
  <c r="K29" i="16" s="1"/>
  <c r="G61" i="26"/>
  <c r="H61" i="26" s="1"/>
  <c r="V61" i="16" s="1"/>
  <c r="G57" i="26"/>
  <c r="H57" i="26" s="1"/>
  <c r="V57" i="16" s="1"/>
  <c r="G49" i="26"/>
  <c r="H49" i="26" s="1"/>
  <c r="V49" i="16" s="1"/>
  <c r="G41" i="26"/>
  <c r="H41" i="26" s="1"/>
  <c r="V41" i="16" s="1"/>
  <c r="G37" i="26"/>
  <c r="H37" i="26" s="1"/>
  <c r="V37" i="16" s="1"/>
  <c r="G33" i="26"/>
  <c r="H33" i="26" s="1"/>
  <c r="V33" i="16" s="1"/>
  <c r="G29" i="26"/>
  <c r="H29" i="26" s="1"/>
  <c r="V29" i="16" s="1"/>
  <c r="G25" i="26"/>
  <c r="H25" i="26" s="1"/>
  <c r="V25" i="16" s="1"/>
  <c r="G21" i="26"/>
  <c r="H21" i="26" s="1"/>
  <c r="V21" i="16" s="1"/>
  <c r="G17" i="26"/>
  <c r="H17" i="26" s="1"/>
  <c r="V17" i="16" s="1"/>
  <c r="G13" i="26"/>
  <c r="H13" i="26" s="1"/>
  <c r="V13" i="16" s="1"/>
  <c r="G9" i="26"/>
  <c r="H9" i="26" s="1"/>
  <c r="V9" i="16" s="1"/>
  <c r="G62" i="26"/>
  <c r="H62" i="26" s="1"/>
  <c r="V62" i="16" s="1"/>
  <c r="G58" i="26"/>
  <c r="H58" i="26" s="1"/>
  <c r="V58" i="16" s="1"/>
  <c r="G54" i="26"/>
  <c r="H54" i="26" s="1"/>
  <c r="V54" i="16" s="1"/>
  <c r="G46" i="26"/>
  <c r="H46" i="26" s="1"/>
  <c r="V46" i="16" s="1"/>
  <c r="G42" i="26"/>
  <c r="H42" i="26" s="1"/>
  <c r="V42" i="16" s="1"/>
  <c r="G38" i="26"/>
  <c r="H38" i="26" s="1"/>
  <c r="V38" i="16" s="1"/>
  <c r="G30" i="26"/>
  <c r="H30" i="26" s="1"/>
  <c r="V30" i="16" s="1"/>
  <c r="G26" i="26"/>
  <c r="H26" i="26" s="1"/>
  <c r="V26" i="16" s="1"/>
  <c r="G22" i="26"/>
  <c r="H22" i="26" s="1"/>
  <c r="V22" i="16" s="1"/>
  <c r="G14" i="26"/>
  <c r="H14" i="26" s="1"/>
  <c r="V14" i="16" s="1"/>
  <c r="G10" i="26"/>
  <c r="H10" i="26" s="1"/>
  <c r="V10" i="16" s="1"/>
  <c r="G63" i="26"/>
  <c r="H63" i="26" s="1"/>
  <c r="V63" i="16" s="1"/>
  <c r="G59" i="26"/>
  <c r="H59" i="26" s="1"/>
  <c r="V59" i="16" s="1"/>
  <c r="G51" i="26"/>
  <c r="H51" i="26" s="1"/>
  <c r="V51" i="16" s="1"/>
  <c r="G47" i="26"/>
  <c r="H47" i="26" s="1"/>
  <c r="V47" i="16" s="1"/>
  <c r="G43" i="26"/>
  <c r="H43" i="26" s="1"/>
  <c r="V43" i="16" s="1"/>
  <c r="G35" i="26"/>
  <c r="H35" i="26" s="1"/>
  <c r="V35" i="16" s="1"/>
  <c r="G31" i="26"/>
  <c r="H31" i="26" s="1"/>
  <c r="V31" i="16" s="1"/>
  <c r="G27" i="26"/>
  <c r="H27" i="26" s="1"/>
  <c r="V27" i="16" s="1"/>
  <c r="G19" i="26"/>
  <c r="H19" i="26" s="1"/>
  <c r="V19" i="16" s="1"/>
  <c r="G15" i="26"/>
  <c r="H15" i="26" s="1"/>
  <c r="V15" i="16" s="1"/>
  <c r="G32" i="26"/>
  <c r="H32" i="26" s="1"/>
  <c r="V32" i="16" s="1"/>
  <c r="G16" i="26"/>
  <c r="H16" i="26" s="1"/>
  <c r="V16" i="16" s="1"/>
  <c r="G44" i="26"/>
  <c r="H44" i="26" s="1"/>
  <c r="V44" i="16" s="1"/>
  <c r="G56" i="26"/>
  <c r="H56" i="26" s="1"/>
  <c r="V56" i="16" s="1"/>
  <c r="G40" i="26"/>
  <c r="H40" i="26" s="1"/>
  <c r="V40" i="16" s="1"/>
  <c r="G24" i="26"/>
  <c r="H24" i="26" s="1"/>
  <c r="V24" i="16" s="1"/>
  <c r="G12" i="26"/>
  <c r="H12" i="26" s="1"/>
  <c r="V12" i="16" s="1"/>
  <c r="G11" i="26"/>
  <c r="H11" i="26" s="1"/>
  <c r="V11" i="16" s="1"/>
  <c r="G8" i="26"/>
  <c r="H8" i="26" s="1"/>
  <c r="V8" i="16" s="1"/>
  <c r="G20" i="26"/>
  <c r="H20" i="26" s="1"/>
  <c r="V20" i="16" s="1"/>
  <c r="G17" i="25"/>
  <c r="H17" i="25" s="1"/>
  <c r="K17" i="16" s="1"/>
  <c r="G33" i="25"/>
  <c r="H33" i="25" s="1"/>
  <c r="K33" i="16" s="1"/>
  <c r="G21" i="25"/>
  <c r="H21" i="25" s="1"/>
  <c r="K21" i="16" s="1"/>
  <c r="G37" i="25"/>
  <c r="H37" i="25" s="1"/>
  <c r="K37" i="16" s="1"/>
  <c r="G52" i="26"/>
  <c r="H52" i="26" s="1"/>
  <c r="V52" i="16" s="1"/>
  <c r="G6" i="26"/>
  <c r="H6" i="26" s="1"/>
  <c r="V6" i="16" s="1"/>
  <c r="A4" i="3"/>
  <c r="B4" i="3"/>
  <c r="E4" i="3"/>
  <c r="A5" i="3"/>
  <c r="B5" i="3"/>
  <c r="E5" i="3"/>
  <c r="A6" i="3"/>
  <c r="B6" i="3"/>
  <c r="E6" i="3"/>
  <c r="A7" i="3"/>
  <c r="B7" i="3"/>
  <c r="E7" i="3"/>
  <c r="A8" i="3"/>
  <c r="B8" i="3"/>
  <c r="E8" i="3"/>
  <c r="A9" i="3"/>
  <c r="B9" i="3"/>
  <c r="E9" i="3"/>
  <c r="A10" i="3"/>
  <c r="B10" i="3"/>
  <c r="E10" i="3"/>
  <c r="A11" i="3"/>
  <c r="B11" i="3"/>
  <c r="E11" i="3"/>
  <c r="A12" i="3"/>
  <c r="B12" i="3"/>
  <c r="E12" i="3"/>
  <c r="A13" i="3"/>
  <c r="B13" i="3"/>
  <c r="E13" i="3"/>
  <c r="A14" i="3"/>
  <c r="B14" i="3"/>
  <c r="E14" i="3"/>
  <c r="A15" i="3"/>
  <c r="B15" i="3"/>
  <c r="E15" i="3"/>
  <c r="A16" i="3"/>
  <c r="B16" i="3"/>
  <c r="E16" i="3"/>
  <c r="A17" i="3"/>
  <c r="B17" i="3"/>
  <c r="E17" i="3"/>
  <c r="A18" i="3"/>
  <c r="B18" i="3"/>
  <c r="E18" i="3"/>
  <c r="A19" i="3"/>
  <c r="B19" i="3"/>
  <c r="E19" i="3"/>
  <c r="A20" i="3"/>
  <c r="B20" i="3"/>
  <c r="E20" i="3"/>
  <c r="A21" i="3"/>
  <c r="B21" i="3"/>
  <c r="E21" i="3"/>
  <c r="A22" i="3"/>
  <c r="B22" i="3"/>
  <c r="E22" i="3"/>
  <c r="A23" i="3"/>
  <c r="B23" i="3"/>
  <c r="E23" i="3"/>
  <c r="A24" i="3"/>
  <c r="B24" i="3"/>
  <c r="E24" i="3"/>
  <c r="A25" i="3"/>
  <c r="B25" i="3"/>
  <c r="E25" i="3"/>
  <c r="A26" i="3"/>
  <c r="B26" i="3"/>
  <c r="E26" i="3"/>
  <c r="A27" i="3"/>
  <c r="B27" i="3"/>
  <c r="E27" i="3"/>
  <c r="A28" i="3"/>
  <c r="B28" i="3"/>
  <c r="E28" i="3"/>
  <c r="A29" i="3"/>
  <c r="B29" i="3"/>
  <c r="E29" i="3"/>
  <c r="A30" i="3"/>
  <c r="B30" i="3"/>
  <c r="E30" i="3"/>
  <c r="A31" i="3"/>
  <c r="B31" i="3"/>
  <c r="E31" i="3"/>
  <c r="A32" i="3"/>
  <c r="B32" i="3"/>
  <c r="E32" i="3"/>
  <c r="A33" i="3"/>
  <c r="B33" i="3"/>
  <c r="E33" i="3"/>
  <c r="A34" i="3"/>
  <c r="B34" i="3"/>
  <c r="E34" i="3"/>
  <c r="A35" i="3"/>
  <c r="B35" i="3"/>
  <c r="E35" i="3"/>
  <c r="A36" i="3"/>
  <c r="B36" i="3"/>
  <c r="E36" i="3"/>
  <c r="A37" i="3"/>
  <c r="B37" i="3"/>
  <c r="E37" i="3"/>
  <c r="A38" i="3"/>
  <c r="B38" i="3"/>
  <c r="E38" i="3"/>
  <c r="A39" i="3"/>
  <c r="B39" i="3"/>
  <c r="E39" i="3"/>
  <c r="A40" i="3"/>
  <c r="B40" i="3"/>
  <c r="E40" i="3"/>
  <c r="A41" i="3"/>
  <c r="B41" i="3"/>
  <c r="E41" i="3"/>
  <c r="F5" i="3" l="1"/>
  <c r="F9" i="3"/>
  <c r="G9" i="3" s="1"/>
  <c r="H9" i="3" s="1"/>
  <c r="F13" i="3"/>
  <c r="F17" i="3"/>
  <c r="F21" i="3"/>
  <c r="F25" i="3"/>
  <c r="F29" i="3"/>
  <c r="F33" i="3"/>
  <c r="F37" i="3"/>
  <c r="F41" i="3"/>
  <c r="F10" i="3"/>
  <c r="F15" i="3"/>
  <c r="F20" i="3"/>
  <c r="F26" i="3"/>
  <c r="G26" i="3" s="1"/>
  <c r="H26" i="3" s="1"/>
  <c r="F31" i="3"/>
  <c r="F36" i="3"/>
  <c r="F8" i="3"/>
  <c r="F16" i="3"/>
  <c r="F23" i="3"/>
  <c r="G23" i="3" s="1"/>
  <c r="H23" i="3" s="1"/>
  <c r="F30" i="3"/>
  <c r="F38" i="3"/>
  <c r="G38" i="3" s="1"/>
  <c r="H38" i="3" s="1"/>
  <c r="F12" i="3"/>
  <c r="F22" i="3"/>
  <c r="F32" i="3"/>
  <c r="F40" i="3"/>
  <c r="F6" i="3"/>
  <c r="F18" i="3"/>
  <c r="G18" i="3" s="1"/>
  <c r="H18" i="3" s="1"/>
  <c r="F28" i="3"/>
  <c r="F11" i="3"/>
  <c r="G11" i="3" s="1"/>
  <c r="H11" i="3" s="1"/>
  <c r="F24" i="3"/>
  <c r="F35" i="3"/>
  <c r="F7" i="3"/>
  <c r="G7" i="3" s="1"/>
  <c r="H7" i="3" s="1"/>
  <c r="F34" i="3"/>
  <c r="F14" i="3"/>
  <c r="F39" i="3"/>
  <c r="G39" i="3" s="1"/>
  <c r="H39" i="3" s="1"/>
  <c r="F4" i="3"/>
  <c r="G4" i="3" s="1"/>
  <c r="H4" i="3" s="1"/>
  <c r="F19" i="3"/>
  <c r="F27" i="3"/>
  <c r="H5" i="26"/>
  <c r="V5" i="16" s="1"/>
  <c r="G24" i="3"/>
  <c r="H24" i="3" s="1"/>
  <c r="G6" i="3"/>
  <c r="H6" i="3" s="1"/>
  <c r="G5" i="3"/>
  <c r="H5" i="3" s="1"/>
  <c r="G22" i="3"/>
  <c r="H22" i="3" s="1"/>
  <c r="G34" i="3"/>
  <c r="H34" i="3" s="1"/>
  <c r="G41" i="3"/>
  <c r="H41" i="3" s="1"/>
  <c r="G37" i="3"/>
  <c r="H37" i="3" s="1"/>
  <c r="G17" i="3"/>
  <c r="H17" i="3" s="1"/>
  <c r="G8" i="3"/>
  <c r="H8" i="3" s="1"/>
  <c r="G32" i="3"/>
  <c r="H32" i="3" s="1"/>
  <c r="G36" i="3"/>
  <c r="H36" i="3" s="1"/>
  <c r="G31" i="3"/>
  <c r="H31" i="3" s="1"/>
  <c r="G15" i="3"/>
  <c r="H15" i="3" s="1"/>
  <c r="G33" i="3"/>
  <c r="H33" i="3" s="1"/>
  <c r="G28" i="3"/>
  <c r="H28" i="3" s="1"/>
  <c r="G21" i="3"/>
  <c r="H21" i="3" s="1"/>
  <c r="G19" i="3"/>
  <c r="H19" i="3" s="1"/>
  <c r="G40" i="3"/>
  <c r="H40" i="3" s="1"/>
  <c r="G35" i="3"/>
  <c r="H35" i="3" s="1"/>
  <c r="G30" i="3"/>
  <c r="H30" i="3" s="1"/>
  <c r="G25" i="3"/>
  <c r="H25" i="3" s="1"/>
  <c r="G16" i="3"/>
  <c r="H16" i="3" s="1"/>
  <c r="G14" i="3"/>
  <c r="H14" i="3" s="1"/>
  <c r="G12" i="3"/>
  <c r="H12" i="3" s="1"/>
  <c r="G10" i="3"/>
  <c r="H10" i="3" s="1"/>
  <c r="G29" i="3"/>
  <c r="H29" i="3" s="1"/>
  <c r="G27" i="3"/>
  <c r="H27" i="3" s="1"/>
  <c r="G20" i="3"/>
  <c r="H20" i="3" s="1"/>
  <c r="G13" i="3"/>
  <c r="H13" i="3" s="1"/>
  <c r="A54" i="16"/>
  <c r="A55" i="16"/>
  <c r="A56" i="16"/>
  <c r="A57" i="16"/>
  <c r="A58" i="16"/>
  <c r="A59" i="16"/>
  <c r="A60" i="16"/>
  <c r="A61" i="16"/>
  <c r="A62" i="16"/>
  <c r="A6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3" i="16"/>
  <c r="C1" i="16"/>
  <c r="R1" i="16"/>
  <c r="W1" i="16"/>
  <c r="I1" i="16"/>
  <c r="X1" i="16"/>
  <c r="L1" i="16"/>
  <c r="D1" i="16"/>
  <c r="P1" i="16"/>
  <c r="Q1" i="16"/>
  <c r="F1" i="16"/>
  <c r="M1" i="16"/>
  <c r="N1" i="16"/>
  <c r="B1" i="16"/>
  <c r="C2" i="16"/>
  <c r="R2" i="16"/>
  <c r="W2" i="16"/>
  <c r="I2" i="16"/>
  <c r="X2" i="16"/>
  <c r="L2" i="16"/>
  <c r="D2" i="16"/>
  <c r="P2" i="16"/>
  <c r="Q2" i="16"/>
  <c r="F2" i="16"/>
  <c r="M2" i="16"/>
  <c r="N2" i="16"/>
  <c r="B2" i="16"/>
  <c r="B4" i="11"/>
  <c r="E4" i="11" s="1"/>
  <c r="B4" i="8"/>
  <c r="E4" i="8" s="1"/>
  <c r="B5" i="15"/>
  <c r="E5" i="15" s="1"/>
  <c r="B6" i="15"/>
  <c r="E6" i="15" s="1"/>
  <c r="B7" i="15"/>
  <c r="E7" i="15" s="1"/>
  <c r="B8" i="15"/>
  <c r="E8" i="15" s="1"/>
  <c r="B9" i="15"/>
  <c r="E9" i="15" s="1"/>
  <c r="B10" i="15"/>
  <c r="E10" i="15" s="1"/>
  <c r="B11" i="15"/>
  <c r="E11" i="15" s="1"/>
  <c r="B12" i="15"/>
  <c r="E12" i="15" s="1"/>
  <c r="B13" i="15"/>
  <c r="E13" i="15" s="1"/>
  <c r="B14" i="15"/>
  <c r="E14" i="15" s="1"/>
  <c r="B15" i="15"/>
  <c r="E15" i="15" s="1"/>
  <c r="B16" i="15"/>
  <c r="E16" i="15" s="1"/>
  <c r="B17" i="15"/>
  <c r="E17" i="15" s="1"/>
  <c r="B18" i="15"/>
  <c r="E18" i="15" s="1"/>
  <c r="B19" i="15"/>
  <c r="E19" i="15" s="1"/>
  <c r="B20" i="15"/>
  <c r="E20" i="15" s="1"/>
  <c r="B21" i="15"/>
  <c r="E21" i="15" s="1"/>
  <c r="B22" i="15"/>
  <c r="E22" i="15" s="1"/>
  <c r="B23" i="15"/>
  <c r="E23" i="15" s="1"/>
  <c r="B24" i="15"/>
  <c r="E24" i="15" s="1"/>
  <c r="B25" i="15"/>
  <c r="E25" i="15" s="1"/>
  <c r="B26" i="15"/>
  <c r="E26" i="15" s="1"/>
  <c r="B27" i="15"/>
  <c r="E27" i="15" s="1"/>
  <c r="B28" i="15"/>
  <c r="E28" i="15" s="1"/>
  <c r="B29" i="15"/>
  <c r="E29" i="15" s="1"/>
  <c r="B30" i="15"/>
  <c r="E30" i="15" s="1"/>
  <c r="B31" i="15"/>
  <c r="E31" i="15" s="1"/>
  <c r="B32" i="15"/>
  <c r="E32" i="15" s="1"/>
  <c r="B33" i="15"/>
  <c r="E33" i="15" s="1"/>
  <c r="B34" i="15"/>
  <c r="E34" i="15" s="1"/>
  <c r="B35" i="15"/>
  <c r="E35" i="15" s="1"/>
  <c r="B36" i="15"/>
  <c r="E36" i="15" s="1"/>
  <c r="B37" i="15"/>
  <c r="E37" i="15" s="1"/>
  <c r="B38" i="15"/>
  <c r="E38" i="15" s="1"/>
  <c r="B39" i="15"/>
  <c r="E39" i="15" s="1"/>
  <c r="B40" i="15"/>
  <c r="E40" i="15" s="1"/>
  <c r="B41" i="15"/>
  <c r="E41" i="15" s="1"/>
  <c r="B42" i="15"/>
  <c r="E42" i="15" s="1"/>
  <c r="B43" i="15"/>
  <c r="E43" i="15" s="1"/>
  <c r="B44" i="15"/>
  <c r="E44" i="15" s="1"/>
  <c r="B45" i="15"/>
  <c r="E45" i="15" s="1"/>
  <c r="B46" i="15"/>
  <c r="E46" i="15" s="1"/>
  <c r="B47" i="15"/>
  <c r="E47" i="15" s="1"/>
  <c r="B48" i="15"/>
  <c r="E48" i="15" s="1"/>
  <c r="B49" i="15"/>
  <c r="E49" i="15" s="1"/>
  <c r="B50" i="15"/>
  <c r="E50" i="15" s="1"/>
  <c r="B51" i="15"/>
  <c r="E51" i="15" s="1"/>
  <c r="B52" i="15"/>
  <c r="E52" i="15" s="1"/>
  <c r="B53" i="15"/>
  <c r="E53" i="15" s="1"/>
  <c r="B54" i="15"/>
  <c r="E54" i="15" s="1"/>
  <c r="B55" i="15"/>
  <c r="E55" i="15" s="1"/>
  <c r="B56" i="15"/>
  <c r="E56" i="15" s="1"/>
  <c r="B57" i="15"/>
  <c r="E57" i="15" s="1"/>
  <c r="B58" i="15"/>
  <c r="E58" i="15" s="1"/>
  <c r="B59" i="15"/>
  <c r="E59" i="15" s="1"/>
  <c r="B60" i="15"/>
  <c r="E60" i="15" s="1"/>
  <c r="B61" i="15"/>
  <c r="E61" i="15" s="1"/>
  <c r="B62" i="15"/>
  <c r="B63" i="15"/>
  <c r="B4" i="15"/>
  <c r="E4" i="15" s="1"/>
  <c r="B5" i="14"/>
  <c r="E5" i="14" s="1"/>
  <c r="B6" i="14"/>
  <c r="E6" i="14" s="1"/>
  <c r="B7" i="14"/>
  <c r="E7" i="14" s="1"/>
  <c r="B8" i="14"/>
  <c r="E8" i="14" s="1"/>
  <c r="B9" i="14"/>
  <c r="E9" i="14" s="1"/>
  <c r="B10" i="14"/>
  <c r="E10" i="14" s="1"/>
  <c r="B11" i="14"/>
  <c r="E11" i="14" s="1"/>
  <c r="B12" i="14"/>
  <c r="E12" i="14" s="1"/>
  <c r="B13" i="14"/>
  <c r="E13" i="14" s="1"/>
  <c r="B14" i="14"/>
  <c r="E14" i="14" s="1"/>
  <c r="B15" i="14"/>
  <c r="E15" i="14" s="1"/>
  <c r="B16" i="14"/>
  <c r="E16" i="14" s="1"/>
  <c r="B17" i="14"/>
  <c r="E17" i="14" s="1"/>
  <c r="B18" i="14"/>
  <c r="E18" i="14" s="1"/>
  <c r="B19" i="14"/>
  <c r="E19" i="14" s="1"/>
  <c r="B20" i="14"/>
  <c r="E20" i="14" s="1"/>
  <c r="B21" i="14"/>
  <c r="E21" i="14" s="1"/>
  <c r="B22" i="14"/>
  <c r="E22" i="14" s="1"/>
  <c r="B23" i="14"/>
  <c r="E23" i="14" s="1"/>
  <c r="B24" i="14"/>
  <c r="E24" i="14" s="1"/>
  <c r="B25" i="14"/>
  <c r="E25" i="14" s="1"/>
  <c r="B26" i="14"/>
  <c r="E26" i="14" s="1"/>
  <c r="B27" i="14"/>
  <c r="E27" i="14" s="1"/>
  <c r="B28" i="14"/>
  <c r="E28" i="14" s="1"/>
  <c r="B29" i="14"/>
  <c r="E29" i="14" s="1"/>
  <c r="B30" i="14"/>
  <c r="E30" i="14" s="1"/>
  <c r="B31" i="14"/>
  <c r="E31" i="14" s="1"/>
  <c r="B32" i="14"/>
  <c r="E32" i="14" s="1"/>
  <c r="B33" i="14"/>
  <c r="E33" i="14" s="1"/>
  <c r="B34" i="14"/>
  <c r="E34" i="14" s="1"/>
  <c r="B35" i="14"/>
  <c r="E35" i="14" s="1"/>
  <c r="B36" i="14"/>
  <c r="E36" i="14" s="1"/>
  <c r="B37" i="14"/>
  <c r="E37" i="14" s="1"/>
  <c r="B38" i="14"/>
  <c r="E38" i="14" s="1"/>
  <c r="B39" i="14"/>
  <c r="E39" i="14" s="1"/>
  <c r="B40" i="14"/>
  <c r="E40" i="14" s="1"/>
  <c r="B41" i="14"/>
  <c r="E41" i="14" s="1"/>
  <c r="B42" i="14"/>
  <c r="E42" i="14" s="1"/>
  <c r="B43" i="14"/>
  <c r="E43" i="14" s="1"/>
  <c r="B44" i="14"/>
  <c r="E44" i="14" s="1"/>
  <c r="B45" i="14"/>
  <c r="E45" i="14" s="1"/>
  <c r="B46" i="14"/>
  <c r="E46" i="14" s="1"/>
  <c r="B47" i="14"/>
  <c r="E47" i="14" s="1"/>
  <c r="B48" i="14"/>
  <c r="E48" i="14" s="1"/>
  <c r="B49" i="14"/>
  <c r="E49" i="14" s="1"/>
  <c r="B50" i="14"/>
  <c r="E50" i="14" s="1"/>
  <c r="B51" i="14"/>
  <c r="E51" i="14" s="1"/>
  <c r="B52" i="14"/>
  <c r="E52" i="14" s="1"/>
  <c r="B53" i="14"/>
  <c r="B54" i="14"/>
  <c r="E54" i="14" s="1"/>
  <c r="B55" i="14"/>
  <c r="E55" i="14" s="1"/>
  <c r="B56" i="14"/>
  <c r="E56" i="14" s="1"/>
  <c r="B57" i="14"/>
  <c r="E57" i="14" s="1"/>
  <c r="B58" i="14"/>
  <c r="E58" i="14" s="1"/>
  <c r="B59" i="14"/>
  <c r="E59" i="14" s="1"/>
  <c r="B60" i="14"/>
  <c r="E60" i="14" s="1"/>
  <c r="B61" i="14"/>
  <c r="E61" i="14" s="1"/>
  <c r="B62" i="14"/>
  <c r="E62" i="14" s="1"/>
  <c r="B63" i="14"/>
  <c r="E63" i="14" s="1"/>
  <c r="B4" i="14"/>
  <c r="B5" i="13"/>
  <c r="E5" i="13" s="1"/>
  <c r="B6" i="13"/>
  <c r="E6" i="13" s="1"/>
  <c r="B7" i="13"/>
  <c r="E7" i="13" s="1"/>
  <c r="B8" i="13"/>
  <c r="E8" i="13" s="1"/>
  <c r="B9" i="13"/>
  <c r="E9" i="13" s="1"/>
  <c r="B10" i="13"/>
  <c r="E10" i="13" s="1"/>
  <c r="B11" i="13"/>
  <c r="E11" i="13" s="1"/>
  <c r="B12" i="13"/>
  <c r="E12" i="13" s="1"/>
  <c r="B13" i="13"/>
  <c r="E13" i="13" s="1"/>
  <c r="B14" i="13"/>
  <c r="E14" i="13" s="1"/>
  <c r="B15" i="13"/>
  <c r="E15" i="13" s="1"/>
  <c r="B16" i="13"/>
  <c r="E16" i="13" s="1"/>
  <c r="B17" i="13"/>
  <c r="E17" i="13" s="1"/>
  <c r="B18" i="13"/>
  <c r="E18" i="13" s="1"/>
  <c r="B19" i="13"/>
  <c r="E19" i="13" s="1"/>
  <c r="B20" i="13"/>
  <c r="E20" i="13" s="1"/>
  <c r="B21" i="13"/>
  <c r="E21" i="13" s="1"/>
  <c r="B22" i="13"/>
  <c r="E22" i="13" s="1"/>
  <c r="B23" i="13"/>
  <c r="E23" i="13" s="1"/>
  <c r="B24" i="13"/>
  <c r="E24" i="13" s="1"/>
  <c r="B25" i="13"/>
  <c r="E25" i="13" s="1"/>
  <c r="B26" i="13"/>
  <c r="E26" i="13" s="1"/>
  <c r="B27" i="13"/>
  <c r="E27" i="13" s="1"/>
  <c r="B28" i="13"/>
  <c r="E28" i="13" s="1"/>
  <c r="B29" i="13"/>
  <c r="E29" i="13" s="1"/>
  <c r="B30" i="13"/>
  <c r="E30" i="13" s="1"/>
  <c r="B31" i="13"/>
  <c r="E31" i="13" s="1"/>
  <c r="B32" i="13"/>
  <c r="E32" i="13" s="1"/>
  <c r="B33" i="13"/>
  <c r="E33" i="13" s="1"/>
  <c r="B34" i="13"/>
  <c r="E34" i="13" s="1"/>
  <c r="B35" i="13"/>
  <c r="E35" i="13" s="1"/>
  <c r="B36" i="13"/>
  <c r="E36" i="13" s="1"/>
  <c r="B37" i="13"/>
  <c r="E37" i="13" s="1"/>
  <c r="B38" i="13"/>
  <c r="E38" i="13" s="1"/>
  <c r="B39" i="13"/>
  <c r="E39" i="13" s="1"/>
  <c r="B40" i="13"/>
  <c r="E40" i="13" s="1"/>
  <c r="B41" i="13"/>
  <c r="E41" i="13" s="1"/>
  <c r="B42" i="13"/>
  <c r="E42" i="13" s="1"/>
  <c r="B43" i="13"/>
  <c r="E43" i="13" s="1"/>
  <c r="B44" i="13"/>
  <c r="E44" i="13" s="1"/>
  <c r="B45" i="13"/>
  <c r="E45" i="13" s="1"/>
  <c r="B46" i="13"/>
  <c r="E46" i="13" s="1"/>
  <c r="B47" i="13"/>
  <c r="E47" i="13" s="1"/>
  <c r="B48" i="13"/>
  <c r="E48" i="13" s="1"/>
  <c r="B49" i="13"/>
  <c r="E49" i="13" s="1"/>
  <c r="B50" i="13"/>
  <c r="E50" i="13" s="1"/>
  <c r="B51" i="13"/>
  <c r="E51" i="13" s="1"/>
  <c r="B52" i="13"/>
  <c r="E52" i="13" s="1"/>
  <c r="B53" i="13"/>
  <c r="E53" i="13" s="1"/>
  <c r="B54" i="13"/>
  <c r="E54" i="13" s="1"/>
  <c r="B55" i="13"/>
  <c r="E55" i="13" s="1"/>
  <c r="B56" i="13"/>
  <c r="E56" i="13" s="1"/>
  <c r="B57" i="13"/>
  <c r="B58" i="13"/>
  <c r="E58" i="13" s="1"/>
  <c r="B59" i="13"/>
  <c r="E59" i="13" s="1"/>
  <c r="B60" i="13"/>
  <c r="E60" i="13" s="1"/>
  <c r="B61" i="13"/>
  <c r="E61" i="13" s="1"/>
  <c r="B62" i="13"/>
  <c r="E62" i="13" s="1"/>
  <c r="B63" i="13"/>
  <c r="E63" i="13" s="1"/>
  <c r="B4" i="13"/>
  <c r="E4" i="13" s="1"/>
  <c r="B5" i="12"/>
  <c r="E5" i="12" s="1"/>
  <c r="B6" i="12"/>
  <c r="E6" i="12" s="1"/>
  <c r="B7" i="12"/>
  <c r="E7" i="12" s="1"/>
  <c r="B8" i="12"/>
  <c r="E8" i="12" s="1"/>
  <c r="B9" i="12"/>
  <c r="E9" i="12" s="1"/>
  <c r="B10" i="12"/>
  <c r="E10" i="12" s="1"/>
  <c r="B11" i="12"/>
  <c r="E11" i="12" s="1"/>
  <c r="B12" i="12"/>
  <c r="E12" i="12" s="1"/>
  <c r="B13" i="12"/>
  <c r="E13" i="12" s="1"/>
  <c r="B14" i="12"/>
  <c r="E14" i="12" s="1"/>
  <c r="B15" i="12"/>
  <c r="E15" i="12" s="1"/>
  <c r="B16" i="12"/>
  <c r="E16" i="12" s="1"/>
  <c r="B17" i="12"/>
  <c r="E17" i="12" s="1"/>
  <c r="B18" i="12"/>
  <c r="E18" i="12" s="1"/>
  <c r="B19" i="12"/>
  <c r="E19" i="12" s="1"/>
  <c r="B20" i="12"/>
  <c r="E20" i="12" s="1"/>
  <c r="B21" i="12"/>
  <c r="E21" i="12" s="1"/>
  <c r="B22" i="12"/>
  <c r="E22" i="12" s="1"/>
  <c r="B23" i="12"/>
  <c r="E23" i="12" s="1"/>
  <c r="B24" i="12"/>
  <c r="E24" i="12" s="1"/>
  <c r="B25" i="12"/>
  <c r="E25" i="12" s="1"/>
  <c r="B26" i="12"/>
  <c r="E26" i="12" s="1"/>
  <c r="B27" i="12"/>
  <c r="E27" i="12" s="1"/>
  <c r="B28" i="12"/>
  <c r="E28" i="12" s="1"/>
  <c r="B29" i="12"/>
  <c r="E29" i="12" s="1"/>
  <c r="B30" i="12"/>
  <c r="E30" i="12" s="1"/>
  <c r="B31" i="12"/>
  <c r="E31" i="12" s="1"/>
  <c r="B32" i="12"/>
  <c r="E32" i="12" s="1"/>
  <c r="B33" i="12"/>
  <c r="E33" i="12" s="1"/>
  <c r="B34" i="12"/>
  <c r="E34" i="12" s="1"/>
  <c r="B35" i="12"/>
  <c r="E35" i="12" s="1"/>
  <c r="B36" i="12"/>
  <c r="E36" i="12" s="1"/>
  <c r="B37" i="12"/>
  <c r="E37" i="12" s="1"/>
  <c r="B38" i="12"/>
  <c r="E38" i="12" s="1"/>
  <c r="B39" i="12"/>
  <c r="E39" i="12" s="1"/>
  <c r="B40" i="12"/>
  <c r="E40" i="12" s="1"/>
  <c r="B41" i="12"/>
  <c r="E41" i="12" s="1"/>
  <c r="B42" i="12"/>
  <c r="E42" i="12" s="1"/>
  <c r="B43" i="12"/>
  <c r="E43" i="12" s="1"/>
  <c r="B44" i="12"/>
  <c r="E44" i="12" s="1"/>
  <c r="B45" i="12"/>
  <c r="E45" i="12" s="1"/>
  <c r="B46" i="12"/>
  <c r="E46" i="12" s="1"/>
  <c r="B47" i="12"/>
  <c r="E47" i="12" s="1"/>
  <c r="B48" i="12"/>
  <c r="E48" i="12" s="1"/>
  <c r="B49" i="12"/>
  <c r="E49" i="12" s="1"/>
  <c r="B50" i="12"/>
  <c r="E50" i="12" s="1"/>
  <c r="B51" i="12"/>
  <c r="E51" i="12" s="1"/>
  <c r="B52" i="12"/>
  <c r="E52" i="12" s="1"/>
  <c r="B53" i="12"/>
  <c r="E53" i="12" s="1"/>
  <c r="B54" i="12"/>
  <c r="E54" i="12" s="1"/>
  <c r="B55" i="12"/>
  <c r="E55" i="12" s="1"/>
  <c r="B56" i="12"/>
  <c r="E56" i="12" s="1"/>
  <c r="B57" i="12"/>
  <c r="E57" i="12" s="1"/>
  <c r="B58" i="12"/>
  <c r="E58" i="12" s="1"/>
  <c r="B59" i="12"/>
  <c r="E59" i="12" s="1"/>
  <c r="B60" i="12"/>
  <c r="E60" i="12" s="1"/>
  <c r="B61" i="12"/>
  <c r="E61" i="12" s="1"/>
  <c r="B62" i="12"/>
  <c r="E62" i="12" s="1"/>
  <c r="B63" i="12"/>
  <c r="E63" i="12" s="1"/>
  <c r="B4" i="12"/>
  <c r="E4" i="12" s="1"/>
  <c r="B5" i="11"/>
  <c r="E5" i="11" s="1"/>
  <c r="B6" i="11"/>
  <c r="E6" i="11" s="1"/>
  <c r="B7" i="11"/>
  <c r="E7" i="11" s="1"/>
  <c r="B8" i="11"/>
  <c r="E8" i="11" s="1"/>
  <c r="B9" i="11"/>
  <c r="E9" i="11" s="1"/>
  <c r="B10" i="11"/>
  <c r="E10" i="11" s="1"/>
  <c r="B11" i="11"/>
  <c r="E11" i="11" s="1"/>
  <c r="B12" i="11"/>
  <c r="E12" i="11" s="1"/>
  <c r="B13" i="11"/>
  <c r="E13" i="11" s="1"/>
  <c r="B14" i="11"/>
  <c r="E14" i="11" s="1"/>
  <c r="B15" i="11"/>
  <c r="E15" i="11" s="1"/>
  <c r="B16" i="11"/>
  <c r="E16" i="11" s="1"/>
  <c r="B17" i="11"/>
  <c r="E17" i="11" s="1"/>
  <c r="B18" i="11"/>
  <c r="E18" i="11" s="1"/>
  <c r="B19" i="11"/>
  <c r="E19" i="11" s="1"/>
  <c r="B20" i="11"/>
  <c r="E20" i="11" s="1"/>
  <c r="B21" i="11"/>
  <c r="E21" i="11" s="1"/>
  <c r="B22" i="11"/>
  <c r="E22" i="11" s="1"/>
  <c r="B23" i="11"/>
  <c r="E23" i="11" s="1"/>
  <c r="B24" i="11"/>
  <c r="E24" i="11" s="1"/>
  <c r="B25" i="11"/>
  <c r="E25" i="11" s="1"/>
  <c r="B26" i="11"/>
  <c r="E26" i="11" s="1"/>
  <c r="B27" i="11"/>
  <c r="E27" i="11" s="1"/>
  <c r="B28" i="11"/>
  <c r="E28" i="11" s="1"/>
  <c r="B29" i="11"/>
  <c r="E29" i="11" s="1"/>
  <c r="B30" i="11"/>
  <c r="E30" i="11" s="1"/>
  <c r="B31" i="11"/>
  <c r="E31" i="11" s="1"/>
  <c r="B32" i="11"/>
  <c r="E32" i="11" s="1"/>
  <c r="B33" i="11"/>
  <c r="E33" i="11" s="1"/>
  <c r="B34" i="11"/>
  <c r="E34" i="11" s="1"/>
  <c r="B35" i="11"/>
  <c r="E35" i="11" s="1"/>
  <c r="B36" i="11"/>
  <c r="E36" i="11" s="1"/>
  <c r="B37" i="11"/>
  <c r="E37" i="11" s="1"/>
  <c r="B38" i="11"/>
  <c r="E38" i="11" s="1"/>
  <c r="B39" i="11"/>
  <c r="E39" i="11" s="1"/>
  <c r="B40" i="11"/>
  <c r="E40" i="11" s="1"/>
  <c r="B41" i="11"/>
  <c r="E41" i="11" s="1"/>
  <c r="B42" i="11"/>
  <c r="E42" i="11" s="1"/>
  <c r="B43" i="11"/>
  <c r="E43" i="11" s="1"/>
  <c r="B44" i="11"/>
  <c r="E44" i="11" s="1"/>
  <c r="B45" i="11"/>
  <c r="B46" i="11"/>
  <c r="E46" i="11" s="1"/>
  <c r="B47" i="11"/>
  <c r="E47" i="11" s="1"/>
  <c r="B48" i="11"/>
  <c r="E48" i="11" s="1"/>
  <c r="B49" i="11"/>
  <c r="E49" i="11" s="1"/>
  <c r="B50" i="11"/>
  <c r="E50" i="11" s="1"/>
  <c r="B51" i="11"/>
  <c r="E51" i="11" s="1"/>
  <c r="B52" i="11"/>
  <c r="E52" i="11" s="1"/>
  <c r="B53" i="11"/>
  <c r="E53" i="11" s="1"/>
  <c r="B54" i="11"/>
  <c r="E54" i="11" s="1"/>
  <c r="B55" i="11"/>
  <c r="E55" i="11" s="1"/>
  <c r="B56" i="11"/>
  <c r="E56" i="11" s="1"/>
  <c r="B57" i="11"/>
  <c r="E57" i="11" s="1"/>
  <c r="B58" i="11"/>
  <c r="E58" i="11" s="1"/>
  <c r="B59" i="11"/>
  <c r="E59" i="11" s="1"/>
  <c r="B60" i="11"/>
  <c r="E60" i="11" s="1"/>
  <c r="B61" i="11"/>
  <c r="E61" i="11" s="1"/>
  <c r="B62" i="11"/>
  <c r="E62" i="11" s="1"/>
  <c r="B63" i="11"/>
  <c r="E63" i="11" s="1"/>
  <c r="B5" i="10"/>
  <c r="E5" i="10" s="1"/>
  <c r="B6" i="10"/>
  <c r="E6" i="10" s="1"/>
  <c r="B7" i="10"/>
  <c r="E7" i="10" s="1"/>
  <c r="B8" i="10"/>
  <c r="E8" i="10" s="1"/>
  <c r="B9" i="10"/>
  <c r="E9" i="10" s="1"/>
  <c r="B10" i="10"/>
  <c r="E10" i="10" s="1"/>
  <c r="B11" i="10"/>
  <c r="E11" i="10" s="1"/>
  <c r="B12" i="10"/>
  <c r="E12" i="10" s="1"/>
  <c r="B13" i="10"/>
  <c r="E13" i="10" s="1"/>
  <c r="B14" i="10"/>
  <c r="E14" i="10" s="1"/>
  <c r="B15" i="10"/>
  <c r="E15" i="10" s="1"/>
  <c r="B16" i="10"/>
  <c r="E16" i="10" s="1"/>
  <c r="B17" i="10"/>
  <c r="E17" i="10" s="1"/>
  <c r="B18" i="10"/>
  <c r="E18" i="10" s="1"/>
  <c r="B19" i="10"/>
  <c r="E19" i="10" s="1"/>
  <c r="B20" i="10"/>
  <c r="E20" i="10" s="1"/>
  <c r="B21" i="10"/>
  <c r="E21" i="10" s="1"/>
  <c r="B22" i="10"/>
  <c r="E22" i="10" s="1"/>
  <c r="B23" i="10"/>
  <c r="E23" i="10" s="1"/>
  <c r="B24" i="10"/>
  <c r="E24" i="10" s="1"/>
  <c r="B25" i="10"/>
  <c r="E25" i="10" s="1"/>
  <c r="B26" i="10"/>
  <c r="E26" i="10" s="1"/>
  <c r="B27" i="10"/>
  <c r="E27" i="10" s="1"/>
  <c r="B28" i="10"/>
  <c r="E28" i="10" s="1"/>
  <c r="B29" i="10"/>
  <c r="E29" i="10" s="1"/>
  <c r="B30" i="10"/>
  <c r="E30" i="10" s="1"/>
  <c r="B31" i="10"/>
  <c r="E31" i="10" s="1"/>
  <c r="B32" i="10"/>
  <c r="E32" i="10" s="1"/>
  <c r="B33" i="10"/>
  <c r="B34" i="10"/>
  <c r="E34" i="10" s="1"/>
  <c r="B35" i="10"/>
  <c r="E35" i="10" s="1"/>
  <c r="B36" i="10"/>
  <c r="E36" i="10" s="1"/>
  <c r="B37" i="10"/>
  <c r="E37" i="10" s="1"/>
  <c r="B38" i="10"/>
  <c r="E38" i="10" s="1"/>
  <c r="B39" i="10"/>
  <c r="E39" i="10" s="1"/>
  <c r="B40" i="10"/>
  <c r="E40" i="10" s="1"/>
  <c r="B41" i="10"/>
  <c r="E41" i="10" s="1"/>
  <c r="B42" i="10"/>
  <c r="E42" i="10" s="1"/>
  <c r="B43" i="10"/>
  <c r="E43" i="10" s="1"/>
  <c r="B44" i="10"/>
  <c r="E44" i="10" s="1"/>
  <c r="B45" i="10"/>
  <c r="E45" i="10" s="1"/>
  <c r="B46" i="10"/>
  <c r="E46" i="10" s="1"/>
  <c r="B47" i="10"/>
  <c r="E47" i="10" s="1"/>
  <c r="B48" i="10"/>
  <c r="E48" i="10" s="1"/>
  <c r="B49" i="10"/>
  <c r="E49" i="10" s="1"/>
  <c r="B50" i="10"/>
  <c r="E50" i="10" s="1"/>
  <c r="B51" i="10"/>
  <c r="E51" i="10" s="1"/>
  <c r="B52" i="10"/>
  <c r="E52" i="10" s="1"/>
  <c r="B53" i="10"/>
  <c r="E53" i="10" s="1"/>
  <c r="B54" i="10"/>
  <c r="E54" i="10" s="1"/>
  <c r="B55" i="10"/>
  <c r="E55" i="10" s="1"/>
  <c r="B56" i="10"/>
  <c r="E56" i="10" s="1"/>
  <c r="B57" i="10"/>
  <c r="E57" i="10" s="1"/>
  <c r="B58" i="10"/>
  <c r="E58" i="10" s="1"/>
  <c r="B59" i="10"/>
  <c r="E59" i="10" s="1"/>
  <c r="B60" i="10"/>
  <c r="E60" i="10" s="1"/>
  <c r="B61" i="10"/>
  <c r="E61" i="10" s="1"/>
  <c r="B62" i="10"/>
  <c r="E62" i="10" s="1"/>
  <c r="B63" i="10"/>
  <c r="E63" i="10" s="1"/>
  <c r="B4" i="10"/>
  <c r="E4" i="10" s="1"/>
  <c r="B5" i="9"/>
  <c r="E5" i="9" s="1"/>
  <c r="B6" i="9"/>
  <c r="E6" i="9" s="1"/>
  <c r="B7" i="9"/>
  <c r="E7" i="9" s="1"/>
  <c r="B8" i="9"/>
  <c r="E8" i="9" s="1"/>
  <c r="B9" i="9"/>
  <c r="E9" i="9" s="1"/>
  <c r="B10" i="9"/>
  <c r="B11" i="9"/>
  <c r="E11" i="9" s="1"/>
  <c r="B12" i="9"/>
  <c r="E12" i="9" s="1"/>
  <c r="B13" i="9"/>
  <c r="E13" i="9" s="1"/>
  <c r="B14" i="9"/>
  <c r="E14" i="9" s="1"/>
  <c r="B15" i="9"/>
  <c r="E15" i="9" s="1"/>
  <c r="B16" i="9"/>
  <c r="E16" i="9" s="1"/>
  <c r="B17" i="9"/>
  <c r="E17" i="9" s="1"/>
  <c r="B18" i="9"/>
  <c r="E18" i="9" s="1"/>
  <c r="B19" i="9"/>
  <c r="E19" i="9" s="1"/>
  <c r="B20" i="9"/>
  <c r="E20" i="9" s="1"/>
  <c r="B21" i="9"/>
  <c r="E21" i="9" s="1"/>
  <c r="B22" i="9"/>
  <c r="E22" i="9" s="1"/>
  <c r="B23" i="9"/>
  <c r="E23" i="9" s="1"/>
  <c r="B24" i="9"/>
  <c r="E24" i="9" s="1"/>
  <c r="B25" i="9"/>
  <c r="E25" i="9" s="1"/>
  <c r="B26" i="9"/>
  <c r="E26" i="9" s="1"/>
  <c r="B27" i="9"/>
  <c r="E27" i="9" s="1"/>
  <c r="B28" i="9"/>
  <c r="E28" i="9" s="1"/>
  <c r="B29" i="9"/>
  <c r="E29" i="9" s="1"/>
  <c r="B30" i="9"/>
  <c r="E30" i="9" s="1"/>
  <c r="B31" i="9"/>
  <c r="E31" i="9" s="1"/>
  <c r="B32" i="9"/>
  <c r="E32" i="9" s="1"/>
  <c r="B33" i="9"/>
  <c r="E33" i="9" s="1"/>
  <c r="B34" i="9"/>
  <c r="E34" i="9" s="1"/>
  <c r="B35" i="9"/>
  <c r="E35" i="9" s="1"/>
  <c r="B36" i="9"/>
  <c r="E36" i="9" s="1"/>
  <c r="B37" i="9"/>
  <c r="B38" i="9"/>
  <c r="E38" i="9" s="1"/>
  <c r="B39" i="9"/>
  <c r="E39" i="9" s="1"/>
  <c r="B40" i="9"/>
  <c r="E40" i="9" s="1"/>
  <c r="B41" i="9"/>
  <c r="E41" i="9" s="1"/>
  <c r="B42" i="9"/>
  <c r="E42" i="9" s="1"/>
  <c r="B43" i="9"/>
  <c r="E43" i="9" s="1"/>
  <c r="B44" i="9"/>
  <c r="E44" i="9" s="1"/>
  <c r="B45" i="9"/>
  <c r="E45" i="9" s="1"/>
  <c r="B46" i="9"/>
  <c r="E46" i="9" s="1"/>
  <c r="B47" i="9"/>
  <c r="E47" i="9" s="1"/>
  <c r="B48" i="9"/>
  <c r="E48" i="9" s="1"/>
  <c r="B49" i="9"/>
  <c r="E49" i="9" s="1"/>
  <c r="B50" i="9"/>
  <c r="E50" i="9" s="1"/>
  <c r="B51" i="9"/>
  <c r="E51" i="9" s="1"/>
  <c r="B52" i="9"/>
  <c r="E52" i="9" s="1"/>
  <c r="B53" i="9"/>
  <c r="E53" i="9" s="1"/>
  <c r="B54" i="9"/>
  <c r="B55" i="9"/>
  <c r="E55" i="9" s="1"/>
  <c r="B56" i="9"/>
  <c r="E56" i="9" s="1"/>
  <c r="B57" i="9"/>
  <c r="E57" i="9" s="1"/>
  <c r="B58" i="9"/>
  <c r="E58" i="9" s="1"/>
  <c r="B59" i="9"/>
  <c r="E59" i="9" s="1"/>
  <c r="B60" i="9"/>
  <c r="E60" i="9" s="1"/>
  <c r="B61" i="9"/>
  <c r="E61" i="9" s="1"/>
  <c r="B62" i="9"/>
  <c r="E62" i="9" s="1"/>
  <c r="B63" i="9"/>
  <c r="E63" i="9" s="1"/>
  <c r="B4" i="9"/>
  <c r="E4" i="9" s="1"/>
  <c r="B5" i="8"/>
  <c r="E5" i="8" s="1"/>
  <c r="B6" i="8"/>
  <c r="E6" i="8" s="1"/>
  <c r="B7" i="8"/>
  <c r="E7" i="8" s="1"/>
  <c r="B8" i="8"/>
  <c r="E8" i="8" s="1"/>
  <c r="B9" i="8"/>
  <c r="E9" i="8" s="1"/>
  <c r="B10" i="8"/>
  <c r="E10" i="8" s="1"/>
  <c r="B11" i="8"/>
  <c r="E11" i="8" s="1"/>
  <c r="B12" i="8"/>
  <c r="E12" i="8" s="1"/>
  <c r="B13" i="8"/>
  <c r="E13" i="8" s="1"/>
  <c r="B14" i="8"/>
  <c r="B15" i="8"/>
  <c r="E15" i="8" s="1"/>
  <c r="B16" i="8"/>
  <c r="E16" i="8" s="1"/>
  <c r="B17" i="8"/>
  <c r="E17" i="8" s="1"/>
  <c r="B18" i="8"/>
  <c r="E18" i="8" s="1"/>
  <c r="B19" i="8"/>
  <c r="E19" i="8" s="1"/>
  <c r="B20" i="8"/>
  <c r="E20" i="8" s="1"/>
  <c r="B21" i="8"/>
  <c r="E21" i="8" s="1"/>
  <c r="B22" i="8"/>
  <c r="E22" i="8" s="1"/>
  <c r="B23" i="8"/>
  <c r="E23" i="8" s="1"/>
  <c r="B24" i="8"/>
  <c r="E24" i="8" s="1"/>
  <c r="B25" i="8"/>
  <c r="E25" i="8" s="1"/>
  <c r="B26" i="8"/>
  <c r="E26" i="8" s="1"/>
  <c r="B27" i="8"/>
  <c r="E27" i="8" s="1"/>
  <c r="B28" i="8"/>
  <c r="E28" i="8" s="1"/>
  <c r="B29" i="8"/>
  <c r="E29" i="8" s="1"/>
  <c r="B30" i="8"/>
  <c r="E30" i="8" s="1"/>
  <c r="B31" i="8"/>
  <c r="E31" i="8" s="1"/>
  <c r="B32" i="8"/>
  <c r="E32" i="8" s="1"/>
  <c r="B33" i="8"/>
  <c r="E33" i="8" s="1"/>
  <c r="B34" i="8"/>
  <c r="E34" i="8" s="1"/>
  <c r="B35" i="8"/>
  <c r="E35" i="8" s="1"/>
  <c r="B36" i="8"/>
  <c r="E36" i="8" s="1"/>
  <c r="B37" i="8"/>
  <c r="E37" i="8" s="1"/>
  <c r="B38" i="8"/>
  <c r="E38" i="8" s="1"/>
  <c r="B39" i="8"/>
  <c r="E39" i="8" s="1"/>
  <c r="B40" i="8"/>
  <c r="E40" i="8" s="1"/>
  <c r="B41" i="8"/>
  <c r="E41" i="8" s="1"/>
  <c r="B42" i="8"/>
  <c r="E42" i="8" s="1"/>
  <c r="B43" i="8"/>
  <c r="E43" i="8" s="1"/>
  <c r="B44" i="8"/>
  <c r="E44" i="8" s="1"/>
  <c r="B45" i="8"/>
  <c r="E45" i="8" s="1"/>
  <c r="B46" i="8"/>
  <c r="E46" i="8" s="1"/>
  <c r="B47" i="8"/>
  <c r="E47" i="8" s="1"/>
  <c r="B48" i="8"/>
  <c r="E48" i="8" s="1"/>
  <c r="B49" i="8"/>
  <c r="E49" i="8" s="1"/>
  <c r="B50" i="8"/>
  <c r="E50" i="8" s="1"/>
  <c r="B51" i="8"/>
  <c r="E51" i="8" s="1"/>
  <c r="B52" i="8"/>
  <c r="E52" i="8" s="1"/>
  <c r="B53" i="8"/>
  <c r="E53" i="8" s="1"/>
  <c r="B54" i="8"/>
  <c r="E54" i="8" s="1"/>
  <c r="B55" i="8"/>
  <c r="E55" i="8" s="1"/>
  <c r="B56" i="8"/>
  <c r="E56" i="8" s="1"/>
  <c r="B57" i="8"/>
  <c r="E57" i="8" s="1"/>
  <c r="B58" i="8"/>
  <c r="E58" i="8" s="1"/>
  <c r="B59" i="8"/>
  <c r="E59" i="8" s="1"/>
  <c r="B60" i="8"/>
  <c r="E60" i="8" s="1"/>
  <c r="B61" i="8"/>
  <c r="E61" i="8" s="1"/>
  <c r="B62" i="8"/>
  <c r="E62" i="8" s="1"/>
  <c r="B63" i="8"/>
  <c r="E63" i="8" s="1"/>
  <c r="B5" i="7"/>
  <c r="E5" i="7" s="1"/>
  <c r="B6" i="7"/>
  <c r="E6" i="7" s="1"/>
  <c r="B7" i="7"/>
  <c r="E7" i="7" s="1"/>
  <c r="B8" i="7"/>
  <c r="E8" i="7" s="1"/>
  <c r="B9" i="7"/>
  <c r="E9" i="7" s="1"/>
  <c r="B10" i="7"/>
  <c r="E10" i="7" s="1"/>
  <c r="B11" i="7"/>
  <c r="B12" i="7"/>
  <c r="E12" i="7" s="1"/>
  <c r="B13" i="7"/>
  <c r="E13" i="7" s="1"/>
  <c r="B14" i="7"/>
  <c r="E14" i="7" s="1"/>
  <c r="B15" i="7"/>
  <c r="E15" i="7" s="1"/>
  <c r="B16" i="7"/>
  <c r="E16" i="7" s="1"/>
  <c r="B17" i="7"/>
  <c r="E17" i="7" s="1"/>
  <c r="B18" i="7"/>
  <c r="E18" i="7" s="1"/>
  <c r="B19" i="7"/>
  <c r="E19" i="7" s="1"/>
  <c r="B20" i="7"/>
  <c r="E20" i="7" s="1"/>
  <c r="B21" i="7"/>
  <c r="E21" i="7" s="1"/>
  <c r="B22" i="7"/>
  <c r="B23" i="7"/>
  <c r="E23" i="7" s="1"/>
  <c r="B24" i="7"/>
  <c r="E24" i="7" s="1"/>
  <c r="B25" i="7"/>
  <c r="E25" i="7" s="1"/>
  <c r="B26" i="7"/>
  <c r="E26" i="7" s="1"/>
  <c r="B27" i="7"/>
  <c r="E27" i="7" s="1"/>
  <c r="B28" i="7"/>
  <c r="E28" i="7" s="1"/>
  <c r="B29" i="7"/>
  <c r="E29" i="7" s="1"/>
  <c r="B30" i="7"/>
  <c r="E30" i="7" s="1"/>
  <c r="B31" i="7"/>
  <c r="E31" i="7" s="1"/>
  <c r="B32" i="7"/>
  <c r="E32" i="7" s="1"/>
  <c r="B33" i="7"/>
  <c r="E33" i="7" s="1"/>
  <c r="B34" i="7"/>
  <c r="E34" i="7" s="1"/>
  <c r="B35" i="7"/>
  <c r="E35" i="7" s="1"/>
  <c r="B36" i="7"/>
  <c r="E36" i="7" s="1"/>
  <c r="B37" i="7"/>
  <c r="E37" i="7" s="1"/>
  <c r="B38" i="7"/>
  <c r="E38" i="7" s="1"/>
  <c r="B39" i="7"/>
  <c r="E39" i="7" s="1"/>
  <c r="B40" i="7"/>
  <c r="E40" i="7" s="1"/>
  <c r="B41" i="7"/>
  <c r="E41" i="7" s="1"/>
  <c r="B42" i="7"/>
  <c r="E42" i="7" s="1"/>
  <c r="B43" i="7"/>
  <c r="E43" i="7" s="1"/>
  <c r="B44" i="7"/>
  <c r="E44" i="7" s="1"/>
  <c r="B45" i="7"/>
  <c r="E45" i="7" s="1"/>
  <c r="B46" i="7"/>
  <c r="E46" i="7" s="1"/>
  <c r="B47" i="7"/>
  <c r="E47" i="7" s="1"/>
  <c r="B48" i="7"/>
  <c r="E48" i="7" s="1"/>
  <c r="B49" i="7"/>
  <c r="E49" i="7" s="1"/>
  <c r="B50" i="7"/>
  <c r="E50" i="7" s="1"/>
  <c r="B51" i="7"/>
  <c r="E51" i="7" s="1"/>
  <c r="B52" i="7"/>
  <c r="E52" i="7" s="1"/>
  <c r="B53" i="7"/>
  <c r="E53" i="7" s="1"/>
  <c r="B54" i="7"/>
  <c r="B55" i="7"/>
  <c r="E55" i="7" s="1"/>
  <c r="B56" i="7"/>
  <c r="E56" i="7" s="1"/>
  <c r="B57" i="7"/>
  <c r="E57" i="7" s="1"/>
  <c r="B58" i="7"/>
  <c r="E58" i="7" s="1"/>
  <c r="B59" i="7"/>
  <c r="E59" i="7" s="1"/>
  <c r="B60" i="7"/>
  <c r="E60" i="7" s="1"/>
  <c r="B61" i="7"/>
  <c r="E61" i="7" s="1"/>
  <c r="B62" i="7"/>
  <c r="E62" i="7" s="1"/>
  <c r="B63" i="7"/>
  <c r="E63" i="7" s="1"/>
  <c r="B4" i="7"/>
  <c r="E4" i="7" s="1"/>
  <c r="B5" i="6"/>
  <c r="E5" i="6" s="1"/>
  <c r="B6" i="6"/>
  <c r="E6" i="6" s="1"/>
  <c r="B7" i="6"/>
  <c r="E7" i="6" s="1"/>
  <c r="B8" i="6"/>
  <c r="E8" i="6" s="1"/>
  <c r="B9" i="6"/>
  <c r="E9" i="6" s="1"/>
  <c r="B10" i="6"/>
  <c r="E10" i="6" s="1"/>
  <c r="B11" i="6"/>
  <c r="E11" i="6" s="1"/>
  <c r="B12" i="6"/>
  <c r="E12" i="6" s="1"/>
  <c r="B13" i="6"/>
  <c r="E13" i="6" s="1"/>
  <c r="B14" i="6"/>
  <c r="E14" i="6" s="1"/>
  <c r="B15" i="6"/>
  <c r="E15" i="6" s="1"/>
  <c r="B16" i="6"/>
  <c r="E16" i="6" s="1"/>
  <c r="B17" i="6"/>
  <c r="E17" i="6" s="1"/>
  <c r="B18" i="6"/>
  <c r="E18" i="6" s="1"/>
  <c r="B19" i="6"/>
  <c r="E19" i="6" s="1"/>
  <c r="B20" i="6"/>
  <c r="E20" i="6" s="1"/>
  <c r="B21" i="6"/>
  <c r="E21" i="6" s="1"/>
  <c r="B22" i="6"/>
  <c r="E22" i="6" s="1"/>
  <c r="B23" i="6"/>
  <c r="E23" i="6" s="1"/>
  <c r="B24" i="6"/>
  <c r="E24" i="6" s="1"/>
  <c r="B25" i="6"/>
  <c r="E25" i="6" s="1"/>
  <c r="B26" i="6"/>
  <c r="E26" i="6" s="1"/>
  <c r="B27" i="6"/>
  <c r="E27" i="6" s="1"/>
  <c r="B28" i="6"/>
  <c r="E28" i="6" s="1"/>
  <c r="B29" i="6"/>
  <c r="E29" i="6" s="1"/>
  <c r="B30" i="6"/>
  <c r="E30" i="6" s="1"/>
  <c r="B31" i="6"/>
  <c r="E31" i="6" s="1"/>
  <c r="B32" i="6"/>
  <c r="E32" i="6" s="1"/>
  <c r="B33" i="6"/>
  <c r="E33" i="6" s="1"/>
  <c r="B34" i="6"/>
  <c r="E34" i="6" s="1"/>
  <c r="B35" i="6"/>
  <c r="E35" i="6" s="1"/>
  <c r="B36" i="6"/>
  <c r="E36" i="6" s="1"/>
  <c r="B37" i="6"/>
  <c r="E37" i="6" s="1"/>
  <c r="B38" i="6"/>
  <c r="E38" i="6" s="1"/>
  <c r="B39" i="6"/>
  <c r="E39" i="6" s="1"/>
  <c r="B40" i="6"/>
  <c r="E40" i="6" s="1"/>
  <c r="B41" i="6"/>
  <c r="E41" i="6" s="1"/>
  <c r="B42" i="6"/>
  <c r="E42" i="6" s="1"/>
  <c r="B43" i="6"/>
  <c r="B44" i="6"/>
  <c r="E44" i="6" s="1"/>
  <c r="B45" i="6"/>
  <c r="E45" i="6" s="1"/>
  <c r="B46" i="6"/>
  <c r="E46" i="6" s="1"/>
  <c r="B47" i="6"/>
  <c r="E47" i="6" s="1"/>
  <c r="B48" i="6"/>
  <c r="E48" i="6" s="1"/>
  <c r="B49" i="6"/>
  <c r="E49" i="6" s="1"/>
  <c r="B50" i="6"/>
  <c r="E50" i="6" s="1"/>
  <c r="B51" i="6"/>
  <c r="E51" i="6" s="1"/>
  <c r="B52" i="6"/>
  <c r="E52" i="6" s="1"/>
  <c r="B53" i="6"/>
  <c r="E53" i="6" s="1"/>
  <c r="B54" i="6"/>
  <c r="B55" i="6"/>
  <c r="E55" i="6" s="1"/>
  <c r="B56" i="6"/>
  <c r="E56" i="6" s="1"/>
  <c r="B57" i="6"/>
  <c r="E57" i="6" s="1"/>
  <c r="B58" i="6"/>
  <c r="E58" i="6" s="1"/>
  <c r="B59" i="6"/>
  <c r="E59" i="6" s="1"/>
  <c r="B60" i="6"/>
  <c r="E60" i="6" s="1"/>
  <c r="B61" i="6"/>
  <c r="E61" i="6" s="1"/>
  <c r="B62" i="6"/>
  <c r="E62" i="6" s="1"/>
  <c r="B63" i="6"/>
  <c r="E63" i="6" s="1"/>
  <c r="B4" i="6"/>
  <c r="E4" i="6" s="1"/>
  <c r="E63" i="15"/>
  <c r="A63" i="15"/>
  <c r="E62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63" i="14"/>
  <c r="A62" i="14"/>
  <c r="A61" i="14"/>
  <c r="A60" i="14"/>
  <c r="A59" i="14"/>
  <c r="A58" i="14"/>
  <c r="A57" i="14"/>
  <c r="A56" i="14"/>
  <c r="A55" i="14"/>
  <c r="A54" i="14"/>
  <c r="E53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E4" i="14"/>
  <c r="A4" i="14"/>
  <c r="A3" i="14"/>
  <c r="A63" i="13"/>
  <c r="A62" i="13"/>
  <c r="A61" i="13"/>
  <c r="A60" i="13"/>
  <c r="A59" i="13"/>
  <c r="A58" i="13"/>
  <c r="E57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E45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E33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63" i="9"/>
  <c r="A62" i="9"/>
  <c r="A61" i="9"/>
  <c r="A60" i="9"/>
  <c r="A59" i="9"/>
  <c r="A58" i="9"/>
  <c r="A57" i="9"/>
  <c r="A56" i="9"/>
  <c r="A55" i="9"/>
  <c r="E54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E37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E10" i="9"/>
  <c r="A10" i="9"/>
  <c r="A9" i="9"/>
  <c r="A8" i="9"/>
  <c r="A7" i="9"/>
  <c r="A6" i="9"/>
  <c r="A5" i="9"/>
  <c r="A4" i="9"/>
  <c r="A3" i="9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E14" i="8"/>
  <c r="A14" i="8"/>
  <c r="A13" i="8"/>
  <c r="A12" i="8"/>
  <c r="A11" i="8"/>
  <c r="A10" i="8"/>
  <c r="A9" i="8"/>
  <c r="A8" i="8"/>
  <c r="A7" i="8"/>
  <c r="A6" i="8"/>
  <c r="A5" i="8"/>
  <c r="A4" i="8"/>
  <c r="A3" i="8"/>
  <c r="A63" i="7"/>
  <c r="A62" i="7"/>
  <c r="A61" i="7"/>
  <c r="A60" i="7"/>
  <c r="A59" i="7"/>
  <c r="A58" i="7"/>
  <c r="A57" i="7"/>
  <c r="A56" i="7"/>
  <c r="A55" i="7"/>
  <c r="E54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E22" i="7"/>
  <c r="A22" i="7"/>
  <c r="A21" i="7"/>
  <c r="A20" i="7"/>
  <c r="A19" i="7"/>
  <c r="A18" i="7"/>
  <c r="A17" i="7"/>
  <c r="A16" i="7"/>
  <c r="A15" i="7"/>
  <c r="A14" i="7"/>
  <c r="A13" i="7"/>
  <c r="A12" i="7"/>
  <c r="E11" i="7"/>
  <c r="A11" i="7"/>
  <c r="A10" i="7"/>
  <c r="A9" i="7"/>
  <c r="A8" i="7"/>
  <c r="A7" i="7"/>
  <c r="A6" i="7"/>
  <c r="A5" i="7"/>
  <c r="A4" i="7"/>
  <c r="A3" i="7"/>
  <c r="A63" i="6"/>
  <c r="A62" i="6"/>
  <c r="A61" i="6"/>
  <c r="A60" i="6"/>
  <c r="A59" i="6"/>
  <c r="A58" i="6"/>
  <c r="A57" i="6"/>
  <c r="A56" i="6"/>
  <c r="A55" i="6"/>
  <c r="E54" i="6"/>
  <c r="A54" i="6"/>
  <c r="A53" i="6"/>
  <c r="A52" i="6"/>
  <c r="A51" i="6"/>
  <c r="A50" i="6"/>
  <c r="A49" i="6"/>
  <c r="A48" i="6"/>
  <c r="A47" i="6"/>
  <c r="A46" i="6"/>
  <c r="A45" i="6"/>
  <c r="A44" i="6"/>
  <c r="E43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B5" i="5"/>
  <c r="E5" i="5" s="1"/>
  <c r="B6" i="5"/>
  <c r="E6" i="5" s="1"/>
  <c r="B7" i="5"/>
  <c r="E7" i="5" s="1"/>
  <c r="B8" i="5"/>
  <c r="E8" i="5" s="1"/>
  <c r="B9" i="5"/>
  <c r="E9" i="5" s="1"/>
  <c r="B10" i="5"/>
  <c r="E10" i="5" s="1"/>
  <c r="B11" i="5"/>
  <c r="E11" i="5" s="1"/>
  <c r="B12" i="5"/>
  <c r="E12" i="5" s="1"/>
  <c r="B13" i="5"/>
  <c r="B14" i="5"/>
  <c r="E14" i="5" s="1"/>
  <c r="B15" i="5"/>
  <c r="E15" i="5" s="1"/>
  <c r="B16" i="5"/>
  <c r="E16" i="5" s="1"/>
  <c r="B17" i="5"/>
  <c r="E17" i="5" s="1"/>
  <c r="B18" i="5"/>
  <c r="E18" i="5" s="1"/>
  <c r="B19" i="5"/>
  <c r="E19" i="5" s="1"/>
  <c r="B20" i="5"/>
  <c r="E20" i="5" s="1"/>
  <c r="B21" i="5"/>
  <c r="B22" i="5"/>
  <c r="E22" i="5" s="1"/>
  <c r="B23" i="5"/>
  <c r="E23" i="5" s="1"/>
  <c r="B24" i="5"/>
  <c r="E24" i="5" s="1"/>
  <c r="B25" i="5"/>
  <c r="B26" i="5"/>
  <c r="E26" i="5" s="1"/>
  <c r="B27" i="5"/>
  <c r="E27" i="5" s="1"/>
  <c r="B28" i="5"/>
  <c r="E28" i="5" s="1"/>
  <c r="B29" i="5"/>
  <c r="E29" i="5" s="1"/>
  <c r="B30" i="5"/>
  <c r="E30" i="5" s="1"/>
  <c r="B31" i="5"/>
  <c r="E31" i="5" s="1"/>
  <c r="B32" i="5"/>
  <c r="E32" i="5" s="1"/>
  <c r="B33" i="5"/>
  <c r="E33" i="5" s="1"/>
  <c r="B34" i="5"/>
  <c r="E34" i="5" s="1"/>
  <c r="B35" i="5"/>
  <c r="E35" i="5" s="1"/>
  <c r="B36" i="5"/>
  <c r="E36" i="5" s="1"/>
  <c r="B37" i="5"/>
  <c r="E37" i="5" s="1"/>
  <c r="B38" i="5"/>
  <c r="E38" i="5" s="1"/>
  <c r="B39" i="5"/>
  <c r="E39" i="5" s="1"/>
  <c r="B40" i="5"/>
  <c r="E40" i="5" s="1"/>
  <c r="B41" i="5"/>
  <c r="E41" i="5" s="1"/>
  <c r="B42" i="5"/>
  <c r="E42" i="5" s="1"/>
  <c r="B43" i="5"/>
  <c r="E43" i="5" s="1"/>
  <c r="B44" i="5"/>
  <c r="E44" i="5" s="1"/>
  <c r="B45" i="5"/>
  <c r="E45" i="5" s="1"/>
  <c r="B46" i="5"/>
  <c r="E46" i="5" s="1"/>
  <c r="B47" i="5"/>
  <c r="E47" i="5" s="1"/>
  <c r="B48" i="5"/>
  <c r="E48" i="5" s="1"/>
  <c r="B49" i="5"/>
  <c r="E49" i="5" s="1"/>
  <c r="B50" i="5"/>
  <c r="E50" i="5" s="1"/>
  <c r="B51" i="5"/>
  <c r="E51" i="5" s="1"/>
  <c r="B52" i="5"/>
  <c r="E52" i="5" s="1"/>
  <c r="B53" i="5"/>
  <c r="E53" i="5" s="1"/>
  <c r="B54" i="5"/>
  <c r="E54" i="5" s="1"/>
  <c r="B55" i="5"/>
  <c r="E55" i="5" s="1"/>
  <c r="B56" i="5"/>
  <c r="E56" i="5" s="1"/>
  <c r="B57" i="5"/>
  <c r="E57" i="5" s="1"/>
  <c r="B58" i="5"/>
  <c r="E58" i="5" s="1"/>
  <c r="B59" i="5"/>
  <c r="E59" i="5" s="1"/>
  <c r="B60" i="5"/>
  <c r="E60" i="5" s="1"/>
  <c r="B61" i="5"/>
  <c r="E61" i="5" s="1"/>
  <c r="B62" i="5"/>
  <c r="E62" i="5" s="1"/>
  <c r="B63" i="5"/>
  <c r="E63" i="5" s="1"/>
  <c r="B4" i="5"/>
  <c r="E4" i="5" s="1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E25" i="5"/>
  <c r="A25" i="5"/>
  <c r="A24" i="5"/>
  <c r="A23" i="5"/>
  <c r="A22" i="5"/>
  <c r="E21" i="5"/>
  <c r="A21" i="5"/>
  <c r="A20" i="5"/>
  <c r="A19" i="5"/>
  <c r="A18" i="5"/>
  <c r="A17" i="5"/>
  <c r="A16" i="5"/>
  <c r="A15" i="5"/>
  <c r="A14" i="5"/>
  <c r="E13" i="5"/>
  <c r="A13" i="5"/>
  <c r="A12" i="5"/>
  <c r="A11" i="5"/>
  <c r="A10" i="5"/>
  <c r="A9" i="5"/>
  <c r="A8" i="5"/>
  <c r="A7" i="5"/>
  <c r="A6" i="5"/>
  <c r="A5" i="5"/>
  <c r="A4" i="5"/>
  <c r="A3" i="5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4" i="4"/>
  <c r="E4" i="4" s="1"/>
  <c r="F5" i="5" l="1"/>
  <c r="F9" i="5"/>
  <c r="F13" i="5"/>
  <c r="G13" i="5" s="1"/>
  <c r="H13" i="5" s="1"/>
  <c r="R13" i="16" s="1"/>
  <c r="F17" i="5"/>
  <c r="F21" i="5"/>
  <c r="F25" i="5"/>
  <c r="F29" i="5"/>
  <c r="G29" i="5" s="1"/>
  <c r="H29" i="5" s="1"/>
  <c r="R29" i="16" s="1"/>
  <c r="F33" i="5"/>
  <c r="F37" i="5"/>
  <c r="F41" i="5"/>
  <c r="F45" i="5"/>
  <c r="G45" i="5" s="1"/>
  <c r="H45" i="5" s="1"/>
  <c r="R45" i="16" s="1"/>
  <c r="F49" i="5"/>
  <c r="F53" i="5"/>
  <c r="F57" i="5"/>
  <c r="F61" i="5"/>
  <c r="G61" i="5" s="1"/>
  <c r="H61" i="5" s="1"/>
  <c r="R61" i="16" s="1"/>
  <c r="F7" i="5"/>
  <c r="F12" i="5"/>
  <c r="F18" i="5"/>
  <c r="F23" i="5"/>
  <c r="G23" i="5" s="1"/>
  <c r="H23" i="5" s="1"/>
  <c r="R23" i="16" s="1"/>
  <c r="F28" i="5"/>
  <c r="F34" i="5"/>
  <c r="F39" i="5"/>
  <c r="F44" i="5"/>
  <c r="G44" i="5" s="1"/>
  <c r="H44" i="5" s="1"/>
  <c r="R44" i="16" s="1"/>
  <c r="F50" i="5"/>
  <c r="F55" i="5"/>
  <c r="F60" i="5"/>
  <c r="F10" i="5"/>
  <c r="G10" i="5" s="1"/>
  <c r="H10" i="5" s="1"/>
  <c r="R10" i="16" s="1"/>
  <c r="F16" i="5"/>
  <c r="F24" i="5"/>
  <c r="F31" i="5"/>
  <c r="F38" i="5"/>
  <c r="G38" i="5" s="1"/>
  <c r="H38" i="5" s="1"/>
  <c r="R38" i="16" s="1"/>
  <c r="F46" i="5"/>
  <c r="F52" i="5"/>
  <c r="F59" i="5"/>
  <c r="F6" i="5"/>
  <c r="G6" i="5" s="1"/>
  <c r="H6" i="5" s="1"/>
  <c r="R6" i="16" s="1"/>
  <c r="F15" i="5"/>
  <c r="F26" i="5"/>
  <c r="F35" i="5"/>
  <c r="F43" i="5"/>
  <c r="F54" i="5"/>
  <c r="F63" i="5"/>
  <c r="F11" i="5"/>
  <c r="F22" i="5"/>
  <c r="G22" i="5" s="1"/>
  <c r="H22" i="5" s="1"/>
  <c r="R22" i="16" s="1"/>
  <c r="F36" i="5"/>
  <c r="F48" i="5"/>
  <c r="F62" i="5"/>
  <c r="F19" i="5"/>
  <c r="G19" i="5" s="1"/>
  <c r="H19" i="5" s="1"/>
  <c r="R19" i="16" s="1"/>
  <c r="F30" i="5"/>
  <c r="F42" i="5"/>
  <c r="F56" i="5"/>
  <c r="F14" i="5"/>
  <c r="G14" i="5" s="1"/>
  <c r="H14" i="5" s="1"/>
  <c r="R14" i="16" s="1"/>
  <c r="F40" i="5"/>
  <c r="F4" i="5"/>
  <c r="G4" i="5" s="1"/>
  <c r="H4" i="5" s="1"/>
  <c r="R4" i="16" s="1"/>
  <c r="F20" i="5"/>
  <c r="F47" i="5"/>
  <c r="G47" i="5" s="1"/>
  <c r="H47" i="5" s="1"/>
  <c r="R47" i="16" s="1"/>
  <c r="F51" i="5"/>
  <c r="F27" i="5"/>
  <c r="F8" i="5"/>
  <c r="F58" i="5"/>
  <c r="G58" i="5" s="1"/>
  <c r="H58" i="5" s="1"/>
  <c r="R58" i="16" s="1"/>
  <c r="F32" i="5"/>
  <c r="F7" i="14"/>
  <c r="F11" i="14"/>
  <c r="F15" i="14"/>
  <c r="F19" i="14"/>
  <c r="F23" i="14"/>
  <c r="F27" i="14"/>
  <c r="F31" i="14"/>
  <c r="F35" i="14"/>
  <c r="F39" i="14"/>
  <c r="F43" i="14"/>
  <c r="G43" i="14" s="1"/>
  <c r="H43" i="14" s="1"/>
  <c r="M43" i="16" s="1"/>
  <c r="F47" i="14"/>
  <c r="F51" i="14"/>
  <c r="F55" i="14"/>
  <c r="F59" i="14"/>
  <c r="G59" i="14" s="1"/>
  <c r="H59" i="14" s="1"/>
  <c r="M59" i="16" s="1"/>
  <c r="F63" i="14"/>
  <c r="F5" i="14"/>
  <c r="F8" i="14"/>
  <c r="F13" i="14"/>
  <c r="G13" i="14" s="1"/>
  <c r="H13" i="14" s="1"/>
  <c r="M13" i="16" s="1"/>
  <c r="F18" i="14"/>
  <c r="F24" i="14"/>
  <c r="F29" i="14"/>
  <c r="F34" i="14"/>
  <c r="G34" i="14" s="1"/>
  <c r="H34" i="14" s="1"/>
  <c r="M34" i="16" s="1"/>
  <c r="F40" i="14"/>
  <c r="F45" i="14"/>
  <c r="F50" i="14"/>
  <c r="F56" i="14"/>
  <c r="G56" i="14" s="1"/>
  <c r="H56" i="14" s="1"/>
  <c r="M56" i="16" s="1"/>
  <c r="F61" i="14"/>
  <c r="F6" i="14"/>
  <c r="F14" i="14"/>
  <c r="F21" i="14"/>
  <c r="G21" i="14" s="1"/>
  <c r="H21" i="14" s="1"/>
  <c r="M21" i="16" s="1"/>
  <c r="F28" i="14"/>
  <c r="F36" i="14"/>
  <c r="F42" i="14"/>
  <c r="F49" i="14"/>
  <c r="G49" i="14" s="1"/>
  <c r="H49" i="14" s="1"/>
  <c r="M49" i="16" s="1"/>
  <c r="F57" i="14"/>
  <c r="F4" i="14"/>
  <c r="G4" i="14" s="1"/>
  <c r="H4" i="14" s="1"/>
  <c r="M4" i="16" s="1"/>
  <c r="F9" i="14"/>
  <c r="F16" i="14"/>
  <c r="G16" i="14" s="1"/>
  <c r="H16" i="14" s="1"/>
  <c r="M16" i="16" s="1"/>
  <c r="F22" i="14"/>
  <c r="F30" i="14"/>
  <c r="F37" i="14"/>
  <c r="F44" i="14"/>
  <c r="G44" i="14" s="1"/>
  <c r="H44" i="14" s="1"/>
  <c r="M44" i="16" s="1"/>
  <c r="F52" i="14"/>
  <c r="F58" i="14"/>
  <c r="F10" i="14"/>
  <c r="F25" i="14"/>
  <c r="F38" i="14"/>
  <c r="F53" i="14"/>
  <c r="F17" i="14"/>
  <c r="F32" i="14"/>
  <c r="G32" i="14" s="1"/>
  <c r="H32" i="14" s="1"/>
  <c r="M32" i="16" s="1"/>
  <c r="F46" i="14"/>
  <c r="F60" i="14"/>
  <c r="F12" i="14"/>
  <c r="F26" i="14"/>
  <c r="F41" i="14"/>
  <c r="F54" i="14"/>
  <c r="F33" i="14"/>
  <c r="F62" i="14"/>
  <c r="G62" i="14" s="1"/>
  <c r="H62" i="14" s="1"/>
  <c r="M62" i="16" s="1"/>
  <c r="F20" i="14"/>
  <c r="F48" i="14"/>
  <c r="F7" i="12"/>
  <c r="F11" i="12"/>
  <c r="F15" i="12"/>
  <c r="F19" i="12"/>
  <c r="F23" i="12"/>
  <c r="G23" i="12" s="1"/>
  <c r="H23" i="12" s="1"/>
  <c r="Q23" i="16" s="1"/>
  <c r="F27" i="12"/>
  <c r="F31" i="12"/>
  <c r="F35" i="12"/>
  <c r="F39" i="12"/>
  <c r="G39" i="12" s="1"/>
  <c r="H39" i="12" s="1"/>
  <c r="Q39" i="16" s="1"/>
  <c r="F43" i="12"/>
  <c r="F47" i="12"/>
  <c r="F51" i="12"/>
  <c r="F55" i="12"/>
  <c r="G55" i="12" s="1"/>
  <c r="H55" i="12" s="1"/>
  <c r="Q55" i="16" s="1"/>
  <c r="F59" i="12"/>
  <c r="F63" i="12"/>
  <c r="F8" i="12"/>
  <c r="F13" i="12"/>
  <c r="F18" i="12"/>
  <c r="F24" i="12"/>
  <c r="F29" i="12"/>
  <c r="F34" i="12"/>
  <c r="G34" i="12" s="1"/>
  <c r="H34" i="12" s="1"/>
  <c r="Q34" i="16" s="1"/>
  <c r="F40" i="12"/>
  <c r="F45" i="12"/>
  <c r="F50" i="12"/>
  <c r="F56" i="12"/>
  <c r="G56" i="12" s="1"/>
  <c r="H56" i="12" s="1"/>
  <c r="Q56" i="16" s="1"/>
  <c r="F61" i="12"/>
  <c r="F5" i="12"/>
  <c r="F10" i="12"/>
  <c r="F16" i="12"/>
  <c r="F21" i="12"/>
  <c r="F26" i="12"/>
  <c r="F32" i="12"/>
  <c r="F37" i="12"/>
  <c r="G37" i="12" s="1"/>
  <c r="H37" i="12" s="1"/>
  <c r="Q37" i="16" s="1"/>
  <c r="F42" i="12"/>
  <c r="F48" i="12"/>
  <c r="F53" i="12"/>
  <c r="F58" i="12"/>
  <c r="G58" i="12" s="1"/>
  <c r="H58" i="12" s="1"/>
  <c r="Q58" i="16" s="1"/>
  <c r="F4" i="12"/>
  <c r="G4" i="12" s="1"/>
  <c r="H4" i="12" s="1"/>
  <c r="Q4" i="16" s="1"/>
  <c r="F9" i="12"/>
  <c r="F20" i="12"/>
  <c r="F30" i="12"/>
  <c r="G30" i="12" s="1"/>
  <c r="H30" i="12" s="1"/>
  <c r="Q30" i="16" s="1"/>
  <c r="F41" i="12"/>
  <c r="F52" i="12"/>
  <c r="F62" i="12"/>
  <c r="F12" i="12"/>
  <c r="G12" i="12" s="1"/>
  <c r="H12" i="12" s="1"/>
  <c r="Q12" i="16" s="1"/>
  <c r="F22" i="12"/>
  <c r="F33" i="12"/>
  <c r="F44" i="12"/>
  <c r="F54" i="12"/>
  <c r="F25" i="12"/>
  <c r="F46" i="12"/>
  <c r="F14" i="12"/>
  <c r="F36" i="12"/>
  <c r="G36" i="12" s="1"/>
  <c r="H36" i="12" s="1"/>
  <c r="Q36" i="16" s="1"/>
  <c r="F57" i="12"/>
  <c r="F6" i="12"/>
  <c r="F28" i="12"/>
  <c r="F49" i="12"/>
  <c r="G49" i="12" s="1"/>
  <c r="H49" i="12" s="1"/>
  <c r="Q49" i="16" s="1"/>
  <c r="F38" i="12"/>
  <c r="F17" i="12"/>
  <c r="F60" i="12"/>
  <c r="F7" i="15"/>
  <c r="F11" i="15"/>
  <c r="F15" i="15"/>
  <c r="F19" i="15"/>
  <c r="F23" i="15"/>
  <c r="F27" i="15"/>
  <c r="F31" i="15"/>
  <c r="F35" i="15"/>
  <c r="F39" i="15"/>
  <c r="F43" i="15"/>
  <c r="F47" i="15"/>
  <c r="F51" i="15"/>
  <c r="F55" i="15"/>
  <c r="F59" i="15"/>
  <c r="F63" i="15"/>
  <c r="F6" i="15"/>
  <c r="F12" i="15"/>
  <c r="F17" i="15"/>
  <c r="F22" i="15"/>
  <c r="F28" i="15"/>
  <c r="G28" i="15" s="1"/>
  <c r="H28" i="15" s="1"/>
  <c r="N28" i="16" s="1"/>
  <c r="F33" i="15"/>
  <c r="F38" i="15"/>
  <c r="F44" i="15"/>
  <c r="F49" i="15"/>
  <c r="G49" i="15" s="1"/>
  <c r="H49" i="15" s="1"/>
  <c r="N49" i="16" s="1"/>
  <c r="F54" i="15"/>
  <c r="F60" i="15"/>
  <c r="F10" i="15"/>
  <c r="F18" i="15"/>
  <c r="G18" i="15" s="1"/>
  <c r="H18" i="15" s="1"/>
  <c r="N18" i="16" s="1"/>
  <c r="F25" i="15"/>
  <c r="F32" i="15"/>
  <c r="F40" i="15"/>
  <c r="F46" i="15"/>
  <c r="F53" i="15"/>
  <c r="F61" i="15"/>
  <c r="F5" i="15"/>
  <c r="F13" i="15"/>
  <c r="G13" i="15" s="1"/>
  <c r="H13" i="15" s="1"/>
  <c r="N13" i="16" s="1"/>
  <c r="F20" i="15"/>
  <c r="F26" i="15"/>
  <c r="F34" i="15"/>
  <c r="F41" i="15"/>
  <c r="G41" i="15" s="1"/>
  <c r="H41" i="15" s="1"/>
  <c r="N41" i="16" s="1"/>
  <c r="F48" i="15"/>
  <c r="F56" i="15"/>
  <c r="F62" i="15"/>
  <c r="F8" i="15"/>
  <c r="G8" i="15" s="1"/>
  <c r="H8" i="15" s="1"/>
  <c r="N8" i="16" s="1"/>
  <c r="F21" i="15"/>
  <c r="F36" i="15"/>
  <c r="F50" i="15"/>
  <c r="F4" i="15"/>
  <c r="G4" i="15" s="1"/>
  <c r="H4" i="15" s="1"/>
  <c r="N4" i="16" s="1"/>
  <c r="F14" i="15"/>
  <c r="F29" i="15"/>
  <c r="F42" i="15"/>
  <c r="F57" i="15"/>
  <c r="G57" i="15" s="1"/>
  <c r="H57" i="15" s="1"/>
  <c r="N57" i="16" s="1"/>
  <c r="F9" i="15"/>
  <c r="F24" i="15"/>
  <c r="F37" i="15"/>
  <c r="F52" i="15"/>
  <c r="G52" i="15" s="1"/>
  <c r="H52" i="15" s="1"/>
  <c r="N52" i="16" s="1"/>
  <c r="F30" i="15"/>
  <c r="F58" i="15"/>
  <c r="F45" i="15"/>
  <c r="F16" i="15"/>
  <c r="G16" i="15" s="1"/>
  <c r="H16" i="15" s="1"/>
  <c r="N16" i="16" s="1"/>
  <c r="F5" i="8"/>
  <c r="F9" i="8"/>
  <c r="F13" i="8"/>
  <c r="G13" i="8" s="1"/>
  <c r="H13" i="8" s="1"/>
  <c r="X13" i="16" s="1"/>
  <c r="F17" i="8"/>
  <c r="F21" i="8"/>
  <c r="F25" i="8"/>
  <c r="F29" i="8"/>
  <c r="G29" i="8" s="1"/>
  <c r="H29" i="8" s="1"/>
  <c r="X29" i="16" s="1"/>
  <c r="F33" i="8"/>
  <c r="F37" i="8"/>
  <c r="F41" i="8"/>
  <c r="F8" i="8"/>
  <c r="G8" i="8" s="1"/>
  <c r="H8" i="8" s="1"/>
  <c r="X8" i="16" s="1"/>
  <c r="F14" i="8"/>
  <c r="F19" i="8"/>
  <c r="F24" i="8"/>
  <c r="F30" i="8"/>
  <c r="G30" i="8" s="1"/>
  <c r="H30" i="8" s="1"/>
  <c r="X30" i="16" s="1"/>
  <c r="F35" i="8"/>
  <c r="F40" i="8"/>
  <c r="F45" i="8"/>
  <c r="F49" i="8"/>
  <c r="G49" i="8" s="1"/>
  <c r="H49" i="8" s="1"/>
  <c r="X49" i="16" s="1"/>
  <c r="F53" i="8"/>
  <c r="F57" i="8"/>
  <c r="F61" i="8"/>
  <c r="F7" i="8"/>
  <c r="G7" i="8" s="1"/>
  <c r="H7" i="8" s="1"/>
  <c r="X7" i="16" s="1"/>
  <c r="F15" i="8"/>
  <c r="F22" i="8"/>
  <c r="F28" i="8"/>
  <c r="F36" i="8"/>
  <c r="F43" i="8"/>
  <c r="F48" i="8"/>
  <c r="F54" i="8"/>
  <c r="F59" i="8"/>
  <c r="G59" i="8" s="1"/>
  <c r="H59" i="8" s="1"/>
  <c r="X59" i="16" s="1"/>
  <c r="F4" i="8"/>
  <c r="G4" i="8" s="1"/>
  <c r="H4" i="8" s="1"/>
  <c r="X4" i="16" s="1"/>
  <c r="F6" i="8"/>
  <c r="F16" i="8"/>
  <c r="F26" i="8"/>
  <c r="F34" i="8"/>
  <c r="F44" i="8"/>
  <c r="F51" i="8"/>
  <c r="F58" i="8"/>
  <c r="F10" i="8"/>
  <c r="F20" i="8"/>
  <c r="F32" i="8"/>
  <c r="F46" i="8"/>
  <c r="G46" i="8" s="1"/>
  <c r="H46" i="8" s="1"/>
  <c r="X46" i="16" s="1"/>
  <c r="F55" i="8"/>
  <c r="F63" i="8"/>
  <c r="F12" i="8"/>
  <c r="F27" i="8"/>
  <c r="G27" i="8" s="1"/>
  <c r="H27" i="8" s="1"/>
  <c r="X27" i="16" s="1"/>
  <c r="F39" i="8"/>
  <c r="F50" i="8"/>
  <c r="F60" i="8"/>
  <c r="F11" i="8"/>
  <c r="G11" i="8" s="1"/>
  <c r="H11" i="8" s="1"/>
  <c r="X11" i="16" s="1"/>
  <c r="F38" i="8"/>
  <c r="F56" i="8"/>
  <c r="F18" i="8"/>
  <c r="F42" i="8"/>
  <c r="F62" i="8"/>
  <c r="F23" i="8"/>
  <c r="F47" i="8"/>
  <c r="F31" i="8"/>
  <c r="G31" i="8" s="1"/>
  <c r="H31" i="8" s="1"/>
  <c r="X31" i="16" s="1"/>
  <c r="F52" i="8"/>
  <c r="F5" i="9"/>
  <c r="F9" i="9"/>
  <c r="G9" i="9" s="1"/>
  <c r="H9" i="9" s="1"/>
  <c r="L9" i="16" s="1"/>
  <c r="F13" i="9"/>
  <c r="F17" i="9"/>
  <c r="F21" i="9"/>
  <c r="F25" i="9"/>
  <c r="G25" i="9" s="1"/>
  <c r="H25" i="9" s="1"/>
  <c r="L25" i="16" s="1"/>
  <c r="F29" i="9"/>
  <c r="F33" i="9"/>
  <c r="F37" i="9"/>
  <c r="F41" i="9"/>
  <c r="G41" i="9" s="1"/>
  <c r="H41" i="9" s="1"/>
  <c r="L41" i="16" s="1"/>
  <c r="F45" i="9"/>
  <c r="F49" i="9"/>
  <c r="F53" i="9"/>
  <c r="F57" i="9"/>
  <c r="G57" i="9" s="1"/>
  <c r="H57" i="9" s="1"/>
  <c r="L57" i="16" s="1"/>
  <c r="F61" i="9"/>
  <c r="F10" i="9"/>
  <c r="F15" i="9"/>
  <c r="F20" i="9"/>
  <c r="G20" i="9" s="1"/>
  <c r="H20" i="9" s="1"/>
  <c r="L20" i="16" s="1"/>
  <c r="F26" i="9"/>
  <c r="F31" i="9"/>
  <c r="F36" i="9"/>
  <c r="F42" i="9"/>
  <c r="G42" i="9" s="1"/>
  <c r="H42" i="9" s="1"/>
  <c r="L42" i="16" s="1"/>
  <c r="F47" i="9"/>
  <c r="F52" i="9"/>
  <c r="F58" i="9"/>
  <c r="F63" i="9"/>
  <c r="F6" i="9"/>
  <c r="F12" i="9"/>
  <c r="F19" i="9"/>
  <c r="F27" i="9"/>
  <c r="G27" i="9" s="1"/>
  <c r="H27" i="9" s="1"/>
  <c r="L27" i="16" s="1"/>
  <c r="F34" i="9"/>
  <c r="F40" i="9"/>
  <c r="F48" i="9"/>
  <c r="F55" i="9"/>
  <c r="F62" i="9"/>
  <c r="F14" i="9"/>
  <c r="F23" i="9"/>
  <c r="F32" i="9"/>
  <c r="F43" i="9"/>
  <c r="F51" i="9"/>
  <c r="F60" i="9"/>
  <c r="F8" i="9"/>
  <c r="G8" i="9" s="1"/>
  <c r="H8" i="9" s="1"/>
  <c r="L8" i="16" s="1"/>
  <c r="F18" i="9"/>
  <c r="F28" i="9"/>
  <c r="F38" i="9"/>
  <c r="F46" i="9"/>
  <c r="F56" i="9"/>
  <c r="F16" i="9"/>
  <c r="F35" i="9"/>
  <c r="F54" i="9"/>
  <c r="G54" i="9" s="1"/>
  <c r="H54" i="9" s="1"/>
  <c r="L54" i="16" s="1"/>
  <c r="F22" i="9"/>
  <c r="F39" i="9"/>
  <c r="F59" i="9"/>
  <c r="F7" i="9"/>
  <c r="G7" i="9" s="1"/>
  <c r="H7" i="9" s="1"/>
  <c r="L7" i="16" s="1"/>
  <c r="F44" i="9"/>
  <c r="F24" i="9"/>
  <c r="F4" i="9"/>
  <c r="G4" i="9" s="1"/>
  <c r="H4" i="9" s="1"/>
  <c r="L4" i="16" s="1"/>
  <c r="F11" i="9"/>
  <c r="G11" i="9" s="1"/>
  <c r="H11" i="9" s="1"/>
  <c r="L11" i="16" s="1"/>
  <c r="F50" i="9"/>
  <c r="F30" i="9"/>
  <c r="F5" i="10"/>
  <c r="G5" i="10" s="1"/>
  <c r="H5" i="10" s="1"/>
  <c r="D5" i="16" s="1"/>
  <c r="F9" i="10"/>
  <c r="F8" i="10"/>
  <c r="F13" i="10"/>
  <c r="F17" i="10"/>
  <c r="F21" i="10"/>
  <c r="F25" i="10"/>
  <c r="F29" i="10"/>
  <c r="F33" i="10"/>
  <c r="F37" i="10"/>
  <c r="F41" i="10"/>
  <c r="F45" i="10"/>
  <c r="F49" i="10"/>
  <c r="G49" i="10" s="1"/>
  <c r="H49" i="10" s="1"/>
  <c r="D49" i="16" s="1"/>
  <c r="F53" i="10"/>
  <c r="F57" i="10"/>
  <c r="F61" i="10"/>
  <c r="F10" i="10"/>
  <c r="G10" i="10" s="1"/>
  <c r="H10" i="10" s="1"/>
  <c r="D10" i="16" s="1"/>
  <c r="F15" i="10"/>
  <c r="F20" i="10"/>
  <c r="F26" i="10"/>
  <c r="F31" i="10"/>
  <c r="G31" i="10" s="1"/>
  <c r="H31" i="10" s="1"/>
  <c r="D31" i="16" s="1"/>
  <c r="F36" i="10"/>
  <c r="F42" i="10"/>
  <c r="F47" i="10"/>
  <c r="F52" i="10"/>
  <c r="G52" i="10" s="1"/>
  <c r="H52" i="10" s="1"/>
  <c r="D52" i="16" s="1"/>
  <c r="F58" i="10"/>
  <c r="F63" i="10"/>
  <c r="F11" i="10"/>
  <c r="F18" i="10"/>
  <c r="F24" i="10"/>
  <c r="F32" i="10"/>
  <c r="F39" i="10"/>
  <c r="F46" i="10"/>
  <c r="G46" i="10" s="1"/>
  <c r="H46" i="10" s="1"/>
  <c r="D46" i="16" s="1"/>
  <c r="F54" i="10"/>
  <c r="F60" i="10"/>
  <c r="F6" i="10"/>
  <c r="F14" i="10"/>
  <c r="G14" i="10" s="1"/>
  <c r="H14" i="10" s="1"/>
  <c r="D14" i="16" s="1"/>
  <c r="F22" i="10"/>
  <c r="F28" i="10"/>
  <c r="F35" i="10"/>
  <c r="F43" i="10"/>
  <c r="F50" i="10"/>
  <c r="F56" i="10"/>
  <c r="F4" i="10"/>
  <c r="G4" i="10" s="1"/>
  <c r="H4" i="10" s="1"/>
  <c r="D4" i="16" s="1"/>
  <c r="F12" i="10"/>
  <c r="G12" i="10" s="1"/>
  <c r="H12" i="10" s="1"/>
  <c r="D12" i="16" s="1"/>
  <c r="F27" i="10"/>
  <c r="F40" i="10"/>
  <c r="F55" i="10"/>
  <c r="F16" i="10"/>
  <c r="G16" i="10" s="1"/>
  <c r="H16" i="10" s="1"/>
  <c r="D16" i="16" s="1"/>
  <c r="F30" i="10"/>
  <c r="F44" i="10"/>
  <c r="F59" i="10"/>
  <c r="F19" i="10"/>
  <c r="G19" i="10" s="1"/>
  <c r="H19" i="10" s="1"/>
  <c r="D19" i="16" s="1"/>
  <c r="F48" i="10"/>
  <c r="F34" i="10"/>
  <c r="F62" i="10"/>
  <c r="F23" i="10"/>
  <c r="G23" i="10" s="1"/>
  <c r="H23" i="10" s="1"/>
  <c r="D23" i="16" s="1"/>
  <c r="F51" i="10"/>
  <c r="F7" i="10"/>
  <c r="F38" i="10"/>
  <c r="G4" i="11"/>
  <c r="H4" i="11" s="1"/>
  <c r="P4" i="16" s="1"/>
  <c r="F5" i="11"/>
  <c r="F9" i="11"/>
  <c r="F13" i="11"/>
  <c r="F17" i="11"/>
  <c r="F21" i="11"/>
  <c r="F25" i="11"/>
  <c r="F29" i="11"/>
  <c r="F33" i="11"/>
  <c r="G33" i="11" s="1"/>
  <c r="H33" i="11" s="1"/>
  <c r="P33" i="16" s="1"/>
  <c r="F8" i="11"/>
  <c r="F14" i="11"/>
  <c r="F19" i="11"/>
  <c r="F24" i="11"/>
  <c r="G24" i="11" s="1"/>
  <c r="H24" i="11" s="1"/>
  <c r="P24" i="16" s="1"/>
  <c r="F30" i="11"/>
  <c r="F35" i="11"/>
  <c r="F39" i="11"/>
  <c r="F43" i="11"/>
  <c r="G43" i="11" s="1"/>
  <c r="H43" i="11" s="1"/>
  <c r="P43" i="16" s="1"/>
  <c r="F47" i="11"/>
  <c r="F51" i="11"/>
  <c r="F55" i="11"/>
  <c r="F59" i="11"/>
  <c r="G59" i="11" s="1"/>
  <c r="H59" i="11" s="1"/>
  <c r="P59" i="16" s="1"/>
  <c r="F63" i="11"/>
  <c r="F7" i="11"/>
  <c r="F15" i="11"/>
  <c r="F22" i="11"/>
  <c r="G22" i="11" s="1"/>
  <c r="H22" i="11" s="1"/>
  <c r="P22" i="16" s="1"/>
  <c r="F28" i="11"/>
  <c r="F36" i="11"/>
  <c r="F41" i="11"/>
  <c r="F46" i="11"/>
  <c r="F52" i="11"/>
  <c r="F57" i="11"/>
  <c r="F62" i="11"/>
  <c r="F11" i="11"/>
  <c r="G11" i="11" s="1"/>
  <c r="H11" i="11" s="1"/>
  <c r="P11" i="16" s="1"/>
  <c r="F18" i="11"/>
  <c r="F26" i="11"/>
  <c r="F32" i="11"/>
  <c r="F38" i="11"/>
  <c r="G38" i="11" s="1"/>
  <c r="H38" i="11" s="1"/>
  <c r="P38" i="16" s="1"/>
  <c r="F44" i="11"/>
  <c r="F49" i="11"/>
  <c r="F54" i="11"/>
  <c r="F60" i="11"/>
  <c r="G60" i="11" s="1"/>
  <c r="H60" i="11" s="1"/>
  <c r="P60" i="16" s="1"/>
  <c r="F10" i="11"/>
  <c r="F23" i="11"/>
  <c r="F37" i="11"/>
  <c r="F48" i="11"/>
  <c r="G48" i="11" s="1"/>
  <c r="H48" i="11" s="1"/>
  <c r="P48" i="16" s="1"/>
  <c r="F58" i="11"/>
  <c r="F12" i="11"/>
  <c r="F27" i="11"/>
  <c r="F40" i="11"/>
  <c r="G40" i="11" s="1"/>
  <c r="H40" i="11" s="1"/>
  <c r="P40" i="16" s="1"/>
  <c r="F50" i="11"/>
  <c r="F61" i="11"/>
  <c r="F16" i="11"/>
  <c r="F42" i="11"/>
  <c r="G42" i="11" s="1"/>
  <c r="H42" i="11" s="1"/>
  <c r="P42" i="16" s="1"/>
  <c r="F4" i="11"/>
  <c r="F31" i="11"/>
  <c r="F53" i="11"/>
  <c r="F20" i="11"/>
  <c r="G20" i="11" s="1"/>
  <c r="H20" i="11" s="1"/>
  <c r="P20" i="16" s="1"/>
  <c r="F45" i="11"/>
  <c r="F56" i="11"/>
  <c r="F34" i="11"/>
  <c r="F6" i="11"/>
  <c r="G6" i="11" s="1"/>
  <c r="H6" i="11" s="1"/>
  <c r="P6" i="16" s="1"/>
  <c r="F7" i="13"/>
  <c r="F11" i="13"/>
  <c r="F15" i="13"/>
  <c r="F19" i="13"/>
  <c r="F23" i="13"/>
  <c r="F27" i="13"/>
  <c r="F31" i="13"/>
  <c r="F35" i="13"/>
  <c r="F39" i="13"/>
  <c r="F43" i="13"/>
  <c r="F47" i="13"/>
  <c r="F51" i="13"/>
  <c r="F55" i="13"/>
  <c r="F59" i="13"/>
  <c r="F63" i="13"/>
  <c r="F6" i="13"/>
  <c r="F12" i="13"/>
  <c r="F17" i="13"/>
  <c r="F22" i="13"/>
  <c r="G22" i="13" s="1"/>
  <c r="H22" i="13" s="1"/>
  <c r="F22" i="16" s="1"/>
  <c r="F28" i="13"/>
  <c r="F33" i="13"/>
  <c r="F38" i="13"/>
  <c r="F44" i="13"/>
  <c r="G44" i="13" s="1"/>
  <c r="H44" i="13" s="1"/>
  <c r="F44" i="16" s="1"/>
  <c r="F49" i="13"/>
  <c r="F54" i="13"/>
  <c r="F60" i="13"/>
  <c r="F9" i="13"/>
  <c r="G9" i="13" s="1"/>
  <c r="H9" i="13" s="1"/>
  <c r="F9" i="16" s="1"/>
  <c r="F14" i="13"/>
  <c r="F20" i="13"/>
  <c r="F25" i="13"/>
  <c r="F30" i="13"/>
  <c r="G30" i="13" s="1"/>
  <c r="H30" i="13" s="1"/>
  <c r="F30" i="16" s="1"/>
  <c r="F36" i="13"/>
  <c r="F41" i="13"/>
  <c r="F46" i="13"/>
  <c r="F52" i="13"/>
  <c r="G52" i="13" s="1"/>
  <c r="H52" i="13" s="1"/>
  <c r="F52" i="16" s="1"/>
  <c r="F57" i="13"/>
  <c r="F62" i="13"/>
  <c r="F13" i="13"/>
  <c r="F24" i="13"/>
  <c r="G24" i="13" s="1"/>
  <c r="H24" i="13" s="1"/>
  <c r="F24" i="16" s="1"/>
  <c r="F34" i="13"/>
  <c r="F45" i="13"/>
  <c r="F56" i="13"/>
  <c r="F5" i="13"/>
  <c r="G5" i="13" s="1"/>
  <c r="H5" i="13" s="1"/>
  <c r="F5" i="16" s="1"/>
  <c r="F16" i="13"/>
  <c r="F26" i="13"/>
  <c r="F37" i="13"/>
  <c r="F48" i="13"/>
  <c r="G48" i="13" s="1"/>
  <c r="H48" i="13" s="1"/>
  <c r="F48" i="16" s="1"/>
  <c r="F58" i="13"/>
  <c r="F8" i="13"/>
  <c r="F29" i="13"/>
  <c r="F50" i="13"/>
  <c r="G50" i="13" s="1"/>
  <c r="H50" i="13" s="1"/>
  <c r="F50" i="16" s="1"/>
  <c r="F18" i="13"/>
  <c r="F40" i="13"/>
  <c r="F61" i="13"/>
  <c r="F10" i="13"/>
  <c r="F32" i="13"/>
  <c r="F53" i="13"/>
  <c r="F21" i="13"/>
  <c r="F42" i="13"/>
  <c r="F4" i="13"/>
  <c r="G4" i="13" s="1"/>
  <c r="H4" i="13" s="1"/>
  <c r="F4" i="16" s="1"/>
  <c r="F5" i="4"/>
  <c r="F9" i="4"/>
  <c r="F13" i="4"/>
  <c r="F17" i="4"/>
  <c r="F21" i="4"/>
  <c r="F25" i="4"/>
  <c r="F29" i="4"/>
  <c r="F33" i="4"/>
  <c r="F37" i="4"/>
  <c r="F41" i="4"/>
  <c r="F45" i="4"/>
  <c r="F49" i="4"/>
  <c r="F53" i="4"/>
  <c r="F57" i="4"/>
  <c r="F61" i="4"/>
  <c r="F8" i="4"/>
  <c r="F14" i="4"/>
  <c r="F19" i="4"/>
  <c r="F24" i="4"/>
  <c r="F30" i="4"/>
  <c r="F35" i="4"/>
  <c r="F40" i="4"/>
  <c r="F46" i="4"/>
  <c r="F51" i="4"/>
  <c r="F56" i="4"/>
  <c r="F62" i="4"/>
  <c r="F6" i="4"/>
  <c r="F12" i="4"/>
  <c r="F20" i="4"/>
  <c r="F27" i="4"/>
  <c r="F34" i="4"/>
  <c r="F42" i="4"/>
  <c r="F48" i="4"/>
  <c r="F55" i="4"/>
  <c r="F63" i="4"/>
  <c r="F10" i="4"/>
  <c r="F18" i="4"/>
  <c r="F28" i="4"/>
  <c r="F38" i="4"/>
  <c r="F47" i="4"/>
  <c r="F58" i="4"/>
  <c r="F7" i="4"/>
  <c r="F22" i="4"/>
  <c r="F32" i="4"/>
  <c r="F44" i="4"/>
  <c r="F59" i="4"/>
  <c r="F15" i="4"/>
  <c r="F26" i="4"/>
  <c r="F39" i="4"/>
  <c r="F52" i="4"/>
  <c r="F4" i="4"/>
  <c r="F23" i="4"/>
  <c r="F50" i="4"/>
  <c r="F31" i="4"/>
  <c r="F54" i="4"/>
  <c r="F11" i="4"/>
  <c r="F60" i="4"/>
  <c r="F36" i="4"/>
  <c r="F16" i="4"/>
  <c r="F43" i="4"/>
  <c r="G4" i="6"/>
  <c r="F5" i="6"/>
  <c r="F9" i="6"/>
  <c r="G9" i="6" s="1"/>
  <c r="H9" i="6" s="1"/>
  <c r="W9" i="16" s="1"/>
  <c r="F13" i="6"/>
  <c r="F17" i="6"/>
  <c r="F21" i="6"/>
  <c r="F25" i="6"/>
  <c r="G25" i="6" s="1"/>
  <c r="H25" i="6" s="1"/>
  <c r="W25" i="16" s="1"/>
  <c r="F29" i="6"/>
  <c r="F33" i="6"/>
  <c r="F37" i="6"/>
  <c r="F41" i="6"/>
  <c r="G41" i="6" s="1"/>
  <c r="H41" i="6" s="1"/>
  <c r="W41" i="16" s="1"/>
  <c r="F45" i="6"/>
  <c r="F49" i="6"/>
  <c r="F53" i="6"/>
  <c r="F57" i="6"/>
  <c r="G57" i="6" s="1"/>
  <c r="H57" i="6" s="1"/>
  <c r="W57" i="16" s="1"/>
  <c r="F61" i="6"/>
  <c r="F6" i="6"/>
  <c r="F11" i="6"/>
  <c r="F16" i="6"/>
  <c r="G16" i="6" s="1"/>
  <c r="H16" i="6" s="1"/>
  <c r="W16" i="16" s="1"/>
  <c r="F22" i="6"/>
  <c r="F27" i="6"/>
  <c r="F32" i="6"/>
  <c r="F38" i="6"/>
  <c r="G38" i="6" s="1"/>
  <c r="H38" i="6" s="1"/>
  <c r="W38" i="16" s="1"/>
  <c r="F43" i="6"/>
  <c r="F48" i="6"/>
  <c r="F54" i="6"/>
  <c r="F59" i="6"/>
  <c r="G59" i="6" s="1"/>
  <c r="H59" i="6" s="1"/>
  <c r="W59" i="16" s="1"/>
  <c r="F4" i="6"/>
  <c r="F7" i="6"/>
  <c r="F14" i="6"/>
  <c r="F20" i="6"/>
  <c r="G20" i="6" s="1"/>
  <c r="H20" i="6" s="1"/>
  <c r="W20" i="16" s="1"/>
  <c r="F28" i="6"/>
  <c r="F35" i="6"/>
  <c r="F42" i="6"/>
  <c r="F50" i="6"/>
  <c r="G50" i="6" s="1"/>
  <c r="H50" i="6" s="1"/>
  <c r="W50" i="16" s="1"/>
  <c r="F56" i="6"/>
  <c r="F63" i="6"/>
  <c r="F12" i="6"/>
  <c r="F23" i="6"/>
  <c r="G23" i="6" s="1"/>
  <c r="H23" i="6" s="1"/>
  <c r="W23" i="16" s="1"/>
  <c r="F31" i="6"/>
  <c r="F40" i="6"/>
  <c r="F51" i="6"/>
  <c r="F60" i="6"/>
  <c r="G60" i="6" s="1"/>
  <c r="H60" i="6" s="1"/>
  <c r="W60" i="16" s="1"/>
  <c r="F15" i="6"/>
  <c r="F26" i="6"/>
  <c r="F39" i="6"/>
  <c r="F52" i="6"/>
  <c r="F8" i="6"/>
  <c r="F19" i="6"/>
  <c r="F34" i="6"/>
  <c r="F46" i="6"/>
  <c r="F58" i="6"/>
  <c r="F30" i="6"/>
  <c r="F55" i="6"/>
  <c r="F10" i="6"/>
  <c r="G10" i="6" s="1"/>
  <c r="H10" i="6" s="1"/>
  <c r="W10" i="16" s="1"/>
  <c r="F36" i="6"/>
  <c r="F62" i="6"/>
  <c r="F44" i="6"/>
  <c r="F18" i="6"/>
  <c r="G18" i="6" s="1"/>
  <c r="H18" i="6" s="1"/>
  <c r="W18" i="16" s="1"/>
  <c r="F47" i="6"/>
  <c r="F24" i="6"/>
  <c r="F5" i="7"/>
  <c r="G5" i="7" s="1"/>
  <c r="H5" i="7" s="1"/>
  <c r="I5" i="16" s="1"/>
  <c r="F9" i="7"/>
  <c r="F13" i="7"/>
  <c r="F17" i="7"/>
  <c r="F21" i="7"/>
  <c r="G21" i="7" s="1"/>
  <c r="H21" i="7" s="1"/>
  <c r="I21" i="16" s="1"/>
  <c r="F25" i="7"/>
  <c r="F29" i="7"/>
  <c r="F33" i="7"/>
  <c r="F37" i="7"/>
  <c r="G37" i="7" s="1"/>
  <c r="H37" i="7" s="1"/>
  <c r="I37" i="16" s="1"/>
  <c r="F41" i="7"/>
  <c r="F45" i="7"/>
  <c r="F49" i="7"/>
  <c r="F53" i="7"/>
  <c r="G53" i="7" s="1"/>
  <c r="H53" i="7" s="1"/>
  <c r="I53" i="16" s="1"/>
  <c r="F57" i="7"/>
  <c r="F61" i="7"/>
  <c r="F10" i="7"/>
  <c r="F15" i="7"/>
  <c r="G15" i="7" s="1"/>
  <c r="H15" i="7" s="1"/>
  <c r="I15" i="16" s="1"/>
  <c r="F20" i="7"/>
  <c r="F26" i="7"/>
  <c r="F31" i="7"/>
  <c r="F36" i="7"/>
  <c r="F42" i="7"/>
  <c r="F47" i="7"/>
  <c r="F52" i="7"/>
  <c r="F58" i="7"/>
  <c r="G58" i="7" s="1"/>
  <c r="H58" i="7" s="1"/>
  <c r="I58" i="16" s="1"/>
  <c r="F63" i="7"/>
  <c r="F11" i="7"/>
  <c r="F18" i="7"/>
  <c r="F24" i="7"/>
  <c r="G24" i="7" s="1"/>
  <c r="H24" i="7" s="1"/>
  <c r="I24" i="16" s="1"/>
  <c r="F32" i="7"/>
  <c r="F39" i="7"/>
  <c r="F46" i="7"/>
  <c r="F54" i="7"/>
  <c r="F60" i="7"/>
  <c r="F8" i="7"/>
  <c r="F19" i="7"/>
  <c r="F28" i="7"/>
  <c r="G28" i="7" s="1"/>
  <c r="H28" i="7" s="1"/>
  <c r="I28" i="16" s="1"/>
  <c r="F38" i="7"/>
  <c r="F48" i="7"/>
  <c r="F56" i="7"/>
  <c r="F6" i="7"/>
  <c r="F16" i="7"/>
  <c r="F30" i="7"/>
  <c r="F43" i="7"/>
  <c r="F55" i="7"/>
  <c r="G55" i="7" s="1"/>
  <c r="H55" i="7" s="1"/>
  <c r="I55" i="16" s="1"/>
  <c r="F12" i="7"/>
  <c r="F23" i="7"/>
  <c r="F35" i="7"/>
  <c r="F50" i="7"/>
  <c r="G50" i="7" s="1"/>
  <c r="H50" i="7" s="1"/>
  <c r="I50" i="16" s="1"/>
  <c r="F62" i="7"/>
  <c r="F22" i="7"/>
  <c r="F44" i="7"/>
  <c r="F27" i="7"/>
  <c r="G27" i="7" s="1"/>
  <c r="H27" i="7" s="1"/>
  <c r="I27" i="16" s="1"/>
  <c r="F51" i="7"/>
  <c r="F34" i="7"/>
  <c r="F7" i="7"/>
  <c r="F59" i="7"/>
  <c r="G59" i="7" s="1"/>
  <c r="H59" i="7" s="1"/>
  <c r="I59" i="16" s="1"/>
  <c r="F40" i="7"/>
  <c r="F14" i="7"/>
  <c r="F4" i="7"/>
  <c r="G4" i="7" s="1"/>
  <c r="H4" i="7" s="1"/>
  <c r="I4" i="16" s="1"/>
  <c r="H4" i="6"/>
  <c r="W4" i="16" s="1"/>
  <c r="G6" i="6"/>
  <c r="H6" i="6" s="1"/>
  <c r="W6" i="16" s="1"/>
  <c r="G6" i="7"/>
  <c r="H6" i="7" s="1"/>
  <c r="I6" i="16" s="1"/>
  <c r="G5" i="11"/>
  <c r="H5" i="11" s="1"/>
  <c r="P5" i="16" s="1"/>
  <c r="G6" i="15"/>
  <c r="H6" i="15" s="1"/>
  <c r="N6" i="16" s="1"/>
  <c r="G37" i="11"/>
  <c r="H37" i="11" s="1"/>
  <c r="P37" i="16" s="1"/>
  <c r="G48" i="10"/>
  <c r="H48" i="10" s="1"/>
  <c r="D48" i="16" s="1"/>
  <c r="G34" i="9"/>
  <c r="H34" i="9" s="1"/>
  <c r="L34" i="16" s="1"/>
  <c r="G18" i="9"/>
  <c r="H18" i="9" s="1"/>
  <c r="L18" i="16" s="1"/>
  <c r="G5" i="9"/>
  <c r="H5" i="9" s="1"/>
  <c r="L5" i="16" s="1"/>
  <c r="G5" i="8"/>
  <c r="H5" i="8" s="1"/>
  <c r="X5" i="16" s="1"/>
  <c r="G9" i="11"/>
  <c r="H9" i="11" s="1"/>
  <c r="P9" i="16" s="1"/>
  <c r="G25" i="11"/>
  <c r="H25" i="11" s="1"/>
  <c r="P25" i="16" s="1"/>
  <c r="G41" i="11"/>
  <c r="H41" i="11" s="1"/>
  <c r="P41" i="16" s="1"/>
  <c r="G13" i="11"/>
  <c r="H13" i="11" s="1"/>
  <c r="P13" i="16" s="1"/>
  <c r="G29" i="11"/>
  <c r="H29" i="11" s="1"/>
  <c r="P29" i="16" s="1"/>
  <c r="G45" i="11"/>
  <c r="H45" i="11" s="1"/>
  <c r="P45" i="16" s="1"/>
  <c r="G5" i="12"/>
  <c r="H5" i="12" s="1"/>
  <c r="Q5" i="16" s="1"/>
  <c r="G54" i="14"/>
  <c r="H54" i="14" s="1"/>
  <c r="M54" i="16" s="1"/>
  <c r="G18" i="14"/>
  <c r="H18" i="14" s="1"/>
  <c r="M18" i="16" s="1"/>
  <c r="G55" i="14"/>
  <c r="H55" i="14" s="1"/>
  <c r="M55" i="16" s="1"/>
  <c r="G17" i="11"/>
  <c r="H17" i="11" s="1"/>
  <c r="P17" i="16" s="1"/>
  <c r="G50" i="11"/>
  <c r="H50" i="11" s="1"/>
  <c r="P50" i="16" s="1"/>
  <c r="G21" i="11"/>
  <c r="H21" i="11" s="1"/>
  <c r="P21" i="16" s="1"/>
  <c r="G61" i="12"/>
  <c r="H61" i="12" s="1"/>
  <c r="Q61" i="16" s="1"/>
  <c r="G57" i="12"/>
  <c r="H57" i="12" s="1"/>
  <c r="Q57" i="16" s="1"/>
  <c r="G53" i="12"/>
  <c r="H53" i="12" s="1"/>
  <c r="Q53" i="16" s="1"/>
  <c r="G45" i="12"/>
  <c r="H45" i="12" s="1"/>
  <c r="Q45" i="16" s="1"/>
  <c r="G41" i="12"/>
  <c r="H41" i="12" s="1"/>
  <c r="Q41" i="16" s="1"/>
  <c r="G33" i="12"/>
  <c r="H33" i="12" s="1"/>
  <c r="Q33" i="16" s="1"/>
  <c r="G29" i="12"/>
  <c r="H29" i="12" s="1"/>
  <c r="Q29" i="16" s="1"/>
  <c r="G25" i="12"/>
  <c r="H25" i="12" s="1"/>
  <c r="Q25" i="16" s="1"/>
  <c r="G21" i="12"/>
  <c r="H21" i="12" s="1"/>
  <c r="Q21" i="16" s="1"/>
  <c r="G17" i="12"/>
  <c r="H17" i="12" s="1"/>
  <c r="Q17" i="16" s="1"/>
  <c r="G13" i="12"/>
  <c r="H13" i="12" s="1"/>
  <c r="Q13" i="16" s="1"/>
  <c r="G9" i="12"/>
  <c r="H9" i="12" s="1"/>
  <c r="Q9" i="16" s="1"/>
  <c r="G62" i="12"/>
  <c r="H62" i="12" s="1"/>
  <c r="Q62" i="16" s="1"/>
  <c r="G54" i="12"/>
  <c r="H54" i="12" s="1"/>
  <c r="Q54" i="16" s="1"/>
  <c r="G50" i="12"/>
  <c r="H50" i="12" s="1"/>
  <c r="Q50" i="16" s="1"/>
  <c r="G46" i="12"/>
  <c r="H46" i="12" s="1"/>
  <c r="Q46" i="16" s="1"/>
  <c r="G42" i="12"/>
  <c r="H42" i="12" s="1"/>
  <c r="Q42" i="16" s="1"/>
  <c r="G38" i="12"/>
  <c r="H38" i="12" s="1"/>
  <c r="Q38" i="16" s="1"/>
  <c r="G26" i="12"/>
  <c r="H26" i="12" s="1"/>
  <c r="Q26" i="16" s="1"/>
  <c r="G22" i="12"/>
  <c r="H22" i="12" s="1"/>
  <c r="Q22" i="16" s="1"/>
  <c r="G18" i="12"/>
  <c r="H18" i="12" s="1"/>
  <c r="Q18" i="16" s="1"/>
  <c r="G14" i="12"/>
  <c r="H14" i="12" s="1"/>
  <c r="Q14" i="16" s="1"/>
  <c r="G10" i="12"/>
  <c r="H10" i="12" s="1"/>
  <c r="Q10" i="16" s="1"/>
  <c r="G60" i="12"/>
  <c r="H60" i="12" s="1"/>
  <c r="Q60" i="16" s="1"/>
  <c r="G59" i="12"/>
  <c r="H59" i="12" s="1"/>
  <c r="Q59" i="16" s="1"/>
  <c r="G40" i="12"/>
  <c r="H40" i="12" s="1"/>
  <c r="Q40" i="16" s="1"/>
  <c r="G32" i="12"/>
  <c r="H32" i="12" s="1"/>
  <c r="Q32" i="16" s="1"/>
  <c r="G31" i="12"/>
  <c r="H31" i="12" s="1"/>
  <c r="Q31" i="16" s="1"/>
  <c r="G27" i="12"/>
  <c r="H27" i="12" s="1"/>
  <c r="Q27" i="16" s="1"/>
  <c r="G24" i="12"/>
  <c r="H24" i="12" s="1"/>
  <c r="Q24" i="16" s="1"/>
  <c r="G19" i="12"/>
  <c r="H19" i="12" s="1"/>
  <c r="Q19" i="16" s="1"/>
  <c r="G16" i="12"/>
  <c r="H16" i="12" s="1"/>
  <c r="Q16" i="16" s="1"/>
  <c r="G11" i="12"/>
  <c r="H11" i="12" s="1"/>
  <c r="Q11" i="16" s="1"/>
  <c r="G8" i="12"/>
  <c r="H8" i="12" s="1"/>
  <c r="Q8" i="16" s="1"/>
  <c r="G63" i="12"/>
  <c r="H63" i="12" s="1"/>
  <c r="Q63" i="16" s="1"/>
  <c r="G52" i="12"/>
  <c r="H52" i="12" s="1"/>
  <c r="Q52" i="16" s="1"/>
  <c r="G51" i="12"/>
  <c r="H51" i="12" s="1"/>
  <c r="Q51" i="16" s="1"/>
  <c r="G48" i="12"/>
  <c r="H48" i="12" s="1"/>
  <c r="Q48" i="16" s="1"/>
  <c r="G47" i="12"/>
  <c r="H47" i="12" s="1"/>
  <c r="Q47" i="16" s="1"/>
  <c r="G44" i="12"/>
  <c r="H44" i="12" s="1"/>
  <c r="Q44" i="16" s="1"/>
  <c r="G43" i="12"/>
  <c r="H43" i="12" s="1"/>
  <c r="Q43" i="16" s="1"/>
  <c r="G35" i="12"/>
  <c r="H35" i="12" s="1"/>
  <c r="Q35" i="16" s="1"/>
  <c r="G28" i="12"/>
  <c r="H28" i="12" s="1"/>
  <c r="Q28" i="16" s="1"/>
  <c r="G20" i="12"/>
  <c r="H20" i="12" s="1"/>
  <c r="Q20" i="16" s="1"/>
  <c r="G15" i="12"/>
  <c r="H15" i="12" s="1"/>
  <c r="Q15" i="16" s="1"/>
  <c r="G7" i="12"/>
  <c r="H7" i="12" s="1"/>
  <c r="Q7" i="16" s="1"/>
  <c r="G32" i="11"/>
  <c r="H32" i="11" s="1"/>
  <c r="P32" i="16" s="1"/>
  <c r="G44" i="11"/>
  <c r="H44" i="11" s="1"/>
  <c r="P44" i="16" s="1"/>
  <c r="G63" i="13"/>
  <c r="H63" i="13" s="1"/>
  <c r="F63" i="16" s="1"/>
  <c r="G59" i="13"/>
  <c r="H59" i="13" s="1"/>
  <c r="F59" i="16" s="1"/>
  <c r="G55" i="13"/>
  <c r="H55" i="13" s="1"/>
  <c r="F55" i="16" s="1"/>
  <c r="G62" i="13"/>
  <c r="H62" i="13" s="1"/>
  <c r="F62" i="16" s="1"/>
  <c r="G58" i="13"/>
  <c r="H58" i="13" s="1"/>
  <c r="F58" i="16" s="1"/>
  <c r="G54" i="13"/>
  <c r="H54" i="13" s="1"/>
  <c r="F54" i="16" s="1"/>
  <c r="G46" i="13"/>
  <c r="H46" i="13" s="1"/>
  <c r="F46" i="16" s="1"/>
  <c r="G42" i="13"/>
  <c r="H42" i="13" s="1"/>
  <c r="F42" i="16" s="1"/>
  <c r="G38" i="13"/>
  <c r="H38" i="13" s="1"/>
  <c r="F38" i="16" s="1"/>
  <c r="G34" i="13"/>
  <c r="H34" i="13" s="1"/>
  <c r="F34" i="16" s="1"/>
  <c r="G26" i="13"/>
  <c r="H26" i="13" s="1"/>
  <c r="F26" i="16" s="1"/>
  <c r="G18" i="13"/>
  <c r="H18" i="13" s="1"/>
  <c r="F18" i="16" s="1"/>
  <c r="G14" i="13"/>
  <c r="H14" i="13" s="1"/>
  <c r="F14" i="16" s="1"/>
  <c r="G10" i="13"/>
  <c r="H10" i="13" s="1"/>
  <c r="F10" i="16" s="1"/>
  <c r="G61" i="13"/>
  <c r="H61" i="13" s="1"/>
  <c r="F61" i="16" s="1"/>
  <c r="G57" i="13"/>
  <c r="H57" i="13" s="1"/>
  <c r="F57" i="16" s="1"/>
  <c r="G51" i="13"/>
  <c r="H51" i="13" s="1"/>
  <c r="F51" i="16" s="1"/>
  <c r="G47" i="13"/>
  <c r="H47" i="13" s="1"/>
  <c r="F47" i="16" s="1"/>
  <c r="G43" i="13"/>
  <c r="H43" i="13" s="1"/>
  <c r="F43" i="16" s="1"/>
  <c r="G39" i="13"/>
  <c r="H39" i="13" s="1"/>
  <c r="F39" i="16" s="1"/>
  <c r="G35" i="13"/>
  <c r="H35" i="13" s="1"/>
  <c r="F35" i="16" s="1"/>
  <c r="G31" i="13"/>
  <c r="H31" i="13" s="1"/>
  <c r="F31" i="16" s="1"/>
  <c r="G27" i="13"/>
  <c r="H27" i="13" s="1"/>
  <c r="F27" i="16" s="1"/>
  <c r="G23" i="13"/>
  <c r="H23" i="13" s="1"/>
  <c r="F23" i="16" s="1"/>
  <c r="G19" i="13"/>
  <c r="H19" i="13" s="1"/>
  <c r="F19" i="16" s="1"/>
  <c r="G15" i="13"/>
  <c r="H15" i="13" s="1"/>
  <c r="F15" i="16" s="1"/>
  <c r="G11" i="13"/>
  <c r="H11" i="13" s="1"/>
  <c r="F11" i="16" s="1"/>
  <c r="G7" i="13"/>
  <c r="H7" i="13" s="1"/>
  <c r="F7" i="16" s="1"/>
  <c r="G60" i="13"/>
  <c r="H60" i="13" s="1"/>
  <c r="F60" i="16" s="1"/>
  <c r="G5" i="14"/>
  <c r="H5" i="14" s="1"/>
  <c r="M5" i="16" s="1"/>
  <c r="G14" i="14"/>
  <c r="H14" i="14" s="1"/>
  <c r="M14" i="16" s="1"/>
  <c r="G7" i="11"/>
  <c r="H7" i="11" s="1"/>
  <c r="P7" i="16" s="1"/>
  <c r="G15" i="11"/>
  <c r="H15" i="11" s="1"/>
  <c r="P15" i="16" s="1"/>
  <c r="G19" i="11"/>
  <c r="H19" i="11" s="1"/>
  <c r="P19" i="16" s="1"/>
  <c r="G23" i="11"/>
  <c r="H23" i="11" s="1"/>
  <c r="P23" i="16" s="1"/>
  <c r="G27" i="11"/>
  <c r="H27" i="11" s="1"/>
  <c r="P27" i="16" s="1"/>
  <c r="G31" i="11"/>
  <c r="H31" i="11" s="1"/>
  <c r="P31" i="16" s="1"/>
  <c r="G35" i="11"/>
  <c r="H35" i="11" s="1"/>
  <c r="P35" i="16" s="1"/>
  <c r="G39" i="11"/>
  <c r="H39" i="11" s="1"/>
  <c r="P39" i="16" s="1"/>
  <c r="G47" i="11"/>
  <c r="H47" i="11" s="1"/>
  <c r="P47" i="16" s="1"/>
  <c r="G6" i="13"/>
  <c r="H6" i="13" s="1"/>
  <c r="F6" i="16" s="1"/>
  <c r="G56" i="13"/>
  <c r="H56" i="13" s="1"/>
  <c r="F56" i="16" s="1"/>
  <c r="G10" i="14"/>
  <c r="H10" i="14" s="1"/>
  <c r="M10" i="16" s="1"/>
  <c r="G26" i="14"/>
  <c r="H26" i="14" s="1"/>
  <c r="M26" i="16" s="1"/>
  <c r="G56" i="11"/>
  <c r="H56" i="11" s="1"/>
  <c r="P56" i="16" s="1"/>
  <c r="G52" i="11"/>
  <c r="H52" i="11" s="1"/>
  <c r="P52" i="16" s="1"/>
  <c r="G61" i="11"/>
  <c r="H61" i="11" s="1"/>
  <c r="P61" i="16" s="1"/>
  <c r="G57" i="11"/>
  <c r="H57" i="11" s="1"/>
  <c r="P57" i="16" s="1"/>
  <c r="G53" i="11"/>
  <c r="H53" i="11" s="1"/>
  <c r="P53" i="16" s="1"/>
  <c r="G49" i="11"/>
  <c r="H49" i="11" s="1"/>
  <c r="P49" i="16" s="1"/>
  <c r="G8" i="11"/>
  <c r="H8" i="11" s="1"/>
  <c r="P8" i="16" s="1"/>
  <c r="G12" i="11"/>
  <c r="H12" i="11" s="1"/>
  <c r="P12" i="16" s="1"/>
  <c r="G16" i="11"/>
  <c r="H16" i="11" s="1"/>
  <c r="P16" i="16" s="1"/>
  <c r="G28" i="11"/>
  <c r="H28" i="11" s="1"/>
  <c r="P28" i="16" s="1"/>
  <c r="G36" i="11"/>
  <c r="H36" i="11" s="1"/>
  <c r="P36" i="16" s="1"/>
  <c r="G60" i="14"/>
  <c r="H60" i="14" s="1"/>
  <c r="M60" i="16" s="1"/>
  <c r="G52" i="14"/>
  <c r="H52" i="14" s="1"/>
  <c r="M52" i="16" s="1"/>
  <c r="G48" i="14"/>
  <c r="H48" i="14" s="1"/>
  <c r="M48" i="16" s="1"/>
  <c r="G61" i="14"/>
  <c r="H61" i="14" s="1"/>
  <c r="M61" i="16" s="1"/>
  <c r="G57" i="14"/>
  <c r="H57" i="14" s="1"/>
  <c r="M57" i="16" s="1"/>
  <c r="G53" i="14"/>
  <c r="H53" i="14" s="1"/>
  <c r="M53" i="16" s="1"/>
  <c r="G45" i="14"/>
  <c r="H45" i="14" s="1"/>
  <c r="M45" i="16" s="1"/>
  <c r="G41" i="14"/>
  <c r="H41" i="14" s="1"/>
  <c r="M41" i="16" s="1"/>
  <c r="G36" i="14"/>
  <c r="H36" i="14" s="1"/>
  <c r="M36" i="16" s="1"/>
  <c r="G28" i="14"/>
  <c r="H28" i="14" s="1"/>
  <c r="M28" i="16" s="1"/>
  <c r="G24" i="14"/>
  <c r="H24" i="14" s="1"/>
  <c r="M24" i="16" s="1"/>
  <c r="G20" i="14"/>
  <c r="H20" i="14" s="1"/>
  <c r="M20" i="16" s="1"/>
  <c r="G12" i="14"/>
  <c r="H12" i="14" s="1"/>
  <c r="M12" i="16" s="1"/>
  <c r="G8" i="14"/>
  <c r="H8" i="14" s="1"/>
  <c r="M8" i="16" s="1"/>
  <c r="G42" i="14"/>
  <c r="H42" i="14" s="1"/>
  <c r="M42" i="16" s="1"/>
  <c r="G37" i="14"/>
  <c r="H37" i="14" s="1"/>
  <c r="M37" i="16" s="1"/>
  <c r="G33" i="14"/>
  <c r="H33" i="14" s="1"/>
  <c r="M33" i="16" s="1"/>
  <c r="G29" i="14"/>
  <c r="H29" i="14" s="1"/>
  <c r="M29" i="16" s="1"/>
  <c r="G63" i="14"/>
  <c r="H63" i="14" s="1"/>
  <c r="M63" i="16" s="1"/>
  <c r="G47" i="14"/>
  <c r="H47" i="14" s="1"/>
  <c r="M47" i="16" s="1"/>
  <c r="G46" i="14"/>
  <c r="H46" i="14" s="1"/>
  <c r="M46" i="16" s="1"/>
  <c r="G39" i="14"/>
  <c r="H39" i="14" s="1"/>
  <c r="M39" i="16" s="1"/>
  <c r="G38" i="14"/>
  <c r="H38" i="14" s="1"/>
  <c r="M38" i="16" s="1"/>
  <c r="G35" i="14"/>
  <c r="H35" i="14" s="1"/>
  <c r="M35" i="16" s="1"/>
  <c r="G31" i="14"/>
  <c r="H31" i="14" s="1"/>
  <c r="M31" i="16" s="1"/>
  <c r="G30" i="14"/>
  <c r="H30" i="14" s="1"/>
  <c r="M30" i="16" s="1"/>
  <c r="G25" i="14"/>
  <c r="H25" i="14" s="1"/>
  <c r="M25" i="16" s="1"/>
  <c r="G17" i="14"/>
  <c r="H17" i="14" s="1"/>
  <c r="M17" i="16" s="1"/>
  <c r="G9" i="14"/>
  <c r="H9" i="14" s="1"/>
  <c r="M9" i="16" s="1"/>
  <c r="G58" i="14"/>
  <c r="H58" i="14" s="1"/>
  <c r="M58" i="16" s="1"/>
  <c r="G27" i="14"/>
  <c r="H27" i="14" s="1"/>
  <c r="M27" i="16" s="1"/>
  <c r="G23" i="14"/>
  <c r="H23" i="14" s="1"/>
  <c r="M23" i="16" s="1"/>
  <c r="G19" i="14"/>
  <c r="H19" i="14" s="1"/>
  <c r="M19" i="16" s="1"/>
  <c r="G15" i="14"/>
  <c r="H15" i="14" s="1"/>
  <c r="M15" i="16" s="1"/>
  <c r="G11" i="14"/>
  <c r="H11" i="14" s="1"/>
  <c r="M11" i="16" s="1"/>
  <c r="G7" i="14"/>
  <c r="H7" i="14" s="1"/>
  <c r="M7" i="16" s="1"/>
  <c r="G40" i="14"/>
  <c r="H40" i="14" s="1"/>
  <c r="M40" i="16" s="1"/>
  <c r="G10" i="11"/>
  <c r="H10" i="11" s="1"/>
  <c r="P10" i="16" s="1"/>
  <c r="G14" i="11"/>
  <c r="H14" i="11" s="1"/>
  <c r="P14" i="16" s="1"/>
  <c r="G18" i="11"/>
  <c r="H18" i="11" s="1"/>
  <c r="P18" i="16" s="1"/>
  <c r="G26" i="11"/>
  <c r="H26" i="11" s="1"/>
  <c r="P26" i="16" s="1"/>
  <c r="G30" i="11"/>
  <c r="H30" i="11" s="1"/>
  <c r="P30" i="16" s="1"/>
  <c r="G34" i="11"/>
  <c r="H34" i="11" s="1"/>
  <c r="P34" i="16" s="1"/>
  <c r="G46" i="11"/>
  <c r="H46" i="11" s="1"/>
  <c r="P46" i="16" s="1"/>
  <c r="G51" i="11"/>
  <c r="H51" i="11" s="1"/>
  <c r="P51" i="16" s="1"/>
  <c r="G54" i="11"/>
  <c r="H54" i="11" s="1"/>
  <c r="P54" i="16" s="1"/>
  <c r="G55" i="11"/>
  <c r="H55" i="11" s="1"/>
  <c r="P55" i="16" s="1"/>
  <c r="G58" i="11"/>
  <c r="H58" i="11" s="1"/>
  <c r="P58" i="16" s="1"/>
  <c r="G62" i="11"/>
  <c r="H62" i="11" s="1"/>
  <c r="P62" i="16" s="1"/>
  <c r="G63" i="11"/>
  <c r="H63" i="11" s="1"/>
  <c r="P63" i="16" s="1"/>
  <c r="G6" i="12"/>
  <c r="H6" i="12" s="1"/>
  <c r="Q6" i="16" s="1"/>
  <c r="G8" i="13"/>
  <c r="H8" i="13" s="1"/>
  <c r="F8" i="16" s="1"/>
  <c r="G12" i="13"/>
  <c r="H12" i="13" s="1"/>
  <c r="F12" i="16" s="1"/>
  <c r="G13" i="13"/>
  <c r="H13" i="13" s="1"/>
  <c r="F13" i="16" s="1"/>
  <c r="G16" i="13"/>
  <c r="H16" i="13" s="1"/>
  <c r="F16" i="16" s="1"/>
  <c r="G17" i="13"/>
  <c r="H17" i="13" s="1"/>
  <c r="F17" i="16" s="1"/>
  <c r="G20" i="13"/>
  <c r="H20" i="13" s="1"/>
  <c r="F20" i="16" s="1"/>
  <c r="G21" i="13"/>
  <c r="H21" i="13" s="1"/>
  <c r="F21" i="16" s="1"/>
  <c r="G25" i="13"/>
  <c r="H25" i="13" s="1"/>
  <c r="F25" i="16" s="1"/>
  <c r="G28" i="13"/>
  <c r="H28" i="13" s="1"/>
  <c r="F28" i="16" s="1"/>
  <c r="G29" i="13"/>
  <c r="H29" i="13" s="1"/>
  <c r="F29" i="16" s="1"/>
  <c r="G32" i="13"/>
  <c r="H32" i="13" s="1"/>
  <c r="F32" i="16" s="1"/>
  <c r="G33" i="13"/>
  <c r="H33" i="13" s="1"/>
  <c r="F33" i="16" s="1"/>
  <c r="G36" i="13"/>
  <c r="H36" i="13" s="1"/>
  <c r="F36" i="16" s="1"/>
  <c r="G37" i="13"/>
  <c r="H37" i="13" s="1"/>
  <c r="F37" i="16" s="1"/>
  <c r="G40" i="13"/>
  <c r="H40" i="13" s="1"/>
  <c r="F40" i="16" s="1"/>
  <c r="G41" i="13"/>
  <c r="H41" i="13" s="1"/>
  <c r="F41" i="16" s="1"/>
  <c r="G45" i="13"/>
  <c r="H45" i="13" s="1"/>
  <c r="F45" i="16" s="1"/>
  <c r="G49" i="13"/>
  <c r="H49" i="13" s="1"/>
  <c r="F49" i="16" s="1"/>
  <c r="G53" i="13"/>
  <c r="H53" i="13" s="1"/>
  <c r="F53" i="16" s="1"/>
  <c r="G6" i="14"/>
  <c r="H6" i="14" s="1"/>
  <c r="M6" i="16" s="1"/>
  <c r="G22" i="14"/>
  <c r="H22" i="14" s="1"/>
  <c r="M22" i="16" s="1"/>
  <c r="G50" i="14"/>
  <c r="H50" i="14" s="1"/>
  <c r="M50" i="16" s="1"/>
  <c r="G51" i="14"/>
  <c r="H51" i="14" s="1"/>
  <c r="M51" i="16" s="1"/>
  <c r="G5" i="15"/>
  <c r="H5" i="15" s="1"/>
  <c r="N5" i="16" s="1"/>
  <c r="G61" i="15"/>
  <c r="H61" i="15" s="1"/>
  <c r="N61" i="16" s="1"/>
  <c r="G53" i="15"/>
  <c r="H53" i="15" s="1"/>
  <c r="N53" i="16" s="1"/>
  <c r="G45" i="15"/>
  <c r="H45" i="15" s="1"/>
  <c r="N45" i="16" s="1"/>
  <c r="G37" i="15"/>
  <c r="H37" i="15" s="1"/>
  <c r="N37" i="16" s="1"/>
  <c r="G33" i="15"/>
  <c r="H33" i="15" s="1"/>
  <c r="N33" i="16" s="1"/>
  <c r="G29" i="15"/>
  <c r="H29" i="15" s="1"/>
  <c r="N29" i="16" s="1"/>
  <c r="G25" i="15"/>
  <c r="H25" i="15" s="1"/>
  <c r="N25" i="16" s="1"/>
  <c r="G21" i="15"/>
  <c r="H21" i="15" s="1"/>
  <c r="N21" i="16" s="1"/>
  <c r="G17" i="15"/>
  <c r="H17" i="15" s="1"/>
  <c r="N17" i="16" s="1"/>
  <c r="G9" i="15"/>
  <c r="H9" i="15" s="1"/>
  <c r="N9" i="16" s="1"/>
  <c r="G62" i="15"/>
  <c r="H62" i="15" s="1"/>
  <c r="N62" i="16" s="1"/>
  <c r="G58" i="15"/>
  <c r="H58" i="15" s="1"/>
  <c r="N58" i="16" s="1"/>
  <c r="G54" i="15"/>
  <c r="H54" i="15" s="1"/>
  <c r="N54" i="16" s="1"/>
  <c r="G50" i="15"/>
  <c r="H50" i="15" s="1"/>
  <c r="N50" i="16" s="1"/>
  <c r="G46" i="15"/>
  <c r="H46" i="15" s="1"/>
  <c r="N46" i="16" s="1"/>
  <c r="G42" i="15"/>
  <c r="H42" i="15" s="1"/>
  <c r="N42" i="16" s="1"/>
  <c r="G38" i="15"/>
  <c r="H38" i="15" s="1"/>
  <c r="N38" i="16" s="1"/>
  <c r="G34" i="15"/>
  <c r="H34" i="15" s="1"/>
  <c r="N34" i="16" s="1"/>
  <c r="G30" i="15"/>
  <c r="H30" i="15" s="1"/>
  <c r="N30" i="16" s="1"/>
  <c r="G26" i="15"/>
  <c r="H26" i="15" s="1"/>
  <c r="N26" i="16" s="1"/>
  <c r="G22" i="15"/>
  <c r="H22" i="15" s="1"/>
  <c r="N22" i="16" s="1"/>
  <c r="G14" i="15"/>
  <c r="H14" i="15" s="1"/>
  <c r="N14" i="16" s="1"/>
  <c r="G10" i="15"/>
  <c r="H10" i="15" s="1"/>
  <c r="N10" i="16" s="1"/>
  <c r="G7" i="15"/>
  <c r="H7" i="15" s="1"/>
  <c r="N7" i="16" s="1"/>
  <c r="G11" i="15"/>
  <c r="H11" i="15" s="1"/>
  <c r="N11" i="16" s="1"/>
  <c r="G12" i="15"/>
  <c r="H12" i="15" s="1"/>
  <c r="N12" i="16" s="1"/>
  <c r="G15" i="15"/>
  <c r="H15" i="15" s="1"/>
  <c r="N15" i="16" s="1"/>
  <c r="G19" i="15"/>
  <c r="H19" i="15" s="1"/>
  <c r="N19" i="16" s="1"/>
  <c r="G20" i="15"/>
  <c r="H20" i="15" s="1"/>
  <c r="N20" i="16" s="1"/>
  <c r="G23" i="15"/>
  <c r="H23" i="15" s="1"/>
  <c r="N23" i="16" s="1"/>
  <c r="G24" i="15"/>
  <c r="H24" i="15" s="1"/>
  <c r="N24" i="16" s="1"/>
  <c r="G27" i="15"/>
  <c r="H27" i="15" s="1"/>
  <c r="N27" i="16" s="1"/>
  <c r="G31" i="15"/>
  <c r="H31" i="15" s="1"/>
  <c r="N31" i="16" s="1"/>
  <c r="G32" i="15"/>
  <c r="H32" i="15" s="1"/>
  <c r="N32" i="16" s="1"/>
  <c r="G35" i="15"/>
  <c r="H35" i="15" s="1"/>
  <c r="N35" i="16" s="1"/>
  <c r="G36" i="15"/>
  <c r="H36" i="15" s="1"/>
  <c r="N36" i="16" s="1"/>
  <c r="G39" i="15"/>
  <c r="H39" i="15" s="1"/>
  <c r="N39" i="16" s="1"/>
  <c r="G40" i="15"/>
  <c r="H40" i="15" s="1"/>
  <c r="N40" i="16" s="1"/>
  <c r="G43" i="15"/>
  <c r="H43" i="15" s="1"/>
  <c r="N43" i="16" s="1"/>
  <c r="G44" i="15"/>
  <c r="H44" i="15" s="1"/>
  <c r="N44" i="16" s="1"/>
  <c r="G47" i="15"/>
  <c r="H47" i="15" s="1"/>
  <c r="N47" i="16" s="1"/>
  <c r="G48" i="15"/>
  <c r="H48" i="15" s="1"/>
  <c r="N48" i="16" s="1"/>
  <c r="G51" i="15"/>
  <c r="H51" i="15" s="1"/>
  <c r="N51" i="16" s="1"/>
  <c r="G55" i="15"/>
  <c r="H55" i="15" s="1"/>
  <c r="N55" i="16" s="1"/>
  <c r="G56" i="15"/>
  <c r="H56" i="15" s="1"/>
  <c r="N56" i="16" s="1"/>
  <c r="G59" i="15"/>
  <c r="H59" i="15" s="1"/>
  <c r="N59" i="16" s="1"/>
  <c r="G60" i="15"/>
  <c r="H60" i="15" s="1"/>
  <c r="N60" i="16" s="1"/>
  <c r="G63" i="15"/>
  <c r="H63" i="15" s="1"/>
  <c r="N63" i="16" s="1"/>
  <c r="G62" i="8"/>
  <c r="H62" i="8" s="1"/>
  <c r="X62" i="16" s="1"/>
  <c r="G58" i="8"/>
  <c r="H58" i="8" s="1"/>
  <c r="X58" i="16" s="1"/>
  <c r="G54" i="8"/>
  <c r="H54" i="8" s="1"/>
  <c r="X54" i="16" s="1"/>
  <c r="G50" i="8"/>
  <c r="H50" i="8" s="1"/>
  <c r="X50" i="16" s="1"/>
  <c r="G42" i="8"/>
  <c r="H42" i="8" s="1"/>
  <c r="X42" i="16" s="1"/>
  <c r="G63" i="8"/>
  <c r="H63" i="8" s="1"/>
  <c r="X63" i="16" s="1"/>
  <c r="G55" i="8"/>
  <c r="H55" i="8" s="1"/>
  <c r="X55" i="16" s="1"/>
  <c r="G51" i="8"/>
  <c r="H51" i="8" s="1"/>
  <c r="X51" i="16" s="1"/>
  <c r="G47" i="8"/>
  <c r="H47" i="8" s="1"/>
  <c r="X47" i="16" s="1"/>
  <c r="G43" i="8"/>
  <c r="H43" i="8" s="1"/>
  <c r="X43" i="16" s="1"/>
  <c r="G39" i="8"/>
  <c r="H39" i="8" s="1"/>
  <c r="X39" i="16" s="1"/>
  <c r="G60" i="8"/>
  <c r="H60" i="8" s="1"/>
  <c r="X60" i="16" s="1"/>
  <c r="G56" i="8"/>
  <c r="H56" i="8" s="1"/>
  <c r="X56" i="16" s="1"/>
  <c r="G52" i="8"/>
  <c r="H52" i="8" s="1"/>
  <c r="X52" i="16" s="1"/>
  <c r="G48" i="8"/>
  <c r="H48" i="8" s="1"/>
  <c r="X48" i="16" s="1"/>
  <c r="G44" i="8"/>
  <c r="H44" i="8" s="1"/>
  <c r="X44" i="16" s="1"/>
  <c r="G40" i="8"/>
  <c r="H40" i="8" s="1"/>
  <c r="X40" i="16" s="1"/>
  <c r="G61" i="8"/>
  <c r="H61" i="8" s="1"/>
  <c r="X61" i="16" s="1"/>
  <c r="G57" i="8"/>
  <c r="H57" i="8" s="1"/>
  <c r="X57" i="16" s="1"/>
  <c r="G53" i="8"/>
  <c r="H53" i="8" s="1"/>
  <c r="X53" i="16" s="1"/>
  <c r="G45" i="8"/>
  <c r="H45" i="8" s="1"/>
  <c r="X45" i="16" s="1"/>
  <c r="G38" i="8"/>
  <c r="H38" i="8" s="1"/>
  <c r="X38" i="16" s="1"/>
  <c r="G35" i="8"/>
  <c r="H35" i="8" s="1"/>
  <c r="X35" i="16" s="1"/>
  <c r="G23" i="8"/>
  <c r="H23" i="8" s="1"/>
  <c r="X23" i="16" s="1"/>
  <c r="G19" i="8"/>
  <c r="H19" i="8" s="1"/>
  <c r="X19" i="16" s="1"/>
  <c r="G15" i="8"/>
  <c r="H15" i="8" s="1"/>
  <c r="X15" i="16" s="1"/>
  <c r="G26" i="8"/>
  <c r="H26" i="8" s="1"/>
  <c r="X26" i="16" s="1"/>
  <c r="G18" i="8"/>
  <c r="H18" i="8" s="1"/>
  <c r="X18" i="16" s="1"/>
  <c r="G14" i="8"/>
  <c r="H14" i="8" s="1"/>
  <c r="X14" i="16" s="1"/>
  <c r="G41" i="8"/>
  <c r="H41" i="8" s="1"/>
  <c r="X41" i="16" s="1"/>
  <c r="G36" i="8"/>
  <c r="H36" i="8" s="1"/>
  <c r="X36" i="16" s="1"/>
  <c r="G32" i="8"/>
  <c r="H32" i="8" s="1"/>
  <c r="X32" i="16" s="1"/>
  <c r="G28" i="8"/>
  <c r="H28" i="8" s="1"/>
  <c r="X28" i="16" s="1"/>
  <c r="G24" i="8"/>
  <c r="H24" i="8" s="1"/>
  <c r="X24" i="16" s="1"/>
  <c r="G20" i="8"/>
  <c r="H20" i="8" s="1"/>
  <c r="X20" i="16" s="1"/>
  <c r="G16" i="8"/>
  <c r="H16" i="8" s="1"/>
  <c r="X16" i="16" s="1"/>
  <c r="G12" i="8"/>
  <c r="H12" i="8" s="1"/>
  <c r="X12" i="16" s="1"/>
  <c r="G34" i="8"/>
  <c r="H34" i="8" s="1"/>
  <c r="X34" i="16" s="1"/>
  <c r="G6" i="8"/>
  <c r="H6" i="8" s="1"/>
  <c r="X6" i="16" s="1"/>
  <c r="G37" i="8"/>
  <c r="H37" i="8" s="1"/>
  <c r="X37" i="16" s="1"/>
  <c r="G33" i="8"/>
  <c r="H33" i="8" s="1"/>
  <c r="X33" i="16" s="1"/>
  <c r="G25" i="8"/>
  <c r="H25" i="8" s="1"/>
  <c r="X25" i="16" s="1"/>
  <c r="G21" i="8"/>
  <c r="H21" i="8" s="1"/>
  <c r="X21" i="16" s="1"/>
  <c r="G17" i="8"/>
  <c r="H17" i="8" s="1"/>
  <c r="X17" i="16" s="1"/>
  <c r="G9" i="8"/>
  <c r="H9" i="8" s="1"/>
  <c r="X9" i="16" s="1"/>
  <c r="G22" i="8"/>
  <c r="H22" i="8" s="1"/>
  <c r="X22" i="16" s="1"/>
  <c r="G10" i="8"/>
  <c r="H10" i="8" s="1"/>
  <c r="X10" i="16" s="1"/>
  <c r="G6" i="9"/>
  <c r="H6" i="9" s="1"/>
  <c r="L6" i="16" s="1"/>
  <c r="G22" i="9"/>
  <c r="H22" i="9" s="1"/>
  <c r="L22" i="16" s="1"/>
  <c r="G61" i="10"/>
  <c r="H61" i="10" s="1"/>
  <c r="D61" i="16" s="1"/>
  <c r="G57" i="10"/>
  <c r="H57" i="10" s="1"/>
  <c r="D57" i="16" s="1"/>
  <c r="G53" i="10"/>
  <c r="H53" i="10" s="1"/>
  <c r="D53" i="16" s="1"/>
  <c r="G45" i="10"/>
  <c r="H45" i="10" s="1"/>
  <c r="D45" i="16" s="1"/>
  <c r="G41" i="10"/>
  <c r="H41" i="10" s="1"/>
  <c r="D41" i="16" s="1"/>
  <c r="G62" i="10"/>
  <c r="H62" i="10" s="1"/>
  <c r="D62" i="16" s="1"/>
  <c r="G58" i="10"/>
  <c r="H58" i="10" s="1"/>
  <c r="D58" i="16" s="1"/>
  <c r="G54" i="10"/>
  <c r="H54" i="10" s="1"/>
  <c r="D54" i="16" s="1"/>
  <c r="G50" i="10"/>
  <c r="H50" i="10" s="1"/>
  <c r="D50" i="16" s="1"/>
  <c r="G42" i="10"/>
  <c r="H42" i="10" s="1"/>
  <c r="D42" i="16" s="1"/>
  <c r="G38" i="10"/>
  <c r="H38" i="10" s="1"/>
  <c r="D38" i="16" s="1"/>
  <c r="G34" i="10"/>
  <c r="H34" i="10" s="1"/>
  <c r="D34" i="16" s="1"/>
  <c r="G30" i="10"/>
  <c r="H30" i="10" s="1"/>
  <c r="D30" i="16" s="1"/>
  <c r="G26" i="10"/>
  <c r="H26" i="10" s="1"/>
  <c r="D26" i="16" s="1"/>
  <c r="G22" i="10"/>
  <c r="H22" i="10" s="1"/>
  <c r="D22" i="16" s="1"/>
  <c r="G18" i="10"/>
  <c r="H18" i="10" s="1"/>
  <c r="D18" i="16" s="1"/>
  <c r="G63" i="10"/>
  <c r="H63" i="10" s="1"/>
  <c r="D63" i="16" s="1"/>
  <c r="G59" i="10"/>
  <c r="H59" i="10" s="1"/>
  <c r="D59" i="16" s="1"/>
  <c r="G55" i="10"/>
  <c r="H55" i="10" s="1"/>
  <c r="D55" i="16" s="1"/>
  <c r="G51" i="10"/>
  <c r="H51" i="10" s="1"/>
  <c r="D51" i="16" s="1"/>
  <c r="G47" i="10"/>
  <c r="H47" i="10" s="1"/>
  <c r="D47" i="16" s="1"/>
  <c r="G43" i="10"/>
  <c r="H43" i="10" s="1"/>
  <c r="D43" i="16" s="1"/>
  <c r="G39" i="10"/>
  <c r="H39" i="10" s="1"/>
  <c r="D39" i="16" s="1"/>
  <c r="G35" i="10"/>
  <c r="H35" i="10" s="1"/>
  <c r="D35" i="16" s="1"/>
  <c r="G27" i="10"/>
  <c r="H27" i="10" s="1"/>
  <c r="D27" i="16" s="1"/>
  <c r="G15" i="10"/>
  <c r="H15" i="10" s="1"/>
  <c r="D15" i="16" s="1"/>
  <c r="G11" i="10"/>
  <c r="H11" i="10" s="1"/>
  <c r="D11" i="16" s="1"/>
  <c r="G7" i="10"/>
  <c r="H7" i="10" s="1"/>
  <c r="D7" i="16" s="1"/>
  <c r="G60" i="10"/>
  <c r="H60" i="10" s="1"/>
  <c r="D60" i="16" s="1"/>
  <c r="G44" i="10"/>
  <c r="H44" i="10" s="1"/>
  <c r="D44" i="16" s="1"/>
  <c r="G56" i="10"/>
  <c r="H56" i="10" s="1"/>
  <c r="D56" i="16" s="1"/>
  <c r="G40" i="10"/>
  <c r="H40" i="10" s="1"/>
  <c r="D40" i="16" s="1"/>
  <c r="G37" i="10"/>
  <c r="H37" i="10" s="1"/>
  <c r="D37" i="16" s="1"/>
  <c r="G36" i="10"/>
  <c r="H36" i="10" s="1"/>
  <c r="D36" i="16" s="1"/>
  <c r="G33" i="10"/>
  <c r="H33" i="10" s="1"/>
  <c r="D33" i="16" s="1"/>
  <c r="G32" i="10"/>
  <c r="H32" i="10" s="1"/>
  <c r="D32" i="16" s="1"/>
  <c r="G29" i="10"/>
  <c r="H29" i="10" s="1"/>
  <c r="D29" i="16" s="1"/>
  <c r="G28" i="10"/>
  <c r="H28" i="10" s="1"/>
  <c r="D28" i="16" s="1"/>
  <c r="G25" i="10"/>
  <c r="H25" i="10" s="1"/>
  <c r="D25" i="16" s="1"/>
  <c r="G24" i="10"/>
  <c r="H24" i="10" s="1"/>
  <c r="D24" i="16" s="1"/>
  <c r="G21" i="10"/>
  <c r="H21" i="10" s="1"/>
  <c r="D21" i="16" s="1"/>
  <c r="G20" i="10"/>
  <c r="H20" i="10" s="1"/>
  <c r="D20" i="16" s="1"/>
  <c r="G17" i="10"/>
  <c r="H17" i="10" s="1"/>
  <c r="D17" i="16" s="1"/>
  <c r="G13" i="10"/>
  <c r="H13" i="10" s="1"/>
  <c r="D13" i="16" s="1"/>
  <c r="G9" i="10"/>
  <c r="H9" i="10" s="1"/>
  <c r="D9" i="16" s="1"/>
  <c r="G8" i="10"/>
  <c r="H8" i="10" s="1"/>
  <c r="D8" i="16" s="1"/>
  <c r="G10" i="9"/>
  <c r="H10" i="9" s="1"/>
  <c r="L10" i="16" s="1"/>
  <c r="G26" i="9"/>
  <c r="H26" i="9" s="1"/>
  <c r="L26" i="16" s="1"/>
  <c r="G30" i="9"/>
  <c r="H30" i="9" s="1"/>
  <c r="L30" i="16" s="1"/>
  <c r="G61" i="9"/>
  <c r="H61" i="9" s="1"/>
  <c r="L61" i="16" s="1"/>
  <c r="G53" i="9"/>
  <c r="H53" i="9" s="1"/>
  <c r="L53" i="16" s="1"/>
  <c r="G49" i="9"/>
  <c r="H49" i="9" s="1"/>
  <c r="L49" i="16" s="1"/>
  <c r="G45" i="9"/>
  <c r="H45" i="9" s="1"/>
  <c r="L45" i="16" s="1"/>
  <c r="G62" i="9"/>
  <c r="H62" i="9" s="1"/>
  <c r="L62" i="16" s="1"/>
  <c r="G58" i="9"/>
  <c r="H58" i="9" s="1"/>
  <c r="L58" i="16" s="1"/>
  <c r="G50" i="9"/>
  <c r="H50" i="9" s="1"/>
  <c r="L50" i="16" s="1"/>
  <c r="G46" i="9"/>
  <c r="H46" i="9" s="1"/>
  <c r="L46" i="16" s="1"/>
  <c r="G39" i="9"/>
  <c r="H39" i="9" s="1"/>
  <c r="L39" i="16" s="1"/>
  <c r="G35" i="9"/>
  <c r="H35" i="9" s="1"/>
  <c r="L35" i="16" s="1"/>
  <c r="G31" i="9"/>
  <c r="H31" i="9" s="1"/>
  <c r="L31" i="16" s="1"/>
  <c r="G23" i="9"/>
  <c r="H23" i="9" s="1"/>
  <c r="L23" i="16" s="1"/>
  <c r="G19" i="9"/>
  <c r="H19" i="9" s="1"/>
  <c r="L19" i="16" s="1"/>
  <c r="G15" i="9"/>
  <c r="H15" i="9" s="1"/>
  <c r="L15" i="16" s="1"/>
  <c r="G36" i="9"/>
  <c r="H36" i="9" s="1"/>
  <c r="L36" i="16" s="1"/>
  <c r="G32" i="9"/>
  <c r="H32" i="9" s="1"/>
  <c r="L32" i="16" s="1"/>
  <c r="G28" i="9"/>
  <c r="H28" i="9" s="1"/>
  <c r="L28" i="16" s="1"/>
  <c r="G24" i="9"/>
  <c r="H24" i="9" s="1"/>
  <c r="L24" i="16" s="1"/>
  <c r="G16" i="9"/>
  <c r="H16" i="9" s="1"/>
  <c r="L16" i="16" s="1"/>
  <c r="G12" i="9"/>
  <c r="H12" i="9" s="1"/>
  <c r="L12" i="16" s="1"/>
  <c r="G37" i="9"/>
  <c r="H37" i="9" s="1"/>
  <c r="L37" i="16" s="1"/>
  <c r="G33" i="9"/>
  <c r="H33" i="9" s="1"/>
  <c r="L33" i="16" s="1"/>
  <c r="G29" i="9"/>
  <c r="H29" i="9" s="1"/>
  <c r="L29" i="16" s="1"/>
  <c r="G21" i="9"/>
  <c r="H21" i="9" s="1"/>
  <c r="L21" i="16" s="1"/>
  <c r="G17" i="9"/>
  <c r="H17" i="9" s="1"/>
  <c r="L17" i="16" s="1"/>
  <c r="G13" i="9"/>
  <c r="H13" i="9" s="1"/>
  <c r="L13" i="16" s="1"/>
  <c r="G14" i="9"/>
  <c r="H14" i="9" s="1"/>
  <c r="L14" i="16" s="1"/>
  <c r="G38" i="9"/>
  <c r="H38" i="9" s="1"/>
  <c r="L38" i="16" s="1"/>
  <c r="G40" i="9"/>
  <c r="H40" i="9" s="1"/>
  <c r="L40" i="16" s="1"/>
  <c r="G43" i="9"/>
  <c r="H43" i="9" s="1"/>
  <c r="L43" i="16" s="1"/>
  <c r="G44" i="9"/>
  <c r="H44" i="9" s="1"/>
  <c r="L44" i="16" s="1"/>
  <c r="G47" i="9"/>
  <c r="H47" i="9" s="1"/>
  <c r="L47" i="16" s="1"/>
  <c r="G48" i="9"/>
  <c r="H48" i="9" s="1"/>
  <c r="L48" i="16" s="1"/>
  <c r="G51" i="9"/>
  <c r="H51" i="9" s="1"/>
  <c r="L51" i="16" s="1"/>
  <c r="G52" i="9"/>
  <c r="H52" i="9" s="1"/>
  <c r="L52" i="16" s="1"/>
  <c r="G55" i="9"/>
  <c r="H55" i="9" s="1"/>
  <c r="L55" i="16" s="1"/>
  <c r="G56" i="9"/>
  <c r="H56" i="9" s="1"/>
  <c r="L56" i="16" s="1"/>
  <c r="G59" i="9"/>
  <c r="H59" i="9" s="1"/>
  <c r="L59" i="16" s="1"/>
  <c r="G60" i="9"/>
  <c r="H60" i="9" s="1"/>
  <c r="L60" i="16" s="1"/>
  <c r="G63" i="9"/>
  <c r="H63" i="9" s="1"/>
  <c r="L63" i="16" s="1"/>
  <c r="G6" i="10"/>
  <c r="H6" i="10" s="1"/>
  <c r="D6" i="16" s="1"/>
  <c r="G61" i="7"/>
  <c r="H61" i="7" s="1"/>
  <c r="I61" i="16" s="1"/>
  <c r="G8" i="7"/>
  <c r="H8" i="7" s="1"/>
  <c r="I8" i="16" s="1"/>
  <c r="G16" i="7"/>
  <c r="H16" i="7" s="1"/>
  <c r="I16" i="16" s="1"/>
  <c r="G32" i="7"/>
  <c r="H32" i="7" s="1"/>
  <c r="I32" i="16" s="1"/>
  <c r="G40" i="7"/>
  <c r="H40" i="7" s="1"/>
  <c r="I40" i="16" s="1"/>
  <c r="G48" i="7"/>
  <c r="H48" i="7" s="1"/>
  <c r="I48" i="16" s="1"/>
  <c r="G56" i="7"/>
  <c r="H56" i="7" s="1"/>
  <c r="I56" i="16" s="1"/>
  <c r="G60" i="7"/>
  <c r="H60" i="7" s="1"/>
  <c r="I60" i="16" s="1"/>
  <c r="G7" i="7"/>
  <c r="H7" i="7" s="1"/>
  <c r="I7" i="16" s="1"/>
  <c r="G11" i="7"/>
  <c r="H11" i="7" s="1"/>
  <c r="I11" i="16" s="1"/>
  <c r="G19" i="7"/>
  <c r="H19" i="7" s="1"/>
  <c r="I19" i="16" s="1"/>
  <c r="G31" i="7"/>
  <c r="H31" i="7" s="1"/>
  <c r="I31" i="16" s="1"/>
  <c r="G35" i="7"/>
  <c r="H35" i="7" s="1"/>
  <c r="I35" i="16" s="1"/>
  <c r="G39" i="7"/>
  <c r="H39" i="7" s="1"/>
  <c r="I39" i="16" s="1"/>
  <c r="G43" i="7"/>
  <c r="H43" i="7" s="1"/>
  <c r="I43" i="16" s="1"/>
  <c r="G47" i="7"/>
  <c r="H47" i="7" s="1"/>
  <c r="I47" i="16" s="1"/>
  <c r="G51" i="7"/>
  <c r="H51" i="7" s="1"/>
  <c r="I51" i="16" s="1"/>
  <c r="G63" i="7"/>
  <c r="H63" i="7" s="1"/>
  <c r="I63" i="16" s="1"/>
  <c r="G20" i="7"/>
  <c r="H20" i="7" s="1"/>
  <c r="I20" i="16" s="1"/>
  <c r="G44" i="7"/>
  <c r="H44" i="7" s="1"/>
  <c r="I44" i="16" s="1"/>
  <c r="G52" i="7"/>
  <c r="H52" i="7" s="1"/>
  <c r="I52" i="16" s="1"/>
  <c r="G10" i="7"/>
  <c r="H10" i="7" s="1"/>
  <c r="I10" i="16" s="1"/>
  <c r="G14" i="7"/>
  <c r="H14" i="7" s="1"/>
  <c r="I14" i="16" s="1"/>
  <c r="G18" i="7"/>
  <c r="H18" i="7" s="1"/>
  <c r="I18" i="16" s="1"/>
  <c r="G22" i="7"/>
  <c r="H22" i="7" s="1"/>
  <c r="I22" i="16" s="1"/>
  <c r="G26" i="7"/>
  <c r="H26" i="7" s="1"/>
  <c r="I26" i="16" s="1"/>
  <c r="G30" i="7"/>
  <c r="H30" i="7" s="1"/>
  <c r="I30" i="16" s="1"/>
  <c r="G34" i="7"/>
  <c r="H34" i="7" s="1"/>
  <c r="I34" i="16" s="1"/>
  <c r="G38" i="7"/>
  <c r="H38" i="7" s="1"/>
  <c r="I38" i="16" s="1"/>
  <c r="G42" i="7"/>
  <c r="H42" i="7" s="1"/>
  <c r="I42" i="16" s="1"/>
  <c r="G46" i="7"/>
  <c r="H46" i="7" s="1"/>
  <c r="I46" i="16" s="1"/>
  <c r="G54" i="7"/>
  <c r="H54" i="7" s="1"/>
  <c r="I54" i="16" s="1"/>
  <c r="G62" i="7"/>
  <c r="H62" i="7" s="1"/>
  <c r="I62" i="16" s="1"/>
  <c r="G12" i="7"/>
  <c r="H12" i="7" s="1"/>
  <c r="I12" i="16" s="1"/>
  <c r="G36" i="7"/>
  <c r="H36" i="7" s="1"/>
  <c r="I36" i="16" s="1"/>
  <c r="G23" i="7"/>
  <c r="H23" i="7" s="1"/>
  <c r="I23" i="16" s="1"/>
  <c r="G9" i="7"/>
  <c r="H9" i="7" s="1"/>
  <c r="I9" i="16" s="1"/>
  <c r="G13" i="7"/>
  <c r="H13" i="7" s="1"/>
  <c r="I13" i="16" s="1"/>
  <c r="G17" i="7"/>
  <c r="H17" i="7" s="1"/>
  <c r="I17" i="16" s="1"/>
  <c r="G25" i="7"/>
  <c r="H25" i="7" s="1"/>
  <c r="I25" i="16" s="1"/>
  <c r="G29" i="7"/>
  <c r="H29" i="7" s="1"/>
  <c r="I29" i="16" s="1"/>
  <c r="G33" i="7"/>
  <c r="H33" i="7" s="1"/>
  <c r="I33" i="16" s="1"/>
  <c r="G41" i="7"/>
  <c r="H41" i="7" s="1"/>
  <c r="I41" i="16" s="1"/>
  <c r="G45" i="7"/>
  <c r="H45" i="7" s="1"/>
  <c r="I45" i="16" s="1"/>
  <c r="G49" i="7"/>
  <c r="H49" i="7" s="1"/>
  <c r="I49" i="16" s="1"/>
  <c r="G57" i="7"/>
  <c r="H57" i="7" s="1"/>
  <c r="I57" i="16" s="1"/>
  <c r="G5" i="6"/>
  <c r="H5" i="6" s="1"/>
  <c r="W5" i="16" s="1"/>
  <c r="G61" i="6"/>
  <c r="H61" i="6" s="1"/>
  <c r="W61" i="16" s="1"/>
  <c r="G24" i="6"/>
  <c r="H24" i="6" s="1"/>
  <c r="W24" i="16" s="1"/>
  <c r="G32" i="6"/>
  <c r="H32" i="6" s="1"/>
  <c r="W32" i="16" s="1"/>
  <c r="G52" i="6"/>
  <c r="H52" i="6" s="1"/>
  <c r="W52" i="16" s="1"/>
  <c r="G56" i="6"/>
  <c r="H56" i="6" s="1"/>
  <c r="W56" i="16" s="1"/>
  <c r="G7" i="6"/>
  <c r="H7" i="6" s="1"/>
  <c r="W7" i="16" s="1"/>
  <c r="G11" i="6"/>
  <c r="H11" i="6" s="1"/>
  <c r="W11" i="16" s="1"/>
  <c r="G15" i="6"/>
  <c r="H15" i="6" s="1"/>
  <c r="W15" i="16" s="1"/>
  <c r="G19" i="6"/>
  <c r="H19" i="6" s="1"/>
  <c r="W19" i="16" s="1"/>
  <c r="G27" i="6"/>
  <c r="H27" i="6" s="1"/>
  <c r="W27" i="16" s="1"/>
  <c r="G31" i="6"/>
  <c r="H31" i="6" s="1"/>
  <c r="W31" i="16" s="1"/>
  <c r="G35" i="6"/>
  <c r="H35" i="6" s="1"/>
  <c r="W35" i="16" s="1"/>
  <c r="G39" i="6"/>
  <c r="H39" i="6" s="1"/>
  <c r="W39" i="16" s="1"/>
  <c r="G43" i="6"/>
  <c r="H43" i="6" s="1"/>
  <c r="W43" i="16" s="1"/>
  <c r="G47" i="6"/>
  <c r="H47" i="6" s="1"/>
  <c r="W47" i="16" s="1"/>
  <c r="G51" i="6"/>
  <c r="H51" i="6" s="1"/>
  <c r="W51" i="16" s="1"/>
  <c r="G55" i="6"/>
  <c r="H55" i="6" s="1"/>
  <c r="W55" i="16" s="1"/>
  <c r="G63" i="6"/>
  <c r="H63" i="6" s="1"/>
  <c r="W63" i="16" s="1"/>
  <c r="G8" i="6"/>
  <c r="H8" i="6" s="1"/>
  <c r="W8" i="16" s="1"/>
  <c r="G28" i="6"/>
  <c r="H28" i="6" s="1"/>
  <c r="W28" i="16" s="1"/>
  <c r="G36" i="6"/>
  <c r="H36" i="6" s="1"/>
  <c r="W36" i="16" s="1"/>
  <c r="G48" i="6"/>
  <c r="H48" i="6" s="1"/>
  <c r="W48" i="16" s="1"/>
  <c r="G14" i="6"/>
  <c r="H14" i="6" s="1"/>
  <c r="W14" i="16" s="1"/>
  <c r="G22" i="6"/>
  <c r="H22" i="6" s="1"/>
  <c r="W22" i="16" s="1"/>
  <c r="G26" i="6"/>
  <c r="H26" i="6" s="1"/>
  <c r="W26" i="16" s="1"/>
  <c r="G30" i="6"/>
  <c r="H30" i="6" s="1"/>
  <c r="W30" i="16" s="1"/>
  <c r="G34" i="6"/>
  <c r="H34" i="6" s="1"/>
  <c r="W34" i="16" s="1"/>
  <c r="G42" i="6"/>
  <c r="H42" i="6" s="1"/>
  <c r="W42" i="16" s="1"/>
  <c r="G46" i="6"/>
  <c r="H46" i="6" s="1"/>
  <c r="W46" i="16" s="1"/>
  <c r="G54" i="6"/>
  <c r="H54" i="6" s="1"/>
  <c r="W54" i="16" s="1"/>
  <c r="G58" i="6"/>
  <c r="H58" i="6" s="1"/>
  <c r="W58" i="16" s="1"/>
  <c r="G62" i="6"/>
  <c r="H62" i="6" s="1"/>
  <c r="W62" i="16" s="1"/>
  <c r="G12" i="6"/>
  <c r="H12" i="6" s="1"/>
  <c r="W12" i="16" s="1"/>
  <c r="G40" i="6"/>
  <c r="H40" i="6" s="1"/>
  <c r="W40" i="16" s="1"/>
  <c r="G44" i="6"/>
  <c r="H44" i="6" s="1"/>
  <c r="W44" i="16" s="1"/>
  <c r="G13" i="6"/>
  <c r="H13" i="6" s="1"/>
  <c r="W13" i="16" s="1"/>
  <c r="G17" i="6"/>
  <c r="H17" i="6" s="1"/>
  <c r="W17" i="16" s="1"/>
  <c r="G21" i="6"/>
  <c r="H21" i="6" s="1"/>
  <c r="W21" i="16" s="1"/>
  <c r="G29" i="6"/>
  <c r="H29" i="6" s="1"/>
  <c r="W29" i="16" s="1"/>
  <c r="G33" i="6"/>
  <c r="H33" i="6" s="1"/>
  <c r="W33" i="16" s="1"/>
  <c r="G37" i="6"/>
  <c r="H37" i="6" s="1"/>
  <c r="W37" i="16" s="1"/>
  <c r="G45" i="6"/>
  <c r="H45" i="6" s="1"/>
  <c r="W45" i="16" s="1"/>
  <c r="G49" i="6"/>
  <c r="H49" i="6" s="1"/>
  <c r="W49" i="16" s="1"/>
  <c r="G53" i="6"/>
  <c r="H53" i="6" s="1"/>
  <c r="W53" i="16" s="1"/>
  <c r="G20" i="5"/>
  <c r="H20" i="5" s="1"/>
  <c r="R20" i="16" s="1"/>
  <c r="G36" i="5"/>
  <c r="H36" i="5" s="1"/>
  <c r="R36" i="16" s="1"/>
  <c r="G52" i="5"/>
  <c r="H52" i="5" s="1"/>
  <c r="R52" i="16" s="1"/>
  <c r="G5" i="5"/>
  <c r="H5" i="5" s="1"/>
  <c r="R5" i="16" s="1"/>
  <c r="G57" i="5"/>
  <c r="H57" i="5" s="1"/>
  <c r="R57" i="16" s="1"/>
  <c r="G53" i="5"/>
  <c r="H53" i="5" s="1"/>
  <c r="R53" i="16" s="1"/>
  <c r="G49" i="5"/>
  <c r="H49" i="5" s="1"/>
  <c r="R49" i="16" s="1"/>
  <c r="G41" i="5"/>
  <c r="H41" i="5" s="1"/>
  <c r="R41" i="16" s="1"/>
  <c r="G37" i="5"/>
  <c r="H37" i="5" s="1"/>
  <c r="R37" i="16" s="1"/>
  <c r="G33" i="5"/>
  <c r="H33" i="5" s="1"/>
  <c r="R33" i="16" s="1"/>
  <c r="G25" i="5"/>
  <c r="H25" i="5" s="1"/>
  <c r="R25" i="16" s="1"/>
  <c r="G21" i="5"/>
  <c r="H21" i="5" s="1"/>
  <c r="R21" i="16" s="1"/>
  <c r="G17" i="5"/>
  <c r="H17" i="5" s="1"/>
  <c r="R17" i="16" s="1"/>
  <c r="G9" i="5"/>
  <c r="H9" i="5" s="1"/>
  <c r="R9" i="16" s="1"/>
  <c r="G59" i="5"/>
  <c r="H59" i="5" s="1"/>
  <c r="R59" i="16" s="1"/>
  <c r="G55" i="5"/>
  <c r="H55" i="5" s="1"/>
  <c r="R55" i="16" s="1"/>
  <c r="G51" i="5"/>
  <c r="H51" i="5" s="1"/>
  <c r="R51" i="16" s="1"/>
  <c r="G43" i="5"/>
  <c r="H43" i="5" s="1"/>
  <c r="R43" i="16" s="1"/>
  <c r="G35" i="5"/>
  <c r="H35" i="5" s="1"/>
  <c r="R35" i="16" s="1"/>
  <c r="G15" i="5"/>
  <c r="H15" i="5" s="1"/>
  <c r="R15" i="16" s="1"/>
  <c r="G7" i="5"/>
  <c r="H7" i="5" s="1"/>
  <c r="R7" i="16" s="1"/>
  <c r="G62" i="5"/>
  <c r="H62" i="5" s="1"/>
  <c r="R62" i="16" s="1"/>
  <c r="G54" i="5"/>
  <c r="H54" i="5" s="1"/>
  <c r="R54" i="16" s="1"/>
  <c r="G50" i="5"/>
  <c r="H50" i="5" s="1"/>
  <c r="R50" i="16" s="1"/>
  <c r="G46" i="5"/>
  <c r="H46" i="5" s="1"/>
  <c r="R46" i="16" s="1"/>
  <c r="G42" i="5"/>
  <c r="H42" i="5" s="1"/>
  <c r="R42" i="16" s="1"/>
  <c r="G34" i="5"/>
  <c r="H34" i="5" s="1"/>
  <c r="R34" i="16" s="1"/>
  <c r="G30" i="5"/>
  <c r="H30" i="5" s="1"/>
  <c r="R30" i="16" s="1"/>
  <c r="G26" i="5"/>
  <c r="H26" i="5" s="1"/>
  <c r="R26" i="16" s="1"/>
  <c r="G18" i="5"/>
  <c r="H18" i="5" s="1"/>
  <c r="R18" i="16" s="1"/>
  <c r="G63" i="5"/>
  <c r="H63" i="5" s="1"/>
  <c r="R63" i="16" s="1"/>
  <c r="G39" i="5"/>
  <c r="H39" i="5" s="1"/>
  <c r="R39" i="16" s="1"/>
  <c r="G31" i="5"/>
  <c r="H31" i="5" s="1"/>
  <c r="R31" i="16" s="1"/>
  <c r="G27" i="5"/>
  <c r="H27" i="5" s="1"/>
  <c r="R27" i="16" s="1"/>
  <c r="G11" i="5"/>
  <c r="H11" i="5" s="1"/>
  <c r="R11" i="16" s="1"/>
  <c r="G24" i="5"/>
  <c r="H24" i="5" s="1"/>
  <c r="R24" i="16" s="1"/>
  <c r="G40" i="5"/>
  <c r="H40" i="5" s="1"/>
  <c r="R40" i="16" s="1"/>
  <c r="G56" i="5"/>
  <c r="H56" i="5" s="1"/>
  <c r="R56" i="16" s="1"/>
  <c r="G12" i="5"/>
  <c r="H12" i="5" s="1"/>
  <c r="R12" i="16" s="1"/>
  <c r="G28" i="5"/>
  <c r="H28" i="5" s="1"/>
  <c r="R28" i="16" s="1"/>
  <c r="G60" i="5"/>
  <c r="H60" i="5" s="1"/>
  <c r="R60" i="16" s="1"/>
  <c r="G8" i="5"/>
  <c r="H8" i="5" s="1"/>
  <c r="R8" i="16" s="1"/>
  <c r="G16" i="5"/>
  <c r="H16" i="5" s="1"/>
  <c r="R16" i="16" s="1"/>
  <c r="G32" i="5"/>
  <c r="H32" i="5" s="1"/>
  <c r="R32" i="16" s="1"/>
  <c r="G48" i="5"/>
  <c r="H48" i="5" s="1"/>
  <c r="R48" i="16" s="1"/>
  <c r="G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3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3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B4" i="16"/>
  <c r="F45" i="3" l="1"/>
  <c r="F61" i="3"/>
  <c r="F47" i="3"/>
  <c r="F50" i="3"/>
  <c r="G50" i="3" s="1"/>
  <c r="H50" i="3" s="1"/>
  <c r="B50" i="16" s="1"/>
  <c r="F46" i="3"/>
  <c r="F49" i="3"/>
  <c r="F52" i="3"/>
  <c r="F44" i="3"/>
  <c r="G44" i="3" s="1"/>
  <c r="H44" i="3" s="1"/>
  <c r="B44" i="16" s="1"/>
  <c r="F60" i="3"/>
  <c r="F43" i="3"/>
  <c r="F54" i="3"/>
  <c r="F53" i="3"/>
  <c r="G53" i="3" s="1"/>
  <c r="H53" i="3" s="1"/>
  <c r="B53" i="16" s="1"/>
  <c r="F58" i="3"/>
  <c r="F51" i="3"/>
  <c r="F55" i="3"/>
  <c r="F48" i="3"/>
  <c r="F56" i="3"/>
  <c r="F57" i="3"/>
  <c r="F42" i="3"/>
  <c r="F63" i="3"/>
  <c r="G63" i="3" s="1"/>
  <c r="H63" i="3" s="1"/>
  <c r="B63" i="16" s="1"/>
  <c r="F59" i="3"/>
  <c r="F62" i="3"/>
  <c r="H4" i="4"/>
  <c r="C4" i="16" s="1"/>
  <c r="G6" i="4"/>
  <c r="H6" i="4" s="1"/>
  <c r="C6" i="16" s="1"/>
  <c r="G61" i="4"/>
  <c r="H61" i="4" s="1"/>
  <c r="C61" i="16" s="1"/>
  <c r="G28" i="4"/>
  <c r="H28" i="4" s="1"/>
  <c r="C28" i="16" s="1"/>
  <c r="G36" i="4"/>
  <c r="H36" i="4" s="1"/>
  <c r="C36" i="16" s="1"/>
  <c r="G44" i="4"/>
  <c r="H44" i="4" s="1"/>
  <c r="C44" i="16" s="1"/>
  <c r="G56" i="4"/>
  <c r="H56" i="4" s="1"/>
  <c r="C56" i="16" s="1"/>
  <c r="G7" i="4"/>
  <c r="H7" i="4" s="1"/>
  <c r="C7" i="16" s="1"/>
  <c r="G11" i="4"/>
  <c r="H11" i="4" s="1"/>
  <c r="C11" i="16" s="1"/>
  <c r="G15" i="4"/>
  <c r="H15" i="4" s="1"/>
  <c r="C15" i="16" s="1"/>
  <c r="G19" i="4"/>
  <c r="H19" i="4" s="1"/>
  <c r="C19" i="16" s="1"/>
  <c r="G23" i="4"/>
  <c r="H23" i="4" s="1"/>
  <c r="C23" i="16" s="1"/>
  <c r="G27" i="4"/>
  <c r="H27" i="4" s="1"/>
  <c r="C27" i="16" s="1"/>
  <c r="G31" i="4"/>
  <c r="H31" i="4" s="1"/>
  <c r="C31" i="16" s="1"/>
  <c r="G35" i="4"/>
  <c r="H35" i="4" s="1"/>
  <c r="C35" i="16" s="1"/>
  <c r="G39" i="4"/>
  <c r="H39" i="4" s="1"/>
  <c r="C39" i="16" s="1"/>
  <c r="G43" i="4"/>
  <c r="H43" i="4" s="1"/>
  <c r="C43" i="16" s="1"/>
  <c r="G47" i="4"/>
  <c r="H47" i="4" s="1"/>
  <c r="C47" i="16" s="1"/>
  <c r="G51" i="4"/>
  <c r="H51" i="4" s="1"/>
  <c r="C51" i="16" s="1"/>
  <c r="G55" i="4"/>
  <c r="H55" i="4" s="1"/>
  <c r="C55" i="16" s="1"/>
  <c r="G59" i="4"/>
  <c r="H59" i="4" s="1"/>
  <c r="C59" i="16" s="1"/>
  <c r="G63" i="4"/>
  <c r="H63" i="4" s="1"/>
  <c r="C63" i="16" s="1"/>
  <c r="G12" i="4"/>
  <c r="H12" i="4" s="1"/>
  <c r="C12" i="16" s="1"/>
  <c r="G16" i="4"/>
  <c r="H16" i="4" s="1"/>
  <c r="C16" i="16" s="1"/>
  <c r="G24" i="4"/>
  <c r="H24" i="4" s="1"/>
  <c r="C24" i="16" s="1"/>
  <c r="G32" i="4"/>
  <c r="H32" i="4" s="1"/>
  <c r="C32" i="16" s="1"/>
  <c r="G40" i="4"/>
  <c r="H40" i="4" s="1"/>
  <c r="C40" i="16" s="1"/>
  <c r="G52" i="4"/>
  <c r="H52" i="4" s="1"/>
  <c r="C52" i="16" s="1"/>
  <c r="G60" i="4"/>
  <c r="H60" i="4" s="1"/>
  <c r="C60" i="16" s="1"/>
  <c r="G10" i="4"/>
  <c r="H10" i="4" s="1"/>
  <c r="C10" i="16" s="1"/>
  <c r="G14" i="4"/>
  <c r="H14" i="4" s="1"/>
  <c r="C14" i="16" s="1"/>
  <c r="G18" i="4"/>
  <c r="H18" i="4" s="1"/>
  <c r="C18" i="16" s="1"/>
  <c r="G22" i="4"/>
  <c r="H22" i="4" s="1"/>
  <c r="C22" i="16" s="1"/>
  <c r="G26" i="4"/>
  <c r="H26" i="4" s="1"/>
  <c r="C26" i="16" s="1"/>
  <c r="G30" i="4"/>
  <c r="H30" i="4" s="1"/>
  <c r="C30" i="16" s="1"/>
  <c r="G34" i="4"/>
  <c r="H34" i="4" s="1"/>
  <c r="C34" i="16" s="1"/>
  <c r="G38" i="4"/>
  <c r="H38" i="4" s="1"/>
  <c r="C38" i="16" s="1"/>
  <c r="G42" i="4"/>
  <c r="H42" i="4" s="1"/>
  <c r="C42" i="16" s="1"/>
  <c r="G46" i="4"/>
  <c r="H46" i="4" s="1"/>
  <c r="C46" i="16" s="1"/>
  <c r="G50" i="4"/>
  <c r="H50" i="4" s="1"/>
  <c r="C50" i="16" s="1"/>
  <c r="G54" i="4"/>
  <c r="H54" i="4" s="1"/>
  <c r="C54" i="16" s="1"/>
  <c r="G58" i="4"/>
  <c r="H58" i="4" s="1"/>
  <c r="C58" i="16" s="1"/>
  <c r="G62" i="4"/>
  <c r="H62" i="4" s="1"/>
  <c r="C62" i="16" s="1"/>
  <c r="G8" i="4"/>
  <c r="H8" i="4" s="1"/>
  <c r="C8" i="16" s="1"/>
  <c r="G20" i="4"/>
  <c r="H20" i="4" s="1"/>
  <c r="C20" i="16" s="1"/>
  <c r="G48" i="4"/>
  <c r="H48" i="4" s="1"/>
  <c r="C48" i="16" s="1"/>
  <c r="G5" i="4"/>
  <c r="H5" i="4" s="1"/>
  <c r="C5" i="16" s="1"/>
  <c r="G9" i="4"/>
  <c r="H9" i="4" s="1"/>
  <c r="C9" i="16" s="1"/>
  <c r="G13" i="4"/>
  <c r="H13" i="4" s="1"/>
  <c r="C13" i="16" s="1"/>
  <c r="G17" i="4"/>
  <c r="H17" i="4" s="1"/>
  <c r="C17" i="16" s="1"/>
  <c r="G21" i="4"/>
  <c r="H21" i="4" s="1"/>
  <c r="C21" i="16" s="1"/>
  <c r="G25" i="4"/>
  <c r="H25" i="4" s="1"/>
  <c r="C25" i="16" s="1"/>
  <c r="G29" i="4"/>
  <c r="H29" i="4" s="1"/>
  <c r="C29" i="16" s="1"/>
  <c r="G33" i="4"/>
  <c r="H33" i="4" s="1"/>
  <c r="C33" i="16" s="1"/>
  <c r="G37" i="4"/>
  <c r="H37" i="4" s="1"/>
  <c r="C37" i="16" s="1"/>
  <c r="G41" i="4"/>
  <c r="H41" i="4" s="1"/>
  <c r="C41" i="16" s="1"/>
  <c r="G45" i="4"/>
  <c r="H45" i="4" s="1"/>
  <c r="C45" i="16" s="1"/>
  <c r="G49" i="4"/>
  <c r="H49" i="4" s="1"/>
  <c r="C49" i="16" s="1"/>
  <c r="G53" i="4"/>
  <c r="H53" i="4" s="1"/>
  <c r="C53" i="16" s="1"/>
  <c r="G57" i="4"/>
  <c r="H57" i="4" s="1"/>
  <c r="C57" i="16" s="1"/>
  <c r="B6" i="16"/>
  <c r="B10" i="16"/>
  <c r="B5" i="16"/>
  <c r="B18" i="16"/>
  <c r="B22" i="16"/>
  <c r="B26" i="16"/>
  <c r="G61" i="3"/>
  <c r="H61" i="3" s="1"/>
  <c r="B61" i="16" s="1"/>
  <c r="G57" i="3"/>
  <c r="H57" i="3" s="1"/>
  <c r="B57" i="16" s="1"/>
  <c r="G49" i="3"/>
  <c r="H49" i="3" s="1"/>
  <c r="B49" i="16" s="1"/>
  <c r="G45" i="3"/>
  <c r="H45" i="3" s="1"/>
  <c r="B45" i="16" s="1"/>
  <c r="B41" i="16"/>
  <c r="B37" i="16"/>
  <c r="B33" i="16"/>
  <c r="B29" i="16"/>
  <c r="B25" i="16"/>
  <c r="B21" i="16"/>
  <c r="B17" i="16"/>
  <c r="B13" i="16"/>
  <c r="B9" i="16"/>
  <c r="G59" i="3"/>
  <c r="H59" i="3" s="1"/>
  <c r="B59" i="16" s="1"/>
  <c r="G55" i="3"/>
  <c r="H55" i="3" s="1"/>
  <c r="B55" i="16" s="1"/>
  <c r="B35" i="16"/>
  <c r="B31" i="16"/>
  <c r="B27" i="16"/>
  <c r="B23" i="16"/>
  <c r="B19" i="16"/>
  <c r="B15" i="16"/>
  <c r="B11" i="16"/>
  <c r="G62" i="3"/>
  <c r="H62" i="3" s="1"/>
  <c r="B62" i="16" s="1"/>
  <c r="G54" i="3"/>
  <c r="H54" i="3" s="1"/>
  <c r="B54" i="16" s="1"/>
  <c r="B38" i="16"/>
  <c r="B34" i="16"/>
  <c r="B30" i="16"/>
  <c r="G60" i="3"/>
  <c r="H60" i="3" s="1"/>
  <c r="B60" i="16" s="1"/>
  <c r="G56" i="3"/>
  <c r="H56" i="3" s="1"/>
  <c r="B56" i="16" s="1"/>
  <c r="G52" i="3"/>
  <c r="H52" i="3" s="1"/>
  <c r="B52" i="16" s="1"/>
  <c r="G48" i="3"/>
  <c r="H48" i="3" s="1"/>
  <c r="B48" i="16" s="1"/>
  <c r="B40" i="16"/>
  <c r="B36" i="16"/>
  <c r="B32" i="16"/>
  <c r="B28" i="16"/>
  <c r="B24" i="16"/>
  <c r="B20" i="16"/>
  <c r="B16" i="16"/>
  <c r="B12" i="16"/>
  <c r="B8" i="16"/>
  <c r="G51" i="3"/>
  <c r="H51" i="3" s="1"/>
  <c r="B51" i="16" s="1"/>
  <c r="G47" i="3"/>
  <c r="H47" i="3" s="1"/>
  <c r="B47" i="16" s="1"/>
  <c r="G43" i="3"/>
  <c r="H43" i="3" s="1"/>
  <c r="B43" i="16" s="1"/>
  <c r="B39" i="16"/>
  <c r="B7" i="16"/>
  <c r="G58" i="3"/>
  <c r="H58" i="3" s="1"/>
  <c r="B58" i="16" s="1"/>
  <c r="G46" i="3"/>
  <c r="H46" i="3" s="1"/>
  <c r="B46" i="16" s="1"/>
  <c r="G42" i="3"/>
  <c r="H42" i="3" s="1"/>
  <c r="B42" i="16" s="1"/>
  <c r="B14" i="16"/>
</calcChain>
</file>

<file path=xl/sharedStrings.xml><?xml version="1.0" encoding="utf-8"?>
<sst xmlns="http://schemas.openxmlformats.org/spreadsheetml/2006/main" count="299" uniqueCount="110">
  <si>
    <t>投资金额合计</t>
    <phoneticPr fontId="4" type="noConversion"/>
  </si>
  <si>
    <t>股票当期份额</t>
    <phoneticPr fontId="4" type="noConversion"/>
  </si>
  <si>
    <t>股票份额合计</t>
    <phoneticPr fontId="4" type="noConversion"/>
  </si>
  <si>
    <t>股票总市值</t>
    <phoneticPr fontId="4" type="noConversion"/>
  </si>
  <si>
    <t>投资收益比率</t>
    <phoneticPr fontId="4" type="noConversion"/>
  </si>
  <si>
    <t>每月定投1万元</t>
    <phoneticPr fontId="4" type="noConversion"/>
  </si>
  <si>
    <t>收盘价</t>
    <phoneticPr fontId="2" type="noConversion"/>
  </si>
  <si>
    <t>收盘价</t>
    <phoneticPr fontId="2" type="noConversion"/>
  </si>
  <si>
    <t>中国船舶</t>
    <phoneticPr fontId="2" type="noConversion"/>
  </si>
  <si>
    <t>投资收益比率</t>
    <phoneticPr fontId="2" type="noConversion"/>
  </si>
  <si>
    <t>投资收益比率</t>
    <phoneticPr fontId="2" type="noConversion"/>
  </si>
  <si>
    <t>投资收益比率</t>
    <phoneticPr fontId="2" type="noConversion"/>
  </si>
  <si>
    <t>浅粉色背景</t>
    <phoneticPr fontId="2" type="noConversion"/>
  </si>
  <si>
    <t>代表最低的10名，是最差卖出点，并且收益多为负数。</t>
    <phoneticPr fontId="2" type="noConversion"/>
  </si>
  <si>
    <t>浅绿色背景</t>
    <phoneticPr fontId="2" type="noConversion"/>
  </si>
  <si>
    <t>蓝色柱线</t>
    <phoneticPr fontId="2" type="noConversion"/>
  </si>
  <si>
    <t>代表与最佳买出点的比例</t>
    <phoneticPr fontId="2" type="noConversion"/>
  </si>
  <si>
    <t>投资假设</t>
    <phoneticPr fontId="2" type="noConversion"/>
  </si>
  <si>
    <t>每个月定投1万元到选择的股票上，每个历史时间点获得历史收益，可以判断出单个股票定投的历史业绩，对定投卖出点选择提供参考，对定投股票选择做参考。</t>
    <phoneticPr fontId="2" type="noConversion"/>
  </si>
  <si>
    <t>结果数据Sheet，背景色彩说明：</t>
    <phoneticPr fontId="2" type="noConversion"/>
  </si>
  <si>
    <t>净值数据Sheet，背景色彩说明：</t>
    <phoneticPr fontId="2" type="noConversion"/>
  </si>
  <si>
    <t>代表净值最低的10名，是最差卖出点，并且收益多为负数。</t>
    <phoneticPr fontId="2" type="noConversion"/>
  </si>
  <si>
    <t>代表净值最高的10名，基本上是最佳卖出点，收益较高</t>
    <phoneticPr fontId="2" type="noConversion"/>
  </si>
  <si>
    <t>代表收益超过50%，是合适的卖出点</t>
    <phoneticPr fontId="2" type="noConversion"/>
  </si>
  <si>
    <t>数据分析结果：</t>
    <phoneticPr fontId="2" type="noConversion"/>
  </si>
  <si>
    <t>选股</t>
    <phoneticPr fontId="2" type="noConversion"/>
  </si>
  <si>
    <t>卖出点选择</t>
    <phoneticPr fontId="2" type="noConversion"/>
  </si>
  <si>
    <t>虽然是定投，但是选择好的卖出点是非常的关键</t>
    <phoneticPr fontId="2" type="noConversion"/>
  </si>
  <si>
    <t>恒生电子、金证股份，近期在地点，但是收益相对于高点还是少很多</t>
    <phoneticPr fontId="2" type="noConversion"/>
  </si>
  <si>
    <t>如果选股选择的不好，定投也有可能是没有收益的</t>
    <phoneticPr fontId="2" type="noConversion"/>
  </si>
  <si>
    <t>复权</t>
    <phoneticPr fontId="2" type="noConversion"/>
  </si>
  <si>
    <t>选择向前复权，获取的数据</t>
    <phoneticPr fontId="2" type="noConversion"/>
  </si>
  <si>
    <t>时间点选择</t>
    <phoneticPr fontId="2" type="noConversion"/>
  </si>
  <si>
    <t>2012.1月到2016.12月每月的收盘价，作为定投的买入价。</t>
    <phoneticPr fontId="2" type="noConversion"/>
  </si>
  <si>
    <t>问题：</t>
    <phoneticPr fontId="2" type="noConversion"/>
  </si>
  <si>
    <t>1、时间点的选择是否有代表性</t>
    <phoneticPr fontId="2" type="noConversion"/>
  </si>
  <si>
    <t>2、股票选择是否有代表性</t>
    <phoneticPr fontId="2" type="noConversion"/>
  </si>
  <si>
    <t>还有哪个区间最值的测算</t>
    <phoneticPr fontId="2" type="noConversion"/>
  </si>
  <si>
    <t>还有哪些股票建议补充进来</t>
    <phoneticPr fontId="2" type="noConversion"/>
  </si>
  <si>
    <t>上汽集团</t>
  </si>
  <si>
    <t>山东黄金</t>
  </si>
  <si>
    <t>京投发展</t>
  </si>
  <si>
    <t>隧道股份</t>
  </si>
  <si>
    <t>美的集团</t>
  </si>
  <si>
    <t>泸州老窖</t>
  </si>
  <si>
    <t>五粮液</t>
  </si>
  <si>
    <t>乐普医疗</t>
  </si>
  <si>
    <t>保利地产</t>
  </si>
  <si>
    <t>600048.SH</t>
    <phoneticPr fontId="2" type="noConversion"/>
  </si>
  <si>
    <t>投资收益比率</t>
    <phoneticPr fontId="2" type="noConversion"/>
  </si>
  <si>
    <t>600104.SH</t>
    <phoneticPr fontId="2" type="noConversion"/>
  </si>
  <si>
    <t>600547.SH</t>
    <phoneticPr fontId="2" type="noConversion"/>
  </si>
  <si>
    <t>投资收益比率</t>
    <phoneticPr fontId="2" type="noConversion"/>
  </si>
  <si>
    <t>600683.SH</t>
    <phoneticPr fontId="2" type="noConversion"/>
  </si>
  <si>
    <t>投资收益比率</t>
    <phoneticPr fontId="2" type="noConversion"/>
  </si>
  <si>
    <t>600820.SH</t>
    <phoneticPr fontId="2" type="noConversion"/>
  </si>
  <si>
    <t>000333.SZ</t>
    <phoneticPr fontId="2" type="noConversion"/>
  </si>
  <si>
    <t>投资收益比率</t>
    <phoneticPr fontId="2" type="noConversion"/>
  </si>
  <si>
    <t>000568.SZ</t>
    <phoneticPr fontId="2" type="noConversion"/>
  </si>
  <si>
    <t>000858.SZ</t>
    <phoneticPr fontId="2" type="noConversion"/>
  </si>
  <si>
    <t>300003.SZ</t>
    <phoneticPr fontId="2" type="noConversion"/>
  </si>
  <si>
    <t>日期</t>
    <phoneticPr fontId="2" type="noConversion"/>
  </si>
  <si>
    <t>600016.SH</t>
    <phoneticPr fontId="2" type="noConversion"/>
  </si>
  <si>
    <t>600036.SH</t>
    <phoneticPr fontId="2" type="noConversion"/>
  </si>
  <si>
    <t>600150.SH</t>
    <phoneticPr fontId="2" type="noConversion"/>
  </si>
  <si>
    <t>600446.SH</t>
    <phoneticPr fontId="2" type="noConversion"/>
  </si>
  <si>
    <t>600519.SH</t>
    <phoneticPr fontId="2" type="noConversion"/>
  </si>
  <si>
    <t>600570.SH</t>
    <phoneticPr fontId="2" type="noConversion"/>
  </si>
  <si>
    <t>600887.SH</t>
    <phoneticPr fontId="2" type="noConversion"/>
  </si>
  <si>
    <t>600999.SH</t>
    <phoneticPr fontId="2" type="noConversion"/>
  </si>
  <si>
    <t>601668.SH</t>
    <phoneticPr fontId="2" type="noConversion"/>
  </si>
  <si>
    <t>601989.SH</t>
    <phoneticPr fontId="2" type="noConversion"/>
  </si>
  <si>
    <t>000002.SZ</t>
    <phoneticPr fontId="2" type="noConversion"/>
  </si>
  <si>
    <t>000423.SZ</t>
    <phoneticPr fontId="2" type="noConversion"/>
  </si>
  <si>
    <t>000651.SZ</t>
    <phoneticPr fontId="2" type="noConversion"/>
  </si>
  <si>
    <t>600048.SH</t>
    <phoneticPr fontId="2" type="noConversion"/>
  </si>
  <si>
    <t>600104.SH</t>
    <phoneticPr fontId="2" type="noConversion"/>
  </si>
  <si>
    <t>600547.SH</t>
    <phoneticPr fontId="2" type="noConversion"/>
  </si>
  <si>
    <t>600683.SH</t>
    <phoneticPr fontId="2" type="noConversion"/>
  </si>
  <si>
    <t>600820.SH</t>
    <phoneticPr fontId="2" type="noConversion"/>
  </si>
  <si>
    <t>000333.SZ</t>
    <phoneticPr fontId="2" type="noConversion"/>
  </si>
  <si>
    <t>000568.SZ</t>
    <phoneticPr fontId="2" type="noConversion"/>
  </si>
  <si>
    <t>000858.SZ</t>
    <phoneticPr fontId="2" type="noConversion"/>
  </si>
  <si>
    <t>300003.SZ</t>
    <phoneticPr fontId="2" type="noConversion"/>
  </si>
  <si>
    <t>600109.SH</t>
    <phoneticPr fontId="2" type="noConversion"/>
  </si>
  <si>
    <t>民生银行</t>
    <phoneticPr fontId="2" type="noConversion"/>
  </si>
  <si>
    <t>招商银行</t>
    <phoneticPr fontId="2" type="noConversion"/>
  </si>
  <si>
    <t>中国船舶</t>
    <phoneticPr fontId="2" type="noConversion"/>
  </si>
  <si>
    <t>金证股份</t>
    <phoneticPr fontId="2" type="noConversion"/>
  </si>
  <si>
    <t>贵州茅台</t>
    <phoneticPr fontId="2" type="noConversion"/>
  </si>
  <si>
    <t>恒生电子</t>
    <phoneticPr fontId="2" type="noConversion"/>
  </si>
  <si>
    <t>伊利股份</t>
    <phoneticPr fontId="2" type="noConversion"/>
  </si>
  <si>
    <t>招商证券</t>
    <phoneticPr fontId="2" type="noConversion"/>
  </si>
  <si>
    <t>中国建筑</t>
    <phoneticPr fontId="2" type="noConversion"/>
  </si>
  <si>
    <t>中国重工</t>
    <phoneticPr fontId="2" type="noConversion"/>
  </si>
  <si>
    <t>万科A</t>
    <phoneticPr fontId="2" type="noConversion"/>
  </si>
  <si>
    <t>东阿阿胶</t>
    <phoneticPr fontId="2" type="noConversion"/>
  </si>
  <si>
    <t>格力电器</t>
    <phoneticPr fontId="2" type="noConversion"/>
  </si>
  <si>
    <t>保利地产</t>
    <phoneticPr fontId="2" type="noConversion"/>
  </si>
  <si>
    <t>上汽集团</t>
    <phoneticPr fontId="2" type="noConversion"/>
  </si>
  <si>
    <t>山东黄金</t>
    <phoneticPr fontId="2" type="noConversion"/>
  </si>
  <si>
    <t>京投发展</t>
    <phoneticPr fontId="2" type="noConversion"/>
  </si>
  <si>
    <t>隧道股份</t>
    <phoneticPr fontId="2" type="noConversion"/>
  </si>
  <si>
    <t>美的集团</t>
    <phoneticPr fontId="2" type="noConversion"/>
  </si>
  <si>
    <t>泸州老窖</t>
    <phoneticPr fontId="2" type="noConversion"/>
  </si>
  <si>
    <t>五粮液</t>
    <phoneticPr fontId="2" type="noConversion"/>
  </si>
  <si>
    <t>乐普医疗</t>
    <phoneticPr fontId="2" type="noConversion"/>
  </si>
  <si>
    <t>国金证券</t>
    <phoneticPr fontId="2" type="noConversion"/>
  </si>
  <si>
    <t>收盘价</t>
    <phoneticPr fontId="2" type="noConversion"/>
  </si>
  <si>
    <t>收盘价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</si>
</sst>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-mm\-dd"/>
    <numFmt numFmtId="177" formatCode="#,##0.0000_ "/>
    <numFmt numFmtId="178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10" fontId="3" fillId="0" borderId="0" xfId="0" applyNumberFormat="1" applyFont="1">
      <alignment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</cellXfs>
  <cellStyles count="1">
    <cellStyle name="常规" xfId="0" builtinId="0"/>
  </cellStyles>
  <dxfs count="11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30" sqref="A30"/>
    </sheetView>
  </sheetViews>
  <sheetFormatPr defaultRowHeight="14.25" x14ac:dyDescent="0.2"/>
  <cols>
    <col min="1" max="1" width="30.75" bestFit="1" customWidth="1"/>
    <col min="2" max="2" width="50.625" bestFit="1" customWidth="1"/>
    <col min="3" max="3" width="63" bestFit="1" customWidth="1"/>
  </cols>
  <sheetData>
    <row r="1" spans="1:3" ht="42.75" x14ac:dyDescent="0.2">
      <c r="A1" s="6" t="s">
        <v>17</v>
      </c>
      <c r="B1" s="12" t="s">
        <v>18</v>
      </c>
    </row>
    <row r="2" spans="1:3" x14ac:dyDescent="0.2">
      <c r="A2" t="s">
        <v>30</v>
      </c>
      <c r="B2" t="s">
        <v>31</v>
      </c>
    </row>
    <row r="3" spans="1:3" x14ac:dyDescent="0.2">
      <c r="A3" t="s">
        <v>32</v>
      </c>
      <c r="B3" t="s">
        <v>33</v>
      </c>
    </row>
    <row r="4" spans="1:3" x14ac:dyDescent="0.2">
      <c r="A4" s="6"/>
      <c r="B4" s="12"/>
    </row>
    <row r="5" spans="1:3" x14ac:dyDescent="0.2">
      <c r="A5" s="6" t="s">
        <v>19</v>
      </c>
    </row>
    <row r="6" spans="1:3" x14ac:dyDescent="0.2">
      <c r="A6" s="6" t="s">
        <v>12</v>
      </c>
      <c r="B6" t="s">
        <v>23</v>
      </c>
    </row>
    <row r="7" spans="1:3" x14ac:dyDescent="0.2">
      <c r="A7" s="6" t="s">
        <v>14</v>
      </c>
      <c r="B7" t="s">
        <v>13</v>
      </c>
    </row>
    <row r="8" spans="1:3" x14ac:dyDescent="0.2">
      <c r="A8" s="6" t="s">
        <v>15</v>
      </c>
      <c r="B8" t="s">
        <v>16</v>
      </c>
    </row>
    <row r="11" spans="1:3" x14ac:dyDescent="0.2">
      <c r="A11" s="6" t="s">
        <v>20</v>
      </c>
    </row>
    <row r="12" spans="1:3" x14ac:dyDescent="0.2">
      <c r="A12" s="6" t="s">
        <v>12</v>
      </c>
      <c r="B12" t="s">
        <v>22</v>
      </c>
    </row>
    <row r="13" spans="1:3" x14ac:dyDescent="0.2">
      <c r="A13" s="6" t="s">
        <v>14</v>
      </c>
      <c r="B13" t="s">
        <v>21</v>
      </c>
    </row>
    <row r="14" spans="1:3" x14ac:dyDescent="0.2">
      <c r="C14" t="s">
        <v>8</v>
      </c>
    </row>
    <row r="15" spans="1:3" x14ac:dyDescent="0.2">
      <c r="A15" s="6" t="s">
        <v>24</v>
      </c>
      <c r="C15" t="s">
        <v>28</v>
      </c>
    </row>
    <row r="16" spans="1:3" x14ac:dyDescent="0.2">
      <c r="A16" s="6" t="s">
        <v>25</v>
      </c>
      <c r="B16" s="6" t="s">
        <v>29</v>
      </c>
    </row>
    <row r="17" spans="1:2" x14ac:dyDescent="0.2">
      <c r="A17" s="6" t="s">
        <v>26</v>
      </c>
      <c r="B17" s="6" t="s">
        <v>27</v>
      </c>
    </row>
    <row r="21" spans="1:2" x14ac:dyDescent="0.2">
      <c r="A21" t="s">
        <v>34</v>
      </c>
    </row>
    <row r="22" spans="1:2" x14ac:dyDescent="0.2">
      <c r="A22" t="s">
        <v>35</v>
      </c>
      <c r="B22" t="s">
        <v>37</v>
      </c>
    </row>
    <row r="23" spans="1:2" x14ac:dyDescent="0.2">
      <c r="A23" t="s">
        <v>36</v>
      </c>
      <c r="B23" t="s">
        <v>38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workbookViewId="0">
      <selection activeCell="F4" sqref="F4:F63"/>
    </sheetView>
  </sheetViews>
  <sheetFormatPr defaultRowHeight="14.25" x14ac:dyDescent="0.2"/>
  <cols>
    <col min="1" max="2" width="11.625" style="4" customWidth="1"/>
    <col min="4" max="5" width="13" customWidth="1"/>
  </cols>
  <sheetData>
    <row r="3" spans="1:8" x14ac:dyDescent="0.2">
      <c r="A3" s="4" t="str">
        <f>净值数据!A3</f>
        <v>日期</v>
      </c>
      <c r="B3" s="4" t="s">
        <v>7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>
        <f>净值数据!A4</f>
        <v>40939</v>
      </c>
      <c r="B4" s="9">
        <f>净值数据!H4</f>
        <v>6.2085846751471001</v>
      </c>
      <c r="C4">
        <v>10000</v>
      </c>
      <c r="D4">
        <f>SUM(C$4:C4)</f>
        <v>10000</v>
      </c>
      <c r="E4" s="1">
        <f>C4/B4</f>
        <v>1610.6730475997044</v>
      </c>
      <c r="F4">
        <f>SUM(E$4:E4)</f>
        <v>1610.6730475997044</v>
      </c>
      <c r="G4">
        <f>F4*B4</f>
        <v>10000</v>
      </c>
      <c r="H4" s="8">
        <f>G4/D4-1</f>
        <v>0</v>
      </c>
    </row>
    <row r="5" spans="1:8" x14ac:dyDescent="0.2">
      <c r="A5" s="3">
        <f>净值数据!A5</f>
        <v>40968</v>
      </c>
      <c r="B5" s="9">
        <f>净值数据!H5</f>
        <v>6.9831390255201002</v>
      </c>
      <c r="C5">
        <v>10000</v>
      </c>
      <c r="D5">
        <f>SUM(C$4:C5)</f>
        <v>20000</v>
      </c>
      <c r="E5" s="1">
        <f t="shared" ref="E5:E63" si="0">C5/B5</f>
        <v>1432.0207521939183</v>
      </c>
      <c r="F5">
        <f>SUM(E$4:E5)</f>
        <v>3042.6937997936229</v>
      </c>
      <c r="G5">
        <f t="shared" ref="G5:G63" si="1">F5*B5</f>
        <v>21247.55381604689</v>
      </c>
      <c r="H5" s="8">
        <f t="shared" ref="H5:H63" si="2">G5/D5-1</f>
        <v>6.2377690802344565E-2</v>
      </c>
    </row>
    <row r="6" spans="1:8" x14ac:dyDescent="0.2">
      <c r="A6" s="3">
        <f>净值数据!A6</f>
        <v>40998</v>
      </c>
      <c r="B6" s="9">
        <f>净值数据!H6</f>
        <v>6.6945795616556003</v>
      </c>
      <c r="C6">
        <v>10000</v>
      </c>
      <c r="D6">
        <f>SUM(C$4:C6)</f>
        <v>30000</v>
      </c>
      <c r="E6" s="1">
        <f t="shared" si="0"/>
        <v>1493.7457846160773</v>
      </c>
      <c r="F6">
        <f>SUM(E$4:E6)</f>
        <v>4536.4395844096998</v>
      </c>
      <c r="G6">
        <f t="shared" si="1"/>
        <v>30369.555724474601</v>
      </c>
      <c r="H6" s="8">
        <f t="shared" si="2"/>
        <v>1.2318524149153465E-2</v>
      </c>
    </row>
    <row r="7" spans="1:8" x14ac:dyDescent="0.2">
      <c r="A7" s="3">
        <f>净值数据!A7</f>
        <v>41026</v>
      </c>
      <c r="B7" s="9">
        <f>净值数据!H7</f>
        <v>6.7652836857901004</v>
      </c>
      <c r="C7">
        <v>10000</v>
      </c>
      <c r="D7">
        <f>SUM(C$4:C7)</f>
        <v>40000</v>
      </c>
      <c r="E7" s="1">
        <f t="shared" si="0"/>
        <v>1478.1346155526551</v>
      </c>
      <c r="F7">
        <f>SUM(E$4:E7)</f>
        <v>6014.5741999623551</v>
      </c>
      <c r="G7">
        <f t="shared" si="1"/>
        <v>40690.300711979369</v>
      </c>
      <c r="H7" s="8">
        <f t="shared" si="2"/>
        <v>1.7257517799484257E-2</v>
      </c>
    </row>
    <row r="8" spans="1:8" x14ac:dyDescent="0.2">
      <c r="A8" s="3">
        <f>净值数据!A8</f>
        <v>41060</v>
      </c>
      <c r="B8" s="9">
        <f>净值数据!H8</f>
        <v>6.9004051030277997</v>
      </c>
      <c r="C8">
        <v>10000</v>
      </c>
      <c r="D8">
        <f>SUM(C$4:C8)</f>
        <v>50000</v>
      </c>
      <c r="E8" s="1">
        <f t="shared" si="0"/>
        <v>1449.1902795115814</v>
      </c>
      <c r="F8">
        <f>SUM(E$4:E8)</f>
        <v>7463.7644794739363</v>
      </c>
      <c r="G8">
        <f t="shared" si="1"/>
        <v>51502.998501959577</v>
      </c>
      <c r="H8" s="8">
        <f t="shared" si="2"/>
        <v>3.0059970039191475E-2</v>
      </c>
    </row>
    <row r="9" spans="1:8" x14ac:dyDescent="0.2">
      <c r="A9" s="3">
        <f>净值数据!A9</f>
        <v>41089</v>
      </c>
      <c r="B9" s="9">
        <f>净值数据!H9</f>
        <v>6.3199971971656996</v>
      </c>
      <c r="C9">
        <v>10000</v>
      </c>
      <c r="D9">
        <f>SUM(C$4:C9)</f>
        <v>60000</v>
      </c>
      <c r="E9" s="1">
        <f t="shared" si="0"/>
        <v>1582.27918273202</v>
      </c>
      <c r="F9">
        <f>SUM(E$4:E9)</f>
        <v>9046.0436622059569</v>
      </c>
      <c r="G9">
        <f t="shared" si="1"/>
        <v>57170.970590580189</v>
      </c>
      <c r="H9" s="8">
        <f t="shared" si="2"/>
        <v>-4.7150490156996794E-2</v>
      </c>
    </row>
    <row r="10" spans="1:8" x14ac:dyDescent="0.2">
      <c r="A10" s="3">
        <f>净值数据!A10</f>
        <v>41121</v>
      </c>
      <c r="B10" s="9">
        <f>净值数据!H10</f>
        <v>5.7733696456128998</v>
      </c>
      <c r="C10">
        <v>10000</v>
      </c>
      <c r="D10">
        <f>SUM(C$4:C10)</f>
        <v>70000</v>
      </c>
      <c r="E10" s="1">
        <f t="shared" si="0"/>
        <v>1732.0907223736931</v>
      </c>
      <c r="F10">
        <f>SUM(E$4:E10)</f>
        <v>10778.134384579651</v>
      </c>
      <c r="G10">
        <f t="shared" si="1"/>
        <v>62226.153892268827</v>
      </c>
      <c r="H10" s="8">
        <f t="shared" si="2"/>
        <v>-0.11105494439615959</v>
      </c>
    </row>
    <row r="11" spans="1:8" x14ac:dyDescent="0.2">
      <c r="A11" s="3">
        <f>净值数据!A11</f>
        <v>41152</v>
      </c>
      <c r="B11" s="9">
        <f>净值数据!H11</f>
        <v>6.1787338973262003</v>
      </c>
      <c r="C11">
        <v>10000</v>
      </c>
      <c r="D11">
        <f>SUM(C$4:C11)</f>
        <v>80000</v>
      </c>
      <c r="E11" s="1">
        <f t="shared" si="0"/>
        <v>1618.4545517209315</v>
      </c>
      <c r="F11">
        <f>SUM(E$4:E11)</f>
        <v>12396.588936300583</v>
      </c>
      <c r="G11">
        <f t="shared" si="1"/>
        <v>76595.224271939354</v>
      </c>
      <c r="H11" s="8">
        <f t="shared" si="2"/>
        <v>-4.255969660075809E-2</v>
      </c>
    </row>
    <row r="12" spans="1:8" x14ac:dyDescent="0.2">
      <c r="A12" s="3">
        <f>净值数据!A12</f>
        <v>41180</v>
      </c>
      <c r="B12" s="9">
        <f>净值数据!H12</f>
        <v>6.5411049708273996</v>
      </c>
      <c r="C12">
        <v>10000</v>
      </c>
      <c r="D12">
        <f>SUM(C$4:C12)</f>
        <v>90000</v>
      </c>
      <c r="E12" s="1">
        <f t="shared" si="0"/>
        <v>1528.7936892312366</v>
      </c>
      <c r="F12">
        <f>SUM(E$4:E12)</f>
        <v>13925.38262553182</v>
      </c>
      <c r="G12">
        <f t="shared" si="1"/>
        <v>91087.389512539696</v>
      </c>
      <c r="H12" s="8">
        <f t="shared" si="2"/>
        <v>1.2082105694885437E-2</v>
      </c>
    </row>
    <row r="13" spans="1:8" x14ac:dyDescent="0.2">
      <c r="A13" s="3">
        <f>净值数据!A13</f>
        <v>41213</v>
      </c>
      <c r="B13" s="9">
        <f>净值数据!H13</f>
        <v>6.6608716815609004</v>
      </c>
      <c r="C13">
        <v>10000</v>
      </c>
      <c r="D13">
        <f>SUM(C$4:C13)</f>
        <v>100000</v>
      </c>
      <c r="E13" s="1">
        <f t="shared" si="0"/>
        <v>1501.3050060223668</v>
      </c>
      <c r="F13">
        <f>SUM(E$4:E13)</f>
        <v>15426.687631554187</v>
      </c>
      <c r="G13">
        <f t="shared" si="1"/>
        <v>102755.18678530508</v>
      </c>
      <c r="H13" s="8">
        <f t="shared" si="2"/>
        <v>2.755186785305086E-2</v>
      </c>
    </row>
    <row r="14" spans="1:8" x14ac:dyDescent="0.2">
      <c r="A14" s="3">
        <f>净值数据!A14</f>
        <v>41243</v>
      </c>
      <c r="B14" s="9">
        <f>净值数据!H14</f>
        <v>6.1050313061055999</v>
      </c>
      <c r="C14">
        <v>10000</v>
      </c>
      <c r="D14">
        <f>SUM(C$4:C14)</f>
        <v>110000</v>
      </c>
      <c r="E14" s="1">
        <f t="shared" si="0"/>
        <v>1637.993238462032</v>
      </c>
      <c r="F14">
        <f>SUM(E$4:E14)</f>
        <v>17064.680870016218</v>
      </c>
      <c r="G14">
        <f t="shared" si="1"/>
        <v>104180.41094015035</v>
      </c>
      <c r="H14" s="8">
        <f t="shared" si="2"/>
        <v>-5.2905355089542305E-2</v>
      </c>
    </row>
    <row r="15" spans="1:8" x14ac:dyDescent="0.2">
      <c r="A15" s="3">
        <f>净值数据!A15</f>
        <v>41274</v>
      </c>
      <c r="B15" s="9">
        <f>净值数据!H15</f>
        <v>6.7499289792857997</v>
      </c>
      <c r="C15">
        <v>10000</v>
      </c>
      <c r="D15">
        <f>SUM(C$4:C15)</f>
        <v>120000</v>
      </c>
      <c r="E15" s="1">
        <f t="shared" si="0"/>
        <v>1481.4970691822132</v>
      </c>
      <c r="F15">
        <f>SUM(E$4:E15)</f>
        <v>18546.177939198431</v>
      </c>
      <c r="G15">
        <f t="shared" si="1"/>
        <v>125185.38392678648</v>
      </c>
      <c r="H15" s="8">
        <f t="shared" si="2"/>
        <v>4.3211532723220758E-2</v>
      </c>
    </row>
    <row r="16" spans="1:8" x14ac:dyDescent="0.2">
      <c r="A16" s="3">
        <f>净值数据!A16</f>
        <v>41305</v>
      </c>
      <c r="B16" s="9">
        <f>净值数据!H16</f>
        <v>7.8677516127981004</v>
      </c>
      <c r="C16">
        <v>10000</v>
      </c>
      <c r="D16">
        <f>SUM(C$4:C16)</f>
        <v>130000</v>
      </c>
      <c r="E16" s="1">
        <f t="shared" si="0"/>
        <v>1271.0111467847398</v>
      </c>
      <c r="F16">
        <f>SUM(E$4:E16)</f>
        <v>19817.189085983169</v>
      </c>
      <c r="G16">
        <f t="shared" si="1"/>
        <v>155916.72139236899</v>
      </c>
      <c r="H16" s="8">
        <f t="shared" si="2"/>
        <v>0.19935939532591518</v>
      </c>
    </row>
    <row r="17" spans="1:8" x14ac:dyDescent="0.2">
      <c r="A17" s="3">
        <f>净值数据!A17</f>
        <v>41333</v>
      </c>
      <c r="B17" s="9">
        <f>净值数据!H17</f>
        <v>8.4665851664653999</v>
      </c>
      <c r="C17">
        <v>10000</v>
      </c>
      <c r="D17">
        <f>SUM(C$4:C17)</f>
        <v>140000</v>
      </c>
      <c r="E17" s="1">
        <f t="shared" si="0"/>
        <v>1181.1137316149818</v>
      </c>
      <c r="F17">
        <f>SUM(E$4:E17)</f>
        <v>20998.302817598153</v>
      </c>
      <c r="G17">
        <f t="shared" si="1"/>
        <v>177783.91915642514</v>
      </c>
      <c r="H17" s="8">
        <f t="shared" si="2"/>
        <v>0.2698851368316082</v>
      </c>
    </row>
    <row r="18" spans="1:8" x14ac:dyDescent="0.2">
      <c r="A18" s="3">
        <f>净值数据!A18</f>
        <v>41362</v>
      </c>
      <c r="B18" s="9">
        <f>净值数据!H18</f>
        <v>9.7287420411180001</v>
      </c>
      <c r="C18">
        <v>10000</v>
      </c>
      <c r="D18">
        <f>SUM(C$4:C18)</f>
        <v>150000</v>
      </c>
      <c r="E18" s="1">
        <f t="shared" si="0"/>
        <v>1027.8821206005405</v>
      </c>
      <c r="F18">
        <f>SUM(E$4:E18)</f>
        <v>22026.184938198694</v>
      </c>
      <c r="G18">
        <f t="shared" si="1"/>
        <v>214287.07141369372</v>
      </c>
      <c r="H18" s="8">
        <f t="shared" si="2"/>
        <v>0.42858047609129146</v>
      </c>
    </row>
    <row r="19" spans="1:8" x14ac:dyDescent="0.2">
      <c r="A19" s="3">
        <f>净值数据!A19</f>
        <v>41390</v>
      </c>
      <c r="B19" s="9">
        <f>净值数据!H19</f>
        <v>8.9794323637086002</v>
      </c>
      <c r="C19">
        <v>10000</v>
      </c>
      <c r="D19">
        <f>SUM(C$4:C19)</f>
        <v>160000</v>
      </c>
      <c r="E19" s="1">
        <f t="shared" si="0"/>
        <v>1113.6561416082536</v>
      </c>
      <c r="F19">
        <f>SUM(E$4:E19)</f>
        <v>23139.841079806949</v>
      </c>
      <c r="G19">
        <f t="shared" si="1"/>
        <v>207782.63788309228</v>
      </c>
      <c r="H19" s="8">
        <f t="shared" si="2"/>
        <v>0.29864148676932678</v>
      </c>
    </row>
    <row r="20" spans="1:8" x14ac:dyDescent="0.2">
      <c r="A20" s="3">
        <f>净值数据!A20</f>
        <v>41425</v>
      </c>
      <c r="B20" s="9">
        <f>净值数据!H20</f>
        <v>8.6651282514614003</v>
      </c>
      <c r="C20">
        <v>10000</v>
      </c>
      <c r="D20">
        <f>SUM(C$4:C20)</f>
        <v>170000</v>
      </c>
      <c r="E20" s="1">
        <f t="shared" si="0"/>
        <v>1154.0510088022609</v>
      </c>
      <c r="F20">
        <f>SUM(E$4:E20)</f>
        <v>24293.892088609209</v>
      </c>
      <c r="G20">
        <f t="shared" si="1"/>
        <v>210509.69067496227</v>
      </c>
      <c r="H20" s="8">
        <f t="shared" si="2"/>
        <v>0.23829229808801333</v>
      </c>
    </row>
    <row r="21" spans="1:8" x14ac:dyDescent="0.2">
      <c r="A21" s="3">
        <f>净值数据!A21</f>
        <v>41453</v>
      </c>
      <c r="B21" s="9">
        <f>净值数据!H21</f>
        <v>9.7009739336332999</v>
      </c>
      <c r="C21">
        <v>10000</v>
      </c>
      <c r="D21">
        <f>SUM(C$4:C21)</f>
        <v>180000</v>
      </c>
      <c r="E21" s="1">
        <f t="shared" si="0"/>
        <v>1030.8243345887133</v>
      </c>
      <c r="F21">
        <f>SUM(E$4:E21)</f>
        <v>25324.716423197922</v>
      </c>
      <c r="G21">
        <f t="shared" si="1"/>
        <v>245674.41389809817</v>
      </c>
      <c r="H21" s="8">
        <f t="shared" si="2"/>
        <v>0.36485785498943435</v>
      </c>
    </row>
    <row r="22" spans="1:8" x14ac:dyDescent="0.2">
      <c r="A22" s="3">
        <f>净值数据!A22</f>
        <v>41486</v>
      </c>
      <c r="B22" s="9">
        <f>净值数据!H22</f>
        <v>10.718211609539001</v>
      </c>
      <c r="C22">
        <v>10000</v>
      </c>
      <c r="D22">
        <f>SUM(C$4:C22)</f>
        <v>190000</v>
      </c>
      <c r="E22" s="1">
        <f t="shared" si="0"/>
        <v>932.99146950039631</v>
      </c>
      <c r="F22">
        <f>SUM(E$4:E22)</f>
        <v>26257.707892698319</v>
      </c>
      <c r="G22">
        <f t="shared" si="1"/>
        <v>281435.66957540298</v>
      </c>
      <c r="H22" s="8">
        <f t="shared" si="2"/>
        <v>0.48124036618633137</v>
      </c>
    </row>
    <row r="23" spans="1:8" x14ac:dyDescent="0.2">
      <c r="A23" s="3">
        <f>净值数据!A23</f>
        <v>41516</v>
      </c>
      <c r="B23" s="9">
        <f>净值数据!H23</f>
        <v>10.839163650271001</v>
      </c>
      <c r="C23">
        <v>10000</v>
      </c>
      <c r="D23">
        <f>SUM(C$4:C23)</f>
        <v>200000</v>
      </c>
      <c r="E23" s="1">
        <f t="shared" si="0"/>
        <v>922.58040589229222</v>
      </c>
      <c r="F23">
        <f>SUM(E$4:E23)</f>
        <v>27180.288298590611</v>
      </c>
      <c r="G23">
        <f t="shared" si="1"/>
        <v>294611.5929299696</v>
      </c>
      <c r="H23" s="8">
        <f t="shared" si="2"/>
        <v>0.47305796464984806</v>
      </c>
    </row>
    <row r="24" spans="1:8" x14ac:dyDescent="0.2">
      <c r="A24" s="3">
        <f>净值数据!A24</f>
        <v>41547</v>
      </c>
      <c r="B24" s="9">
        <f>净值数据!H24</f>
        <v>13.856761999832001</v>
      </c>
      <c r="C24">
        <v>10000</v>
      </c>
      <c r="D24">
        <f>SUM(C$4:C24)</f>
        <v>210000</v>
      </c>
      <c r="E24" s="1">
        <f t="shared" si="0"/>
        <v>721.66931929127736</v>
      </c>
      <c r="F24">
        <f>SUM(E$4:E24)</f>
        <v>27901.95761788189</v>
      </c>
      <c r="G24">
        <f t="shared" si="1"/>
        <v>386630.7860403888</v>
      </c>
      <c r="H24" s="8">
        <f t="shared" si="2"/>
        <v>0.84109898114470849</v>
      </c>
    </row>
    <row r="25" spans="1:8" x14ac:dyDescent="0.2">
      <c r="A25" s="3">
        <f>净值数据!A25</f>
        <v>41578</v>
      </c>
      <c r="B25" s="9">
        <f>净值数据!H25</f>
        <v>12.755788295726999</v>
      </c>
      <c r="C25">
        <v>10000</v>
      </c>
      <c r="D25">
        <f>SUM(C$4:C25)</f>
        <v>220000</v>
      </c>
      <c r="E25" s="1">
        <f t="shared" si="0"/>
        <v>783.95782119948262</v>
      </c>
      <c r="F25">
        <f>SUM(E$4:E25)</f>
        <v>28685.915439081371</v>
      </c>
      <c r="G25">
        <f t="shared" si="1"/>
        <v>365911.46441004856</v>
      </c>
      <c r="H25" s="8">
        <f t="shared" si="2"/>
        <v>0.6632339291365843</v>
      </c>
    </row>
    <row r="26" spans="1:8" x14ac:dyDescent="0.2">
      <c r="A26" s="3">
        <f>净值数据!A26</f>
        <v>41607</v>
      </c>
      <c r="B26" s="9">
        <f>净值数据!H26</f>
        <v>12.628633586238999</v>
      </c>
      <c r="C26">
        <v>10000</v>
      </c>
      <c r="D26">
        <f>SUM(C$4:C26)</f>
        <v>230000</v>
      </c>
      <c r="E26" s="1">
        <f t="shared" si="0"/>
        <v>791.85130613787589</v>
      </c>
      <c r="F26">
        <f>SUM(E$4:E26)</f>
        <v>29477.766745219247</v>
      </c>
      <c r="G26">
        <f t="shared" si="1"/>
        <v>372263.91516599484</v>
      </c>
      <c r="H26" s="8">
        <f t="shared" si="2"/>
        <v>0.61853876159128185</v>
      </c>
    </row>
    <row r="27" spans="1:8" x14ac:dyDescent="0.2">
      <c r="A27" s="3">
        <f>净值数据!A27</f>
        <v>41639</v>
      </c>
      <c r="B27" s="9">
        <f>净值数据!H27</f>
        <v>12.120014748286</v>
      </c>
      <c r="C27">
        <v>10000</v>
      </c>
      <c r="D27">
        <f>SUM(C$4:C27)</f>
        <v>240000</v>
      </c>
      <c r="E27" s="1">
        <f t="shared" si="0"/>
        <v>825.0815042460398</v>
      </c>
      <c r="F27">
        <f>SUM(E$4:E27)</f>
        <v>30302.848249465285</v>
      </c>
      <c r="G27">
        <f t="shared" si="1"/>
        <v>367270.96769859182</v>
      </c>
      <c r="H27" s="8">
        <f t="shared" si="2"/>
        <v>0.53029569874413252</v>
      </c>
    </row>
    <row r="28" spans="1:8" x14ac:dyDescent="0.2">
      <c r="A28" s="3">
        <f>净值数据!A28</f>
        <v>41669</v>
      </c>
      <c r="B28" s="9">
        <f>净值数据!H28</f>
        <v>10.994230369159</v>
      </c>
      <c r="C28">
        <v>10000</v>
      </c>
      <c r="D28">
        <f>SUM(C$4:C28)</f>
        <v>250000</v>
      </c>
      <c r="E28" s="1">
        <f t="shared" si="0"/>
        <v>909.56798831976323</v>
      </c>
      <c r="F28">
        <f>SUM(E$4:E28)</f>
        <v>31212.416237785048</v>
      </c>
      <c r="G28">
        <f t="shared" si="1"/>
        <v>343156.49449628789</v>
      </c>
      <c r="H28" s="8">
        <f t="shared" si="2"/>
        <v>0.37262597798515151</v>
      </c>
    </row>
    <row r="29" spans="1:8" x14ac:dyDescent="0.2">
      <c r="A29" s="3">
        <f>净值数据!A29</f>
        <v>41698</v>
      </c>
      <c r="B29" s="9">
        <f>净值数据!H29</f>
        <v>10.891886334693</v>
      </c>
      <c r="C29">
        <v>10000</v>
      </c>
      <c r="D29">
        <f>SUM(C$4:C29)</f>
        <v>260000</v>
      </c>
      <c r="E29" s="1">
        <f t="shared" si="0"/>
        <v>918.11461235579088</v>
      </c>
      <c r="F29">
        <f>SUM(E$4:E29)</f>
        <v>32130.53085014084</v>
      </c>
      <c r="G29">
        <f t="shared" si="1"/>
        <v>349962.08989308088</v>
      </c>
      <c r="H29" s="8">
        <f t="shared" si="2"/>
        <v>0.346008038050311</v>
      </c>
    </row>
    <row r="30" spans="1:8" x14ac:dyDescent="0.2">
      <c r="A30" s="3">
        <f>净值数据!A30</f>
        <v>41729</v>
      </c>
      <c r="B30" s="9">
        <f>净值数据!H30</f>
        <v>11.112081075514</v>
      </c>
      <c r="C30">
        <v>10000</v>
      </c>
      <c r="D30">
        <f>SUM(C$4:C30)</f>
        <v>270000</v>
      </c>
      <c r="E30" s="1">
        <f t="shared" si="0"/>
        <v>899.92143974142482</v>
      </c>
      <c r="F30">
        <f>SUM(E$4:E30)</f>
        <v>33030.452289882262</v>
      </c>
      <c r="G30">
        <f t="shared" si="1"/>
        <v>367037.06380606873</v>
      </c>
      <c r="H30" s="8">
        <f t="shared" si="2"/>
        <v>0.35939653261506943</v>
      </c>
    </row>
    <row r="31" spans="1:8" x14ac:dyDescent="0.2">
      <c r="A31" s="3">
        <f>净值数据!A31</f>
        <v>41759</v>
      </c>
      <c r="B31" s="9">
        <f>净值数据!H31</f>
        <v>11.50595054149</v>
      </c>
      <c r="C31">
        <v>10000</v>
      </c>
      <c r="D31">
        <f>SUM(C$4:C31)</f>
        <v>280000</v>
      </c>
      <c r="E31" s="1">
        <f t="shared" si="0"/>
        <v>869.1155036639866</v>
      </c>
      <c r="F31">
        <f>SUM(E$4:E31)</f>
        <v>33899.567793546245</v>
      </c>
      <c r="G31">
        <f t="shared" si="1"/>
        <v>390046.75041043037</v>
      </c>
      <c r="H31" s="8">
        <f t="shared" si="2"/>
        <v>0.39302410860867987</v>
      </c>
    </row>
    <row r="32" spans="1:8" x14ac:dyDescent="0.2">
      <c r="A32" s="3">
        <f>净值数据!A32</f>
        <v>41789</v>
      </c>
      <c r="B32" s="9">
        <f>净值数据!H32</f>
        <v>10.529030212495</v>
      </c>
      <c r="C32">
        <v>10000</v>
      </c>
      <c r="D32">
        <f>SUM(C$4:C32)</f>
        <v>290000</v>
      </c>
      <c r="E32" s="1">
        <f t="shared" si="0"/>
        <v>949.75508647822187</v>
      </c>
      <c r="F32">
        <f>SUM(E$4:E32)</f>
        <v>34849.322880024469</v>
      </c>
      <c r="G32">
        <f t="shared" si="1"/>
        <v>366929.57348877087</v>
      </c>
      <c r="H32" s="8">
        <f t="shared" si="2"/>
        <v>0.26527439134058928</v>
      </c>
    </row>
    <row r="33" spans="1:8" x14ac:dyDescent="0.2">
      <c r="A33" s="3">
        <f>净值数据!A33</f>
        <v>41820</v>
      </c>
      <c r="B33" s="9">
        <f>净值数据!H33</f>
        <v>10.271619459141</v>
      </c>
      <c r="C33">
        <v>10000</v>
      </c>
      <c r="D33">
        <f>SUM(C$4:C33)</f>
        <v>300000</v>
      </c>
      <c r="E33" s="1">
        <f t="shared" si="0"/>
        <v>973.5563160004649</v>
      </c>
      <c r="F33">
        <f>SUM(E$4:E33)</f>
        <v>35822.879196024936</v>
      </c>
      <c r="G33">
        <f t="shared" si="1"/>
        <v>367958.98303234705</v>
      </c>
      <c r="H33" s="8">
        <f t="shared" si="2"/>
        <v>0.22652994344115673</v>
      </c>
    </row>
    <row r="34" spans="1:8" x14ac:dyDescent="0.2">
      <c r="A34" s="3">
        <f>净值数据!A34</f>
        <v>41851</v>
      </c>
      <c r="B34" s="9">
        <f>净值数据!H34</f>
        <v>12.645477705599999</v>
      </c>
      <c r="C34">
        <v>10000</v>
      </c>
      <c r="D34">
        <f>SUM(C$4:C34)</f>
        <v>310000</v>
      </c>
      <c r="E34" s="1">
        <f t="shared" si="0"/>
        <v>790.79653871609298</v>
      </c>
      <c r="F34">
        <f>SUM(E$4:E34)</f>
        <v>36613.675734741031</v>
      </c>
      <c r="G34">
        <f t="shared" si="1"/>
        <v>462997.42022373539</v>
      </c>
      <c r="H34" s="8">
        <f t="shared" si="2"/>
        <v>0.4935400652378561</v>
      </c>
    </row>
    <row r="35" spans="1:8" x14ac:dyDescent="0.2">
      <c r="A35" s="3">
        <f>净值数据!A35</f>
        <v>41880</v>
      </c>
      <c r="B35" s="9">
        <f>净值数据!H35</f>
        <v>12.655007078400001</v>
      </c>
      <c r="C35">
        <v>10000</v>
      </c>
      <c r="D35">
        <f>SUM(C$4:C35)</f>
        <v>320000</v>
      </c>
      <c r="E35" s="1">
        <f t="shared" si="0"/>
        <v>790.20105939477048</v>
      </c>
      <c r="F35">
        <f>SUM(E$4:E35)</f>
        <v>37403.876794135802</v>
      </c>
      <c r="G35">
        <f t="shared" si="1"/>
        <v>473346.32558939012</v>
      </c>
      <c r="H35" s="8">
        <f t="shared" si="2"/>
        <v>0.47920726746684417</v>
      </c>
    </row>
    <row r="36" spans="1:8" x14ac:dyDescent="0.2">
      <c r="A36" s="3">
        <f>净值数据!A36</f>
        <v>41912</v>
      </c>
      <c r="B36" s="9">
        <f>净值数据!H36</f>
        <v>12.340537776</v>
      </c>
      <c r="C36">
        <v>10000</v>
      </c>
      <c r="D36">
        <f>SUM(C$4:C36)</f>
        <v>330000</v>
      </c>
      <c r="E36" s="1">
        <f t="shared" si="0"/>
        <v>810.33745704730143</v>
      </c>
      <c r="F36">
        <f>SUM(E$4:E36)</f>
        <v>38214.214251183104</v>
      </c>
      <c r="G36">
        <f t="shared" si="1"/>
        <v>471583.95454688265</v>
      </c>
      <c r="H36" s="8">
        <f t="shared" si="2"/>
        <v>0.42904228650570508</v>
      </c>
    </row>
    <row r="37" spans="1:8" x14ac:dyDescent="0.2">
      <c r="A37" s="3">
        <f>净值数据!A37</f>
        <v>41943</v>
      </c>
      <c r="B37" s="9">
        <f>净值数据!H37</f>
        <v>11.4304826736</v>
      </c>
      <c r="C37">
        <v>10000</v>
      </c>
      <c r="D37">
        <f>SUM(C$4:C37)</f>
        <v>340000</v>
      </c>
      <c r="E37" s="1">
        <f t="shared" si="0"/>
        <v>874.85369476970004</v>
      </c>
      <c r="F37">
        <f>SUM(E$4:E37)</f>
        <v>39089.067945952804</v>
      </c>
      <c r="G37">
        <f t="shared" si="1"/>
        <v>446806.91388338665</v>
      </c>
      <c r="H37" s="8">
        <f t="shared" si="2"/>
        <v>0.31413798200996079</v>
      </c>
    </row>
    <row r="38" spans="1:8" x14ac:dyDescent="0.2">
      <c r="A38" s="3">
        <f>净值数据!A38</f>
        <v>41971</v>
      </c>
      <c r="B38" s="9">
        <f>净值数据!H38</f>
        <v>11.687775739199999</v>
      </c>
      <c r="C38">
        <v>10000</v>
      </c>
      <c r="D38">
        <f>SUM(C$4:C38)</f>
        <v>350000</v>
      </c>
      <c r="E38" s="1">
        <f t="shared" si="0"/>
        <v>855.59478750611936</v>
      </c>
      <c r="F38">
        <f>SUM(E$4:E38)</f>
        <v>39944.662733458921</v>
      </c>
      <c r="G38">
        <f t="shared" si="1"/>
        <v>466864.2600066475</v>
      </c>
      <c r="H38" s="8">
        <f t="shared" si="2"/>
        <v>0.33389788573327861</v>
      </c>
    </row>
    <row r="39" spans="1:8" x14ac:dyDescent="0.2">
      <c r="A39" s="3">
        <f>净值数据!A39</f>
        <v>42004</v>
      </c>
      <c r="B39" s="9">
        <f>净值数据!H39</f>
        <v>13.641297163200001</v>
      </c>
      <c r="C39">
        <v>10000</v>
      </c>
      <c r="D39">
        <f>SUM(C$4:C39)</f>
        <v>360000</v>
      </c>
      <c r="E39" s="1">
        <f t="shared" si="0"/>
        <v>733.06811517726521</v>
      </c>
      <c r="F39">
        <f>SUM(E$4:E39)</f>
        <v>40677.730848636187</v>
      </c>
      <c r="G39">
        <f t="shared" si="1"/>
        <v>554897.01443091396</v>
      </c>
      <c r="H39" s="8">
        <f t="shared" si="2"/>
        <v>0.54138059564142771</v>
      </c>
    </row>
    <row r="40" spans="1:8" x14ac:dyDescent="0.2">
      <c r="A40" s="3">
        <f>净值数据!A40</f>
        <v>42034</v>
      </c>
      <c r="B40" s="9">
        <f>净值数据!H40</f>
        <v>13.007593871999999</v>
      </c>
      <c r="C40">
        <v>10000</v>
      </c>
      <c r="D40">
        <f>SUM(C$4:C40)</f>
        <v>370000</v>
      </c>
      <c r="E40" s="1">
        <f t="shared" si="0"/>
        <v>768.7816900192347</v>
      </c>
      <c r="F40">
        <f>SUM(E$4:E40)</f>
        <v>41446.512538655421</v>
      </c>
      <c r="G40">
        <f t="shared" si="1"/>
        <v>539119.4025135854</v>
      </c>
      <c r="H40" s="8">
        <f t="shared" si="2"/>
        <v>0.45707946625293361</v>
      </c>
    </row>
    <row r="41" spans="1:8" x14ac:dyDescent="0.2">
      <c r="A41" s="3">
        <f>净值数据!A41</f>
        <v>42062</v>
      </c>
      <c r="B41" s="9">
        <f>净值数据!H41</f>
        <v>13.455474393599999</v>
      </c>
      <c r="C41">
        <v>10000</v>
      </c>
      <c r="D41">
        <f>SUM(C$4:C41)</f>
        <v>380000</v>
      </c>
      <c r="E41" s="1">
        <f t="shared" si="0"/>
        <v>743.19193121547823</v>
      </c>
      <c r="F41">
        <f>SUM(E$4:E41)</f>
        <v>42189.7044698709</v>
      </c>
      <c r="G41">
        <f t="shared" si="1"/>
        <v>567682.48816789931</v>
      </c>
      <c r="H41" s="8">
        <f t="shared" si="2"/>
        <v>0.49390128465236671</v>
      </c>
    </row>
    <row r="42" spans="1:8" x14ac:dyDescent="0.2">
      <c r="A42" s="3">
        <f>净值数据!A42</f>
        <v>42094</v>
      </c>
      <c r="B42" s="9">
        <f>净值数据!H42</f>
        <v>14.699057544</v>
      </c>
      <c r="C42">
        <v>10000</v>
      </c>
      <c r="D42">
        <f>SUM(C$4:C42)</f>
        <v>390000</v>
      </c>
      <c r="E42" s="1">
        <f t="shared" si="0"/>
        <v>680.31572568963065</v>
      </c>
      <c r="F42">
        <f>SUM(E$4:E42)</f>
        <v>42870.02019556053</v>
      </c>
      <c r="G42">
        <f t="shared" si="1"/>
        <v>630148.89376698632</v>
      </c>
      <c r="H42" s="8">
        <f t="shared" si="2"/>
        <v>0.61576639427432389</v>
      </c>
    </row>
    <row r="43" spans="1:8" x14ac:dyDescent="0.2">
      <c r="A43" s="3">
        <f>净值数据!A43</f>
        <v>42124</v>
      </c>
      <c r="B43" s="9">
        <f>净值数据!H43</f>
        <v>17.372046614399999</v>
      </c>
      <c r="C43">
        <v>10000</v>
      </c>
      <c r="D43">
        <f>SUM(C$4:C43)</f>
        <v>400000</v>
      </c>
      <c r="E43" s="1">
        <f t="shared" si="0"/>
        <v>575.63741463316262</v>
      </c>
      <c r="F43">
        <f>SUM(E$4:E43)</f>
        <v>43445.657610193695</v>
      </c>
      <c r="G43">
        <f t="shared" si="1"/>
        <v>754739.98919754697</v>
      </c>
      <c r="H43" s="8">
        <f t="shared" si="2"/>
        <v>0.88684997299386747</v>
      </c>
    </row>
    <row r="44" spans="1:8" x14ac:dyDescent="0.2">
      <c r="A44" s="3">
        <f>净值数据!A44</f>
        <v>42153</v>
      </c>
      <c r="B44" s="9">
        <f>净值数据!H44</f>
        <v>19.561620000000001</v>
      </c>
      <c r="C44">
        <v>10000</v>
      </c>
      <c r="D44">
        <f>SUM(C$4:C44)</f>
        <v>410000</v>
      </c>
      <c r="E44" s="1">
        <f t="shared" si="0"/>
        <v>511.20510468969337</v>
      </c>
      <c r="F44">
        <f>SUM(E$4:E44)</f>
        <v>43956.862714883391</v>
      </c>
      <c r="G44">
        <f t="shared" si="1"/>
        <v>859867.44482071733</v>
      </c>
      <c r="H44" s="8">
        <f t="shared" si="2"/>
        <v>1.0972376702944326</v>
      </c>
    </row>
    <row r="45" spans="1:8" x14ac:dyDescent="0.2">
      <c r="A45" s="3">
        <f>净值数据!A45</f>
        <v>42185</v>
      </c>
      <c r="B45" s="9">
        <f>净值数据!H45</f>
        <v>18.348120000000002</v>
      </c>
      <c r="C45">
        <v>10000</v>
      </c>
      <c r="D45">
        <f>SUM(C$4:C45)</f>
        <v>420000</v>
      </c>
      <c r="E45" s="1">
        <f t="shared" si="0"/>
        <v>545.01496611096934</v>
      </c>
      <c r="F45">
        <f>SUM(E$4:E45)</f>
        <v>44501.877680994359</v>
      </c>
      <c r="G45">
        <f t="shared" si="1"/>
        <v>816525.79191620625</v>
      </c>
      <c r="H45" s="8">
        <f t="shared" si="2"/>
        <v>0.94410902837191957</v>
      </c>
    </row>
    <row r="46" spans="1:8" x14ac:dyDescent="0.2">
      <c r="A46" s="3">
        <f>净值数据!A46</f>
        <v>42216</v>
      </c>
      <c r="B46" s="9">
        <f>净值数据!H46</f>
        <v>16.756008000000001</v>
      </c>
      <c r="C46">
        <v>10000</v>
      </c>
      <c r="D46">
        <f>SUM(C$4:C46)</f>
        <v>430000</v>
      </c>
      <c r="E46" s="1">
        <f t="shared" si="0"/>
        <v>596.80086092104989</v>
      </c>
      <c r="F46">
        <f>SUM(E$4:E46)</f>
        <v>45098.678541915411</v>
      </c>
      <c r="G46">
        <f t="shared" si="1"/>
        <v>755673.81843776302</v>
      </c>
      <c r="H46" s="8">
        <f t="shared" si="2"/>
        <v>0.75738097311107677</v>
      </c>
    </row>
    <row r="47" spans="1:8" x14ac:dyDescent="0.2">
      <c r="A47" s="3">
        <f>净值数据!A47</f>
        <v>42247</v>
      </c>
      <c r="B47" s="9">
        <f>净值数据!H47</f>
        <v>15.639588</v>
      </c>
      <c r="C47">
        <v>10000</v>
      </c>
      <c r="D47">
        <f>SUM(C$4:C47)</f>
        <v>440000</v>
      </c>
      <c r="E47" s="1">
        <f t="shared" si="0"/>
        <v>639.40303286761775</v>
      </c>
      <c r="F47">
        <f>SUM(E$4:E47)</f>
        <v>45738.081574783027</v>
      </c>
      <c r="G47">
        <f t="shared" si="1"/>
        <v>715324.75173999777</v>
      </c>
      <c r="H47" s="8">
        <f t="shared" si="2"/>
        <v>0.62573807213635857</v>
      </c>
    </row>
    <row r="48" spans="1:8" x14ac:dyDescent="0.2">
      <c r="A48" s="3">
        <f>净值数据!A48</f>
        <v>42277</v>
      </c>
      <c r="B48" s="9">
        <f>净值数据!H48</f>
        <v>14.930904</v>
      </c>
      <c r="C48">
        <v>10000</v>
      </c>
      <c r="D48">
        <f>SUM(C$4:C48)</f>
        <v>450000</v>
      </c>
      <c r="E48" s="1">
        <f t="shared" si="0"/>
        <v>669.75181141074916</v>
      </c>
      <c r="F48">
        <f>SUM(E$4:E48)</f>
        <v>46407.833386193779</v>
      </c>
      <c r="G48">
        <f t="shared" si="1"/>
        <v>692910.90513725427</v>
      </c>
      <c r="H48" s="8">
        <f t="shared" si="2"/>
        <v>0.53980201141612061</v>
      </c>
    </row>
    <row r="49" spans="1:8" x14ac:dyDescent="0.2">
      <c r="A49" s="3">
        <f>净值数据!A49</f>
        <v>42307</v>
      </c>
      <c r="B49" s="9">
        <f>净值数据!H49</f>
        <v>15.464843999999999</v>
      </c>
      <c r="C49">
        <v>10000</v>
      </c>
      <c r="D49">
        <f>SUM(C$4:C49)</f>
        <v>460000</v>
      </c>
      <c r="E49" s="1">
        <f t="shared" si="0"/>
        <v>646.62792589437049</v>
      </c>
      <c r="F49">
        <f>SUM(E$4:E49)</f>
        <v>47054.461312088148</v>
      </c>
      <c r="G49">
        <f t="shared" si="1"/>
        <v>727689.90369547845</v>
      </c>
      <c r="H49" s="8">
        <f t="shared" si="2"/>
        <v>0.58193457325104014</v>
      </c>
    </row>
    <row r="50" spans="1:8" x14ac:dyDescent="0.2">
      <c r="A50" s="3">
        <f>净值数据!A50</f>
        <v>42338</v>
      </c>
      <c r="B50" s="9">
        <f>净值数据!H50</f>
        <v>14.3193</v>
      </c>
      <c r="C50">
        <v>10000</v>
      </c>
      <c r="D50">
        <f>SUM(C$4:C50)</f>
        <v>470000</v>
      </c>
      <c r="E50" s="1">
        <f t="shared" si="0"/>
        <v>698.35815996592009</v>
      </c>
      <c r="F50">
        <f>SUM(E$4:E50)</f>
        <v>47752.819472054071</v>
      </c>
      <c r="G50">
        <f t="shared" si="1"/>
        <v>683786.94786618382</v>
      </c>
      <c r="H50" s="8">
        <f t="shared" si="2"/>
        <v>0.45486584652379536</v>
      </c>
    </row>
    <row r="51" spans="1:8" x14ac:dyDescent="0.2">
      <c r="A51" s="3">
        <f>净值数据!A51</f>
        <v>42369</v>
      </c>
      <c r="B51" s="9">
        <f>净值数据!H51</f>
        <v>15.950244</v>
      </c>
      <c r="C51">
        <v>10000</v>
      </c>
      <c r="D51">
        <f>SUM(C$4:C51)</f>
        <v>480000</v>
      </c>
      <c r="E51" s="1">
        <f t="shared" si="0"/>
        <v>626.94965669490705</v>
      </c>
      <c r="F51">
        <f>SUM(E$4:E51)</f>
        <v>48379.76912874898</v>
      </c>
      <c r="G51">
        <f t="shared" si="1"/>
        <v>771669.12226721365</v>
      </c>
      <c r="H51" s="8">
        <f t="shared" si="2"/>
        <v>0.60764400472336177</v>
      </c>
    </row>
    <row r="52" spans="1:8" x14ac:dyDescent="0.2">
      <c r="A52" s="3">
        <f>净值数据!A52</f>
        <v>42398</v>
      </c>
      <c r="B52" s="9">
        <f>净值数据!H52</f>
        <v>12.950472</v>
      </c>
      <c r="C52">
        <v>10000</v>
      </c>
      <c r="D52">
        <f>SUM(C$4:C52)</f>
        <v>490000</v>
      </c>
      <c r="E52" s="1">
        <f t="shared" si="0"/>
        <v>772.17262814822504</v>
      </c>
      <c r="F52">
        <f>SUM(E$4:E52)</f>
        <v>49151.941756897206</v>
      </c>
      <c r="G52">
        <f t="shared" si="1"/>
        <v>636540.8454683281</v>
      </c>
      <c r="H52" s="8">
        <f t="shared" si="2"/>
        <v>0.29906294993536342</v>
      </c>
    </row>
    <row r="53" spans="1:8" x14ac:dyDescent="0.2">
      <c r="A53" s="3">
        <f>净值数据!A53</f>
        <v>42429</v>
      </c>
      <c r="B53" s="9">
        <f>净值数据!H53</f>
        <v>12.610692</v>
      </c>
      <c r="C53">
        <v>10000</v>
      </c>
      <c r="D53">
        <f>SUM(C$4:C53)</f>
        <v>500000</v>
      </c>
      <c r="E53" s="1">
        <f t="shared" si="0"/>
        <v>792.9778952653827</v>
      </c>
      <c r="F53">
        <f>SUM(E$4:E53)</f>
        <v>49944.919652162585</v>
      </c>
      <c r="G53">
        <f t="shared" si="1"/>
        <v>629839.99869816948</v>
      </c>
      <c r="H53" s="8">
        <f t="shared" si="2"/>
        <v>0.25967999739633907</v>
      </c>
    </row>
    <row r="54" spans="1:8" x14ac:dyDescent="0.2">
      <c r="A54" s="3">
        <f>净值数据!A54</f>
        <v>42460</v>
      </c>
      <c r="B54" s="9">
        <f>净值数据!H54</f>
        <v>14.144556</v>
      </c>
      <c r="C54">
        <v>10000</v>
      </c>
      <c r="D54">
        <f>SUM(C$4:C54)</f>
        <v>510000</v>
      </c>
      <c r="E54" s="1">
        <f t="shared" si="0"/>
        <v>706.98578308149092</v>
      </c>
      <c r="F54">
        <f>SUM(E$4:E54)</f>
        <v>50651.90543524408</v>
      </c>
      <c r="G54">
        <f t="shared" si="1"/>
        <v>716448.71293551428</v>
      </c>
      <c r="H54" s="8">
        <f t="shared" si="2"/>
        <v>0.40480139791277314</v>
      </c>
    </row>
    <row r="55" spans="1:8" x14ac:dyDescent="0.2">
      <c r="A55" s="3">
        <f>净值数据!A55</f>
        <v>42489</v>
      </c>
      <c r="B55" s="9">
        <f>净值数据!H55</f>
        <v>14.591124000000001</v>
      </c>
      <c r="C55">
        <v>10000</v>
      </c>
      <c r="D55">
        <f>SUM(C$4:C55)</f>
        <v>520000</v>
      </c>
      <c r="E55" s="1">
        <f t="shared" si="0"/>
        <v>685.34816097786575</v>
      </c>
      <c r="F55">
        <f>SUM(E$4:E55)</f>
        <v>51337.253596221948</v>
      </c>
      <c r="G55">
        <f t="shared" si="1"/>
        <v>749068.23304192047</v>
      </c>
      <c r="H55" s="8">
        <f t="shared" si="2"/>
        <v>0.44051583277292394</v>
      </c>
    </row>
    <row r="56" spans="1:8" x14ac:dyDescent="0.2">
      <c r="A56" s="3">
        <f>净值数据!A56</f>
        <v>42521</v>
      </c>
      <c r="B56" s="9">
        <f>净值数据!H56</f>
        <v>15.41</v>
      </c>
      <c r="C56">
        <v>10000</v>
      </c>
      <c r="D56">
        <f>SUM(C$4:C56)</f>
        <v>530000</v>
      </c>
      <c r="E56" s="1">
        <f t="shared" si="0"/>
        <v>648.92926670992858</v>
      </c>
      <c r="F56">
        <f>SUM(E$4:E56)</f>
        <v>51986.182862931877</v>
      </c>
      <c r="G56">
        <f t="shared" si="1"/>
        <v>801107.07791778026</v>
      </c>
      <c r="H56" s="8">
        <f t="shared" si="2"/>
        <v>0.51152278852411359</v>
      </c>
    </row>
    <row r="57" spans="1:8" x14ac:dyDescent="0.2">
      <c r="A57" s="3">
        <f>净值数据!A57</f>
        <v>42551</v>
      </c>
      <c r="B57" s="9">
        <f>净值数据!H57</f>
        <v>16.670000000000002</v>
      </c>
      <c r="C57">
        <v>10000</v>
      </c>
      <c r="D57">
        <f>SUM(C$4:C57)</f>
        <v>540000</v>
      </c>
      <c r="E57" s="1">
        <f t="shared" si="0"/>
        <v>599.88002399520087</v>
      </c>
      <c r="F57">
        <f>SUM(E$4:E57)</f>
        <v>52586.06288692708</v>
      </c>
      <c r="G57">
        <f t="shared" si="1"/>
        <v>876609.66832507448</v>
      </c>
      <c r="H57" s="8">
        <f t="shared" si="2"/>
        <v>0.62335123763902689</v>
      </c>
    </row>
    <row r="58" spans="1:8" x14ac:dyDescent="0.2">
      <c r="A58" s="3">
        <f>净值数据!A58</f>
        <v>42580</v>
      </c>
      <c r="B58" s="9">
        <f>净值数据!H58</f>
        <v>18.54</v>
      </c>
      <c r="C58">
        <v>10000</v>
      </c>
      <c r="D58">
        <f>SUM(C$4:C58)</f>
        <v>550000</v>
      </c>
      <c r="E58" s="1">
        <f t="shared" si="0"/>
        <v>539.3743257820928</v>
      </c>
      <c r="F58">
        <f>SUM(E$4:E58)</f>
        <v>53125.43721270917</v>
      </c>
      <c r="G58">
        <f t="shared" si="1"/>
        <v>984945.60592362797</v>
      </c>
      <c r="H58" s="8">
        <f t="shared" si="2"/>
        <v>0.79081019258841456</v>
      </c>
    </row>
    <row r="59" spans="1:8" x14ac:dyDescent="0.2">
      <c r="A59" s="3">
        <f>净值数据!A59</f>
        <v>42613</v>
      </c>
      <c r="B59" s="9">
        <f>净值数据!H59</f>
        <v>16.850000000000001</v>
      </c>
      <c r="C59">
        <v>10000</v>
      </c>
      <c r="D59">
        <f>SUM(C$4:C59)</f>
        <v>560000</v>
      </c>
      <c r="E59" s="1">
        <f t="shared" si="0"/>
        <v>593.47181008902078</v>
      </c>
      <c r="F59">
        <f>SUM(E$4:E59)</f>
        <v>53718.909022798194</v>
      </c>
      <c r="G59">
        <f t="shared" si="1"/>
        <v>905163.61703414971</v>
      </c>
      <c r="H59" s="8">
        <f t="shared" si="2"/>
        <v>0.61636360184669581</v>
      </c>
    </row>
    <row r="60" spans="1:8" x14ac:dyDescent="0.2">
      <c r="A60" s="3">
        <f>净值数据!A60</f>
        <v>42643</v>
      </c>
      <c r="B60" s="9">
        <f>净值数据!H60</f>
        <v>16.11</v>
      </c>
      <c r="C60">
        <v>10000</v>
      </c>
      <c r="D60">
        <f>SUM(C$4:C60)</f>
        <v>570000</v>
      </c>
      <c r="E60" s="1">
        <f t="shared" si="0"/>
        <v>620.73246430788333</v>
      </c>
      <c r="F60">
        <f>SUM(E$4:E60)</f>
        <v>54339.641487106077</v>
      </c>
      <c r="G60">
        <f t="shared" si="1"/>
        <v>875411.62435727892</v>
      </c>
      <c r="H60" s="8">
        <f t="shared" si="2"/>
        <v>0.53580986729347169</v>
      </c>
    </row>
    <row r="61" spans="1:8" x14ac:dyDescent="0.2">
      <c r="A61" s="3">
        <f>净值数据!A61</f>
        <v>42674</v>
      </c>
      <c r="B61" s="9">
        <f>净值数据!H61</f>
        <v>17.989999999999998</v>
      </c>
      <c r="C61">
        <v>10000</v>
      </c>
      <c r="D61">
        <f>SUM(C$4:C61)</f>
        <v>580000</v>
      </c>
      <c r="E61" s="1">
        <f t="shared" si="0"/>
        <v>555.86436909394115</v>
      </c>
      <c r="F61">
        <f>SUM(E$4:E61)</f>
        <v>54895.505856200019</v>
      </c>
      <c r="G61">
        <f t="shared" si="1"/>
        <v>987570.15035303822</v>
      </c>
      <c r="H61" s="8">
        <f t="shared" si="2"/>
        <v>0.70270715578110043</v>
      </c>
    </row>
    <row r="62" spans="1:8" x14ac:dyDescent="0.2">
      <c r="A62" s="3">
        <f>净值数据!A62</f>
        <v>42704</v>
      </c>
      <c r="B62" s="9">
        <f>净值数据!H62</f>
        <v>19.78</v>
      </c>
      <c r="C62">
        <v>10000</v>
      </c>
      <c r="D62">
        <f>SUM(C$4:C62)</f>
        <v>590000</v>
      </c>
      <c r="E62" s="1">
        <f t="shared" si="0"/>
        <v>505.56117290192111</v>
      </c>
      <c r="F62">
        <f>SUM(E$4:E62)</f>
        <v>55401.067029101941</v>
      </c>
      <c r="G62">
        <f t="shared" si="1"/>
        <v>1095833.1058356364</v>
      </c>
      <c r="H62" s="8">
        <f t="shared" si="2"/>
        <v>0.85734424717904467</v>
      </c>
    </row>
    <row r="63" spans="1:8" x14ac:dyDescent="0.2">
      <c r="A63" s="3">
        <f>净值数据!A63</f>
        <v>42734</v>
      </c>
      <c r="B63" s="9">
        <f>净值数据!H63</f>
        <v>17.600000000000001</v>
      </c>
      <c r="C63">
        <v>10000</v>
      </c>
      <c r="D63">
        <f>SUM(C$4:C63)</f>
        <v>600000</v>
      </c>
      <c r="E63" s="1">
        <f t="shared" si="0"/>
        <v>568.18181818181813</v>
      </c>
      <c r="F63">
        <f>SUM(E$4:E63)</f>
        <v>55969.248847283758</v>
      </c>
      <c r="G63">
        <f t="shared" si="1"/>
        <v>985058.77971219423</v>
      </c>
      <c r="H63" s="8">
        <f t="shared" si="2"/>
        <v>0.64176463285365704</v>
      </c>
    </row>
  </sheetData>
  <phoneticPr fontId="2" type="noConversion"/>
  <conditionalFormatting sqref="H4:H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{A2D1A731-F2D3-49E8-9934-10EFB927FAFE}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D1A731-F2D3-49E8-9934-10EFB927FA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workbookViewId="0">
      <selection activeCell="F4" sqref="F4:F63"/>
    </sheetView>
  </sheetViews>
  <sheetFormatPr defaultRowHeight="14.25" x14ac:dyDescent="0.2"/>
  <cols>
    <col min="1" max="2" width="11.625" style="4" customWidth="1"/>
    <col min="4" max="5" width="13" customWidth="1"/>
  </cols>
  <sheetData>
    <row r="3" spans="1:8" x14ac:dyDescent="0.2">
      <c r="A3" s="4" t="str">
        <f>净值数据!A3</f>
        <v>日期</v>
      </c>
      <c r="B3" s="4" t="s">
        <v>7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>
        <f>净值数据!A4</f>
        <v>40939</v>
      </c>
      <c r="B4" s="9">
        <f>净值数据!I4</f>
        <v>9.8893080393541002</v>
      </c>
      <c r="C4">
        <v>10000</v>
      </c>
      <c r="D4">
        <f>SUM(C$4:C4)</f>
        <v>10000</v>
      </c>
      <c r="E4" s="1">
        <f>C4/B4</f>
        <v>1011.1930946235475</v>
      </c>
      <c r="F4">
        <f>SUM(E$4:E4)</f>
        <v>1011.1930946235475</v>
      </c>
      <c r="G4">
        <f>F4*B4</f>
        <v>10000</v>
      </c>
      <c r="H4" s="8">
        <f>G4/D4-1</f>
        <v>0</v>
      </c>
    </row>
    <row r="5" spans="1:8" x14ac:dyDescent="0.2">
      <c r="A5" s="3">
        <f>净值数据!A5</f>
        <v>40968</v>
      </c>
      <c r="B5" s="9">
        <f>净值数据!I5</f>
        <v>10.864691845975001</v>
      </c>
      <c r="C5">
        <v>10000</v>
      </c>
      <c r="D5">
        <f>SUM(C$4:C5)</f>
        <v>20000</v>
      </c>
      <c r="E5" s="1">
        <f t="shared" ref="E5:E63" si="0">C5/B5</f>
        <v>920.41266717607459</v>
      </c>
      <c r="F5">
        <f>SUM(E$4:E5)</f>
        <v>1931.6057617996221</v>
      </c>
      <c r="G5">
        <f t="shared" ref="G5:G63" si="1">F5*B5</f>
        <v>20986.301369862686</v>
      </c>
      <c r="H5" s="8">
        <f t="shared" ref="H5:H63" si="2">G5/D5-1</f>
        <v>4.9315068493134273E-2</v>
      </c>
    </row>
    <row r="6" spans="1:8" x14ac:dyDescent="0.2">
      <c r="A6" s="3">
        <f>净值数据!A6</f>
        <v>40998</v>
      </c>
      <c r="B6" s="9">
        <f>净值数据!I6</f>
        <v>10.250561301066</v>
      </c>
      <c r="C6">
        <v>10000</v>
      </c>
      <c r="D6">
        <f>SUM(C$4:C6)</f>
        <v>30000</v>
      </c>
      <c r="E6" s="1">
        <f t="shared" si="0"/>
        <v>975.55633357951399</v>
      </c>
      <c r="F6">
        <f>SUM(E$4:E6)</f>
        <v>2907.1620953791362</v>
      </c>
      <c r="G6">
        <f t="shared" si="1"/>
        <v>29800.043270819318</v>
      </c>
      <c r="H6" s="8">
        <f t="shared" si="2"/>
        <v>-6.6652243060226768E-3</v>
      </c>
    </row>
    <row r="7" spans="1:8" x14ac:dyDescent="0.2">
      <c r="A7" s="3">
        <f>净值数据!A7</f>
        <v>41026</v>
      </c>
      <c r="B7" s="9">
        <f>净值数据!I7</f>
        <v>11.614292364026999</v>
      </c>
      <c r="C7">
        <v>10000</v>
      </c>
      <c r="D7">
        <f>SUM(C$4:C7)</f>
        <v>40000</v>
      </c>
      <c r="E7" s="1">
        <f t="shared" si="0"/>
        <v>861.00811711723782</v>
      </c>
      <c r="F7">
        <f>SUM(E$4:E7)</f>
        <v>3768.170212496374</v>
      </c>
      <c r="G7">
        <f t="shared" si="1"/>
        <v>43764.630525350636</v>
      </c>
      <c r="H7" s="8">
        <f t="shared" si="2"/>
        <v>9.4115763133765906E-2</v>
      </c>
    </row>
    <row r="8" spans="1:8" x14ac:dyDescent="0.2">
      <c r="A8" s="3">
        <f>净值数据!A8</f>
        <v>41060</v>
      </c>
      <c r="B8" s="9">
        <f>净值数据!I8</f>
        <v>12.327767555907</v>
      </c>
      <c r="C8">
        <v>10000</v>
      </c>
      <c r="D8">
        <f>SUM(C$4:C8)</f>
        <v>50000</v>
      </c>
      <c r="E8" s="1">
        <f t="shared" si="0"/>
        <v>811.17687810461496</v>
      </c>
      <c r="F8">
        <f>SUM(E$4:E8)</f>
        <v>4579.3470906009888</v>
      </c>
      <c r="G8">
        <f t="shared" si="1"/>
        <v>56453.126490747985</v>
      </c>
      <c r="H8" s="8">
        <f t="shared" si="2"/>
        <v>0.12906252981495969</v>
      </c>
    </row>
    <row r="9" spans="1:8" x14ac:dyDescent="0.2">
      <c r="A9" s="3">
        <f>净值数据!A9</f>
        <v>41089</v>
      </c>
      <c r="B9" s="9">
        <f>净值数据!I9</f>
        <v>10.485375921178001</v>
      </c>
      <c r="C9">
        <v>10000</v>
      </c>
      <c r="D9">
        <f>SUM(C$4:C9)</f>
        <v>60000</v>
      </c>
      <c r="E9" s="1">
        <f t="shared" si="0"/>
        <v>953.7092494511661</v>
      </c>
      <c r="F9">
        <f>SUM(E$4:E9)</f>
        <v>5533.0563400521551</v>
      </c>
      <c r="G9">
        <f t="shared" si="1"/>
        <v>58016.175718504142</v>
      </c>
      <c r="H9" s="8">
        <f t="shared" si="2"/>
        <v>-3.3063738024931011E-2</v>
      </c>
    </row>
    <row r="10" spans="1:8" x14ac:dyDescent="0.2">
      <c r="A10" s="3">
        <f>净值数据!A10</f>
        <v>41121</v>
      </c>
      <c r="B10" s="9">
        <f>净值数据!I10</f>
        <v>9.7989947239261994</v>
      </c>
      <c r="C10">
        <v>10000</v>
      </c>
      <c r="D10">
        <f>SUM(C$4:C10)</f>
        <v>70000</v>
      </c>
      <c r="E10" s="1">
        <f t="shared" si="0"/>
        <v>1020.5128466477287</v>
      </c>
      <c r="F10">
        <f>SUM(E$4:E10)</f>
        <v>6553.5691866998841</v>
      </c>
      <c r="G10">
        <f t="shared" si="1"/>
        <v>64218.389883357479</v>
      </c>
      <c r="H10" s="8">
        <f t="shared" si="2"/>
        <v>-8.259443023775026E-2</v>
      </c>
    </row>
    <row r="11" spans="1:8" x14ac:dyDescent="0.2">
      <c r="A11" s="3">
        <f>净值数据!A11</f>
        <v>41152</v>
      </c>
      <c r="B11" s="9">
        <f>净值数据!I11</f>
        <v>8.9653960458228994</v>
      </c>
      <c r="C11">
        <v>10000</v>
      </c>
      <c r="D11">
        <f>SUM(C$4:C11)</f>
        <v>80000</v>
      </c>
      <c r="E11" s="1">
        <f t="shared" si="0"/>
        <v>1115.3996933196427</v>
      </c>
      <c r="F11">
        <f>SUM(E$4:E11)</f>
        <v>7668.9688800195272</v>
      </c>
      <c r="G11">
        <f t="shared" si="1"/>
        <v>68755.343272465936</v>
      </c>
      <c r="H11" s="8">
        <f t="shared" si="2"/>
        <v>-0.14055820909417582</v>
      </c>
    </row>
    <row r="12" spans="1:8" x14ac:dyDescent="0.2">
      <c r="A12" s="3">
        <f>净值数据!A12</f>
        <v>41180</v>
      </c>
      <c r="B12" s="9">
        <f>净值数据!I12</f>
        <v>9.4507545651574993</v>
      </c>
      <c r="C12">
        <v>10000</v>
      </c>
      <c r="D12">
        <f>SUM(C$4:C12)</f>
        <v>90000</v>
      </c>
      <c r="E12" s="1">
        <f t="shared" si="0"/>
        <v>1058.1165695348209</v>
      </c>
      <c r="F12">
        <f>SUM(E$4:E12)</f>
        <v>8727.0854495543481</v>
      </c>
      <c r="G12">
        <f t="shared" si="1"/>
        <v>82477.542652895339</v>
      </c>
      <c r="H12" s="8">
        <f t="shared" si="2"/>
        <v>-8.3582859412274058E-2</v>
      </c>
    </row>
    <row r="13" spans="1:8" x14ac:dyDescent="0.2">
      <c r="A13" s="3">
        <f>净值数据!A13</f>
        <v>41213</v>
      </c>
      <c r="B13" s="9">
        <f>净值数据!I13</f>
        <v>8.7547687638474994</v>
      </c>
      <c r="C13">
        <v>10000</v>
      </c>
      <c r="D13">
        <f>SUM(C$4:C13)</f>
        <v>100000</v>
      </c>
      <c r="E13" s="1">
        <f t="shared" si="0"/>
        <v>1142.2346231798419</v>
      </c>
      <c r="F13">
        <f>SUM(E$4:E13)</f>
        <v>9869.32007273419</v>
      </c>
      <c r="G13">
        <f t="shared" si="1"/>
        <v>86403.61509318641</v>
      </c>
      <c r="H13" s="8">
        <f t="shared" si="2"/>
        <v>-0.13596384906813586</v>
      </c>
    </row>
    <row r="14" spans="1:8" x14ac:dyDescent="0.2">
      <c r="A14" s="3">
        <f>净值数据!A14</f>
        <v>41243</v>
      </c>
      <c r="B14" s="9">
        <f>净值数据!I14</f>
        <v>7.5917398590267</v>
      </c>
      <c r="C14">
        <v>10000</v>
      </c>
      <c r="D14">
        <f>SUM(C$4:C14)</f>
        <v>110000</v>
      </c>
      <c r="E14" s="1">
        <f t="shared" si="0"/>
        <v>1317.2211094812264</v>
      </c>
      <c r="F14">
        <f>SUM(E$4:E14)</f>
        <v>11186.541182215416</v>
      </c>
      <c r="G14">
        <f t="shared" si="1"/>
        <v>84925.310577668439</v>
      </c>
      <c r="H14" s="8">
        <f t="shared" si="2"/>
        <v>-0.22795172202119596</v>
      </c>
    </row>
    <row r="15" spans="1:8" x14ac:dyDescent="0.2">
      <c r="A15" s="3">
        <f>净值数据!A15</f>
        <v>41274</v>
      </c>
      <c r="B15" s="9">
        <f>净值数据!I15</f>
        <v>9.6613818471328994</v>
      </c>
      <c r="C15">
        <v>10000</v>
      </c>
      <c r="D15">
        <f>SUM(C$4:C15)</f>
        <v>120000</v>
      </c>
      <c r="E15" s="1">
        <f t="shared" si="0"/>
        <v>1035.0486253648683</v>
      </c>
      <c r="F15">
        <f>SUM(E$4:E15)</f>
        <v>12221.589807580285</v>
      </c>
      <c r="G15">
        <f t="shared" si="1"/>
        <v>118077.44591006063</v>
      </c>
      <c r="H15" s="8">
        <f t="shared" si="2"/>
        <v>-1.6021284082828102E-2</v>
      </c>
    </row>
    <row r="16" spans="1:8" x14ac:dyDescent="0.2">
      <c r="A16" s="3">
        <f>净值数据!A16</f>
        <v>41305</v>
      </c>
      <c r="B16" s="9">
        <f>净值数据!I16</f>
        <v>11.740181543150999</v>
      </c>
      <c r="C16">
        <v>10000</v>
      </c>
      <c r="D16">
        <f>SUM(C$4:C16)</f>
        <v>130000</v>
      </c>
      <c r="E16" s="1">
        <f t="shared" si="0"/>
        <v>851.7755848361486</v>
      </c>
      <c r="F16">
        <f>SUM(E$4:E16)</f>
        <v>13073.365392416434</v>
      </c>
      <c r="G16">
        <f t="shared" si="1"/>
        <v>153483.68308691643</v>
      </c>
      <c r="H16" s="8">
        <f t="shared" si="2"/>
        <v>0.18064371605320328</v>
      </c>
    </row>
    <row r="17" spans="1:8" x14ac:dyDescent="0.2">
      <c r="A17" s="3">
        <f>净值数据!A17</f>
        <v>41333</v>
      </c>
      <c r="B17" s="9">
        <f>净值数据!I17</f>
        <v>13.086364606210999</v>
      </c>
      <c r="C17">
        <v>10000</v>
      </c>
      <c r="D17">
        <f>SUM(C$4:C17)</f>
        <v>140000</v>
      </c>
      <c r="E17" s="1">
        <f t="shared" si="0"/>
        <v>764.15416358289747</v>
      </c>
      <c r="F17">
        <f>SUM(E$4:E17)</f>
        <v>13837.519555999332</v>
      </c>
      <c r="G17">
        <f t="shared" si="1"/>
        <v>181082.82615538221</v>
      </c>
      <c r="H17" s="8">
        <f t="shared" si="2"/>
        <v>0.29344875825273009</v>
      </c>
    </row>
    <row r="18" spans="1:8" x14ac:dyDescent="0.2">
      <c r="A18" s="3">
        <f>净值数据!A18</f>
        <v>41362</v>
      </c>
      <c r="B18" s="9">
        <f>净值数据!I18</f>
        <v>11.053353449753001</v>
      </c>
      <c r="C18">
        <v>10000</v>
      </c>
      <c r="D18">
        <f>SUM(C$4:C18)</f>
        <v>150000</v>
      </c>
      <c r="E18" s="1">
        <f t="shared" si="0"/>
        <v>904.70281670251495</v>
      </c>
      <c r="F18">
        <f>SUM(E$4:E18)</f>
        <v>14742.222372701846</v>
      </c>
      <c r="G18">
        <f t="shared" si="1"/>
        <v>162950.99452032981</v>
      </c>
      <c r="H18" s="8">
        <f t="shared" si="2"/>
        <v>8.6339963468865522E-2</v>
      </c>
    </row>
    <row r="19" spans="1:8" x14ac:dyDescent="0.2">
      <c r="A19" s="3">
        <f>净值数据!A19</f>
        <v>41390</v>
      </c>
      <c r="B19" s="9">
        <f>净值数据!I19</f>
        <v>11.108299697225</v>
      </c>
      <c r="C19">
        <v>10000</v>
      </c>
      <c r="D19">
        <f>SUM(C$4:C19)</f>
        <v>160000</v>
      </c>
      <c r="E19" s="1">
        <f t="shared" si="0"/>
        <v>900.22778215986841</v>
      </c>
      <c r="F19">
        <f>SUM(E$4:E19)</f>
        <v>15642.450154861715</v>
      </c>
      <c r="G19">
        <f t="shared" si="1"/>
        <v>173761.02431910756</v>
      </c>
      <c r="H19" s="8">
        <f t="shared" si="2"/>
        <v>8.6006401994422221E-2</v>
      </c>
    </row>
    <row r="20" spans="1:8" x14ac:dyDescent="0.2">
      <c r="A20" s="3">
        <f>净值数据!A20</f>
        <v>41425</v>
      </c>
      <c r="B20" s="9">
        <f>净值数据!I20</f>
        <v>12.069859027982</v>
      </c>
      <c r="C20">
        <v>10000</v>
      </c>
      <c r="D20">
        <f>SUM(C$4:C20)</f>
        <v>170000</v>
      </c>
      <c r="E20" s="1">
        <f t="shared" si="0"/>
        <v>828.51009086490831</v>
      </c>
      <c r="F20">
        <f>SUM(E$4:E20)</f>
        <v>16470.960245726623</v>
      </c>
      <c r="G20">
        <f t="shared" si="1"/>
        <v>198802.1682214161</v>
      </c>
      <c r="H20" s="8">
        <f t="shared" si="2"/>
        <v>0.1694245189495065</v>
      </c>
    </row>
    <row r="21" spans="1:8" x14ac:dyDescent="0.2">
      <c r="A21" s="3">
        <f>净值数据!A21</f>
        <v>41453</v>
      </c>
      <c r="B21" s="9">
        <f>净值数据!I21</f>
        <v>9.5240162284533003</v>
      </c>
      <c r="C21">
        <v>10000</v>
      </c>
      <c r="D21">
        <f>SUM(C$4:C21)</f>
        <v>180000</v>
      </c>
      <c r="E21" s="1">
        <f t="shared" si="0"/>
        <v>1049.9772113076292</v>
      </c>
      <c r="F21">
        <f>SUM(E$4:E21)</f>
        <v>17520.937457034252</v>
      </c>
      <c r="G21">
        <f t="shared" si="1"/>
        <v>166869.69267850951</v>
      </c>
      <c r="H21" s="8">
        <f t="shared" si="2"/>
        <v>-7.2946151786058233E-2</v>
      </c>
    </row>
    <row r="22" spans="1:8" x14ac:dyDescent="0.2">
      <c r="A22" s="3">
        <f>净值数据!A22</f>
        <v>41486</v>
      </c>
      <c r="B22" s="9">
        <f>净值数据!I22</f>
        <v>10.171106477021</v>
      </c>
      <c r="C22">
        <v>10000</v>
      </c>
      <c r="D22">
        <f>SUM(C$4:C22)</f>
        <v>190000</v>
      </c>
      <c r="E22" s="1">
        <f t="shared" si="0"/>
        <v>983.17720128015856</v>
      </c>
      <c r="F22">
        <f>SUM(E$4:E22)</f>
        <v>18504.114658314411</v>
      </c>
      <c r="G22">
        <f t="shared" si="1"/>
        <v>188207.32045272095</v>
      </c>
      <c r="H22" s="8">
        <f t="shared" si="2"/>
        <v>-9.4351555119950303E-3</v>
      </c>
    </row>
    <row r="23" spans="1:8" x14ac:dyDescent="0.2">
      <c r="A23" s="3">
        <f>净值数据!A23</f>
        <v>41516</v>
      </c>
      <c r="B23" s="9">
        <f>净值数据!I23</f>
        <v>10.560875155884</v>
      </c>
      <c r="C23">
        <v>10000</v>
      </c>
      <c r="D23">
        <f>SUM(C$4:C23)</f>
        <v>200000</v>
      </c>
      <c r="E23" s="1">
        <f t="shared" si="0"/>
        <v>946.89122372860277</v>
      </c>
      <c r="F23">
        <f>SUM(E$4:E23)</f>
        <v>19451.005882043013</v>
      </c>
      <c r="G23">
        <f t="shared" si="1"/>
        <v>205419.6447766216</v>
      </c>
      <c r="H23" s="8">
        <f t="shared" si="2"/>
        <v>2.7098223883107897E-2</v>
      </c>
    </row>
    <row r="24" spans="1:8" x14ac:dyDescent="0.2">
      <c r="A24" s="3">
        <f>净值数据!A24</f>
        <v>41547</v>
      </c>
      <c r="B24" s="9">
        <f>净值数据!I24</f>
        <v>10.486633502768001</v>
      </c>
      <c r="C24">
        <v>10000</v>
      </c>
      <c r="D24">
        <f>SUM(C$4:C24)</f>
        <v>210000</v>
      </c>
      <c r="E24" s="1">
        <f t="shared" si="0"/>
        <v>953.59487840978215</v>
      </c>
      <c r="F24">
        <f>SUM(E$4:E24)</f>
        <v>20404.600760452795</v>
      </c>
      <c r="G24">
        <f t="shared" si="1"/>
        <v>213975.5699451697</v>
      </c>
      <c r="H24" s="8">
        <f t="shared" si="2"/>
        <v>1.8931285453189117E-2</v>
      </c>
    </row>
    <row r="25" spans="1:8" x14ac:dyDescent="0.2">
      <c r="A25" s="3">
        <f>净值数据!A25</f>
        <v>41578</v>
      </c>
      <c r="B25" s="9">
        <f>净值数据!I25</f>
        <v>9.8462992446340003</v>
      </c>
      <c r="C25">
        <v>10000</v>
      </c>
      <c r="D25">
        <f>SUM(C$4:C25)</f>
        <v>220000</v>
      </c>
      <c r="E25" s="1">
        <f t="shared" si="0"/>
        <v>1015.6100024534358</v>
      </c>
      <c r="F25">
        <f>SUM(E$4:E25)</f>
        <v>21420.21076290623</v>
      </c>
      <c r="G25">
        <f t="shared" si="1"/>
        <v>210909.80505470469</v>
      </c>
      <c r="H25" s="8">
        <f t="shared" si="2"/>
        <v>-4.1319067933160536E-2</v>
      </c>
    </row>
    <row r="26" spans="1:8" x14ac:dyDescent="0.2">
      <c r="A26" s="3">
        <f>净值数据!A26</f>
        <v>41607</v>
      </c>
      <c r="B26" s="9">
        <f>净值数据!I26</f>
        <v>10.152546063740999</v>
      </c>
      <c r="C26">
        <v>10000</v>
      </c>
      <c r="D26">
        <f>SUM(C$4:C26)</f>
        <v>230000</v>
      </c>
      <c r="E26" s="1">
        <f t="shared" si="0"/>
        <v>984.97460018568097</v>
      </c>
      <c r="F26">
        <f>SUM(E$4:E26)</f>
        <v>22405.18536309191</v>
      </c>
      <c r="G26">
        <f t="shared" si="1"/>
        <v>227469.67646544622</v>
      </c>
      <c r="H26" s="8">
        <f t="shared" si="2"/>
        <v>-1.1001406671973024E-2</v>
      </c>
    </row>
    <row r="27" spans="1:8" x14ac:dyDescent="0.2">
      <c r="A27" s="3">
        <f>净值数据!A27</f>
        <v>41639</v>
      </c>
      <c r="B27" s="9">
        <f>净值数据!I27</f>
        <v>11.767302019035</v>
      </c>
      <c r="C27">
        <v>10000</v>
      </c>
      <c r="D27">
        <f>SUM(C$4:C27)</f>
        <v>240000</v>
      </c>
      <c r="E27" s="1">
        <f t="shared" si="0"/>
        <v>849.81247050715785</v>
      </c>
      <c r="F27">
        <f>SUM(E$4:E27)</f>
        <v>23254.997833599067</v>
      </c>
      <c r="G27">
        <f t="shared" si="1"/>
        <v>273648.58295996487</v>
      </c>
      <c r="H27" s="8">
        <f t="shared" si="2"/>
        <v>0.14020242899985358</v>
      </c>
    </row>
    <row r="28" spans="1:8" x14ac:dyDescent="0.2">
      <c r="A28" s="3">
        <f>净值数据!A28</f>
        <v>41669</v>
      </c>
      <c r="B28" s="9">
        <f>净值数据!I28</f>
        <v>10.932083421469001</v>
      </c>
      <c r="C28">
        <v>10000</v>
      </c>
      <c r="D28">
        <f>SUM(C$4:C28)</f>
        <v>250000</v>
      </c>
      <c r="E28" s="1">
        <f t="shared" si="0"/>
        <v>914.73872037616127</v>
      </c>
      <c r="F28">
        <f>SUM(E$4:E28)</f>
        <v>24169.736553975228</v>
      </c>
      <c r="G28">
        <f t="shared" si="1"/>
        <v>264225.57628298586</v>
      </c>
      <c r="H28" s="8">
        <f t="shared" si="2"/>
        <v>5.6902305131943498E-2</v>
      </c>
    </row>
    <row r="29" spans="1:8" x14ac:dyDescent="0.2">
      <c r="A29" s="3">
        <f>净值数据!A29</f>
        <v>41698</v>
      </c>
      <c r="B29" s="9">
        <f>净值数据!I29</f>
        <v>10.004062757507</v>
      </c>
      <c r="C29">
        <v>10000</v>
      </c>
      <c r="D29">
        <f>SUM(C$4:C29)</f>
        <v>260000</v>
      </c>
      <c r="E29" s="1">
        <f t="shared" si="0"/>
        <v>999.59388924225289</v>
      </c>
      <c r="F29">
        <f>SUM(E$4:E29)</f>
        <v>25169.330443217481</v>
      </c>
      <c r="G29">
        <f t="shared" si="1"/>
        <v>251795.56131837916</v>
      </c>
      <c r="H29" s="8">
        <f t="shared" si="2"/>
        <v>-3.1555533390849377E-2</v>
      </c>
    </row>
    <row r="30" spans="1:8" x14ac:dyDescent="0.2">
      <c r="A30" s="3">
        <f>净值数据!A30</f>
        <v>41729</v>
      </c>
      <c r="B30" s="9">
        <f>净值数据!I30</f>
        <v>9.4008493259323007</v>
      </c>
      <c r="C30">
        <v>10000</v>
      </c>
      <c r="D30">
        <f>SUM(C$4:C30)</f>
        <v>270000</v>
      </c>
      <c r="E30" s="1">
        <f t="shared" si="0"/>
        <v>1063.7336748303092</v>
      </c>
      <c r="F30">
        <f>SUM(E$4:E30)</f>
        <v>26233.064118047791</v>
      </c>
      <c r="G30">
        <f t="shared" si="1"/>
        <v>246613.08313128838</v>
      </c>
      <c r="H30" s="8">
        <f t="shared" si="2"/>
        <v>-8.6618210624857861E-2</v>
      </c>
    </row>
    <row r="31" spans="1:8" x14ac:dyDescent="0.2">
      <c r="A31" s="3">
        <f>净值数据!A31</f>
        <v>41759</v>
      </c>
      <c r="B31" s="9">
        <f>净值数据!I31</f>
        <v>9.6235742852830999</v>
      </c>
      <c r="C31">
        <v>10000</v>
      </c>
      <c r="D31">
        <f>SUM(C$4:C31)</f>
        <v>280000</v>
      </c>
      <c r="E31" s="1">
        <f t="shared" si="0"/>
        <v>1039.1149591158194</v>
      </c>
      <c r="F31">
        <f>SUM(E$4:E31)</f>
        <v>27272.179077163612</v>
      </c>
      <c r="G31">
        <f t="shared" si="1"/>
        <v>262455.84127062751</v>
      </c>
      <c r="H31" s="8">
        <f t="shared" si="2"/>
        <v>-6.2657709747758861E-2</v>
      </c>
    </row>
    <row r="32" spans="1:8" x14ac:dyDescent="0.2">
      <c r="A32" s="3">
        <f>净值数据!A32</f>
        <v>41789</v>
      </c>
      <c r="B32" s="9">
        <f>净值数据!I32</f>
        <v>9.6235742852830999</v>
      </c>
      <c r="C32">
        <v>10000</v>
      </c>
      <c r="D32">
        <f>SUM(C$4:C32)</f>
        <v>290000</v>
      </c>
      <c r="E32" s="1">
        <f t="shared" si="0"/>
        <v>1039.1149591158194</v>
      </c>
      <c r="F32">
        <f>SUM(E$4:E32)</f>
        <v>28311.294036279432</v>
      </c>
      <c r="G32">
        <f t="shared" si="1"/>
        <v>272455.84127062751</v>
      </c>
      <c r="H32" s="8">
        <f t="shared" si="2"/>
        <v>-6.0497099066801674E-2</v>
      </c>
    </row>
    <row r="33" spans="1:8" x14ac:dyDescent="0.2">
      <c r="A33" s="3">
        <f>净值数据!A33</f>
        <v>41820</v>
      </c>
      <c r="B33" s="9">
        <f>净值数据!I33</f>
        <v>9.3822889126531006</v>
      </c>
      <c r="C33">
        <v>10000</v>
      </c>
      <c r="D33">
        <f>SUM(C$4:C33)</f>
        <v>300000</v>
      </c>
      <c r="E33" s="1">
        <f t="shared" si="0"/>
        <v>1065.837994661819</v>
      </c>
      <c r="F33">
        <f>SUM(E$4:E33)</f>
        <v>29377.132030941251</v>
      </c>
      <c r="G33">
        <f t="shared" si="1"/>
        <v>275624.74013944634</v>
      </c>
      <c r="H33" s="8">
        <f t="shared" si="2"/>
        <v>-8.1250866201845517E-2</v>
      </c>
    </row>
    <row r="34" spans="1:8" x14ac:dyDescent="0.2">
      <c r="A34" s="3">
        <f>净值数据!A34</f>
        <v>41851</v>
      </c>
      <c r="B34" s="9">
        <f>净值数据!I34</f>
        <v>10.263908543416999</v>
      </c>
      <c r="C34">
        <v>10000</v>
      </c>
      <c r="D34">
        <f>SUM(C$4:C34)</f>
        <v>310000</v>
      </c>
      <c r="E34" s="1">
        <f t="shared" si="0"/>
        <v>974.28771483098774</v>
      </c>
      <c r="F34">
        <f>SUM(E$4:E34)</f>
        <v>30351.41974577224</v>
      </c>
      <c r="G34">
        <f t="shared" si="1"/>
        <v>311524.19643346709</v>
      </c>
      <c r="H34" s="8">
        <f t="shared" si="2"/>
        <v>4.9167626886035265E-3</v>
      </c>
    </row>
    <row r="35" spans="1:8" x14ac:dyDescent="0.2">
      <c r="A35" s="3">
        <f>净值数据!A35</f>
        <v>41880</v>
      </c>
      <c r="B35" s="9">
        <f>净值数据!I35</f>
        <v>9.9576617243093999</v>
      </c>
      <c r="C35">
        <v>10000</v>
      </c>
      <c r="D35">
        <f>SUM(C$4:C35)</f>
        <v>320000</v>
      </c>
      <c r="E35" s="1">
        <f t="shared" si="0"/>
        <v>1004.2518290802388</v>
      </c>
      <c r="F35">
        <f>SUM(E$4:E35)</f>
        <v>31355.67157485248</v>
      </c>
      <c r="G35">
        <f t="shared" si="1"/>
        <v>312229.17068092478</v>
      </c>
      <c r="H35" s="8">
        <f t="shared" si="2"/>
        <v>-2.4283841622110058E-2</v>
      </c>
    </row>
    <row r="36" spans="1:8" x14ac:dyDescent="0.2">
      <c r="A36" s="3">
        <f>净值数据!A36</f>
        <v>41912</v>
      </c>
      <c r="B36" s="9">
        <f>净值数据!I36</f>
        <v>10.792880321875</v>
      </c>
      <c r="C36">
        <v>10000</v>
      </c>
      <c r="D36">
        <f>SUM(C$4:C36)</f>
        <v>330000</v>
      </c>
      <c r="E36" s="1">
        <f t="shared" si="0"/>
        <v>926.5367262279384</v>
      </c>
      <c r="F36">
        <f>SUM(E$4:E36)</f>
        <v>32282.20830108042</v>
      </c>
      <c r="G36">
        <f t="shared" si="1"/>
        <v>348418.01071940066</v>
      </c>
      <c r="H36" s="8">
        <f t="shared" si="2"/>
        <v>5.5812153695153466E-2</v>
      </c>
    </row>
    <row r="37" spans="1:8" x14ac:dyDescent="0.2">
      <c r="A37" s="3">
        <f>净值数据!A37</f>
        <v>41943</v>
      </c>
      <c r="B37" s="9">
        <f>净值数据!I37</f>
        <v>11.405373960089999</v>
      </c>
      <c r="C37">
        <v>10000</v>
      </c>
      <c r="D37">
        <f>SUM(C$4:C37)</f>
        <v>340000</v>
      </c>
      <c r="E37" s="1">
        <f t="shared" si="0"/>
        <v>876.77966851348117</v>
      </c>
      <c r="F37">
        <f>SUM(E$4:E37)</f>
        <v>33158.987969593902</v>
      </c>
      <c r="G37">
        <f t="shared" si="1"/>
        <v>378190.65793134383</v>
      </c>
      <c r="H37" s="8">
        <f t="shared" si="2"/>
        <v>0.11232546450395242</v>
      </c>
    </row>
    <row r="38" spans="1:8" x14ac:dyDescent="0.2">
      <c r="A38" s="3">
        <f>净值数据!A38</f>
        <v>41971</v>
      </c>
      <c r="B38" s="9">
        <f>净值数据!I38</f>
        <v>17.043935247814002</v>
      </c>
      <c r="C38">
        <v>10000</v>
      </c>
      <c r="D38">
        <f>SUM(C$4:C38)</f>
        <v>350000</v>
      </c>
      <c r="E38" s="1">
        <f t="shared" si="0"/>
        <v>586.71896217644723</v>
      </c>
      <c r="F38">
        <f>SUM(E$4:E38)</f>
        <v>33745.70693177035</v>
      </c>
      <c r="G38">
        <f t="shared" si="1"/>
        <v>575159.64383680199</v>
      </c>
      <c r="H38" s="8">
        <f t="shared" si="2"/>
        <v>0.64331326810514855</v>
      </c>
    </row>
    <row r="39" spans="1:8" x14ac:dyDescent="0.2">
      <c r="A39" s="3">
        <f>净值数据!A39</f>
        <v>42004</v>
      </c>
      <c r="B39" s="9">
        <f>净值数据!I39</f>
        <v>26.561854986532001</v>
      </c>
      <c r="C39">
        <v>10000</v>
      </c>
      <c r="D39">
        <f>SUM(C$4:C39)</f>
        <v>360000</v>
      </c>
      <c r="E39" s="1">
        <f t="shared" si="0"/>
        <v>376.47973023986572</v>
      </c>
      <c r="F39">
        <f>SUM(E$4:E39)</f>
        <v>34122.186662010216</v>
      </c>
      <c r="G39">
        <f t="shared" si="1"/>
        <v>906348.57393969176</v>
      </c>
      <c r="H39" s="8">
        <f t="shared" si="2"/>
        <v>1.517634927610255</v>
      </c>
    </row>
    <row r="40" spans="1:8" x14ac:dyDescent="0.2">
      <c r="A40" s="3">
        <f>净值数据!A40</f>
        <v>42034</v>
      </c>
      <c r="B40" s="9">
        <f>净值数据!I40</f>
        <v>22.042487371208001</v>
      </c>
      <c r="C40">
        <v>10000</v>
      </c>
      <c r="D40">
        <f>SUM(C$4:C40)</f>
        <v>370000</v>
      </c>
      <c r="E40" s="1">
        <f t="shared" si="0"/>
        <v>453.66930834956702</v>
      </c>
      <c r="F40">
        <f>SUM(E$4:E40)</f>
        <v>34575.855970359786</v>
      </c>
      <c r="G40">
        <f t="shared" si="1"/>
        <v>762137.86857536237</v>
      </c>
      <c r="H40" s="8">
        <f t="shared" si="2"/>
        <v>1.059832077230709</v>
      </c>
    </row>
    <row r="41" spans="1:8" x14ac:dyDescent="0.2">
      <c r="A41" s="3">
        <f>净值数据!A41</f>
        <v>42062</v>
      </c>
      <c r="B41" s="9">
        <f>净值数据!I41</f>
        <v>26.129649351803</v>
      </c>
      <c r="C41">
        <v>10000</v>
      </c>
      <c r="D41">
        <f>SUM(C$4:C41)</f>
        <v>380000</v>
      </c>
      <c r="E41" s="1">
        <f t="shared" si="0"/>
        <v>382.70701092703257</v>
      </c>
      <c r="F41">
        <f>SUM(E$4:E41)</f>
        <v>34958.562981286821</v>
      </c>
      <c r="G41">
        <f t="shared" si="1"/>
        <v>913454.99254394555</v>
      </c>
      <c r="H41" s="8">
        <f t="shared" si="2"/>
        <v>1.4038289277472251</v>
      </c>
    </row>
    <row r="42" spans="1:8" x14ac:dyDescent="0.2">
      <c r="A42" s="3">
        <f>净值数据!A42</f>
        <v>42094</v>
      </c>
      <c r="B42" s="9">
        <f>净值数据!I42</f>
        <v>29.906750768353</v>
      </c>
      <c r="C42">
        <v>10000</v>
      </c>
      <c r="D42">
        <f>SUM(C$4:C42)</f>
        <v>390000</v>
      </c>
      <c r="E42" s="1">
        <f t="shared" si="0"/>
        <v>334.37266647441658</v>
      </c>
      <c r="F42">
        <f>SUM(E$4:E42)</f>
        <v>35292.935647761238</v>
      </c>
      <c r="G42">
        <f t="shared" si="1"/>
        <v>1055497.0303011164</v>
      </c>
      <c r="H42" s="8">
        <f t="shared" si="2"/>
        <v>1.7064026417977343</v>
      </c>
    </row>
    <row r="43" spans="1:8" x14ac:dyDescent="0.2">
      <c r="A43" s="3">
        <f>净值数据!A43</f>
        <v>42124</v>
      </c>
      <c r="B43" s="9">
        <f>净值数据!I43</f>
        <v>34.754970497057997</v>
      </c>
      <c r="C43">
        <v>10000</v>
      </c>
      <c r="D43">
        <f>SUM(C$4:C43)</f>
        <v>400000</v>
      </c>
      <c r="E43" s="1">
        <f t="shared" si="0"/>
        <v>287.72862865317347</v>
      </c>
      <c r="F43">
        <f>SUM(E$4:E43)</f>
        <v>35580.664276414413</v>
      </c>
      <c r="G43">
        <f t="shared" si="1"/>
        <v>1236604.9371925083</v>
      </c>
      <c r="H43" s="8">
        <f t="shared" si="2"/>
        <v>2.0915123429812708</v>
      </c>
    </row>
    <row r="44" spans="1:8" x14ac:dyDescent="0.2">
      <c r="A44" s="3">
        <f>净值数据!A44</f>
        <v>42153</v>
      </c>
      <c r="B44" s="9">
        <f>净值数据!I44</f>
        <v>28.714835997862998</v>
      </c>
      <c r="C44">
        <v>10000</v>
      </c>
      <c r="D44">
        <f>SUM(C$4:C44)</f>
        <v>410000</v>
      </c>
      <c r="E44" s="1">
        <f t="shared" si="0"/>
        <v>348.25203252925473</v>
      </c>
      <c r="F44">
        <f>SUM(E$4:E44)</f>
        <v>35928.91630894367</v>
      </c>
      <c r="G44">
        <f t="shared" si="1"/>
        <v>1031692.9393922626</v>
      </c>
      <c r="H44" s="8">
        <f t="shared" si="2"/>
        <v>1.5163242424201528</v>
      </c>
    </row>
    <row r="45" spans="1:8" x14ac:dyDescent="0.2">
      <c r="A45" s="3">
        <f>净值数据!A45</f>
        <v>42185</v>
      </c>
      <c r="B45" s="9">
        <f>净值数据!I45</f>
        <v>25.059187351696998</v>
      </c>
      <c r="C45">
        <v>10000</v>
      </c>
      <c r="D45">
        <f>SUM(C$4:C45)</f>
        <v>420000</v>
      </c>
      <c r="E45" s="1">
        <f t="shared" si="0"/>
        <v>399.05523908870111</v>
      </c>
      <c r="F45">
        <f>SUM(E$4:E45)</f>
        <v>36327.971548032372</v>
      </c>
      <c r="G45">
        <f t="shared" si="1"/>
        <v>910349.44512926124</v>
      </c>
      <c r="H45" s="8">
        <f t="shared" si="2"/>
        <v>1.1674986788791935</v>
      </c>
    </row>
    <row r="46" spans="1:8" x14ac:dyDescent="0.2">
      <c r="A46" s="3">
        <f>净值数据!A46</f>
        <v>42216</v>
      </c>
      <c r="B46" s="9">
        <f>净值数据!I46</f>
        <v>20.248126439126001</v>
      </c>
      <c r="C46">
        <v>10000</v>
      </c>
      <c r="D46">
        <f>SUM(C$4:C46)</f>
        <v>430000</v>
      </c>
      <c r="E46" s="1">
        <f t="shared" si="0"/>
        <v>493.87285436329211</v>
      </c>
      <c r="F46">
        <f>SUM(E$4:E46)</f>
        <v>36821.844402395662</v>
      </c>
      <c r="G46">
        <f t="shared" si="1"/>
        <v>745573.36118153133</v>
      </c>
      <c r="H46" s="8">
        <f t="shared" si="2"/>
        <v>0.7338915376314683</v>
      </c>
    </row>
    <row r="47" spans="1:8" x14ac:dyDescent="0.2">
      <c r="A47" s="3">
        <f>净值数据!A47</f>
        <v>42247</v>
      </c>
      <c r="B47" s="9">
        <f>净值数据!I47</f>
        <v>15.115065386737999</v>
      </c>
      <c r="C47">
        <v>10000</v>
      </c>
      <c r="D47">
        <f>SUM(C$4:C47)</f>
        <v>440000</v>
      </c>
      <c r="E47" s="1">
        <f t="shared" si="0"/>
        <v>661.59158059441995</v>
      </c>
      <c r="F47">
        <f>SUM(E$4:E47)</f>
        <v>37483.435982990079</v>
      </c>
      <c r="G47">
        <f t="shared" si="1"/>
        <v>566564.58580250293</v>
      </c>
      <c r="H47" s="8">
        <f t="shared" si="2"/>
        <v>0.28764678591477932</v>
      </c>
    </row>
    <row r="48" spans="1:8" x14ac:dyDescent="0.2">
      <c r="A48" s="3">
        <f>净值数据!A48</f>
        <v>42277</v>
      </c>
      <c r="B48" s="9">
        <f>净值数据!I48</f>
        <v>15.181359533170999</v>
      </c>
      <c r="C48">
        <v>10000</v>
      </c>
      <c r="D48">
        <f>SUM(C$4:C48)</f>
        <v>450000</v>
      </c>
      <c r="E48" s="1">
        <f t="shared" si="0"/>
        <v>658.70253439095347</v>
      </c>
      <c r="F48">
        <f>SUM(E$4:E48)</f>
        <v>38142.138517381034</v>
      </c>
      <c r="G48">
        <f t="shared" si="1"/>
        <v>579049.51819637138</v>
      </c>
      <c r="H48" s="8">
        <f t="shared" si="2"/>
        <v>0.28677670710304759</v>
      </c>
    </row>
    <row r="49" spans="1:8" x14ac:dyDescent="0.2">
      <c r="A49" s="3">
        <f>净值数据!A49</f>
        <v>42307</v>
      </c>
      <c r="B49" s="9">
        <f>净值数据!I49</f>
        <v>18.627156198000002</v>
      </c>
      <c r="C49">
        <v>10000</v>
      </c>
      <c r="D49">
        <f>SUM(C$4:C49)</f>
        <v>460000</v>
      </c>
      <c r="E49" s="1">
        <f t="shared" si="0"/>
        <v>536.85060100981491</v>
      </c>
      <c r="F49">
        <f>SUM(E$4:E49)</f>
        <v>38678.989118390848</v>
      </c>
      <c r="G49">
        <f t="shared" si="1"/>
        <v>720479.57188900874</v>
      </c>
      <c r="H49" s="8">
        <f t="shared" si="2"/>
        <v>0.56625993888914938</v>
      </c>
    </row>
    <row r="50" spans="1:8" x14ac:dyDescent="0.2">
      <c r="A50" s="3">
        <f>净值数据!A50</f>
        <v>42338</v>
      </c>
      <c r="B50" s="9">
        <f>净值数据!I50</f>
        <v>19.748686545000002</v>
      </c>
      <c r="C50">
        <v>10000</v>
      </c>
      <c r="D50">
        <f>SUM(C$4:C50)</f>
        <v>470000</v>
      </c>
      <c r="E50" s="1">
        <f t="shared" si="0"/>
        <v>506.36278910061554</v>
      </c>
      <c r="F50">
        <f>SUM(E$4:E50)</f>
        <v>39185.351907491466</v>
      </c>
      <c r="G50">
        <f t="shared" si="1"/>
        <v>773859.23197656684</v>
      </c>
      <c r="H50" s="8">
        <f t="shared" si="2"/>
        <v>0.64650900420546131</v>
      </c>
    </row>
    <row r="51" spans="1:8" x14ac:dyDescent="0.2">
      <c r="A51" s="3">
        <f>净值数据!A51</f>
        <v>42369</v>
      </c>
      <c r="B51" s="9">
        <f>净值数据!I51</f>
        <v>21.162790026</v>
      </c>
      <c r="C51">
        <v>10000</v>
      </c>
      <c r="D51">
        <f>SUM(C$4:C51)</f>
        <v>480000</v>
      </c>
      <c r="E51" s="1">
        <f t="shared" si="0"/>
        <v>472.52748752476805</v>
      </c>
      <c r="F51">
        <f>SUM(E$4:E51)</f>
        <v>39657.879395016236</v>
      </c>
      <c r="G51">
        <f t="shared" si="1"/>
        <v>839271.37451316055</v>
      </c>
      <c r="H51" s="8">
        <f t="shared" si="2"/>
        <v>0.74848203023575111</v>
      </c>
    </row>
    <row r="52" spans="1:8" x14ac:dyDescent="0.2">
      <c r="A52" s="3">
        <f>净值数据!A52</f>
        <v>42398</v>
      </c>
      <c r="B52" s="9">
        <f>净值数据!I52</f>
        <v>14.6091518244</v>
      </c>
      <c r="C52">
        <v>10000</v>
      </c>
      <c r="D52">
        <f>SUM(C$4:C52)</f>
        <v>490000</v>
      </c>
      <c r="E52" s="1">
        <f t="shared" si="0"/>
        <v>684.50243519943035</v>
      </c>
      <c r="F52">
        <f>SUM(E$4:E52)</f>
        <v>40342.381830215665</v>
      </c>
      <c r="G52">
        <f t="shared" si="1"/>
        <v>589367.98111553653</v>
      </c>
      <c r="H52" s="8">
        <f t="shared" si="2"/>
        <v>0.20279179819497251</v>
      </c>
    </row>
    <row r="53" spans="1:8" x14ac:dyDescent="0.2">
      <c r="A53" s="3">
        <f>净值数据!A53</f>
        <v>42429</v>
      </c>
      <c r="B53" s="9">
        <f>净值数据!I53</f>
        <v>13.6241556066</v>
      </c>
      <c r="C53">
        <v>10000</v>
      </c>
      <c r="D53">
        <f>SUM(C$4:C53)</f>
        <v>500000</v>
      </c>
      <c r="E53" s="1">
        <f t="shared" si="0"/>
        <v>733.99044232551648</v>
      </c>
      <c r="F53">
        <f>SUM(E$4:E53)</f>
        <v>41076.372272541179</v>
      </c>
      <c r="G53">
        <f t="shared" si="1"/>
        <v>559630.88759573072</v>
      </c>
      <c r="H53" s="8">
        <f t="shared" si="2"/>
        <v>0.11926177519146153</v>
      </c>
    </row>
    <row r="54" spans="1:8" x14ac:dyDescent="0.2">
      <c r="A54" s="3">
        <f>净值数据!A54</f>
        <v>42460</v>
      </c>
      <c r="B54" s="9">
        <f>净值数据!I54</f>
        <v>17.4471112242</v>
      </c>
      <c r="C54">
        <v>10000</v>
      </c>
      <c r="D54">
        <f>SUM(C$4:C54)</f>
        <v>510000</v>
      </c>
      <c r="E54" s="1">
        <f t="shared" si="0"/>
        <v>573.16078699203274</v>
      </c>
      <c r="F54">
        <f>SUM(E$4:E54)</f>
        <v>41649.533059533213</v>
      </c>
      <c r="G54">
        <f t="shared" si="1"/>
        <v>726664.03572567087</v>
      </c>
      <c r="H54" s="8">
        <f t="shared" si="2"/>
        <v>0.42483144259935468</v>
      </c>
    </row>
    <row r="55" spans="1:8" x14ac:dyDescent="0.2">
      <c r="A55" s="3">
        <f>净值数据!A55</f>
        <v>42489</v>
      </c>
      <c r="B55" s="9">
        <f>净值数据!I55</f>
        <v>16.315828439400001</v>
      </c>
      <c r="C55">
        <v>10000</v>
      </c>
      <c r="D55">
        <f>SUM(C$4:C55)</f>
        <v>520000</v>
      </c>
      <c r="E55" s="1">
        <f t="shared" si="0"/>
        <v>612.90176206141462</v>
      </c>
      <c r="F55">
        <f>SUM(E$4:E55)</f>
        <v>42262.43482159463</v>
      </c>
      <c r="G55">
        <f t="shared" si="1"/>
        <v>689546.63598046254</v>
      </c>
      <c r="H55" s="8">
        <f t="shared" si="2"/>
        <v>0.32605122303935108</v>
      </c>
    </row>
    <row r="56" spans="1:8" x14ac:dyDescent="0.2">
      <c r="A56" s="3">
        <f>净值数据!A56</f>
        <v>42521</v>
      </c>
      <c r="B56" s="9">
        <f>净值数据!I56</f>
        <v>16.1597894346</v>
      </c>
      <c r="C56">
        <v>10000</v>
      </c>
      <c r="D56">
        <f>SUM(C$4:C56)</f>
        <v>530000</v>
      </c>
      <c r="E56" s="1">
        <f t="shared" si="0"/>
        <v>618.81994443497081</v>
      </c>
      <c r="F56">
        <f>SUM(E$4:E56)</f>
        <v>42881.254766029604</v>
      </c>
      <c r="G56">
        <f t="shared" si="1"/>
        <v>692952.04771047609</v>
      </c>
      <c r="H56" s="8">
        <f t="shared" si="2"/>
        <v>0.30745669379335117</v>
      </c>
    </row>
    <row r="57" spans="1:8" x14ac:dyDescent="0.2">
      <c r="A57" s="3">
        <f>净值数据!A57</f>
        <v>42551</v>
      </c>
      <c r="B57" s="9">
        <f>净值数据!I57</f>
        <v>16.34985</v>
      </c>
      <c r="C57">
        <v>10000</v>
      </c>
      <c r="D57">
        <f>SUM(C$4:C57)</f>
        <v>540000</v>
      </c>
      <c r="E57" s="1">
        <f t="shared" si="0"/>
        <v>611.6264063584681</v>
      </c>
      <c r="F57">
        <f>SUM(E$4:E57)</f>
        <v>43492.881172388072</v>
      </c>
      <c r="G57">
        <f t="shared" si="1"/>
        <v>711102.08323636907</v>
      </c>
      <c r="H57" s="8">
        <f t="shared" si="2"/>
        <v>0.31685570969697974</v>
      </c>
    </row>
    <row r="58" spans="1:8" x14ac:dyDescent="0.2">
      <c r="A58" s="3">
        <f>净值数据!A58</f>
        <v>42580</v>
      </c>
      <c r="B58" s="9">
        <f>净值数据!I58</f>
        <v>16.647120000000001</v>
      </c>
      <c r="C58">
        <v>10000</v>
      </c>
      <c r="D58">
        <f>SUM(C$4:C58)</f>
        <v>550000</v>
      </c>
      <c r="E58" s="1">
        <f t="shared" si="0"/>
        <v>600.704506244924</v>
      </c>
      <c r="F58">
        <f>SUM(E$4:E58)</f>
        <v>44093.585678632997</v>
      </c>
      <c r="G58">
        <f t="shared" si="1"/>
        <v>734031.21202248498</v>
      </c>
      <c r="H58" s="8">
        <f t="shared" si="2"/>
        <v>0.33460220367724536</v>
      </c>
    </row>
    <row r="59" spans="1:8" x14ac:dyDescent="0.2">
      <c r="A59" s="3">
        <f>净值数据!A59</f>
        <v>42613</v>
      </c>
      <c r="B59" s="9">
        <f>净值数据!I59</f>
        <v>17.796564</v>
      </c>
      <c r="C59">
        <v>10000</v>
      </c>
      <c r="D59">
        <f>SUM(C$4:C59)</f>
        <v>560000</v>
      </c>
      <c r="E59" s="1">
        <f t="shared" si="0"/>
        <v>561.90621965004027</v>
      </c>
      <c r="F59">
        <f>SUM(E$4:E59)</f>
        <v>44655.491898283035</v>
      </c>
      <c r="G59">
        <f t="shared" si="1"/>
        <v>794714.31951927557</v>
      </c>
      <c r="H59" s="8">
        <f t="shared" si="2"/>
        <v>0.41913271342727776</v>
      </c>
    </row>
    <row r="60" spans="1:8" x14ac:dyDescent="0.2">
      <c r="A60" s="3">
        <f>净值数据!A60</f>
        <v>42643</v>
      </c>
      <c r="B60" s="9">
        <f>净值数据!I60</f>
        <v>17.190000000000001</v>
      </c>
      <c r="C60">
        <v>10000</v>
      </c>
      <c r="D60">
        <f>SUM(C$4:C60)</f>
        <v>570000</v>
      </c>
      <c r="E60" s="1">
        <f t="shared" si="0"/>
        <v>581.73356602675972</v>
      </c>
      <c r="F60">
        <f>SUM(E$4:E60)</f>
        <v>45237.225464309791</v>
      </c>
      <c r="G60">
        <f t="shared" si="1"/>
        <v>777627.90573148534</v>
      </c>
      <c r="H60" s="8">
        <f t="shared" si="2"/>
        <v>0.36425948373944794</v>
      </c>
    </row>
    <row r="61" spans="1:8" x14ac:dyDescent="0.2">
      <c r="A61" s="3">
        <f>净值数据!A61</f>
        <v>42674</v>
      </c>
      <c r="B61" s="9">
        <f>净值数据!I61</f>
        <v>17.95</v>
      </c>
      <c r="C61">
        <v>10000</v>
      </c>
      <c r="D61">
        <f>SUM(C$4:C61)</f>
        <v>580000</v>
      </c>
      <c r="E61" s="1">
        <f t="shared" si="0"/>
        <v>557.10306406685243</v>
      </c>
      <c r="F61">
        <f>SUM(E$4:E61)</f>
        <v>45794.328528376645</v>
      </c>
      <c r="G61">
        <f t="shared" si="1"/>
        <v>822008.19708436076</v>
      </c>
      <c r="H61" s="8">
        <f t="shared" si="2"/>
        <v>0.41725551221441504</v>
      </c>
    </row>
    <row r="62" spans="1:8" x14ac:dyDescent="0.2">
      <c r="A62" s="3">
        <f>净值数据!A62</f>
        <v>42704</v>
      </c>
      <c r="B62" s="9">
        <f>净值数据!I62</f>
        <v>19.079999999999998</v>
      </c>
      <c r="C62">
        <v>10000</v>
      </c>
      <c r="D62">
        <f>SUM(C$4:C62)</f>
        <v>590000</v>
      </c>
      <c r="E62" s="1">
        <f t="shared" si="0"/>
        <v>524.10901467505244</v>
      </c>
      <c r="F62">
        <f>SUM(E$4:E62)</f>
        <v>46318.437543051696</v>
      </c>
      <c r="G62">
        <f t="shared" si="1"/>
        <v>883755.78832142625</v>
      </c>
      <c r="H62" s="8">
        <f t="shared" si="2"/>
        <v>0.49789116664648514</v>
      </c>
    </row>
    <row r="63" spans="1:8" x14ac:dyDescent="0.2">
      <c r="A63" s="3">
        <f>净值数据!A63</f>
        <v>42734</v>
      </c>
      <c r="B63" s="9">
        <f>净值数据!I63</f>
        <v>16.329999999999998</v>
      </c>
      <c r="C63">
        <v>10000</v>
      </c>
      <c r="D63">
        <f>SUM(C$4:C63)</f>
        <v>600000</v>
      </c>
      <c r="E63" s="1">
        <f t="shared" si="0"/>
        <v>612.36987140232702</v>
      </c>
      <c r="F63">
        <f>SUM(E$4:E63)</f>
        <v>46930.807414454022</v>
      </c>
      <c r="G63">
        <f t="shared" si="1"/>
        <v>766380.08507803408</v>
      </c>
      <c r="H63" s="8">
        <f t="shared" si="2"/>
        <v>0.27730014179672358</v>
      </c>
    </row>
  </sheetData>
  <phoneticPr fontId="2" type="noConversion"/>
  <conditionalFormatting sqref="H4:H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{8F552EF8-7A8A-4A99-A165-3E5D66D69520}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552EF8-7A8A-4A99-A165-3E5D66D695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workbookViewId="0">
      <selection activeCell="H63" sqref="H63"/>
    </sheetView>
  </sheetViews>
  <sheetFormatPr defaultRowHeight="14.25" x14ac:dyDescent="0.2"/>
  <cols>
    <col min="1" max="1" width="11.625" style="4" customWidth="1"/>
    <col min="3" max="3" width="14.125" customWidth="1"/>
    <col min="4" max="6" width="13" customWidth="1"/>
    <col min="7" max="7" width="12.75" customWidth="1"/>
    <col min="8" max="8" width="13" customWidth="1"/>
  </cols>
  <sheetData>
    <row r="3" spans="1:8" x14ac:dyDescent="0.2">
      <c r="A3" s="4" t="str">
        <f>净值数据!A3</f>
        <v>日期</v>
      </c>
      <c r="B3" s="4" t="str">
        <f>净值数据!B3</f>
        <v>收盘价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>
        <f>净值数据!A4</f>
        <v>40939</v>
      </c>
      <c r="B4" s="1">
        <f>净值数据!X4</f>
        <v>4.9898434777015996</v>
      </c>
      <c r="C4">
        <v>10000</v>
      </c>
      <c r="D4">
        <f>SUM(C$4:C4)</f>
        <v>10000</v>
      </c>
      <c r="E4">
        <f>C4/净值数据!B4</f>
        <v>2236.8161496322186</v>
      </c>
      <c r="F4">
        <f>SUM(E$4:E4)</f>
        <v>2236.8161496322186</v>
      </c>
      <c r="G4">
        <f>F4*净值数据!B4</f>
        <v>10000</v>
      </c>
      <c r="H4" s="8">
        <f>G4/D4-1</f>
        <v>0</v>
      </c>
    </row>
    <row r="5" spans="1:8" x14ac:dyDescent="0.2">
      <c r="A5" s="3">
        <f>净值数据!A5</f>
        <v>40968</v>
      </c>
      <c r="B5" s="1">
        <f>净值数据!X5</f>
        <v>5.4141996678873996</v>
      </c>
      <c r="C5">
        <v>10000</v>
      </c>
      <c r="D5">
        <f>SUM(C$4:C5)</f>
        <v>20000</v>
      </c>
      <c r="E5">
        <f>C5/净值数据!B5</f>
        <v>2179.1137603397024</v>
      </c>
      <c r="F5">
        <f>SUM(E$4:E5)</f>
        <v>4415.929909971921</v>
      </c>
      <c r="G5">
        <f>F5*净值数据!B5</f>
        <v>20264.797507788309</v>
      </c>
      <c r="H5" s="8">
        <f t="shared" ref="H5:H63" si="0">G5/D5-1</f>
        <v>1.3239875389415401E-2</v>
      </c>
    </row>
    <row r="6" spans="1:8" x14ac:dyDescent="0.2">
      <c r="A6" s="3">
        <f>净值数据!A6</f>
        <v>40998</v>
      </c>
      <c r="B6" s="1">
        <f>净值数据!X6</f>
        <v>5.3605454369443999</v>
      </c>
      <c r="C6">
        <v>10000</v>
      </c>
      <c r="D6">
        <f>SUM(C$4:C6)</f>
        <v>30000</v>
      </c>
      <c r="E6">
        <f>C6/净值数据!B6</f>
        <v>2290.3284977095532</v>
      </c>
      <c r="F6">
        <f>SUM(E$4:E6)</f>
        <v>6706.2584076814746</v>
      </c>
      <c r="G6">
        <f>F6*净值数据!B6</f>
        <v>29280.770921673808</v>
      </c>
      <c r="H6" s="8">
        <f t="shared" si="0"/>
        <v>-2.3974302610873077E-2</v>
      </c>
    </row>
    <row r="7" spans="1:8" x14ac:dyDescent="0.2">
      <c r="A7" s="3">
        <f>净值数据!A7</f>
        <v>41026</v>
      </c>
      <c r="B7" s="1">
        <f>净值数据!X7</f>
        <v>6.6726352663694</v>
      </c>
      <c r="C7">
        <v>10000</v>
      </c>
      <c r="D7">
        <f>SUM(C$4:C7)</f>
        <v>40000</v>
      </c>
      <c r="E7">
        <f>C7/净值数据!B7</f>
        <v>2159.4525835547074</v>
      </c>
      <c r="F7">
        <f>SUM(E$4:E7)</f>
        <v>8865.7109912361811</v>
      </c>
      <c r="G7">
        <f>F7*净值数据!B7</f>
        <v>41055.363098745147</v>
      </c>
      <c r="H7" s="8">
        <f t="shared" si="0"/>
        <v>2.6384077468628586E-2</v>
      </c>
    </row>
    <row r="8" spans="1:8" x14ac:dyDescent="0.2">
      <c r="A8" s="3">
        <f>净值数据!A8</f>
        <v>41060</v>
      </c>
      <c r="B8" s="1">
        <f>净值数据!X8</f>
        <v>7.5115923320239997</v>
      </c>
      <c r="C8">
        <v>10000</v>
      </c>
      <c r="D8">
        <f>SUM(C$4:C8)</f>
        <v>50000</v>
      </c>
      <c r="E8">
        <f>C8/净值数据!B8</f>
        <v>2254.3735762384226</v>
      </c>
      <c r="F8">
        <f>SUM(E$4:E8)</f>
        <v>11120.084567474603</v>
      </c>
      <c r="G8">
        <f>F8*净值数据!B8</f>
        <v>49326.716231429702</v>
      </c>
      <c r="H8" s="8">
        <f t="shared" si="0"/>
        <v>-1.3465675371405972E-2</v>
      </c>
    </row>
    <row r="9" spans="1:8" x14ac:dyDescent="0.2">
      <c r="A9" s="3">
        <f>净值数据!A9</f>
        <v>41089</v>
      </c>
      <c r="B9" s="1">
        <f>净值数据!X9</f>
        <v>7.0698518723003998</v>
      </c>
      <c r="C9">
        <v>10000</v>
      </c>
      <c r="D9">
        <f>SUM(C$4:C9)</f>
        <v>60000</v>
      </c>
      <c r="E9">
        <f>C9/净值数据!B9</f>
        <v>2282.5539986537665</v>
      </c>
      <c r="F9">
        <f>SUM(E$4:E9)</f>
        <v>13402.638566128369</v>
      </c>
      <c r="G9">
        <f>F9*净值数据!B9</f>
        <v>58717.728360569548</v>
      </c>
      <c r="H9" s="8">
        <f t="shared" si="0"/>
        <v>-2.1371193990507575E-2</v>
      </c>
    </row>
    <row r="10" spans="1:8" x14ac:dyDescent="0.2">
      <c r="A10" s="3">
        <f>净值数据!A10</f>
        <v>41121</v>
      </c>
      <c r="B10" s="1">
        <f>净值数据!X10</f>
        <v>5.6598119227866999</v>
      </c>
      <c r="C10">
        <v>10000</v>
      </c>
      <c r="D10">
        <f>SUM(C$4:C10)</f>
        <v>70000</v>
      </c>
      <c r="E10">
        <f>C10/净值数据!B10</f>
        <v>2274.9581450808682</v>
      </c>
      <c r="F10">
        <f>SUM(E$4:E10)</f>
        <v>15677.596711209237</v>
      </c>
      <c r="G10">
        <f>F10*净值数据!B10</f>
        <v>68913.780875963959</v>
      </c>
      <c r="H10" s="8">
        <f t="shared" si="0"/>
        <v>-1.5517416057657774E-2</v>
      </c>
    </row>
    <row r="11" spans="1:8" x14ac:dyDescent="0.2">
      <c r="A11" s="3">
        <f>净值数据!A11</f>
        <v>41152</v>
      </c>
      <c r="B11" s="1">
        <f>净值数据!X11</f>
        <v>5.7728116399951004</v>
      </c>
      <c r="C11">
        <v>10000</v>
      </c>
      <c r="D11">
        <f>SUM(C$4:C11)</f>
        <v>80000</v>
      </c>
      <c r="E11">
        <f>C11/净值数据!B11</f>
        <v>2290.2007457179398</v>
      </c>
      <c r="F11">
        <f>SUM(E$4:E11)</f>
        <v>17967.797456927176</v>
      </c>
      <c r="G11">
        <f>F11*净值数据!B11</f>
        <v>78455.120104742469</v>
      </c>
      <c r="H11" s="8">
        <f t="shared" si="0"/>
        <v>-1.9310998690719172E-2</v>
      </c>
    </row>
    <row r="12" spans="1:8" x14ac:dyDescent="0.2">
      <c r="A12" s="3">
        <f>净值数据!A12</f>
        <v>41180</v>
      </c>
      <c r="B12" s="1">
        <f>净值数据!X12</f>
        <v>7.6004592400615998</v>
      </c>
      <c r="C12">
        <v>10000</v>
      </c>
      <c r="D12">
        <f>SUM(C$4:C12)</f>
        <v>90000</v>
      </c>
      <c r="E12">
        <f>C12/净值数据!B12</f>
        <v>2359.1714585473333</v>
      </c>
      <c r="F12">
        <f>SUM(E$4:E12)</f>
        <v>20326.96891547451</v>
      </c>
      <c r="G12">
        <f>F12*净值数据!B12</f>
        <v>86161.473519991225</v>
      </c>
      <c r="H12" s="8">
        <f t="shared" si="0"/>
        <v>-4.2650294222319696E-2</v>
      </c>
    </row>
    <row r="13" spans="1:8" x14ac:dyDescent="0.2">
      <c r="A13" s="3">
        <f>净值数据!A13</f>
        <v>41213</v>
      </c>
      <c r="B13" s="1">
        <f>净值数据!X13</f>
        <v>7.0698518723003998</v>
      </c>
      <c r="C13">
        <v>10000</v>
      </c>
      <c r="D13">
        <f>SUM(C$4:C13)</f>
        <v>100000</v>
      </c>
      <c r="E13">
        <f>C13/净值数据!B13</f>
        <v>2214.1725483044352</v>
      </c>
      <c r="F13">
        <f>SUM(E$4:E13)</f>
        <v>22541.141463778946</v>
      </c>
      <c r="G13">
        <f>F13*净值数据!B13</f>
        <v>101803.90629917463</v>
      </c>
      <c r="H13" s="8">
        <f t="shared" si="0"/>
        <v>1.8039062991746402E-2</v>
      </c>
    </row>
    <row r="14" spans="1:8" x14ac:dyDescent="0.2">
      <c r="A14" s="3">
        <f>净值数据!A14</f>
        <v>41243</v>
      </c>
      <c r="B14" s="1">
        <f>净值数据!X14</f>
        <v>6.2346365711946996</v>
      </c>
      <c r="C14">
        <v>10000</v>
      </c>
      <c r="D14">
        <f>SUM(C$4:C14)</f>
        <v>110000</v>
      </c>
      <c r="E14">
        <f>C14/净值数据!B14</f>
        <v>2119.1285756426996</v>
      </c>
      <c r="F14">
        <f>SUM(E$4:E14)</f>
        <v>24660.270039421644</v>
      </c>
      <c r="G14">
        <f>F14*净值数据!B14</f>
        <v>116369.86222953723</v>
      </c>
      <c r="H14" s="8">
        <f t="shared" si="0"/>
        <v>5.7907838450338422E-2</v>
      </c>
    </row>
    <row r="15" spans="1:8" x14ac:dyDescent="0.2">
      <c r="A15" s="3">
        <f>净值数据!A15</f>
        <v>41274</v>
      </c>
      <c r="B15" s="1">
        <f>净值数据!X15</f>
        <v>8.7648476304265994</v>
      </c>
      <c r="C15">
        <v>10000</v>
      </c>
      <c r="D15">
        <f>SUM(C$4:C15)</f>
        <v>120000</v>
      </c>
      <c r="E15">
        <f>C15/净值数据!B15</f>
        <v>1695.8420789812556</v>
      </c>
      <c r="F15">
        <f>SUM(E$4:E15)</f>
        <v>26356.1121184029</v>
      </c>
      <c r="G15">
        <f>F15*净值数据!B15</f>
        <v>155416.07585439691</v>
      </c>
      <c r="H15" s="8">
        <f t="shared" si="0"/>
        <v>0.29513396545330761</v>
      </c>
    </row>
    <row r="16" spans="1:8" x14ac:dyDescent="0.2">
      <c r="A16" s="3">
        <f>净值数据!A16</f>
        <v>41305</v>
      </c>
      <c r="B16" s="1">
        <f>净值数据!X16</f>
        <v>9.0350643454902002</v>
      </c>
      <c r="C16">
        <v>10000</v>
      </c>
      <c r="D16">
        <f>SUM(C$4:C16)</f>
        <v>130000</v>
      </c>
      <c r="E16">
        <f>C16/净值数据!B16</f>
        <v>1292.8534181176049</v>
      </c>
      <c r="F16">
        <f>SUM(E$4:E16)</f>
        <v>27648.965536520504</v>
      </c>
      <c r="G16">
        <f>F16*净值数据!B16</f>
        <v>213860.01807364527</v>
      </c>
      <c r="H16" s="8">
        <f t="shared" si="0"/>
        <v>0.64507706210496374</v>
      </c>
    </row>
    <row r="17" spans="1:8" x14ac:dyDescent="0.2">
      <c r="A17" s="3">
        <f>净值数据!A17</f>
        <v>41333</v>
      </c>
      <c r="B17" s="1">
        <f>净值数据!X17</f>
        <v>8.8090649110733992</v>
      </c>
      <c r="C17">
        <v>10000</v>
      </c>
      <c r="D17">
        <f>SUM(C$4:C17)</f>
        <v>140000</v>
      </c>
      <c r="E17">
        <f>C17/净值数据!B17</f>
        <v>1286.613778068777</v>
      </c>
      <c r="F17">
        <f>SUM(E$4:E17)</f>
        <v>28935.579314589282</v>
      </c>
      <c r="G17">
        <f>F17*净值数据!B17</f>
        <v>224897.16656090796</v>
      </c>
      <c r="H17" s="8">
        <f t="shared" si="0"/>
        <v>0.60640833257791393</v>
      </c>
    </row>
    <row r="18" spans="1:8" x14ac:dyDescent="0.2">
      <c r="A18" s="3">
        <f>净值数据!A18</f>
        <v>41362</v>
      </c>
      <c r="B18" s="1">
        <f>净值数据!X18</f>
        <v>7.4088510239255996</v>
      </c>
      <c r="C18">
        <v>10000</v>
      </c>
      <c r="D18">
        <f>SUM(C$4:C18)</f>
        <v>150000</v>
      </c>
      <c r="E18">
        <f>C18/净值数据!B18</f>
        <v>1382.7094129452846</v>
      </c>
      <c r="F18">
        <f>SUM(E$4:E18)</f>
        <v>30318.288727534567</v>
      </c>
      <c r="G18">
        <f>F18*净值数据!B18</f>
        <v>219267.24764933885</v>
      </c>
      <c r="H18" s="8">
        <f t="shared" si="0"/>
        <v>0.46178165099559232</v>
      </c>
    </row>
    <row r="19" spans="1:8" x14ac:dyDescent="0.2">
      <c r="A19" s="3">
        <f>净值数据!A19</f>
        <v>41390</v>
      </c>
      <c r="B19" s="1">
        <f>净值数据!X19</f>
        <v>7.2909382755341996</v>
      </c>
      <c r="C19">
        <v>10000</v>
      </c>
      <c r="D19">
        <f>SUM(C$4:C19)</f>
        <v>160000</v>
      </c>
      <c r="E19">
        <f>C19/净值数据!B19</f>
        <v>1357.3644338892561</v>
      </c>
      <c r="F19">
        <f>SUM(E$4:E19)</f>
        <v>31675.653161423823</v>
      </c>
      <c r="G19">
        <f>F19*净值数据!B19</f>
        <v>233361.44936893313</v>
      </c>
      <c r="H19" s="8">
        <f t="shared" si="0"/>
        <v>0.45850905855583202</v>
      </c>
    </row>
    <row r="20" spans="1:8" x14ac:dyDescent="0.2">
      <c r="A20" s="3">
        <f>净值数据!A20</f>
        <v>41425</v>
      </c>
      <c r="B20" s="1">
        <f>净值数据!X20</f>
        <v>7.6987198637210996</v>
      </c>
      <c r="C20">
        <v>10000</v>
      </c>
      <c r="D20">
        <f>SUM(C$4:C20)</f>
        <v>170000</v>
      </c>
      <c r="E20">
        <f>C20/净值数据!B20</f>
        <v>1274.313455142694</v>
      </c>
      <c r="F20">
        <f>SUM(E$4:E20)</f>
        <v>32949.966616566518</v>
      </c>
      <c r="G20">
        <f>F20*净值数据!B20</f>
        <v>258570.34219949337</v>
      </c>
      <c r="H20" s="8">
        <f t="shared" si="0"/>
        <v>0.52100201293819626</v>
      </c>
    </row>
    <row r="21" spans="1:8" x14ac:dyDescent="0.2">
      <c r="A21" s="3">
        <f>净值数据!A21</f>
        <v>41453</v>
      </c>
      <c r="B21" s="1">
        <f>净值数据!X21</f>
        <v>5.6499858604207001</v>
      </c>
      <c r="C21">
        <v>10000</v>
      </c>
      <c r="D21">
        <f>SUM(C$4:C21)</f>
        <v>180000</v>
      </c>
      <c r="E21">
        <f>C21/净值数据!B21</f>
        <v>1527.1946407916182</v>
      </c>
      <c r="F21">
        <f>SUM(E$4:E21)</f>
        <v>34477.161257358137</v>
      </c>
      <c r="G21">
        <f>F21*净值数据!B21</f>
        <v>225754.86016299122</v>
      </c>
      <c r="H21" s="8">
        <f t="shared" si="0"/>
        <v>0.25419366757217343</v>
      </c>
    </row>
    <row r="22" spans="1:8" x14ac:dyDescent="0.2">
      <c r="A22" s="3">
        <f>净值数据!A22</f>
        <v>41486</v>
      </c>
      <c r="B22" s="1">
        <f>净值数据!X22</f>
        <v>6.0900034383988997</v>
      </c>
      <c r="C22">
        <v>10000</v>
      </c>
      <c r="D22">
        <f>SUM(C$4:C22)</f>
        <v>190000</v>
      </c>
      <c r="E22">
        <f>C22/净值数据!B22</f>
        <v>1580.683341978769</v>
      </c>
      <c r="F22">
        <f>SUM(E$4:E22)</f>
        <v>36057.84459933691</v>
      </c>
      <c r="G22">
        <f>F22*净值数据!B22</f>
        <v>228115.54750870034</v>
      </c>
      <c r="H22" s="8">
        <f t="shared" si="0"/>
        <v>0.20060814478263334</v>
      </c>
    </row>
    <row r="23" spans="1:8" x14ac:dyDescent="0.2">
      <c r="A23" s="3">
        <f>净值数据!A23</f>
        <v>41516</v>
      </c>
      <c r="B23" s="1">
        <f>净值数据!X23</f>
        <v>6.4113104379896999</v>
      </c>
      <c r="C23">
        <v>10000</v>
      </c>
      <c r="D23">
        <f>SUM(C$4:C23)</f>
        <v>200000</v>
      </c>
      <c r="E23">
        <f>C23/净值数据!B23</f>
        <v>1449.3973501200771</v>
      </c>
      <c r="F23">
        <f>SUM(E$4:E23)</f>
        <v>37507.241949456984</v>
      </c>
      <c r="G23">
        <f>F23*净值数据!B23</f>
        <v>258778.18768158814</v>
      </c>
      <c r="H23" s="8">
        <f t="shared" si="0"/>
        <v>0.29389093840794067</v>
      </c>
    </row>
    <row r="24" spans="1:8" x14ac:dyDescent="0.2">
      <c r="A24" s="3">
        <f>净值数据!A24</f>
        <v>41547</v>
      </c>
      <c r="B24" s="1">
        <f>净值数据!X24</f>
        <v>6.3470490380716003</v>
      </c>
      <c r="C24">
        <v>10000</v>
      </c>
      <c r="D24">
        <f>SUM(C$4:C24)</f>
        <v>210000</v>
      </c>
      <c r="E24">
        <f>C24/净值数据!B24</f>
        <v>1347.8235535015406</v>
      </c>
      <c r="F24">
        <f>SUM(E$4:E24)</f>
        <v>38855.065502958525</v>
      </c>
      <c r="G24">
        <f>F24*净值数据!B24</f>
        <v>288280.06011629704</v>
      </c>
      <c r="H24" s="8">
        <f t="shared" si="0"/>
        <v>0.37276219102998587</v>
      </c>
    </row>
    <row r="25" spans="1:8" x14ac:dyDescent="0.2">
      <c r="A25" s="3">
        <f>净值数据!A25</f>
        <v>41578</v>
      </c>
      <c r="B25" s="1">
        <f>净值数据!X25</f>
        <v>6.1394352844898004</v>
      </c>
      <c r="C25">
        <v>10000</v>
      </c>
      <c r="D25">
        <f>SUM(C$4:C25)</f>
        <v>220000</v>
      </c>
      <c r="E25">
        <f>C25/净值数据!B25</f>
        <v>1438.0795950306529</v>
      </c>
      <c r="F25">
        <f>SUM(E$4:E25)</f>
        <v>40293.145097989182</v>
      </c>
      <c r="G25">
        <f>F25*净值数据!B25</f>
        <v>280187.16931402066</v>
      </c>
      <c r="H25" s="8">
        <f t="shared" si="0"/>
        <v>0.27357804233645755</v>
      </c>
    </row>
    <row r="26" spans="1:8" x14ac:dyDescent="0.2">
      <c r="A26" s="3">
        <f>净值数据!A26</f>
        <v>41607</v>
      </c>
      <c r="B26" s="1">
        <f>净值数据!X26</f>
        <v>8.3490388047530004</v>
      </c>
      <c r="C26">
        <v>10000</v>
      </c>
      <c r="D26">
        <f>SUM(C$4:C26)</f>
        <v>230000</v>
      </c>
      <c r="E26">
        <f>C26/净值数据!B26</f>
        <v>1500.0224879481536</v>
      </c>
      <c r="F26">
        <f>SUM(E$4:E26)</f>
        <v>41793.167585937335</v>
      </c>
      <c r="G26">
        <f>F26*净值数据!B26</f>
        <v>278616.94022404461</v>
      </c>
      <c r="H26" s="8">
        <f t="shared" si="0"/>
        <v>0.21137800097410708</v>
      </c>
    </row>
    <row r="27" spans="1:8" x14ac:dyDescent="0.2">
      <c r="A27" s="3">
        <f>净值数据!A27</f>
        <v>41639</v>
      </c>
      <c r="B27" s="1">
        <f>净值数据!X27</f>
        <v>8.3885842816257004</v>
      </c>
      <c r="C27">
        <v>10000</v>
      </c>
      <c r="D27">
        <f>SUM(C$4:C27)</f>
        <v>240000</v>
      </c>
      <c r="E27">
        <f>C27/净值数据!B27</f>
        <v>1669.0664729889493</v>
      </c>
      <c r="F27">
        <f>SUM(E$4:E27)</f>
        <v>43462.234058926282</v>
      </c>
      <c r="G27">
        <f>F27*净值数据!B27</f>
        <v>260398.46082999022</v>
      </c>
      <c r="H27" s="8">
        <f t="shared" si="0"/>
        <v>8.499358679162583E-2</v>
      </c>
    </row>
    <row r="28" spans="1:8" x14ac:dyDescent="0.2">
      <c r="A28" s="3">
        <f>净值数据!A28</f>
        <v>41669</v>
      </c>
      <c r="B28" s="1">
        <f>净值数据!X28</f>
        <v>11.290233647161999</v>
      </c>
      <c r="C28">
        <v>10000</v>
      </c>
      <c r="D28">
        <f>SUM(C$4:C28)</f>
        <v>250000</v>
      </c>
      <c r="E28">
        <f>C28/净值数据!B28</f>
        <v>1755.4759089202566</v>
      </c>
      <c r="F28">
        <f>SUM(E$4:E28)</f>
        <v>45217.709967846538</v>
      </c>
      <c r="G28">
        <f>F28*净值数据!B28</f>
        <v>257580.92001193381</v>
      </c>
      <c r="H28" s="8">
        <f t="shared" si="0"/>
        <v>3.0323680047735113E-2</v>
      </c>
    </row>
    <row r="29" spans="1:8" x14ac:dyDescent="0.2">
      <c r="A29" s="3">
        <f>净值数据!A29</f>
        <v>41698</v>
      </c>
      <c r="B29" s="1">
        <f>净值数据!X29</f>
        <v>10.138471633244</v>
      </c>
      <c r="C29">
        <v>10000</v>
      </c>
      <c r="D29">
        <f>SUM(C$4:C29)</f>
        <v>260000</v>
      </c>
      <c r="E29">
        <f>C29/净值数据!B29</f>
        <v>1711.1810320683367</v>
      </c>
      <c r="F29">
        <f>SUM(E$4:E29)</f>
        <v>46928.890999914875</v>
      </c>
      <c r="G29">
        <f>F29*净值数据!B29</f>
        <v>274248.54600679531</v>
      </c>
      <c r="H29" s="8">
        <f t="shared" si="0"/>
        <v>5.4802100026135836E-2</v>
      </c>
    </row>
    <row r="30" spans="1:8" x14ac:dyDescent="0.2">
      <c r="A30" s="3">
        <f>净值数据!A30</f>
        <v>41729</v>
      </c>
      <c r="B30" s="1">
        <f>净值数据!X30</f>
        <v>9.2042097421256006</v>
      </c>
      <c r="C30">
        <v>10000</v>
      </c>
      <c r="D30">
        <f>SUM(C$4:C30)</f>
        <v>270000</v>
      </c>
      <c r="E30">
        <f>C30/净值数据!B30</f>
        <v>1682.1401007147156</v>
      </c>
      <c r="F30">
        <f>SUM(E$4:E30)</f>
        <v>48611.031100629589</v>
      </c>
      <c r="G30">
        <f>F30*净值数据!B30</f>
        <v>288983.24866029597</v>
      </c>
      <c r="H30" s="8">
        <f t="shared" si="0"/>
        <v>7.03083283714665E-2</v>
      </c>
    </row>
    <row r="31" spans="1:8" x14ac:dyDescent="0.2">
      <c r="A31" s="3">
        <f>净值数据!A31</f>
        <v>41759</v>
      </c>
      <c r="B31" s="1">
        <f>净值数据!X31</f>
        <v>9.4217356778999992</v>
      </c>
      <c r="C31">
        <v>10000</v>
      </c>
      <c r="D31">
        <f>SUM(C$4:C31)</f>
        <v>280000</v>
      </c>
      <c r="E31">
        <f>C31/净值数据!B31</f>
        <v>1637.2545325888952</v>
      </c>
      <c r="F31">
        <f>SUM(E$4:E31)</f>
        <v>50248.285633218482</v>
      </c>
      <c r="G31">
        <f>F31*净值数据!B31</f>
        <v>306905.76592122053</v>
      </c>
      <c r="H31" s="8">
        <f t="shared" si="0"/>
        <v>9.6092021147216267E-2</v>
      </c>
    </row>
    <row r="32" spans="1:8" x14ac:dyDescent="0.2">
      <c r="A32" s="3">
        <f>净值数据!A32</f>
        <v>41789</v>
      </c>
      <c r="B32" s="1">
        <f>净值数据!X32</f>
        <v>9.6997215567000001</v>
      </c>
      <c r="C32">
        <v>10000</v>
      </c>
      <c r="D32">
        <f>SUM(C$4:C32)</f>
        <v>290000</v>
      </c>
      <c r="E32">
        <f>C32/净值数据!B32</f>
        <v>1729.5561303992779</v>
      </c>
      <c r="F32">
        <f>SUM(E$4:E32)</f>
        <v>51977.841763617762</v>
      </c>
      <c r="G32">
        <f>F32*净值数据!B32</f>
        <v>300527.05922656803</v>
      </c>
      <c r="H32" s="8">
        <f t="shared" si="0"/>
        <v>3.630020422954483E-2</v>
      </c>
    </row>
    <row r="33" spans="1:8" x14ac:dyDescent="0.2">
      <c r="A33" s="3">
        <f>净值数据!A33</f>
        <v>41820</v>
      </c>
      <c r="B33" s="1">
        <f>净值数据!X33</f>
        <v>9.8635346638500003</v>
      </c>
      <c r="C33">
        <v>10000</v>
      </c>
      <c r="D33">
        <f>SUM(C$4:C33)</f>
        <v>300000</v>
      </c>
      <c r="E33">
        <f>C33/净值数据!B33</f>
        <v>1706.4062583286143</v>
      </c>
      <c r="F33">
        <f>SUM(E$4:E33)</f>
        <v>53684.248021946376</v>
      </c>
      <c r="G33">
        <f>F33*净值数据!B33</f>
        <v>314604.1440010239</v>
      </c>
      <c r="H33" s="8">
        <f t="shared" si="0"/>
        <v>4.8680480003413074E-2</v>
      </c>
    </row>
    <row r="34" spans="1:8" x14ac:dyDescent="0.2">
      <c r="A34" s="3">
        <f>净值数据!A34</f>
        <v>41851</v>
      </c>
      <c r="B34" s="1">
        <f>净值数据!X34</f>
        <v>11.23360792365</v>
      </c>
      <c r="C34">
        <v>10000</v>
      </c>
      <c r="D34">
        <f>SUM(C$4:C34)</f>
        <v>310000</v>
      </c>
      <c r="E34">
        <f>C34/净值数据!B34</f>
        <v>1593.5011825895938</v>
      </c>
      <c r="F34">
        <f>SUM(E$4:E34)</f>
        <v>55277.749204535969</v>
      </c>
      <c r="G34">
        <f>F34*净值数据!B34</f>
        <v>346894.93681268732</v>
      </c>
      <c r="H34" s="8">
        <f t="shared" si="0"/>
        <v>0.11901592520221715</v>
      </c>
    </row>
    <row r="35" spans="1:8" x14ac:dyDescent="0.2">
      <c r="A35" s="3">
        <f>净值数据!A35</f>
        <v>41880</v>
      </c>
      <c r="B35" s="1">
        <f>净值数据!X35</f>
        <v>11.044974648749999</v>
      </c>
      <c r="C35">
        <v>10000</v>
      </c>
      <c r="D35">
        <f>SUM(C$4:C35)</f>
        <v>320000</v>
      </c>
      <c r="E35">
        <f>C35/净值数据!B35</f>
        <v>1692.77681537073</v>
      </c>
      <c r="F35">
        <f>SUM(E$4:E35)</f>
        <v>56970.526019906698</v>
      </c>
      <c r="G35">
        <f>F35*净值数据!B35</f>
        <v>336550.72247329756</v>
      </c>
      <c r="H35" s="8">
        <f t="shared" si="0"/>
        <v>5.1721007729054858E-2</v>
      </c>
    </row>
    <row r="36" spans="1:8" x14ac:dyDescent="0.2">
      <c r="A36" s="3">
        <f>净值数据!A36</f>
        <v>41912</v>
      </c>
      <c r="B36" s="1">
        <f>净值数据!X36</f>
        <v>11.5959823728</v>
      </c>
      <c r="C36">
        <v>10000</v>
      </c>
      <c r="D36">
        <f>SUM(C$4:C36)</f>
        <v>330000</v>
      </c>
      <c r="E36">
        <f>C36/净值数据!B36</f>
        <v>1698.2023820866571</v>
      </c>
      <c r="F36">
        <f>SUM(E$4:E36)</f>
        <v>58668.728401993358</v>
      </c>
      <c r="G36">
        <f>F36*净值数据!B36</f>
        <v>345475.4805484637</v>
      </c>
      <c r="H36" s="8">
        <f t="shared" si="0"/>
        <v>4.6895395601405099E-2</v>
      </c>
    </row>
    <row r="37" spans="1:8" x14ac:dyDescent="0.2">
      <c r="A37" s="3">
        <f>净值数据!A37</f>
        <v>41943</v>
      </c>
      <c r="B37" s="1">
        <f>净值数据!X37</f>
        <v>12.668213619599999</v>
      </c>
      <c r="C37">
        <v>10000</v>
      </c>
      <c r="D37">
        <f>SUM(C$4:C37)</f>
        <v>340000</v>
      </c>
      <c r="E37">
        <f>C37/净值数据!B37</f>
        <v>1645.463177674018</v>
      </c>
      <c r="F37">
        <f>SUM(E$4:E37)</f>
        <v>60314.191579667378</v>
      </c>
      <c r="G37">
        <f>F37*净值数据!B37</f>
        <v>366548.41261732689</v>
      </c>
      <c r="H37" s="8">
        <f t="shared" si="0"/>
        <v>7.8083566521549574E-2</v>
      </c>
    </row>
    <row r="38" spans="1:8" x14ac:dyDescent="0.2">
      <c r="A38" s="3">
        <f>净值数据!A38</f>
        <v>41971</v>
      </c>
      <c r="B38" s="1">
        <f>净值数据!X38</f>
        <v>16.947210539699999</v>
      </c>
      <c r="C38">
        <v>10000</v>
      </c>
      <c r="D38">
        <f>SUM(C$4:C38)</f>
        <v>350000</v>
      </c>
      <c r="E38">
        <f>C38/净值数据!B38</f>
        <v>1445.6729691979162</v>
      </c>
      <c r="F38">
        <f>SUM(E$4:E38)</f>
        <v>61759.864548865298</v>
      </c>
      <c r="G38">
        <f>F38*净值数据!B38</f>
        <v>427204.94790139649</v>
      </c>
      <c r="H38" s="8">
        <f t="shared" si="0"/>
        <v>0.22058556543256147</v>
      </c>
    </row>
    <row r="39" spans="1:8" x14ac:dyDescent="0.2">
      <c r="A39" s="3">
        <f>净值数据!A39</f>
        <v>42004</v>
      </c>
      <c r="B39" s="1">
        <f>净值数据!X39</f>
        <v>19.647644790899999</v>
      </c>
      <c r="C39">
        <v>10000</v>
      </c>
      <c r="D39">
        <f>SUM(C$4:C39)</f>
        <v>360000</v>
      </c>
      <c r="E39">
        <f>C39/净值数据!B39</f>
        <v>973.96901325561032</v>
      </c>
      <c r="F39">
        <f>SUM(E$4:E39)</f>
        <v>62733.833562120912</v>
      </c>
      <c r="G39">
        <f>F39*净值数据!B39</f>
        <v>644105.02498868434</v>
      </c>
      <c r="H39" s="8">
        <f t="shared" si="0"/>
        <v>0.78918062496856756</v>
      </c>
    </row>
    <row r="40" spans="1:8" x14ac:dyDescent="0.2">
      <c r="A40" s="3">
        <f>净值数据!A40</f>
        <v>42034</v>
      </c>
      <c r="B40" s="1">
        <f>净值数据!X40</f>
        <v>16.440879117600002</v>
      </c>
      <c r="C40">
        <v>10000</v>
      </c>
      <c r="D40">
        <f>SUM(C$4:C40)</f>
        <v>370000</v>
      </c>
      <c r="E40">
        <f>C40/净值数据!B40</f>
        <v>1110.7039779330075</v>
      </c>
      <c r="F40">
        <f>SUM(E$4:E40)</f>
        <v>63844.53754005392</v>
      </c>
      <c r="G40">
        <f>F40*净值数据!B40</f>
        <v>574811.46019542508</v>
      </c>
      <c r="H40" s="8">
        <f t="shared" si="0"/>
        <v>0.55354448701466241</v>
      </c>
    </row>
    <row r="41" spans="1:8" x14ac:dyDescent="0.2">
      <c r="A41" s="3">
        <f>净值数据!A41</f>
        <v>42062</v>
      </c>
      <c r="B41" s="1">
        <f>净值数据!X41</f>
        <v>20.84894091</v>
      </c>
      <c r="C41">
        <v>10000</v>
      </c>
      <c r="D41">
        <f>SUM(C$4:C41)</f>
        <v>380000</v>
      </c>
      <c r="E41">
        <f>C41/净值数据!B41</f>
        <v>1139.5846880850995</v>
      </c>
      <c r="F41">
        <f>SUM(E$4:E41)</f>
        <v>64984.122228139022</v>
      </c>
      <c r="G41">
        <f>F41*净值数据!B41</f>
        <v>570243.90471001365</v>
      </c>
      <c r="H41" s="8">
        <f t="shared" si="0"/>
        <v>0.50064185450003595</v>
      </c>
    </row>
    <row r="42" spans="1:8" x14ac:dyDescent="0.2">
      <c r="A42" s="3">
        <f>净值数据!A42</f>
        <v>42094</v>
      </c>
      <c r="B42" s="1">
        <f>净值数据!X42</f>
        <v>25.3562833734</v>
      </c>
      <c r="C42">
        <v>10000</v>
      </c>
      <c r="D42">
        <f>SUM(C$4:C42)</f>
        <v>390000</v>
      </c>
      <c r="E42">
        <f>C42/净值数据!B42</f>
        <v>1084.3676980438715</v>
      </c>
      <c r="F42">
        <f>SUM(E$4:E42)</f>
        <v>66068.489926182898</v>
      </c>
      <c r="G42">
        <f>F42*净值数据!B42</f>
        <v>609281.24330304319</v>
      </c>
      <c r="H42" s="8">
        <f t="shared" si="0"/>
        <v>0.56225959821293126</v>
      </c>
    </row>
    <row r="43" spans="1:8" x14ac:dyDescent="0.2">
      <c r="A43" s="3">
        <f>净值数据!A43</f>
        <v>42124</v>
      </c>
      <c r="B43" s="1">
        <f>净值数据!X43</f>
        <v>24.74811</v>
      </c>
      <c r="C43">
        <v>10000</v>
      </c>
      <c r="D43">
        <f>SUM(C$4:C43)</f>
        <v>400000</v>
      </c>
      <c r="E43">
        <f>C43/净值数据!B43</f>
        <v>990.43000668786681</v>
      </c>
      <c r="F43">
        <f>SUM(E$4:E43)</f>
        <v>67058.919932870762</v>
      </c>
      <c r="G43">
        <f>F43*净值数据!B43</f>
        <v>677068.74266789376</v>
      </c>
      <c r="H43" s="8">
        <f t="shared" si="0"/>
        <v>0.6926718566697343</v>
      </c>
    </row>
    <row r="44" spans="1:8" x14ac:dyDescent="0.2">
      <c r="A44" s="3">
        <f>净值数据!A44</f>
        <v>42153</v>
      </c>
      <c r="B44" s="1">
        <f>净值数据!X44</f>
        <v>26.636520000000001</v>
      </c>
      <c r="C44">
        <v>10000</v>
      </c>
      <c r="D44">
        <f>SUM(C$4:C44)</f>
        <v>410000</v>
      </c>
      <c r="E44">
        <f>C44/净值数据!B44</f>
        <v>1049.7371927171239</v>
      </c>
      <c r="F44">
        <f>SUM(E$4:E44)</f>
        <v>68108.657125587881</v>
      </c>
      <c r="G44">
        <f>F44*净值数据!B44</f>
        <v>648816.27133069816</v>
      </c>
      <c r="H44" s="8">
        <f t="shared" si="0"/>
        <v>0.58247871056267853</v>
      </c>
    </row>
    <row r="45" spans="1:8" x14ac:dyDescent="0.2">
      <c r="A45" s="3">
        <f>净值数据!A45</f>
        <v>42185</v>
      </c>
      <c r="B45" s="1">
        <f>净值数据!X45</f>
        <v>24.251159999999999</v>
      </c>
      <c r="C45">
        <v>10000</v>
      </c>
      <c r="D45">
        <f>SUM(C$4:C45)</f>
        <v>420000</v>
      </c>
      <c r="E45">
        <f>C45/净值数据!B45</f>
        <v>1058.1857817933144</v>
      </c>
      <c r="F45">
        <f>SUM(E$4:E45)</f>
        <v>69166.8429073812</v>
      </c>
      <c r="G45">
        <f>F45*净值数据!B45</f>
        <v>653636.10149971675</v>
      </c>
      <c r="H45" s="8">
        <f t="shared" si="0"/>
        <v>0.5562764321421827</v>
      </c>
    </row>
    <row r="46" spans="1:8" x14ac:dyDescent="0.2">
      <c r="A46" s="3">
        <f>净值数据!A46</f>
        <v>42216</v>
      </c>
      <c r="B46" s="1">
        <f>净值数据!X46</f>
        <v>16.568313</v>
      </c>
      <c r="C46">
        <v>10000</v>
      </c>
      <c r="D46">
        <f>SUM(C$4:C46)</f>
        <v>430000</v>
      </c>
      <c r="E46">
        <f>C46/净值数据!B46</f>
        <v>1144.1761236864706</v>
      </c>
      <c r="F46">
        <f>SUM(E$4:E46)</f>
        <v>70311.01903106767</v>
      </c>
      <c r="G46">
        <f>F46*净值数据!B46</f>
        <v>614512.20293366688</v>
      </c>
      <c r="H46" s="8">
        <f t="shared" si="0"/>
        <v>0.42909814635736487</v>
      </c>
    </row>
    <row r="47" spans="1:8" x14ac:dyDescent="0.2">
      <c r="A47" s="3">
        <f>净值数据!A47</f>
        <v>42247</v>
      </c>
      <c r="B47" s="1">
        <f>净值数据!X47</f>
        <v>12.552956999999999</v>
      </c>
      <c r="C47">
        <v>10000</v>
      </c>
      <c r="D47">
        <f>SUM(C$4:C47)</f>
        <v>440000</v>
      </c>
      <c r="E47">
        <f>C47/净值数据!B47</f>
        <v>1213.6010460105124</v>
      </c>
      <c r="F47">
        <f>SUM(E$4:E47)</f>
        <v>71524.620077078187</v>
      </c>
      <c r="G47">
        <f>F47*净值数据!B47</f>
        <v>589358.58956452017</v>
      </c>
      <c r="H47" s="8">
        <f t="shared" si="0"/>
        <v>0.33945133991936394</v>
      </c>
    </row>
    <row r="48" spans="1:8" x14ac:dyDescent="0.2">
      <c r="A48" s="3">
        <f>净值数据!A48</f>
        <v>42277</v>
      </c>
      <c r="B48" s="1">
        <f>净值数据!X48</f>
        <v>12.02619</v>
      </c>
      <c r="C48">
        <v>10000</v>
      </c>
      <c r="D48">
        <f>SUM(C$4:C48)</f>
        <v>450000</v>
      </c>
      <c r="E48">
        <f>C48/净值数据!B48</f>
        <v>1230.8356170781112</v>
      </c>
      <c r="F48">
        <f>SUM(E$4:E48)</f>
        <v>72755.455694156291</v>
      </c>
      <c r="G48">
        <f>F48*净值数据!B48</f>
        <v>591106.19391134416</v>
      </c>
      <c r="H48" s="8">
        <f t="shared" si="0"/>
        <v>0.31356931980298697</v>
      </c>
    </row>
    <row r="49" spans="1:8" x14ac:dyDescent="0.2">
      <c r="A49" s="3">
        <f>净值数据!A49</f>
        <v>42307</v>
      </c>
      <c r="B49" s="1">
        <f>净值数据!X49</f>
        <v>14.819049</v>
      </c>
      <c r="C49">
        <v>10000</v>
      </c>
      <c r="D49">
        <f>SUM(C$4:C49)</f>
        <v>460000</v>
      </c>
      <c r="E49">
        <f>C49/净值数据!B49</f>
        <v>1209.3675539895396</v>
      </c>
      <c r="F49">
        <f>SUM(E$4:E49)</f>
        <v>73964.823248145825</v>
      </c>
      <c r="G49">
        <f>F49*净值数据!B49</f>
        <v>611599.20327071694</v>
      </c>
      <c r="H49" s="8">
        <f t="shared" si="0"/>
        <v>0.32956348537112379</v>
      </c>
    </row>
    <row r="50" spans="1:8" x14ac:dyDescent="0.2">
      <c r="A50" s="3">
        <f>净值数据!A50</f>
        <v>42338</v>
      </c>
      <c r="B50" s="1">
        <f>净值数据!X50</f>
        <v>15.296120999999999</v>
      </c>
      <c r="C50">
        <v>10000</v>
      </c>
      <c r="D50">
        <f>SUM(C$4:C50)</f>
        <v>470000</v>
      </c>
      <c r="E50">
        <f>C50/净值数据!B50</f>
        <v>1205.1634952850509</v>
      </c>
      <c r="F50">
        <f>SUM(E$4:E50)</f>
        <v>75169.986743430869</v>
      </c>
      <c r="G50">
        <f>F50*净值数据!B50</f>
        <v>623732.68886352482</v>
      </c>
      <c r="H50" s="8">
        <f t="shared" si="0"/>
        <v>0.3270908273692017</v>
      </c>
    </row>
    <row r="51" spans="1:8" x14ac:dyDescent="0.2">
      <c r="A51" s="3">
        <f>净值数据!A51</f>
        <v>42369</v>
      </c>
      <c r="B51" s="1">
        <f>净值数据!X51</f>
        <v>16.021667999999998</v>
      </c>
      <c r="C51">
        <v>10000</v>
      </c>
      <c r="D51">
        <f>SUM(C$4:C51)</f>
        <v>480000</v>
      </c>
      <c r="E51">
        <f>C51/净值数据!B51</f>
        <v>1078.8963655923255</v>
      </c>
      <c r="F51">
        <f>SUM(E$4:E51)</f>
        <v>76248.883109023198</v>
      </c>
      <c r="G51">
        <f>F51*净值数据!B51</f>
        <v>706730.37319169904</v>
      </c>
      <c r="H51" s="8">
        <f t="shared" si="0"/>
        <v>0.47235494414937307</v>
      </c>
    </row>
    <row r="52" spans="1:8" x14ac:dyDescent="0.2">
      <c r="A52" s="3">
        <f>净值数据!A52</f>
        <v>42398</v>
      </c>
      <c r="B52" s="1">
        <f>净值数据!X52</f>
        <v>11.131679999999999</v>
      </c>
      <c r="C52">
        <v>10000</v>
      </c>
      <c r="D52">
        <f>SUM(C$4:C52)</f>
        <v>490000</v>
      </c>
      <c r="E52">
        <f>C52/净值数据!B52</f>
        <v>1210.7754323993033</v>
      </c>
      <c r="F52">
        <f>SUM(E$4:E52)</f>
        <v>77459.658541422497</v>
      </c>
      <c r="G52">
        <f>F52*净值数据!B52</f>
        <v>639752.47984613024</v>
      </c>
      <c r="H52" s="8">
        <f t="shared" si="0"/>
        <v>0.30561730580842905</v>
      </c>
    </row>
    <row r="53" spans="1:8" x14ac:dyDescent="0.2">
      <c r="A53" s="3">
        <f>净值数据!A53</f>
        <v>42429</v>
      </c>
      <c r="B53" s="1">
        <f>净值数据!X53</f>
        <v>11.300643000000001</v>
      </c>
      <c r="C53">
        <v>10000</v>
      </c>
      <c r="D53">
        <f>SUM(C$4:C53)</f>
        <v>500000</v>
      </c>
      <c r="E53">
        <f>C53/净值数据!B53</f>
        <v>1219.6350129627006</v>
      </c>
      <c r="F53">
        <f>SUM(E$4:E53)</f>
        <v>78679.293554385193</v>
      </c>
      <c r="G53">
        <f>F53*净值数据!B53</f>
        <v>645105.2381913818</v>
      </c>
      <c r="H53" s="8">
        <f t="shared" si="0"/>
        <v>0.29021047638276354</v>
      </c>
    </row>
    <row r="54" spans="1:8" x14ac:dyDescent="0.2">
      <c r="A54" s="3">
        <f>净值数据!A54</f>
        <v>42460</v>
      </c>
      <c r="B54" s="1">
        <f>净值数据!X54</f>
        <v>14.341977</v>
      </c>
      <c r="C54">
        <v>10000</v>
      </c>
      <c r="D54">
        <f>SUM(C$4:C54)</f>
        <v>510000</v>
      </c>
      <c r="E54">
        <f>C54/净值数据!B54</f>
        <v>1131.2750669083227</v>
      </c>
      <c r="F54">
        <f>SUM(E$4:E54)</f>
        <v>79810.568621293511</v>
      </c>
      <c r="G54">
        <f>F54*净值数据!B54</f>
        <v>705492.1562039631</v>
      </c>
      <c r="H54" s="8">
        <f t="shared" si="0"/>
        <v>0.38331795334110419</v>
      </c>
    </row>
    <row r="55" spans="1:8" x14ac:dyDescent="0.2">
      <c r="A55" s="3">
        <f>净值数据!A55</f>
        <v>42489</v>
      </c>
      <c r="B55" s="1">
        <f>净值数据!X55</f>
        <v>12.980333999999999</v>
      </c>
      <c r="C55">
        <v>10000</v>
      </c>
      <c r="D55">
        <f>SUM(C$4:C55)</f>
        <v>520000</v>
      </c>
      <c r="E55">
        <f>C55/净值数据!B55</f>
        <v>1108.1629956489053</v>
      </c>
      <c r="F55">
        <f>SUM(E$4:E55)</f>
        <v>80918.731616942416</v>
      </c>
      <c r="G55">
        <f>F55*净值数据!B55</f>
        <v>730206.04310613137</v>
      </c>
      <c r="H55" s="8">
        <f t="shared" si="0"/>
        <v>0.40424239058871425</v>
      </c>
    </row>
    <row r="56" spans="1:8" x14ac:dyDescent="0.2">
      <c r="A56" s="3">
        <f>净值数据!A56</f>
        <v>42521</v>
      </c>
      <c r="B56" s="1">
        <f>净值数据!X56</f>
        <v>13.059846</v>
      </c>
      <c r="C56">
        <v>10000</v>
      </c>
      <c r="D56">
        <f>SUM(C$4:C56)</f>
        <v>530000</v>
      </c>
      <c r="E56">
        <f>C56/净值数据!B56</f>
        <v>1133.764120960926</v>
      </c>
      <c r="F56">
        <f>SUM(E$4:E56)</f>
        <v>82052.495737903344</v>
      </c>
      <c r="G56">
        <f>F56*净值数据!B56</f>
        <v>723717.51955212199</v>
      </c>
      <c r="H56" s="8">
        <f t="shared" si="0"/>
        <v>0.36550475387192827</v>
      </c>
    </row>
    <row r="57" spans="1:8" x14ac:dyDescent="0.2">
      <c r="A57" s="3">
        <f>净值数据!A57</f>
        <v>42551</v>
      </c>
      <c r="B57" s="1">
        <f>净值数据!X57</f>
        <v>13.48</v>
      </c>
      <c r="C57">
        <v>10000</v>
      </c>
      <c r="D57">
        <f>SUM(C$4:C57)</f>
        <v>540000</v>
      </c>
      <c r="E57">
        <f>C57/净值数据!B57</f>
        <v>1133.76615234121</v>
      </c>
      <c r="F57">
        <f>SUM(E$4:E57)</f>
        <v>83186.261890244554</v>
      </c>
      <c r="G57">
        <f>F57*净值数据!B57</f>
        <v>733716.22286012128</v>
      </c>
      <c r="H57" s="8">
        <f t="shared" si="0"/>
        <v>0.35873374603726171</v>
      </c>
    </row>
    <row r="58" spans="1:8" x14ac:dyDescent="0.2">
      <c r="A58" s="3">
        <f>净值数据!A58</f>
        <v>42580</v>
      </c>
      <c r="B58" s="1">
        <f>净值数据!X58</f>
        <v>12.91</v>
      </c>
      <c r="C58">
        <v>10000</v>
      </c>
      <c r="D58">
        <f>SUM(C$4:C58)</f>
        <v>550000</v>
      </c>
      <c r="E58">
        <f>C58/净值数据!B58</f>
        <v>1105.2982249352626</v>
      </c>
      <c r="F58">
        <f>SUM(E$4:E58)</f>
        <v>84291.560115179818</v>
      </c>
      <c r="G58">
        <f>F58*净值数据!B58</f>
        <v>762613.72915999009</v>
      </c>
      <c r="H58" s="8">
        <f t="shared" si="0"/>
        <v>0.3865704166545274</v>
      </c>
    </row>
    <row r="59" spans="1:8" x14ac:dyDescent="0.2">
      <c r="A59" s="3">
        <f>净值数据!A59</f>
        <v>42613</v>
      </c>
      <c r="B59" s="1">
        <f>净值数据!X59</f>
        <v>13.42</v>
      </c>
      <c r="C59">
        <v>10000</v>
      </c>
      <c r="D59">
        <f>SUM(C$4:C59)</f>
        <v>560000</v>
      </c>
      <c r="E59">
        <f>C59/净值数据!B59</f>
        <v>1087.4899828578955</v>
      </c>
      <c r="F59">
        <f>SUM(E$4:E59)</f>
        <v>85379.050098037711</v>
      </c>
      <c r="G59">
        <f>F59*净值数据!B59</f>
        <v>785101.94524885446</v>
      </c>
      <c r="H59" s="8">
        <f t="shared" si="0"/>
        <v>0.40196775937295448</v>
      </c>
    </row>
    <row r="60" spans="1:8" x14ac:dyDescent="0.2">
      <c r="A60" s="3">
        <f>净值数据!A60</f>
        <v>42643</v>
      </c>
      <c r="B60" s="1">
        <f>净值数据!X60</f>
        <v>12.77</v>
      </c>
      <c r="C60">
        <v>10000</v>
      </c>
      <c r="D60">
        <f>SUM(C$4:C60)</f>
        <v>570000</v>
      </c>
      <c r="E60">
        <f>C60/净值数据!B60</f>
        <v>1079.913606911447</v>
      </c>
      <c r="F60">
        <f>SUM(E$4:E60)</f>
        <v>86458.963704949158</v>
      </c>
      <c r="G60">
        <f>F60*净值数据!B60</f>
        <v>800610.00390782917</v>
      </c>
      <c r="H60" s="8">
        <f t="shared" si="0"/>
        <v>0.40457895422426171</v>
      </c>
    </row>
    <row r="61" spans="1:8" x14ac:dyDescent="0.2">
      <c r="A61" s="3">
        <f>净值数据!A61</f>
        <v>42674</v>
      </c>
      <c r="B61" s="1">
        <f>净值数据!X61</f>
        <v>13.4</v>
      </c>
      <c r="C61">
        <v>10000</v>
      </c>
      <c r="D61">
        <f>SUM(C$4:C61)</f>
        <v>580000</v>
      </c>
      <c r="E61">
        <f>C61/净值数据!B61</f>
        <v>1086.9565217391305</v>
      </c>
      <c r="F61">
        <f>SUM(E$4:E61)</f>
        <v>87545.920226688293</v>
      </c>
      <c r="G61">
        <f>F61*净值数据!B61</f>
        <v>805422.46608553221</v>
      </c>
      <c r="H61" s="8">
        <f t="shared" si="0"/>
        <v>0.38865942428540046</v>
      </c>
    </row>
    <row r="62" spans="1:8" x14ac:dyDescent="0.2">
      <c r="A62" s="3">
        <f>净值数据!A62</f>
        <v>42704</v>
      </c>
      <c r="B62" s="1">
        <f>净值数据!X62</f>
        <v>14.13</v>
      </c>
      <c r="C62">
        <v>10000</v>
      </c>
      <c r="D62">
        <f>SUM(C$4:C62)</f>
        <v>590000</v>
      </c>
      <c r="E62">
        <f>C62/净值数据!B62</f>
        <v>1052.6315789473683</v>
      </c>
      <c r="F62">
        <f>SUM(E$4:E62)</f>
        <v>88598.551805635667</v>
      </c>
      <c r="G62">
        <f>F62*净值数据!B62</f>
        <v>841686.24215353886</v>
      </c>
      <c r="H62" s="8">
        <f t="shared" si="0"/>
        <v>0.4265868511076929</v>
      </c>
    </row>
    <row r="63" spans="1:8" x14ac:dyDescent="0.2">
      <c r="A63" s="3">
        <f>净值数据!A63</f>
        <v>42734</v>
      </c>
      <c r="B63" s="1">
        <f>净值数据!X63</f>
        <v>13.03</v>
      </c>
      <c r="C63">
        <v>10000</v>
      </c>
      <c r="D63">
        <f>SUM(C$4:C63)</f>
        <v>600000</v>
      </c>
      <c r="E63">
        <f>C63/净值数据!B63</f>
        <v>1101.3215859030836</v>
      </c>
      <c r="F63">
        <f>SUM(E$4:E63)</f>
        <v>89699.873391538757</v>
      </c>
      <c r="G63">
        <f>F63*净值数据!B63</f>
        <v>814474.8503951719</v>
      </c>
      <c r="H63" s="8">
        <f t="shared" si="0"/>
        <v>0.35745808399195322</v>
      </c>
    </row>
  </sheetData>
  <phoneticPr fontId="2" type="noConversion"/>
  <conditionalFormatting sqref="H1:H1048576">
    <cfRule type="cellIs" dxfId="2" priority="1" operator="greaterThan">
      <formula>0.5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workbookViewId="0">
      <selection activeCell="F4" sqref="F4:F63"/>
    </sheetView>
  </sheetViews>
  <sheetFormatPr defaultRowHeight="14.25" x14ac:dyDescent="0.2"/>
  <cols>
    <col min="1" max="2" width="11.625" style="4" customWidth="1"/>
    <col min="4" max="5" width="13" customWidth="1"/>
  </cols>
  <sheetData>
    <row r="3" spans="1:8" x14ac:dyDescent="0.2">
      <c r="A3" s="4" t="str">
        <f>净值数据!A3</f>
        <v>日期</v>
      </c>
      <c r="B3" s="4" t="s">
        <v>7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>
        <f>净值数据!A4</f>
        <v>40939</v>
      </c>
      <c r="B4" s="9">
        <f>净值数据!J4</f>
        <v>2.6122640776132</v>
      </c>
      <c r="C4">
        <v>10000</v>
      </c>
      <c r="D4">
        <f>SUM(C$4:C4)</f>
        <v>10000</v>
      </c>
      <c r="E4" s="1">
        <f>C4/B4</f>
        <v>3828.0968933037207</v>
      </c>
      <c r="F4">
        <f>SUM(E$4:E4)</f>
        <v>3828.0968933037207</v>
      </c>
      <c r="G4">
        <f>F4*B4</f>
        <v>10000</v>
      </c>
      <c r="H4" s="8">
        <f>G4/D4-1</f>
        <v>0</v>
      </c>
    </row>
    <row r="5" spans="1:8" x14ac:dyDescent="0.2">
      <c r="A5" s="3">
        <f>净值数据!A5</f>
        <v>40968</v>
      </c>
      <c r="B5" s="9">
        <f>净值数据!J5</f>
        <v>2.7824441478159998</v>
      </c>
      <c r="C5">
        <v>10000</v>
      </c>
      <c r="D5">
        <f>SUM(C$4:C5)</f>
        <v>20000</v>
      </c>
      <c r="E5" s="1">
        <f t="shared" ref="E5:E63" si="0">C5/B5</f>
        <v>3593.9625267408205</v>
      </c>
      <c r="F5">
        <f>SUM(E$4:E5)</f>
        <v>7422.0594200445412</v>
      </c>
      <c r="G5">
        <f t="shared" ref="G5:G63" si="1">F5*B5</f>
        <v>20651.465798045549</v>
      </c>
      <c r="H5" s="8">
        <f t="shared" ref="H5:H63" si="2">G5/D5-1</f>
        <v>3.257328990227748E-2</v>
      </c>
    </row>
    <row r="6" spans="1:8" x14ac:dyDescent="0.2">
      <c r="A6" s="3">
        <f>净值数据!A6</f>
        <v>40998</v>
      </c>
      <c r="B6" s="9">
        <f>净值数据!J6</f>
        <v>2.5952460705928999</v>
      </c>
      <c r="C6">
        <v>10000</v>
      </c>
      <c r="D6">
        <f>SUM(C$4:C6)</f>
        <v>30000</v>
      </c>
      <c r="E6" s="1">
        <f t="shared" si="0"/>
        <v>3853.1991680139367</v>
      </c>
      <c r="F6">
        <f>SUM(E$4:E6)</f>
        <v>11275.258588058477</v>
      </c>
      <c r="G6">
        <f t="shared" si="1"/>
        <v>29262.070545577611</v>
      </c>
      <c r="H6" s="8">
        <f t="shared" si="2"/>
        <v>-2.4597648480746304E-2</v>
      </c>
    </row>
    <row r="7" spans="1:8" x14ac:dyDescent="0.2">
      <c r="A7" s="3">
        <f>净值数据!A7</f>
        <v>41026</v>
      </c>
      <c r="B7" s="9">
        <f>净值数据!J7</f>
        <v>2.8760431864274998</v>
      </c>
      <c r="C7">
        <v>10000</v>
      </c>
      <c r="D7">
        <f>SUM(C$4:C7)</f>
        <v>40000</v>
      </c>
      <c r="E7" s="1">
        <f t="shared" si="0"/>
        <v>3476.9992492433958</v>
      </c>
      <c r="F7">
        <f>SUM(E$4:E7)</f>
        <v>14752.257837301873</v>
      </c>
      <c r="G7">
        <f t="shared" si="1"/>
        <v>42428.130637393733</v>
      </c>
      <c r="H7" s="8">
        <f t="shared" si="2"/>
        <v>6.0703265934843431E-2</v>
      </c>
    </row>
    <row r="8" spans="1:8" x14ac:dyDescent="0.2">
      <c r="A8" s="3">
        <f>净值数据!A8</f>
        <v>41060</v>
      </c>
      <c r="B8" s="9">
        <f>净值数据!J8</f>
        <v>2.8590251794072001</v>
      </c>
      <c r="C8">
        <v>10000</v>
      </c>
      <c r="D8">
        <f>SUM(C$4:C8)</f>
        <v>50000</v>
      </c>
      <c r="E8" s="1">
        <f t="shared" si="0"/>
        <v>3497.6956733460574</v>
      </c>
      <c r="F8">
        <f>SUM(E$4:E8)</f>
        <v>18249.953510647931</v>
      </c>
      <c r="G8">
        <f t="shared" si="1"/>
        <v>52177.076609953263</v>
      </c>
      <c r="H8" s="8">
        <f t="shared" si="2"/>
        <v>4.3541532199065314E-2</v>
      </c>
    </row>
    <row r="9" spans="1:8" x14ac:dyDescent="0.2">
      <c r="A9" s="3">
        <f>净值数据!A9</f>
        <v>41089</v>
      </c>
      <c r="B9" s="9">
        <f>净值数据!J9</f>
        <v>2.9109978207384999</v>
      </c>
      <c r="C9">
        <v>10000</v>
      </c>
      <c r="D9">
        <f>SUM(C$4:C9)</f>
        <v>60000</v>
      </c>
      <c r="E9" s="1">
        <f t="shared" si="0"/>
        <v>3435.2481917911809</v>
      </c>
      <c r="F9">
        <f>SUM(E$4:E9)</f>
        <v>21685.20170243911</v>
      </c>
      <c r="G9">
        <f t="shared" si="1"/>
        <v>63125.574898075058</v>
      </c>
      <c r="H9" s="8">
        <f t="shared" si="2"/>
        <v>5.2092914967917681E-2</v>
      </c>
    </row>
    <row r="10" spans="1:8" x14ac:dyDescent="0.2">
      <c r="A10" s="3">
        <f>净值数据!A10</f>
        <v>41121</v>
      </c>
      <c r="B10" s="9">
        <f>净值数据!J10</f>
        <v>2.7192554493126</v>
      </c>
      <c r="C10">
        <v>10000</v>
      </c>
      <c r="D10">
        <f>SUM(C$4:C10)</f>
        <v>70000</v>
      </c>
      <c r="E10" s="1">
        <f t="shared" si="0"/>
        <v>3677.477230955958</v>
      </c>
      <c r="F10">
        <f>SUM(E$4:E10)</f>
        <v>25362.678933395069</v>
      </c>
      <c r="G10">
        <f t="shared" si="1"/>
        <v>68967.602898800425</v>
      </c>
      <c r="H10" s="8">
        <f t="shared" si="2"/>
        <v>-1.4748530017136829E-2</v>
      </c>
    </row>
    <row r="11" spans="1:8" x14ac:dyDescent="0.2">
      <c r="A11" s="3">
        <f>净值数据!A11</f>
        <v>41152</v>
      </c>
      <c r="B11" s="9">
        <f>净值数据!J11</f>
        <v>2.6408153882746999</v>
      </c>
      <c r="C11">
        <v>10000</v>
      </c>
      <c r="D11">
        <f>SUM(C$4:C11)</f>
        <v>80000</v>
      </c>
      <c r="E11" s="1">
        <f t="shared" si="0"/>
        <v>3786.7092279150984</v>
      </c>
      <c r="F11">
        <f>SUM(E$4:E11)</f>
        <v>29149.388161310169</v>
      </c>
      <c r="G11">
        <f t="shared" si="1"/>
        <v>76978.152815180249</v>
      </c>
      <c r="H11" s="8">
        <f t="shared" si="2"/>
        <v>-3.7773089810246852E-2</v>
      </c>
    </row>
    <row r="12" spans="1:8" x14ac:dyDescent="0.2">
      <c r="A12" s="3">
        <f>净值数据!A12</f>
        <v>41180</v>
      </c>
      <c r="B12" s="9">
        <f>净值数据!J12</f>
        <v>2.6756776376248999</v>
      </c>
      <c r="C12">
        <v>10000</v>
      </c>
      <c r="D12">
        <f>SUM(C$4:C12)</f>
        <v>90000</v>
      </c>
      <c r="E12" s="1">
        <f t="shared" si="0"/>
        <v>3737.3709969324373</v>
      </c>
      <c r="F12">
        <f>SUM(E$4:E12)</f>
        <v>32886.75915824261</v>
      </c>
      <c r="G12">
        <f t="shared" si="1"/>
        <v>87994.366053665624</v>
      </c>
      <c r="H12" s="8">
        <f t="shared" si="2"/>
        <v>-2.2284821625937479E-2</v>
      </c>
    </row>
    <row r="13" spans="1:8" x14ac:dyDescent="0.2">
      <c r="A13" s="3">
        <f>净值数据!A13</f>
        <v>41213</v>
      </c>
      <c r="B13" s="9">
        <f>净值数据!J13</f>
        <v>2.6495309506122999</v>
      </c>
      <c r="C13">
        <v>10000</v>
      </c>
      <c r="D13">
        <f>SUM(C$4:C13)</f>
        <v>100000</v>
      </c>
      <c r="E13" s="1">
        <f t="shared" si="0"/>
        <v>3774.2529475600295</v>
      </c>
      <c r="F13">
        <f>SUM(E$4:E13)</f>
        <v>36661.012105802642</v>
      </c>
      <c r="G13">
        <f t="shared" si="1"/>
        <v>97134.486255096315</v>
      </c>
      <c r="H13" s="8">
        <f t="shared" si="2"/>
        <v>-2.8655137449036805E-2</v>
      </c>
    </row>
    <row r="14" spans="1:8" x14ac:dyDescent="0.2">
      <c r="A14" s="3">
        <f>净值数据!A14</f>
        <v>41243</v>
      </c>
      <c r="B14" s="9">
        <f>净值数据!J14</f>
        <v>2.7192554493126</v>
      </c>
      <c r="C14">
        <v>10000</v>
      </c>
      <c r="D14">
        <f>SUM(C$4:C14)</f>
        <v>110000</v>
      </c>
      <c r="E14" s="1">
        <f t="shared" si="0"/>
        <v>3677.477230955958</v>
      </c>
      <c r="F14">
        <f>SUM(E$4:E14)</f>
        <v>40338.489336758597</v>
      </c>
      <c r="G14">
        <f t="shared" si="1"/>
        <v>109690.65694601902</v>
      </c>
      <c r="H14" s="8">
        <f t="shared" si="2"/>
        <v>-2.8122095816452974E-3</v>
      </c>
    </row>
    <row r="15" spans="1:8" x14ac:dyDescent="0.2">
      <c r="A15" s="3">
        <f>净值数据!A15</f>
        <v>41274</v>
      </c>
      <c r="B15" s="9">
        <f>净值数据!J15</f>
        <v>3.3990693116406998</v>
      </c>
      <c r="C15">
        <v>10000</v>
      </c>
      <c r="D15">
        <f>SUM(C$4:C15)</f>
        <v>120000</v>
      </c>
      <c r="E15" s="1">
        <f t="shared" si="0"/>
        <v>2941.9817847648101</v>
      </c>
      <c r="F15">
        <f>SUM(E$4:E15)</f>
        <v>43280.471121523406</v>
      </c>
      <c r="G15">
        <f t="shared" si="1"/>
        <v>147113.32118252176</v>
      </c>
      <c r="H15" s="8">
        <f t="shared" si="2"/>
        <v>0.22594434318768131</v>
      </c>
    </row>
    <row r="16" spans="1:8" x14ac:dyDescent="0.2">
      <c r="A16" s="3">
        <f>净值数据!A16</f>
        <v>41305</v>
      </c>
      <c r="B16" s="9">
        <f>净值数据!J16</f>
        <v>3.1811802532022</v>
      </c>
      <c r="C16">
        <v>10000</v>
      </c>
      <c r="D16">
        <f>SUM(C$4:C16)</f>
        <v>130000</v>
      </c>
      <c r="E16" s="1">
        <f t="shared" si="0"/>
        <v>3143.4873864610231</v>
      </c>
      <c r="F16">
        <f>SUM(E$4:E16)</f>
        <v>46423.958507984426</v>
      </c>
      <c r="G16">
        <f t="shared" si="1"/>
        <v>147682.98008107833</v>
      </c>
      <c r="H16" s="8">
        <f t="shared" si="2"/>
        <v>0.13602292370060254</v>
      </c>
    </row>
    <row r="17" spans="1:8" x14ac:dyDescent="0.2">
      <c r="A17" s="3">
        <f>净值数据!A17</f>
        <v>41333</v>
      </c>
      <c r="B17" s="9">
        <f>净值数据!J17</f>
        <v>3.3903537493032001</v>
      </c>
      <c r="C17">
        <v>10000</v>
      </c>
      <c r="D17">
        <f>SUM(C$4:C17)</f>
        <v>140000</v>
      </c>
      <c r="E17" s="1">
        <f t="shared" si="0"/>
        <v>2949.5447199441187</v>
      </c>
      <c r="F17">
        <f>SUM(E$4:E17)</f>
        <v>49373.503227928544</v>
      </c>
      <c r="G17">
        <f t="shared" si="1"/>
        <v>167393.6417850412</v>
      </c>
      <c r="H17" s="8">
        <f t="shared" si="2"/>
        <v>0.19566886989315146</v>
      </c>
    </row>
    <row r="18" spans="1:8" x14ac:dyDescent="0.2">
      <c r="A18" s="3">
        <f>净值数据!A18</f>
        <v>41362</v>
      </c>
      <c r="B18" s="9">
        <f>净值数据!J18</f>
        <v>2.9371445077510998</v>
      </c>
      <c r="C18">
        <v>10000</v>
      </c>
      <c r="D18">
        <f>SUM(C$4:C18)</f>
        <v>150000</v>
      </c>
      <c r="E18" s="1">
        <f t="shared" si="0"/>
        <v>3404.6673473538954</v>
      </c>
      <c r="F18">
        <f>SUM(E$4:E18)</f>
        <v>52778.170575282442</v>
      </c>
      <c r="G18">
        <f t="shared" si="1"/>
        <v>155017.11383434152</v>
      </c>
      <c r="H18" s="8">
        <f t="shared" si="2"/>
        <v>3.3447425562276756E-2</v>
      </c>
    </row>
    <row r="19" spans="1:8" x14ac:dyDescent="0.2">
      <c r="A19" s="3">
        <f>净值数据!A19</f>
        <v>41390</v>
      </c>
      <c r="B19" s="9">
        <f>净值数据!J19</f>
        <v>2.9981534441139002</v>
      </c>
      <c r="C19">
        <v>10000</v>
      </c>
      <c r="D19">
        <f>SUM(C$4:C19)</f>
        <v>160000</v>
      </c>
      <c r="E19" s="1">
        <f t="shared" si="0"/>
        <v>3335.3863257507442</v>
      </c>
      <c r="F19">
        <f>SUM(E$4:E19)</f>
        <v>56113.556901033189</v>
      </c>
      <c r="G19">
        <f t="shared" si="1"/>
        <v>168237.05388431397</v>
      </c>
      <c r="H19" s="8">
        <f t="shared" si="2"/>
        <v>5.148158677696224E-2</v>
      </c>
    </row>
    <row r="20" spans="1:8" x14ac:dyDescent="0.2">
      <c r="A20" s="3">
        <f>净值数据!A20</f>
        <v>41425</v>
      </c>
      <c r="B20" s="9">
        <f>净值数据!J20</f>
        <v>3.2857670012527</v>
      </c>
      <c r="C20">
        <v>10000</v>
      </c>
      <c r="D20">
        <f>SUM(C$4:C20)</f>
        <v>170000</v>
      </c>
      <c r="E20" s="1">
        <f t="shared" si="0"/>
        <v>3043.4294325152987</v>
      </c>
      <c r="F20">
        <f>SUM(E$4:E20)</f>
        <v>59156.986333548484</v>
      </c>
      <c r="G20">
        <f t="shared" si="1"/>
        <v>194376.07358833056</v>
      </c>
      <c r="H20" s="8">
        <f t="shared" si="2"/>
        <v>0.1433886681666503</v>
      </c>
    </row>
    <row r="21" spans="1:8" x14ac:dyDescent="0.2">
      <c r="A21" s="3">
        <f>净值数据!A21</f>
        <v>41453</v>
      </c>
      <c r="B21" s="9">
        <f>净值数据!J21</f>
        <v>2.8499888843757</v>
      </c>
      <c r="C21">
        <v>10000</v>
      </c>
      <c r="D21">
        <f>SUM(C$4:C21)</f>
        <v>180000</v>
      </c>
      <c r="E21" s="1">
        <f t="shared" si="0"/>
        <v>3508.7856148570681</v>
      </c>
      <c r="F21">
        <f>SUM(E$4:E21)</f>
        <v>62665.771948405556</v>
      </c>
      <c r="G21">
        <f t="shared" si="1"/>
        <v>178596.75348377839</v>
      </c>
      <c r="H21" s="8">
        <f t="shared" si="2"/>
        <v>-7.7958139790089698E-3</v>
      </c>
    </row>
    <row r="22" spans="1:8" x14ac:dyDescent="0.2">
      <c r="A22" s="3">
        <f>净值数据!A22</f>
        <v>41486</v>
      </c>
      <c r="B22" s="9">
        <f>净值数据!J22</f>
        <v>2.8907785806473001</v>
      </c>
      <c r="C22">
        <v>10000</v>
      </c>
      <c r="D22">
        <f>SUM(C$4:C22)</f>
        <v>190000</v>
      </c>
      <c r="E22" s="1">
        <f t="shared" si="0"/>
        <v>3459.2756660597679</v>
      </c>
      <c r="F22">
        <f>SUM(E$4:E22)</f>
        <v>66125.047614465322</v>
      </c>
      <c r="G22">
        <f t="shared" si="1"/>
        <v>191152.87128817919</v>
      </c>
      <c r="H22" s="8">
        <f t="shared" si="2"/>
        <v>6.0677436219958025E-3</v>
      </c>
    </row>
    <row r="23" spans="1:8" x14ac:dyDescent="0.2">
      <c r="A23" s="3">
        <f>净值数据!A23</f>
        <v>41516</v>
      </c>
      <c r="B23" s="9">
        <f>净值数据!J23</f>
        <v>2.8907785806473001</v>
      </c>
      <c r="C23">
        <v>10000</v>
      </c>
      <c r="D23">
        <f>SUM(C$4:C23)</f>
        <v>200000</v>
      </c>
      <c r="E23" s="1">
        <f t="shared" si="0"/>
        <v>3459.2756660597679</v>
      </c>
      <c r="F23">
        <f>SUM(E$4:E23)</f>
        <v>69584.323280525088</v>
      </c>
      <c r="G23">
        <f t="shared" si="1"/>
        <v>201152.87128817919</v>
      </c>
      <c r="H23" s="8">
        <f t="shared" si="2"/>
        <v>5.7643564408960124E-3</v>
      </c>
    </row>
    <row r="24" spans="1:8" x14ac:dyDescent="0.2">
      <c r="A24" s="3">
        <f>净值数据!A24</f>
        <v>41547</v>
      </c>
      <c r="B24" s="9">
        <f>净值数据!J24</f>
        <v>2.8997841213969999</v>
      </c>
      <c r="C24">
        <v>10000</v>
      </c>
      <c r="D24">
        <f>SUM(C$4:C24)</f>
        <v>210000</v>
      </c>
      <c r="E24" s="1">
        <f t="shared" si="0"/>
        <v>3448.5325739291243</v>
      </c>
      <c r="F24">
        <f>SUM(E$4:E24)</f>
        <v>73032.855854454217</v>
      </c>
      <c r="G24">
        <f t="shared" si="1"/>
        <v>211779.51574702226</v>
      </c>
      <c r="H24" s="8">
        <f t="shared" si="2"/>
        <v>8.4738845096297144E-3</v>
      </c>
    </row>
    <row r="25" spans="1:8" x14ac:dyDescent="0.2">
      <c r="A25" s="3">
        <f>净值数据!A25</f>
        <v>41578</v>
      </c>
      <c r="B25" s="9">
        <f>净值数据!J25</f>
        <v>2.9718284473944001</v>
      </c>
      <c r="C25">
        <v>10000</v>
      </c>
      <c r="D25">
        <f>SUM(C$4:C25)</f>
        <v>220000</v>
      </c>
      <c r="E25" s="1">
        <f t="shared" si="0"/>
        <v>3364.9317842581613</v>
      </c>
      <c r="F25">
        <f>SUM(E$4:E25)</f>
        <v>76397.787638712383</v>
      </c>
      <c r="G25">
        <f t="shared" si="1"/>
        <v>227041.11862272173</v>
      </c>
      <c r="H25" s="8">
        <f t="shared" si="2"/>
        <v>3.2005084648735194E-2</v>
      </c>
    </row>
    <row r="26" spans="1:8" x14ac:dyDescent="0.2">
      <c r="A26" s="3">
        <f>净值数据!A26</f>
        <v>41607</v>
      </c>
      <c r="B26" s="9">
        <f>净值数据!J26</f>
        <v>2.953817365895</v>
      </c>
      <c r="C26">
        <v>10000</v>
      </c>
      <c r="D26">
        <f>SUM(C$4:C26)</f>
        <v>230000</v>
      </c>
      <c r="E26" s="1">
        <f t="shared" si="0"/>
        <v>3385.4496609914886</v>
      </c>
      <c r="F26">
        <f>SUM(E$4:E26)</f>
        <v>79783.237299703876</v>
      </c>
      <c r="G26">
        <f t="shared" si="1"/>
        <v>235665.11184318701</v>
      </c>
      <c r="H26" s="8">
        <f t="shared" si="2"/>
        <v>2.4630921057334776E-2</v>
      </c>
    </row>
    <row r="27" spans="1:8" x14ac:dyDescent="0.2">
      <c r="A27" s="3">
        <f>净值数据!A27</f>
        <v>41639</v>
      </c>
      <c r="B27" s="9">
        <f>净值数据!J27</f>
        <v>2.8277397953994998</v>
      </c>
      <c r="C27">
        <v>10000</v>
      </c>
      <c r="D27">
        <f>SUM(C$4:C27)</f>
        <v>240000</v>
      </c>
      <c r="E27" s="1">
        <f t="shared" si="0"/>
        <v>3536.3932764496853</v>
      </c>
      <c r="F27">
        <f>SUM(E$4:E27)</f>
        <v>83319.630576153562</v>
      </c>
      <c r="G27">
        <f t="shared" si="1"/>
        <v>235606.23511817437</v>
      </c>
      <c r="H27" s="8">
        <f t="shared" si="2"/>
        <v>-1.8307353674273497E-2</v>
      </c>
    </row>
    <row r="28" spans="1:8" x14ac:dyDescent="0.2">
      <c r="A28" s="3">
        <f>净值数据!A28</f>
        <v>41669</v>
      </c>
      <c r="B28" s="9">
        <f>净值数据!J28</f>
        <v>2.6926566841542998</v>
      </c>
      <c r="C28">
        <v>10000</v>
      </c>
      <c r="D28">
        <f>SUM(C$4:C28)</f>
        <v>250000</v>
      </c>
      <c r="E28" s="1">
        <f t="shared" si="0"/>
        <v>3713.8043103852897</v>
      </c>
      <c r="F28">
        <f>SUM(E$4:E28)</f>
        <v>87033.434886538846</v>
      </c>
      <c r="G28">
        <f t="shared" si="1"/>
        <v>234351.16019214684</v>
      </c>
      <c r="H28" s="8">
        <f t="shared" si="2"/>
        <v>-6.2595359231412684E-2</v>
      </c>
    </row>
    <row r="29" spans="1:8" x14ac:dyDescent="0.2">
      <c r="A29" s="3">
        <f>净值数据!A29</f>
        <v>41698</v>
      </c>
      <c r="B29" s="9">
        <f>净值数据!J29</f>
        <v>2.5395624914098001</v>
      </c>
      <c r="C29">
        <v>10000</v>
      </c>
      <c r="D29">
        <f>SUM(C$4:C29)</f>
        <v>260000</v>
      </c>
      <c r="E29" s="1">
        <f t="shared" si="0"/>
        <v>3937.6861305148077</v>
      </c>
      <c r="F29">
        <f>SUM(E$4:E29)</f>
        <v>90971.121017053651</v>
      </c>
      <c r="G29">
        <f t="shared" si="1"/>
        <v>231026.84673641119</v>
      </c>
      <c r="H29" s="8">
        <f t="shared" si="2"/>
        <v>-0.11143520485995695</v>
      </c>
    </row>
    <row r="30" spans="1:8" x14ac:dyDescent="0.2">
      <c r="A30" s="3">
        <f>净值数据!A30</f>
        <v>41729</v>
      </c>
      <c r="B30" s="9">
        <f>净值数据!J30</f>
        <v>2.6206123581569001</v>
      </c>
      <c r="C30">
        <v>10000</v>
      </c>
      <c r="D30">
        <f>SUM(C$4:C30)</f>
        <v>270000</v>
      </c>
      <c r="E30" s="1">
        <f t="shared" si="0"/>
        <v>3815.9020233855144</v>
      </c>
      <c r="F30">
        <f>SUM(E$4:E30)</f>
        <v>94787.023040439162</v>
      </c>
      <c r="G30">
        <f t="shared" si="1"/>
        <v>248400.0439726777</v>
      </c>
      <c r="H30" s="8">
        <f t="shared" si="2"/>
        <v>-7.9999837138230778E-2</v>
      </c>
    </row>
    <row r="31" spans="1:8" x14ac:dyDescent="0.2">
      <c r="A31" s="3">
        <f>净值数据!A31</f>
        <v>41759</v>
      </c>
      <c r="B31" s="9">
        <f>净值数据!J31</f>
        <v>2.7016622249040001</v>
      </c>
      <c r="C31">
        <v>10000</v>
      </c>
      <c r="D31">
        <f>SUM(C$4:C31)</f>
        <v>280000</v>
      </c>
      <c r="E31" s="1">
        <f t="shared" si="0"/>
        <v>3701.4249626839774</v>
      </c>
      <c r="F31">
        <f>SUM(E$4:E31)</f>
        <v>98488.448003123136</v>
      </c>
      <c r="G31">
        <f t="shared" si="1"/>
        <v>266082.51955945959</v>
      </c>
      <c r="H31" s="8">
        <f t="shared" si="2"/>
        <v>-4.970528728764434E-2</v>
      </c>
    </row>
    <row r="32" spans="1:8" x14ac:dyDescent="0.2">
      <c r="A32" s="3">
        <f>净值数据!A32</f>
        <v>41789</v>
      </c>
      <c r="B32" s="9">
        <f>净值数据!J32</f>
        <v>2.7196733064034002</v>
      </c>
      <c r="C32">
        <v>10000</v>
      </c>
      <c r="D32">
        <f>SUM(C$4:C32)</f>
        <v>290000</v>
      </c>
      <c r="E32" s="1">
        <f t="shared" si="0"/>
        <v>3676.9122145866781</v>
      </c>
      <c r="F32">
        <f>SUM(E$4:E32)</f>
        <v>102165.36021770981</v>
      </c>
      <c r="G32">
        <f t="shared" si="1"/>
        <v>277856.40302319324</v>
      </c>
      <c r="H32" s="8">
        <f t="shared" si="2"/>
        <v>-4.1874472333816359E-2</v>
      </c>
    </row>
    <row r="33" spans="1:8" x14ac:dyDescent="0.2">
      <c r="A33" s="3">
        <f>净值数据!A33</f>
        <v>41820</v>
      </c>
      <c r="B33" s="9">
        <f>净值数据!J33</f>
        <v>2.6667672911999998</v>
      </c>
      <c r="C33">
        <v>10000</v>
      </c>
      <c r="D33">
        <f>SUM(C$4:C33)</f>
        <v>300000</v>
      </c>
      <c r="E33" s="1">
        <f t="shared" si="0"/>
        <v>3749.8585020893106</v>
      </c>
      <c r="F33">
        <f>SUM(E$4:E33)</f>
        <v>105915.21871979912</v>
      </c>
      <c r="G33">
        <f t="shared" si="1"/>
        <v>282451.24092225422</v>
      </c>
      <c r="H33" s="8">
        <f t="shared" si="2"/>
        <v>-5.849586359248593E-2</v>
      </c>
    </row>
    <row r="34" spans="1:8" x14ac:dyDescent="0.2">
      <c r="A34" s="3">
        <f>净值数据!A34</f>
        <v>41851</v>
      </c>
      <c r="B34" s="9">
        <f>净值数据!J34</f>
        <v>2.9693791824</v>
      </c>
      <c r="C34">
        <v>10000</v>
      </c>
      <c r="D34">
        <f>SUM(C$4:C34)</f>
        <v>310000</v>
      </c>
      <c r="E34" s="1">
        <f t="shared" si="0"/>
        <v>3367.7073171630113</v>
      </c>
      <c r="F34">
        <f>SUM(E$4:E34)</f>
        <v>109282.92603696213</v>
      </c>
      <c r="G34">
        <f t="shared" si="1"/>
        <v>324502.44556591427</v>
      </c>
      <c r="H34" s="8">
        <f t="shared" si="2"/>
        <v>4.6782082470691266E-2</v>
      </c>
    </row>
    <row r="35" spans="1:8" x14ac:dyDescent="0.2">
      <c r="A35" s="3">
        <f>净值数据!A35</f>
        <v>41880</v>
      </c>
      <c r="B35" s="9">
        <f>净值数据!J35</f>
        <v>2.9693791824</v>
      </c>
      <c r="C35">
        <v>10000</v>
      </c>
      <c r="D35">
        <f>SUM(C$4:C35)</f>
        <v>320000</v>
      </c>
      <c r="E35" s="1">
        <f t="shared" si="0"/>
        <v>3367.7073171630113</v>
      </c>
      <c r="F35">
        <f>SUM(E$4:E35)</f>
        <v>112650.63335412515</v>
      </c>
      <c r="G35">
        <f t="shared" si="1"/>
        <v>334502.44556591433</v>
      </c>
      <c r="H35" s="8">
        <f t="shared" si="2"/>
        <v>4.5320142393482366E-2</v>
      </c>
    </row>
    <row r="36" spans="1:8" x14ac:dyDescent="0.2">
      <c r="A36" s="3">
        <f>净值数据!A36</f>
        <v>41912</v>
      </c>
      <c r="B36" s="9">
        <f>净值数据!J36</f>
        <v>3.2057947223999999</v>
      </c>
      <c r="C36">
        <v>10000</v>
      </c>
      <c r="D36">
        <f>SUM(C$4:C36)</f>
        <v>330000</v>
      </c>
      <c r="E36" s="1">
        <f t="shared" si="0"/>
        <v>3119.3513203220814</v>
      </c>
      <c r="F36">
        <f>SUM(E$4:E36)</f>
        <v>115769.98467444723</v>
      </c>
      <c r="G36">
        <f t="shared" si="1"/>
        <v>371134.80588167178</v>
      </c>
      <c r="H36" s="8">
        <f t="shared" si="2"/>
        <v>0.12465092691415691</v>
      </c>
    </row>
    <row r="37" spans="1:8" x14ac:dyDescent="0.2">
      <c r="A37" s="3">
        <f>净值数据!A37</f>
        <v>41943</v>
      </c>
      <c r="B37" s="9">
        <f>净值数据!J37</f>
        <v>3.2909043167999998</v>
      </c>
      <c r="C37">
        <v>10000</v>
      </c>
      <c r="D37">
        <f>SUM(C$4:C37)</f>
        <v>340000</v>
      </c>
      <c r="E37" s="1">
        <f t="shared" si="0"/>
        <v>3038.6784413482346</v>
      </c>
      <c r="F37">
        <f>SUM(E$4:E37)</f>
        <v>118808.66311579547</v>
      </c>
      <c r="G37">
        <f t="shared" si="1"/>
        <v>390987.94232100825</v>
      </c>
      <c r="H37" s="8">
        <f t="shared" si="2"/>
        <v>0.14996453623825956</v>
      </c>
    </row>
    <row r="38" spans="1:8" x14ac:dyDescent="0.2">
      <c r="A38" s="3">
        <f>净值数据!A38</f>
        <v>41971</v>
      </c>
      <c r="B38" s="9">
        <f>净值数据!J38</f>
        <v>3.9528678288000001</v>
      </c>
      <c r="C38">
        <v>10000</v>
      </c>
      <c r="D38">
        <f>SUM(C$4:C38)</f>
        <v>350000</v>
      </c>
      <c r="E38" s="1">
        <f t="shared" si="0"/>
        <v>2529.8088459071423</v>
      </c>
      <c r="F38">
        <f>SUM(E$4:E38)</f>
        <v>121338.47196170261</v>
      </c>
      <c r="G38">
        <f t="shared" si="1"/>
        <v>479634.94221316511</v>
      </c>
      <c r="H38" s="8">
        <f t="shared" si="2"/>
        <v>0.37038554918047173</v>
      </c>
    </row>
    <row r="39" spans="1:8" x14ac:dyDescent="0.2">
      <c r="A39" s="3">
        <f>净值数据!A39</f>
        <v>42004</v>
      </c>
      <c r="B39" s="9">
        <f>净值数据!J39</f>
        <v>6.8844205248000003</v>
      </c>
      <c r="C39">
        <v>10000</v>
      </c>
      <c r="D39">
        <f>SUM(C$4:C39)</f>
        <v>360000</v>
      </c>
      <c r="E39" s="1">
        <f t="shared" si="0"/>
        <v>1452.5550791060241</v>
      </c>
      <c r="F39">
        <f>SUM(E$4:E39)</f>
        <v>122791.02704080864</v>
      </c>
      <c r="G39">
        <f t="shared" si="1"/>
        <v>845345.06682101486</v>
      </c>
      <c r="H39" s="8">
        <f t="shared" si="2"/>
        <v>1.3481807411694855</v>
      </c>
    </row>
    <row r="40" spans="1:8" x14ac:dyDescent="0.2">
      <c r="A40" s="3">
        <f>净值数据!A40</f>
        <v>42034</v>
      </c>
      <c r="B40" s="9">
        <f>净值数据!J40</f>
        <v>5.5604935007999998</v>
      </c>
      <c r="C40">
        <v>10000</v>
      </c>
      <c r="D40">
        <f>SUM(C$4:C40)</f>
        <v>370000</v>
      </c>
      <c r="E40" s="1">
        <f t="shared" si="0"/>
        <v>1798.4015265122205</v>
      </c>
      <c r="F40">
        <f>SUM(E$4:E40)</f>
        <v>124589.42856732085</v>
      </c>
      <c r="G40">
        <f t="shared" si="1"/>
        <v>692778.70781697345</v>
      </c>
      <c r="H40" s="8">
        <f t="shared" si="2"/>
        <v>0.87237488599182011</v>
      </c>
    </row>
    <row r="41" spans="1:8" x14ac:dyDescent="0.2">
      <c r="A41" s="3">
        <f>净值数据!A41</f>
        <v>42062</v>
      </c>
      <c r="B41" s="9">
        <f>净值数据!J41</f>
        <v>6.0616944455999997</v>
      </c>
      <c r="C41">
        <v>10000</v>
      </c>
      <c r="D41">
        <f>SUM(C$4:C41)</f>
        <v>380000</v>
      </c>
      <c r="E41" s="1">
        <f t="shared" si="0"/>
        <v>1649.703740388745</v>
      </c>
      <c r="F41">
        <f>SUM(E$4:E41)</f>
        <v>126239.1323077096</v>
      </c>
      <c r="G41">
        <f t="shared" si="1"/>
        <v>765223.04712700681</v>
      </c>
      <c r="H41" s="8">
        <f t="shared" si="2"/>
        <v>1.0137448608605442</v>
      </c>
    </row>
    <row r="42" spans="1:8" x14ac:dyDescent="0.2">
      <c r="A42" s="3">
        <f>净值数据!A42</f>
        <v>42094</v>
      </c>
      <c r="B42" s="9">
        <f>净值数据!J42</f>
        <v>7.2532287672000004</v>
      </c>
      <c r="C42">
        <v>10000</v>
      </c>
      <c r="D42">
        <f>SUM(C$4:C42)</f>
        <v>390000</v>
      </c>
      <c r="E42" s="1">
        <f t="shared" si="0"/>
        <v>1378.6963462701244</v>
      </c>
      <c r="F42">
        <f>SUM(E$4:E42)</f>
        <v>127617.82865397973</v>
      </c>
      <c r="G42">
        <f t="shared" si="1"/>
        <v>925641.3060006462</v>
      </c>
      <c r="H42" s="8">
        <f t="shared" si="2"/>
        <v>1.3734392461555029</v>
      </c>
    </row>
    <row r="43" spans="1:8" x14ac:dyDescent="0.2">
      <c r="A43" s="3">
        <f>净值数据!A43</f>
        <v>42124</v>
      </c>
      <c r="B43" s="9">
        <f>净值数据!J43</f>
        <v>10.307717544000001</v>
      </c>
      <c r="C43">
        <v>10000</v>
      </c>
      <c r="D43">
        <f>SUM(C$4:C43)</f>
        <v>400000</v>
      </c>
      <c r="E43" s="1">
        <f t="shared" si="0"/>
        <v>970.14687852218844</v>
      </c>
      <c r="F43">
        <f>SUM(E$4:E43)</f>
        <v>128587.97553250192</v>
      </c>
      <c r="G43">
        <f t="shared" si="1"/>
        <v>1325448.5313438128</v>
      </c>
      <c r="H43" s="8">
        <f t="shared" si="2"/>
        <v>2.3136213283595319</v>
      </c>
    </row>
    <row r="44" spans="1:8" x14ac:dyDescent="0.2">
      <c r="A44" s="3">
        <f>净值数据!A44</f>
        <v>42153</v>
      </c>
      <c r="B44" s="9">
        <f>净值数据!J44</f>
        <v>8.8041147096000003</v>
      </c>
      <c r="C44">
        <v>10000</v>
      </c>
      <c r="D44">
        <f>SUM(C$4:C44)</f>
        <v>410000</v>
      </c>
      <c r="E44" s="1">
        <f t="shared" si="0"/>
        <v>1135.8325430603497</v>
      </c>
      <c r="F44">
        <f>SUM(E$4:E44)</f>
        <v>129723.80807556227</v>
      </c>
      <c r="G44">
        <f t="shared" si="1"/>
        <v>1142103.286863385</v>
      </c>
      <c r="H44" s="8">
        <f t="shared" si="2"/>
        <v>1.7856177728375244</v>
      </c>
    </row>
    <row r="45" spans="1:8" x14ac:dyDescent="0.2">
      <c r="A45" s="3">
        <f>净值数据!A45</f>
        <v>42185</v>
      </c>
      <c r="B45" s="9">
        <f>净值数据!J45</f>
        <v>8.0008680000000005</v>
      </c>
      <c r="C45">
        <v>10000</v>
      </c>
      <c r="D45">
        <f>SUM(C$4:C45)</f>
        <v>420000</v>
      </c>
      <c r="E45" s="1">
        <f t="shared" si="0"/>
        <v>1249.864389713716</v>
      </c>
      <c r="F45">
        <f>SUM(E$4:E45)</f>
        <v>130973.67246527599</v>
      </c>
      <c r="G45">
        <f t="shared" si="1"/>
        <v>1047903.0648699078</v>
      </c>
      <c r="H45" s="8">
        <f t="shared" si="2"/>
        <v>1.4950072973093045</v>
      </c>
    </row>
    <row r="46" spans="1:8" x14ac:dyDescent="0.2">
      <c r="A46" s="3">
        <f>净值数据!A46</f>
        <v>42216</v>
      </c>
      <c r="B46" s="9">
        <f>净值数据!J46</f>
        <v>6.7010880000000004</v>
      </c>
      <c r="C46">
        <v>10000</v>
      </c>
      <c r="D46">
        <f>SUM(C$4:C46)</f>
        <v>430000</v>
      </c>
      <c r="E46" s="1">
        <f t="shared" si="0"/>
        <v>1492.2949825461178</v>
      </c>
      <c r="F46">
        <f>SUM(E$4:E46)</f>
        <v>132465.9674478221</v>
      </c>
      <c r="G46">
        <f t="shared" si="1"/>
        <v>887666.10487299133</v>
      </c>
      <c r="H46" s="8">
        <f t="shared" si="2"/>
        <v>1.0643397787743982</v>
      </c>
    </row>
    <row r="47" spans="1:8" x14ac:dyDescent="0.2">
      <c r="A47" s="3">
        <f>净值数据!A47</f>
        <v>42247</v>
      </c>
      <c r="B47" s="9">
        <f>净值数据!J47</f>
        <v>5.9019640000000004</v>
      </c>
      <c r="C47">
        <v>10000</v>
      </c>
      <c r="D47">
        <f>SUM(C$4:C47)</f>
        <v>440000</v>
      </c>
      <c r="E47" s="1">
        <f t="shared" si="0"/>
        <v>1694.3512363003229</v>
      </c>
      <c r="F47">
        <f>SUM(E$4:E47)</f>
        <v>134160.31868412241</v>
      </c>
      <c r="G47">
        <f t="shared" si="1"/>
        <v>791809.37110221793</v>
      </c>
      <c r="H47" s="8">
        <f t="shared" si="2"/>
        <v>0.79956675250504072</v>
      </c>
    </row>
    <row r="48" spans="1:8" x14ac:dyDescent="0.2">
      <c r="A48" s="3">
        <f>净值数据!A48</f>
        <v>42277</v>
      </c>
      <c r="B48" s="9">
        <f>净值数据!J48</f>
        <v>5.5649839999999999</v>
      </c>
      <c r="C48">
        <v>10000</v>
      </c>
      <c r="D48">
        <f>SUM(C$4:C48)</f>
        <v>450000</v>
      </c>
      <c r="E48" s="1">
        <f t="shared" si="0"/>
        <v>1796.9503596057059</v>
      </c>
      <c r="F48">
        <f>SUM(E$4:E48)</f>
        <v>135957.26904372813</v>
      </c>
      <c r="G48">
        <f t="shared" si="1"/>
        <v>756600.02691204229</v>
      </c>
      <c r="H48" s="8">
        <f t="shared" si="2"/>
        <v>0.68133339313787178</v>
      </c>
    </row>
    <row r="49" spans="1:8" x14ac:dyDescent="0.2">
      <c r="A49" s="3">
        <f>净值数据!A49</f>
        <v>42307</v>
      </c>
      <c r="B49" s="9">
        <f>净值数据!J49</f>
        <v>5.9789880000000002</v>
      </c>
      <c r="C49">
        <v>10000</v>
      </c>
      <c r="D49">
        <f>SUM(C$4:C49)</f>
        <v>460000</v>
      </c>
      <c r="E49" s="1">
        <f t="shared" si="0"/>
        <v>1672.5238451724606</v>
      </c>
      <c r="F49">
        <f>SUM(E$4:E49)</f>
        <v>137629.79288890059</v>
      </c>
      <c r="G49">
        <f t="shared" si="1"/>
        <v>822886.88012522191</v>
      </c>
      <c r="H49" s="8">
        <f t="shared" si="2"/>
        <v>0.78888452201135206</v>
      </c>
    </row>
    <row r="50" spans="1:8" x14ac:dyDescent="0.2">
      <c r="A50" s="3">
        <f>净值数据!A50</f>
        <v>42338</v>
      </c>
      <c r="B50" s="9">
        <f>净值数据!J50</f>
        <v>5.96936</v>
      </c>
      <c r="C50">
        <v>10000</v>
      </c>
      <c r="D50">
        <f>SUM(C$4:C50)</f>
        <v>470000</v>
      </c>
      <c r="E50" s="1">
        <f t="shared" si="0"/>
        <v>1675.2214642775775</v>
      </c>
      <c r="F50">
        <f>SUM(E$4:E50)</f>
        <v>139305.01435317815</v>
      </c>
      <c r="G50">
        <f t="shared" si="1"/>
        <v>831561.7804792875</v>
      </c>
      <c r="H50" s="8">
        <f t="shared" si="2"/>
        <v>0.76928038399848409</v>
      </c>
    </row>
    <row r="51" spans="1:8" x14ac:dyDescent="0.2">
      <c r="A51" s="3">
        <f>净值数据!A51</f>
        <v>42369</v>
      </c>
      <c r="B51" s="9">
        <f>净值数据!J51</f>
        <v>6.104152</v>
      </c>
      <c r="C51">
        <v>10000</v>
      </c>
      <c r="D51">
        <f>SUM(C$4:C51)</f>
        <v>480000</v>
      </c>
      <c r="E51" s="1">
        <f t="shared" si="0"/>
        <v>1638.2291921957383</v>
      </c>
      <c r="F51">
        <f>SUM(E$4:E51)</f>
        <v>140943.2435453739</v>
      </c>
      <c r="G51">
        <f t="shared" si="1"/>
        <v>860338.98197398125</v>
      </c>
      <c r="H51" s="8">
        <f t="shared" si="2"/>
        <v>0.7923728791124609</v>
      </c>
    </row>
    <row r="52" spans="1:8" x14ac:dyDescent="0.2">
      <c r="A52" s="3">
        <f>净值数据!A52</f>
        <v>42398</v>
      </c>
      <c r="B52" s="9">
        <f>净值数据!J52</f>
        <v>4.9391639999999999</v>
      </c>
      <c r="C52">
        <v>10000</v>
      </c>
      <c r="D52">
        <f>SUM(C$4:C52)</f>
        <v>490000</v>
      </c>
      <c r="E52" s="1">
        <f t="shared" si="0"/>
        <v>2024.6341283666629</v>
      </c>
      <c r="F52">
        <f>SUM(E$4:E52)</f>
        <v>142967.87767374056</v>
      </c>
      <c r="G52">
        <f t="shared" si="1"/>
        <v>706141.79456254304</v>
      </c>
      <c r="H52" s="8">
        <f t="shared" si="2"/>
        <v>0.44110570318886344</v>
      </c>
    </row>
    <row r="53" spans="1:8" x14ac:dyDescent="0.2">
      <c r="A53" s="3">
        <f>净值数据!A53</f>
        <v>42429</v>
      </c>
      <c r="B53" s="9">
        <f>净值数据!J53</f>
        <v>4.9391639999999999</v>
      </c>
      <c r="C53">
        <v>10000</v>
      </c>
      <c r="D53">
        <f>SUM(C$4:C53)</f>
        <v>500000</v>
      </c>
      <c r="E53" s="1">
        <f t="shared" si="0"/>
        <v>2024.6341283666629</v>
      </c>
      <c r="F53">
        <f>SUM(E$4:E53)</f>
        <v>144992.51180210721</v>
      </c>
      <c r="G53">
        <f t="shared" si="1"/>
        <v>716141.79456254304</v>
      </c>
      <c r="H53" s="8">
        <f t="shared" si="2"/>
        <v>0.43228358912508602</v>
      </c>
    </row>
    <row r="54" spans="1:8" x14ac:dyDescent="0.2">
      <c r="A54" s="3">
        <f>净值数据!A54</f>
        <v>42460</v>
      </c>
      <c r="B54" s="9">
        <f>净值数据!J54</f>
        <v>5.4879600000000002</v>
      </c>
      <c r="C54">
        <v>10000</v>
      </c>
      <c r="D54">
        <f>SUM(C$4:C54)</f>
        <v>510000</v>
      </c>
      <c r="E54" s="1">
        <f t="shared" si="0"/>
        <v>1822.1707155299964</v>
      </c>
      <c r="F54">
        <f>SUM(E$4:E54)</f>
        <v>146814.68251763721</v>
      </c>
      <c r="G54">
        <f t="shared" si="1"/>
        <v>805713.10506949236</v>
      </c>
      <c r="H54" s="8">
        <f t="shared" si="2"/>
        <v>0.57982961778331843</v>
      </c>
    </row>
    <row r="55" spans="1:8" x14ac:dyDescent="0.2">
      <c r="A55" s="3">
        <f>净值数据!A55</f>
        <v>42489</v>
      </c>
      <c r="B55" s="9">
        <f>净值数据!J55</f>
        <v>5.3050280000000001</v>
      </c>
      <c r="C55">
        <v>10000</v>
      </c>
      <c r="D55">
        <f>SUM(C$4:C55)</f>
        <v>520000</v>
      </c>
      <c r="E55" s="1">
        <f t="shared" si="0"/>
        <v>1885.0041884793068</v>
      </c>
      <c r="F55">
        <f>SUM(E$4:E55)</f>
        <v>148699.68670611651</v>
      </c>
      <c r="G55">
        <f t="shared" si="1"/>
        <v>788856.00156717584</v>
      </c>
      <c r="H55" s="8">
        <f t="shared" si="2"/>
        <v>0.51703077224456884</v>
      </c>
    </row>
    <row r="56" spans="1:8" x14ac:dyDescent="0.2">
      <c r="A56" s="3">
        <f>净值数据!A56</f>
        <v>42521</v>
      </c>
      <c r="B56" s="9">
        <f>净值数据!J56</f>
        <v>5.2857719999999997</v>
      </c>
      <c r="C56">
        <v>10000</v>
      </c>
      <c r="D56">
        <f>SUM(C$4:C56)</f>
        <v>530000</v>
      </c>
      <c r="E56" s="1">
        <f t="shared" si="0"/>
        <v>1891.8712347032751</v>
      </c>
      <c r="F56">
        <f>SUM(E$4:E56)</f>
        <v>150591.5579408198</v>
      </c>
      <c r="G56">
        <f t="shared" si="1"/>
        <v>795992.6403999629</v>
      </c>
      <c r="H56" s="8">
        <f t="shared" si="2"/>
        <v>0.50187290641502424</v>
      </c>
    </row>
    <row r="57" spans="1:8" x14ac:dyDescent="0.2">
      <c r="A57" s="3">
        <f>净值数据!A57</f>
        <v>42551</v>
      </c>
      <c r="B57" s="9">
        <f>净值数据!J57</f>
        <v>5.32</v>
      </c>
      <c r="C57">
        <v>10000</v>
      </c>
      <c r="D57">
        <f>SUM(C$4:C57)</f>
        <v>540000</v>
      </c>
      <c r="E57" s="1">
        <f t="shared" si="0"/>
        <v>1879.6992481203006</v>
      </c>
      <c r="F57">
        <f>SUM(E$4:E57)</f>
        <v>152471.2571889401</v>
      </c>
      <c r="G57">
        <f t="shared" si="1"/>
        <v>811147.08824516134</v>
      </c>
      <c r="H57" s="8">
        <f t="shared" si="2"/>
        <v>0.50212423749103952</v>
      </c>
    </row>
    <row r="58" spans="1:8" x14ac:dyDescent="0.2">
      <c r="A58" s="3">
        <f>净值数据!A58</f>
        <v>42580</v>
      </c>
      <c r="B58" s="9">
        <f>净值数据!J58</f>
        <v>5.7</v>
      </c>
      <c r="C58">
        <v>10000</v>
      </c>
      <c r="D58">
        <f>SUM(C$4:C58)</f>
        <v>550000</v>
      </c>
      <c r="E58" s="1">
        <f t="shared" si="0"/>
        <v>1754.3859649122805</v>
      </c>
      <c r="F58">
        <f>SUM(E$4:E58)</f>
        <v>154225.64315385238</v>
      </c>
      <c r="G58">
        <f t="shared" si="1"/>
        <v>879086.16597695858</v>
      </c>
      <c r="H58" s="8">
        <f t="shared" si="2"/>
        <v>0.59833848359447006</v>
      </c>
    </row>
    <row r="59" spans="1:8" x14ac:dyDescent="0.2">
      <c r="A59" s="3">
        <f>净值数据!A59</f>
        <v>42613</v>
      </c>
      <c r="B59" s="9">
        <f>净值数据!J59</f>
        <v>6.4</v>
      </c>
      <c r="C59">
        <v>10000</v>
      </c>
      <c r="D59">
        <f>SUM(C$4:C59)</f>
        <v>560000</v>
      </c>
      <c r="E59" s="1">
        <f t="shared" si="0"/>
        <v>1562.5</v>
      </c>
      <c r="F59">
        <f>SUM(E$4:E59)</f>
        <v>155788.14315385238</v>
      </c>
      <c r="G59">
        <f t="shared" si="1"/>
        <v>997044.11618465523</v>
      </c>
      <c r="H59" s="8">
        <f t="shared" si="2"/>
        <v>0.780435921758313</v>
      </c>
    </row>
    <row r="60" spans="1:8" x14ac:dyDescent="0.2">
      <c r="A60" s="3">
        <f>净值数据!A60</f>
        <v>42643</v>
      </c>
      <c r="B60" s="9">
        <f>净值数据!J60</f>
        <v>6.17</v>
      </c>
      <c r="C60">
        <v>10000</v>
      </c>
      <c r="D60">
        <f>SUM(C$4:C60)</f>
        <v>570000</v>
      </c>
      <c r="E60" s="1">
        <f t="shared" si="0"/>
        <v>1620.745542949757</v>
      </c>
      <c r="F60">
        <f>SUM(E$4:E60)</f>
        <v>157408.88869680214</v>
      </c>
      <c r="G60">
        <f t="shared" si="1"/>
        <v>971212.84325926914</v>
      </c>
      <c r="H60" s="8">
        <f t="shared" si="2"/>
        <v>0.7038821811566125</v>
      </c>
    </row>
    <row r="61" spans="1:8" x14ac:dyDescent="0.2">
      <c r="A61" s="3">
        <f>净值数据!A61</f>
        <v>42674</v>
      </c>
      <c r="B61" s="9">
        <f>净值数据!J61</f>
        <v>7.18</v>
      </c>
      <c r="C61">
        <v>10000</v>
      </c>
      <c r="D61">
        <f>SUM(C$4:C61)</f>
        <v>580000</v>
      </c>
      <c r="E61" s="1">
        <f t="shared" si="0"/>
        <v>1392.757660167131</v>
      </c>
      <c r="F61">
        <f>SUM(E$4:E61)</f>
        <v>158801.64635696926</v>
      </c>
      <c r="G61">
        <f t="shared" si="1"/>
        <v>1140195.8208430393</v>
      </c>
      <c r="H61" s="8">
        <f t="shared" si="2"/>
        <v>0.96585486352248151</v>
      </c>
    </row>
    <row r="62" spans="1:8" x14ac:dyDescent="0.2">
      <c r="A62" s="3">
        <f>净值数据!A62</f>
        <v>42704</v>
      </c>
      <c r="B62" s="9">
        <f>净值数据!J62</f>
        <v>11.01</v>
      </c>
      <c r="C62">
        <v>10000</v>
      </c>
      <c r="D62">
        <f>SUM(C$4:C62)</f>
        <v>590000</v>
      </c>
      <c r="E62" s="1">
        <f t="shared" si="0"/>
        <v>908.26521344232515</v>
      </c>
      <c r="F62">
        <f>SUM(E$4:E62)</f>
        <v>159709.91157041158</v>
      </c>
      <c r="G62">
        <f t="shared" si="1"/>
        <v>1758406.1263902315</v>
      </c>
      <c r="H62" s="8">
        <f t="shared" si="2"/>
        <v>1.9803493667631042</v>
      </c>
    </row>
    <row r="63" spans="1:8" x14ac:dyDescent="0.2">
      <c r="A63" s="3">
        <f>净值数据!A63</f>
        <v>42734</v>
      </c>
      <c r="B63" s="9">
        <f>净值数据!J63</f>
        <v>8.86</v>
      </c>
      <c r="C63">
        <v>10000</v>
      </c>
      <c r="D63">
        <f>SUM(C$4:C63)</f>
        <v>600000</v>
      </c>
      <c r="E63" s="1">
        <f t="shared" si="0"/>
        <v>1128.6681715575621</v>
      </c>
      <c r="F63">
        <f>SUM(E$4:E63)</f>
        <v>160838.57974196915</v>
      </c>
      <c r="G63">
        <f t="shared" si="1"/>
        <v>1425029.8165138466</v>
      </c>
      <c r="H63" s="8">
        <f t="shared" si="2"/>
        <v>1.3750496941897445</v>
      </c>
    </row>
  </sheetData>
  <phoneticPr fontId="2" type="noConversion"/>
  <conditionalFormatting sqref="H4:H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{0384CE57-6B19-4D6F-A1C0-198A3E1505B0}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84CE57-6B19-4D6F-A1C0-198A3E1505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workbookViewId="0">
      <selection activeCell="F4" sqref="F4:F63"/>
    </sheetView>
  </sheetViews>
  <sheetFormatPr defaultRowHeight="14.25" x14ac:dyDescent="0.2"/>
  <cols>
    <col min="1" max="2" width="11.625" style="4" customWidth="1"/>
    <col min="4" max="5" width="13" customWidth="1"/>
  </cols>
  <sheetData>
    <row r="3" spans="1:8" x14ac:dyDescent="0.2">
      <c r="A3" s="4" t="str">
        <f>净值数据!A3</f>
        <v>日期</v>
      </c>
      <c r="B3" s="4" t="s">
        <v>7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>
        <f>净值数据!A4</f>
        <v>40939</v>
      </c>
      <c r="B4" s="9">
        <f>净值数据!K4</f>
        <v>5.3387186134310003</v>
      </c>
      <c r="C4">
        <v>10000</v>
      </c>
      <c r="D4">
        <f>SUM(C$4:C4)</f>
        <v>10000</v>
      </c>
      <c r="E4" s="1">
        <f>C4/B4</f>
        <v>1873.1086472402342</v>
      </c>
      <c r="F4">
        <f>SUM(E$4:E4)</f>
        <v>1873.1086472402342</v>
      </c>
      <c r="G4">
        <f>F4*B4</f>
        <v>10000</v>
      </c>
      <c r="H4" s="8">
        <f>G4/D4-1</f>
        <v>0</v>
      </c>
    </row>
    <row r="5" spans="1:8" x14ac:dyDescent="0.2">
      <c r="A5" s="3">
        <f>净值数据!A5</f>
        <v>40968</v>
      </c>
      <c r="B5" s="9">
        <f>净值数据!K5</f>
        <v>5.8301890995049996</v>
      </c>
      <c r="C5">
        <v>10000</v>
      </c>
      <c r="D5">
        <f>SUM(C$4:C5)</f>
        <v>20000</v>
      </c>
      <c r="E5" s="1">
        <f t="shared" ref="E5:E63" si="0">C5/B5</f>
        <v>1715.2102323489009</v>
      </c>
      <c r="F5">
        <f>SUM(E$4:E5)</f>
        <v>3588.3188795891351</v>
      </c>
      <c r="G5">
        <f t="shared" ref="G5:G63" si="1">F5*B5</f>
        <v>20920.57761732857</v>
      </c>
      <c r="H5" s="8">
        <f t="shared" ref="H5:H63" si="2">G5/D5-1</f>
        <v>4.6028880866428423E-2</v>
      </c>
    </row>
    <row r="6" spans="1:8" x14ac:dyDescent="0.2">
      <c r="A6" s="3">
        <f>净值数据!A6</f>
        <v>40998</v>
      </c>
      <c r="B6" s="9">
        <f>净值数据!K6</f>
        <v>5.4061753468136997</v>
      </c>
      <c r="C6">
        <v>10000</v>
      </c>
      <c r="D6">
        <f>SUM(C$4:C6)</f>
        <v>30000</v>
      </c>
      <c r="E6" s="1">
        <f t="shared" si="0"/>
        <v>1849.7365250821574</v>
      </c>
      <c r="F6">
        <f>SUM(E$4:E6)</f>
        <v>5438.0554046712923</v>
      </c>
      <c r="G6">
        <f t="shared" si="1"/>
        <v>29399.081063340938</v>
      </c>
      <c r="H6" s="8">
        <f t="shared" si="2"/>
        <v>-2.0030631221968687E-2</v>
      </c>
    </row>
    <row r="7" spans="1:8" x14ac:dyDescent="0.2">
      <c r="A7" s="3">
        <f>净值数据!A7</f>
        <v>41026</v>
      </c>
      <c r="B7" s="9">
        <f>净值数据!K7</f>
        <v>5.8590991280975002</v>
      </c>
      <c r="C7">
        <v>10000</v>
      </c>
      <c r="D7">
        <f>SUM(C$4:C7)</f>
        <v>40000</v>
      </c>
      <c r="E7" s="1">
        <f t="shared" si="0"/>
        <v>1706.7470239656257</v>
      </c>
      <c r="F7">
        <f>SUM(E$4:E7)</f>
        <v>7144.8024286369182</v>
      </c>
      <c r="G7">
        <f t="shared" si="1"/>
        <v>41862.105680055472</v>
      </c>
      <c r="H7" s="8">
        <f t="shared" si="2"/>
        <v>4.6552642001386868E-2</v>
      </c>
    </row>
    <row r="8" spans="1:8" x14ac:dyDescent="0.2">
      <c r="A8" s="3">
        <f>净值数据!A8</f>
        <v>41060</v>
      </c>
      <c r="B8" s="9">
        <f>净值数据!K8</f>
        <v>5.7465524121104004</v>
      </c>
      <c r="C8">
        <v>10000</v>
      </c>
      <c r="D8">
        <f>SUM(C$4:C8)</f>
        <v>50000</v>
      </c>
      <c r="E8" s="1">
        <f t="shared" si="0"/>
        <v>1740.173809069556</v>
      </c>
      <c r="F8">
        <f>SUM(E$4:E8)</f>
        <v>8884.9762377064744</v>
      </c>
      <c r="G8">
        <f t="shared" si="1"/>
        <v>51057.981630335729</v>
      </c>
      <c r="H8" s="8">
        <f t="shared" si="2"/>
        <v>2.1159632606714496E-2</v>
      </c>
    </row>
    <row r="9" spans="1:8" x14ac:dyDescent="0.2">
      <c r="A9" s="3">
        <f>净值数据!A9</f>
        <v>41089</v>
      </c>
      <c r="B9" s="9">
        <f>净值数据!K9</f>
        <v>5.0550181387885997</v>
      </c>
      <c r="C9">
        <v>10000</v>
      </c>
      <c r="D9">
        <f>SUM(C$4:C9)</f>
        <v>60000</v>
      </c>
      <c r="E9" s="1">
        <f t="shared" si="0"/>
        <v>1978.2322684991257</v>
      </c>
      <c r="F9">
        <f>SUM(E$4:E9)</f>
        <v>10863.208506205599</v>
      </c>
      <c r="G9">
        <f t="shared" si="1"/>
        <v>54913.716044311914</v>
      </c>
      <c r="H9" s="8">
        <f t="shared" si="2"/>
        <v>-8.477139926146815E-2</v>
      </c>
    </row>
    <row r="10" spans="1:8" x14ac:dyDescent="0.2">
      <c r="A10" s="3">
        <f>净值数据!A10</f>
        <v>41121</v>
      </c>
      <c r="B10" s="9">
        <f>净值数据!K10</f>
        <v>4.5095826556052998</v>
      </c>
      <c r="C10">
        <v>10000</v>
      </c>
      <c r="D10">
        <f>SUM(C$4:C10)</f>
        <v>70000</v>
      </c>
      <c r="E10" s="1">
        <f t="shared" si="0"/>
        <v>2217.5001022700508</v>
      </c>
      <c r="F10">
        <f>SUM(E$4:E10)</f>
        <v>13080.70860847565</v>
      </c>
      <c r="G10">
        <f t="shared" si="1"/>
        <v>58988.536663808729</v>
      </c>
      <c r="H10" s="8">
        <f t="shared" si="2"/>
        <v>-0.15730661908844668</v>
      </c>
    </row>
    <row r="11" spans="1:8" x14ac:dyDescent="0.2">
      <c r="A11" s="3">
        <f>净值数据!A11</f>
        <v>41152</v>
      </c>
      <c r="B11" s="9">
        <f>净值数据!K11</f>
        <v>4.6849012037713997</v>
      </c>
      <c r="C11">
        <v>10000</v>
      </c>
      <c r="D11">
        <f>SUM(C$4:C11)</f>
        <v>80000</v>
      </c>
      <c r="E11" s="1">
        <f t="shared" si="0"/>
        <v>2134.5167304595207</v>
      </c>
      <c r="F11">
        <f>SUM(E$4:E11)</f>
        <v>15215.225338935172</v>
      </c>
      <c r="G11">
        <f t="shared" si="1"/>
        <v>71281.827506030488</v>
      </c>
      <c r="H11" s="8">
        <f t="shared" si="2"/>
        <v>-0.10897715617461889</v>
      </c>
    </row>
    <row r="12" spans="1:8" x14ac:dyDescent="0.2">
      <c r="A12" s="3">
        <f>净值数据!A12</f>
        <v>41180</v>
      </c>
      <c r="B12" s="9">
        <f>净值数据!K12</f>
        <v>4.6264616877159996</v>
      </c>
      <c r="C12">
        <v>10000</v>
      </c>
      <c r="D12">
        <f>SUM(C$4:C12)</f>
        <v>90000</v>
      </c>
      <c r="E12" s="1">
        <f t="shared" si="0"/>
        <v>2161.4790470548173</v>
      </c>
      <c r="F12">
        <f>SUM(E$4:E12)</f>
        <v>17376.70438598999</v>
      </c>
      <c r="G12">
        <f t="shared" si="1"/>
        <v>80392.657100549259</v>
      </c>
      <c r="H12" s="8">
        <f t="shared" si="2"/>
        <v>-0.10674825443834157</v>
      </c>
    </row>
    <row r="13" spans="1:8" x14ac:dyDescent="0.2">
      <c r="A13" s="3">
        <f>净值数据!A13</f>
        <v>41213</v>
      </c>
      <c r="B13" s="9">
        <f>净值数据!K13</f>
        <v>4.3732237848094</v>
      </c>
      <c r="C13">
        <v>10000</v>
      </c>
      <c r="D13">
        <f>SUM(C$4:C13)</f>
        <v>100000</v>
      </c>
      <c r="E13" s="1">
        <f t="shared" si="0"/>
        <v>2286.6426444344042</v>
      </c>
      <c r="F13">
        <f>SUM(E$4:E13)</f>
        <v>19663.347030424393</v>
      </c>
      <c r="G13">
        <f t="shared" si="1"/>
        <v>85992.216922413238</v>
      </c>
      <c r="H13" s="8">
        <f t="shared" si="2"/>
        <v>-0.14007783077586766</v>
      </c>
    </row>
    <row r="14" spans="1:8" x14ac:dyDescent="0.2">
      <c r="A14" s="3">
        <f>净值数据!A14</f>
        <v>41243</v>
      </c>
      <c r="B14" s="9">
        <f>净值数据!K14</f>
        <v>3.9251874950516998</v>
      </c>
      <c r="C14">
        <v>10000</v>
      </c>
      <c r="D14">
        <f>SUM(C$4:C14)</f>
        <v>110000</v>
      </c>
      <c r="E14" s="1">
        <f t="shared" si="0"/>
        <v>2547.6490008710493</v>
      </c>
      <c r="F14">
        <f>SUM(E$4:E14)</f>
        <v>22210.996031295443</v>
      </c>
      <c r="G14">
        <f t="shared" si="1"/>
        <v>87182.323874683803</v>
      </c>
      <c r="H14" s="8">
        <f t="shared" si="2"/>
        <v>-0.2074334193210563</v>
      </c>
    </row>
    <row r="15" spans="1:8" x14ac:dyDescent="0.2">
      <c r="A15" s="3">
        <f>净值数据!A15</f>
        <v>41274</v>
      </c>
      <c r="B15" s="9">
        <f>净值数据!K15</f>
        <v>4.6459415264011001</v>
      </c>
      <c r="C15">
        <v>10000</v>
      </c>
      <c r="D15">
        <f>SUM(C$4:C15)</f>
        <v>120000</v>
      </c>
      <c r="E15" s="1">
        <f t="shared" si="0"/>
        <v>2152.4162418260848</v>
      </c>
      <c r="F15">
        <f>SUM(E$4:E15)</f>
        <v>24363.412273121528</v>
      </c>
      <c r="G15">
        <f t="shared" si="1"/>
        <v>113190.98880452554</v>
      </c>
      <c r="H15" s="8">
        <f t="shared" si="2"/>
        <v>-5.6741759962287253E-2</v>
      </c>
    </row>
    <row r="16" spans="1:8" x14ac:dyDescent="0.2">
      <c r="A16" s="3">
        <f>净值数据!A16</f>
        <v>41305</v>
      </c>
      <c r="B16" s="9">
        <f>净值数据!K16</f>
        <v>4.8115201552246001</v>
      </c>
      <c r="C16">
        <v>10000</v>
      </c>
      <c r="D16">
        <f>SUM(C$4:C16)</f>
        <v>130000</v>
      </c>
      <c r="E16" s="1">
        <f t="shared" si="0"/>
        <v>2078.3452375527258</v>
      </c>
      <c r="F16">
        <f>SUM(E$4:E16)</f>
        <v>26441.757510674255</v>
      </c>
      <c r="G16">
        <f t="shared" si="1"/>
        <v>127225.04920217063</v>
      </c>
      <c r="H16" s="8">
        <f t="shared" si="2"/>
        <v>-2.1345775367918263E-2</v>
      </c>
    </row>
    <row r="17" spans="1:8" x14ac:dyDescent="0.2">
      <c r="A17" s="3">
        <f>净值数据!A17</f>
        <v>41333</v>
      </c>
      <c r="B17" s="9">
        <f>净值数据!K17</f>
        <v>5.2790362836674998</v>
      </c>
      <c r="C17">
        <v>10000</v>
      </c>
      <c r="D17">
        <f>SUM(C$4:C17)</f>
        <v>140000</v>
      </c>
      <c r="E17" s="1">
        <f t="shared" si="0"/>
        <v>1894.2851427140997</v>
      </c>
      <c r="F17">
        <f>SUM(E$4:E17)</f>
        <v>28336.042653388355</v>
      </c>
      <c r="G17">
        <f t="shared" si="1"/>
        <v>149586.99730278703</v>
      </c>
      <c r="H17" s="8">
        <f t="shared" si="2"/>
        <v>6.8478552162764439E-2</v>
      </c>
    </row>
    <row r="18" spans="1:8" x14ac:dyDescent="0.2">
      <c r="A18" s="3">
        <f>净值数据!A18</f>
        <v>41362</v>
      </c>
      <c r="B18" s="9">
        <f>净值数据!K18</f>
        <v>4.782300397197</v>
      </c>
      <c r="C18">
        <v>10000</v>
      </c>
      <c r="D18">
        <f>SUM(C$4:C18)</f>
        <v>150000</v>
      </c>
      <c r="E18" s="1">
        <f t="shared" si="0"/>
        <v>2091.0438846253146</v>
      </c>
      <c r="F18">
        <f>SUM(E$4:E18)</f>
        <v>30427.086538013667</v>
      </c>
      <c r="G18">
        <f t="shared" si="1"/>
        <v>145511.46803629026</v>
      </c>
      <c r="H18" s="8">
        <f t="shared" si="2"/>
        <v>-2.9923546424731606E-2</v>
      </c>
    </row>
    <row r="19" spans="1:8" x14ac:dyDescent="0.2">
      <c r="A19" s="3">
        <f>净值数据!A19</f>
        <v>41390</v>
      </c>
      <c r="B19" s="9">
        <f>净值数据!K19</f>
        <v>4.0810262045326002</v>
      </c>
      <c r="C19">
        <v>10000</v>
      </c>
      <c r="D19">
        <f>SUM(C$4:C19)</f>
        <v>160000</v>
      </c>
      <c r="E19" s="1">
        <f t="shared" si="0"/>
        <v>2450.3640748235039</v>
      </c>
      <c r="F19">
        <f>SUM(E$4:E19)</f>
        <v>32877.450612837172</v>
      </c>
      <c r="G19">
        <f t="shared" si="1"/>
        <v>134173.73748921489</v>
      </c>
      <c r="H19" s="8">
        <f t="shared" si="2"/>
        <v>-0.16141414069240689</v>
      </c>
    </row>
    <row r="20" spans="1:8" x14ac:dyDescent="0.2">
      <c r="A20" s="3">
        <f>净值数据!A20</f>
        <v>41425</v>
      </c>
      <c r="B20" s="9">
        <f>净值数据!K20</f>
        <v>4.4024435428370996</v>
      </c>
      <c r="C20">
        <v>10000</v>
      </c>
      <c r="D20">
        <f>SUM(C$4:C20)</f>
        <v>170000</v>
      </c>
      <c r="E20" s="1">
        <f t="shared" si="0"/>
        <v>2271.4658127235462</v>
      </c>
      <c r="F20">
        <f>SUM(E$4:E20)</f>
        <v>35148.916425560717</v>
      </c>
      <c r="G20">
        <f t="shared" si="1"/>
        <v>154741.12015543066</v>
      </c>
      <c r="H20" s="8">
        <f t="shared" si="2"/>
        <v>-8.9758116732760795E-2</v>
      </c>
    </row>
    <row r="21" spans="1:8" x14ac:dyDescent="0.2">
      <c r="A21" s="3">
        <f>净值数据!A21</f>
        <v>41453</v>
      </c>
      <c r="B21" s="9">
        <f>净值数据!K21</f>
        <v>4.4024435428370996</v>
      </c>
      <c r="C21">
        <v>10000</v>
      </c>
      <c r="D21">
        <f>SUM(C$4:C21)</f>
        <v>180000</v>
      </c>
      <c r="E21" s="1">
        <f t="shared" si="0"/>
        <v>2271.4658127235462</v>
      </c>
      <c r="F21">
        <f>SUM(E$4:E21)</f>
        <v>37420.382238284263</v>
      </c>
      <c r="G21">
        <f t="shared" si="1"/>
        <v>164741.12015543063</v>
      </c>
      <c r="H21" s="8">
        <f t="shared" si="2"/>
        <v>-8.4771554692051998E-2</v>
      </c>
    </row>
    <row r="22" spans="1:8" x14ac:dyDescent="0.2">
      <c r="A22" s="3">
        <f>净值数据!A22</f>
        <v>41486</v>
      </c>
      <c r="B22" s="9">
        <f>净值数据!K22</f>
        <v>4.4070244768000002</v>
      </c>
      <c r="C22">
        <v>10000</v>
      </c>
      <c r="D22">
        <f>SUM(C$4:C22)</f>
        <v>190000</v>
      </c>
      <c r="E22" s="1">
        <f t="shared" si="0"/>
        <v>2269.1047105917446</v>
      </c>
      <c r="F22">
        <f>SUM(E$4:E22)</f>
        <v>39689.486948876009</v>
      </c>
      <c r="G22">
        <f t="shared" si="1"/>
        <v>174912.54045533072</v>
      </c>
      <c r="H22" s="8">
        <f t="shared" si="2"/>
        <v>-7.9407681814048892E-2</v>
      </c>
    </row>
    <row r="23" spans="1:8" x14ac:dyDescent="0.2">
      <c r="A23" s="3">
        <f>净值数据!A23</f>
        <v>41516</v>
      </c>
      <c r="B23" s="9">
        <f>净值数据!K23</f>
        <v>4.4070244768000002</v>
      </c>
      <c r="C23">
        <v>10000</v>
      </c>
      <c r="D23">
        <f>SUM(C$4:C23)</f>
        <v>200000</v>
      </c>
      <c r="E23" s="1">
        <f t="shared" si="0"/>
        <v>2269.1047105917446</v>
      </c>
      <c r="F23">
        <f>SUM(E$4:E23)</f>
        <v>41958.591659467755</v>
      </c>
      <c r="G23">
        <f t="shared" si="1"/>
        <v>184912.54045533075</v>
      </c>
      <c r="H23" s="8">
        <f t="shared" si="2"/>
        <v>-7.5437297723346286E-2</v>
      </c>
    </row>
    <row r="24" spans="1:8" x14ac:dyDescent="0.2">
      <c r="A24" s="3">
        <f>净值数据!A24</f>
        <v>41547</v>
      </c>
      <c r="B24" s="9">
        <f>净值数据!K24</f>
        <v>6.0275446879999999</v>
      </c>
      <c r="C24">
        <v>10000</v>
      </c>
      <c r="D24">
        <f>SUM(C$4:C24)</f>
        <v>210000</v>
      </c>
      <c r="E24" s="1">
        <f t="shared" si="0"/>
        <v>1659.0503293834724</v>
      </c>
      <c r="F24">
        <f>SUM(E$4:E24)</f>
        <v>43617.641988851225</v>
      </c>
      <c r="G24">
        <f t="shared" si="1"/>
        <v>262907.28627298598</v>
      </c>
      <c r="H24" s="8">
        <f t="shared" si="2"/>
        <v>0.25193945844279031</v>
      </c>
    </row>
    <row r="25" spans="1:8" x14ac:dyDescent="0.2">
      <c r="A25" s="3">
        <f>净值数据!A25</f>
        <v>41578</v>
      </c>
      <c r="B25" s="9">
        <f>净值数据!K25</f>
        <v>5.5927709728000004</v>
      </c>
      <c r="C25">
        <v>10000</v>
      </c>
      <c r="D25">
        <f>SUM(C$4:C25)</f>
        <v>220000</v>
      </c>
      <c r="E25" s="1">
        <f t="shared" si="0"/>
        <v>1788.0224397949085</v>
      </c>
      <c r="F25">
        <f>SUM(E$4:E25)</f>
        <v>45405.664428646131</v>
      </c>
      <c r="G25">
        <f t="shared" si="1"/>
        <v>253943.4820172296</v>
      </c>
      <c r="H25" s="8">
        <f t="shared" si="2"/>
        <v>0.15428855462377089</v>
      </c>
    </row>
    <row r="26" spans="1:8" x14ac:dyDescent="0.2">
      <c r="A26" s="3">
        <f>净值数据!A26</f>
        <v>41607</v>
      </c>
      <c r="B26" s="9">
        <f>净值数据!K26</f>
        <v>6.1461193376000001</v>
      </c>
      <c r="C26">
        <v>10000</v>
      </c>
      <c r="D26">
        <f>SUM(C$4:C26)</f>
        <v>230000</v>
      </c>
      <c r="E26" s="1">
        <f t="shared" si="0"/>
        <v>1627.0429275304152</v>
      </c>
      <c r="F26">
        <f>SUM(E$4:E26)</f>
        <v>47032.707356176543</v>
      </c>
      <c r="G26">
        <f t="shared" si="1"/>
        <v>289068.63218147843</v>
      </c>
      <c r="H26" s="8">
        <f t="shared" si="2"/>
        <v>0.25682013991947139</v>
      </c>
    </row>
    <row r="27" spans="1:8" x14ac:dyDescent="0.2">
      <c r="A27" s="3">
        <f>净值数据!A27</f>
        <v>41639</v>
      </c>
      <c r="B27" s="9">
        <f>净值数据!K27</f>
        <v>5.5433648688000003</v>
      </c>
      <c r="C27">
        <v>10000</v>
      </c>
      <c r="D27">
        <f>SUM(C$4:C27)</f>
        <v>240000</v>
      </c>
      <c r="E27" s="1">
        <f t="shared" si="0"/>
        <v>1803.9584686700859</v>
      </c>
      <c r="F27">
        <f>SUM(E$4:E27)</f>
        <v>48836.665824846626</v>
      </c>
      <c r="G27">
        <f t="shared" si="1"/>
        <v>270719.45764278038</v>
      </c>
      <c r="H27" s="8">
        <f t="shared" si="2"/>
        <v>0.1279977401782515</v>
      </c>
    </row>
    <row r="28" spans="1:8" x14ac:dyDescent="0.2">
      <c r="A28" s="3">
        <f>净值数据!A28</f>
        <v>41669</v>
      </c>
      <c r="B28" s="9">
        <f>净值数据!K28</f>
        <v>5.1283535952000001</v>
      </c>
      <c r="C28">
        <v>10000</v>
      </c>
      <c r="D28">
        <f>SUM(C$4:C28)</f>
        <v>250000</v>
      </c>
      <c r="E28" s="1">
        <f t="shared" si="0"/>
        <v>1949.9435470595727</v>
      </c>
      <c r="F28">
        <f>SUM(E$4:E28)</f>
        <v>50786.609371906197</v>
      </c>
      <c r="G28">
        <f t="shared" si="1"/>
        <v>260451.69076043318</v>
      </c>
      <c r="H28" s="8">
        <f t="shared" si="2"/>
        <v>4.1806763041732697E-2</v>
      </c>
    </row>
    <row r="29" spans="1:8" x14ac:dyDescent="0.2">
      <c r="A29" s="3">
        <f>净值数据!A29</f>
        <v>41698</v>
      </c>
      <c r="B29" s="9">
        <f>净值数据!K29</f>
        <v>5.1382348159999998</v>
      </c>
      <c r="C29">
        <v>10000</v>
      </c>
      <c r="D29">
        <f>SUM(C$4:C29)</f>
        <v>260000</v>
      </c>
      <c r="E29" s="1">
        <f t="shared" si="0"/>
        <v>1946.1936556229198</v>
      </c>
      <c r="F29">
        <f>SUM(E$4:E29)</f>
        <v>52732.803027529117</v>
      </c>
      <c r="G29">
        <f t="shared" si="1"/>
        <v>270953.52446132031</v>
      </c>
      <c r="H29" s="8">
        <f t="shared" si="2"/>
        <v>4.2128940235847345E-2</v>
      </c>
    </row>
    <row r="30" spans="1:8" x14ac:dyDescent="0.2">
      <c r="A30" s="3">
        <f>净值数据!A30</f>
        <v>41729</v>
      </c>
      <c r="B30" s="9">
        <f>净值数据!K30</f>
        <v>4.6244113344000004</v>
      </c>
      <c r="C30">
        <v>10000</v>
      </c>
      <c r="D30">
        <f>SUM(C$4:C30)</f>
        <v>270000</v>
      </c>
      <c r="E30" s="1">
        <f t="shared" si="0"/>
        <v>2162.4373951365774</v>
      </c>
      <c r="F30">
        <f>SUM(E$4:E30)</f>
        <v>54895.240422665694</v>
      </c>
      <c r="G30">
        <f t="shared" si="1"/>
        <v>253858.17201518832</v>
      </c>
      <c r="H30" s="8">
        <f t="shared" si="2"/>
        <v>-5.9784548091895151E-2</v>
      </c>
    </row>
    <row r="31" spans="1:8" x14ac:dyDescent="0.2">
      <c r="A31" s="3">
        <f>净值数据!A31</f>
        <v>41759</v>
      </c>
      <c r="B31" s="9">
        <f>净值数据!K31</f>
        <v>4.4070244768000002</v>
      </c>
      <c r="C31">
        <v>10000</v>
      </c>
      <c r="D31">
        <f>SUM(C$4:C31)</f>
        <v>280000</v>
      </c>
      <c r="E31" s="1">
        <f t="shared" si="0"/>
        <v>2269.1047105917446</v>
      </c>
      <c r="F31">
        <f>SUM(E$4:E31)</f>
        <v>57164.34513325744</v>
      </c>
      <c r="G31">
        <f t="shared" si="1"/>
        <v>251924.6682025085</v>
      </c>
      <c r="H31" s="8">
        <f t="shared" si="2"/>
        <v>-0.1002690421338982</v>
      </c>
    </row>
    <row r="32" spans="1:8" x14ac:dyDescent="0.2">
      <c r="A32" s="3">
        <f>净值数据!A32</f>
        <v>41789</v>
      </c>
      <c r="B32" s="9">
        <f>净值数据!K32</f>
        <v>4.3872620352</v>
      </c>
      <c r="C32">
        <v>10000</v>
      </c>
      <c r="D32">
        <f>SUM(C$4:C32)</f>
        <v>290000</v>
      </c>
      <c r="E32" s="1">
        <f t="shared" si="0"/>
        <v>2279.3259029817978</v>
      </c>
      <c r="F32">
        <f>SUM(E$4:E32)</f>
        <v>59443.67103623924</v>
      </c>
      <c r="G32">
        <f t="shared" si="1"/>
        <v>260794.96117021027</v>
      </c>
      <c r="H32" s="8">
        <f t="shared" si="2"/>
        <v>-0.1007070304475508</v>
      </c>
    </row>
    <row r="33" spans="1:8" x14ac:dyDescent="0.2">
      <c r="A33" s="3">
        <f>净值数据!A33</f>
        <v>41820</v>
      </c>
      <c r="B33" s="9">
        <f>净值数据!K33</f>
        <v>4.8089139999999997</v>
      </c>
      <c r="C33">
        <v>10000</v>
      </c>
      <c r="D33">
        <f>SUM(C$4:C33)</f>
        <v>300000</v>
      </c>
      <c r="E33" s="1">
        <f t="shared" si="0"/>
        <v>2079.4715813175285</v>
      </c>
      <c r="F33">
        <f>SUM(E$4:E33)</f>
        <v>61523.142617556769</v>
      </c>
      <c r="G33">
        <f t="shared" si="1"/>
        <v>295859.50185756537</v>
      </c>
      <c r="H33" s="8">
        <f t="shared" si="2"/>
        <v>-1.3801660474782151E-2</v>
      </c>
    </row>
    <row r="34" spans="1:8" x14ac:dyDescent="0.2">
      <c r="A34" s="3">
        <f>净值数据!A34</f>
        <v>41851</v>
      </c>
      <c r="B34" s="9">
        <f>净值数据!K34</f>
        <v>5.0782930000000004</v>
      </c>
      <c r="C34">
        <v>10000</v>
      </c>
      <c r="D34">
        <f>SUM(C$4:C34)</f>
        <v>310000</v>
      </c>
      <c r="E34" s="1">
        <f t="shared" si="0"/>
        <v>1969.1656231729833</v>
      </c>
      <c r="F34">
        <f>SUM(E$4:E34)</f>
        <v>63492.308240729755</v>
      </c>
      <c r="G34">
        <f t="shared" si="1"/>
        <v>322432.54449274024</v>
      </c>
      <c r="H34" s="8">
        <f t="shared" si="2"/>
        <v>4.0104982234645981E-2</v>
      </c>
    </row>
    <row r="35" spans="1:8" x14ac:dyDescent="0.2">
      <c r="A35" s="3">
        <f>净值数据!A35</f>
        <v>41880</v>
      </c>
      <c r="B35" s="9">
        <f>净值数据!K35</f>
        <v>5.048362</v>
      </c>
      <c r="C35">
        <v>10000</v>
      </c>
      <c r="D35">
        <f>SUM(C$4:C35)</f>
        <v>320000</v>
      </c>
      <c r="E35" s="1">
        <f t="shared" si="0"/>
        <v>1980.8405181720327</v>
      </c>
      <c r="F35">
        <f>SUM(E$4:E35)</f>
        <v>65473.148758901785</v>
      </c>
      <c r="G35">
        <f t="shared" si="1"/>
        <v>330532.15621478693</v>
      </c>
      <c r="H35" s="8">
        <f t="shared" si="2"/>
        <v>3.2912988171209134E-2</v>
      </c>
    </row>
    <row r="36" spans="1:8" x14ac:dyDescent="0.2">
      <c r="A36" s="3">
        <f>净值数据!A36</f>
        <v>41912</v>
      </c>
      <c r="B36" s="9">
        <f>净值数据!K36</f>
        <v>6.5449120000000001</v>
      </c>
      <c r="C36">
        <v>10000</v>
      </c>
      <c r="D36">
        <f>SUM(C$4:C36)</f>
        <v>330000</v>
      </c>
      <c r="E36" s="1">
        <f t="shared" si="0"/>
        <v>1527.904424077818</v>
      </c>
      <c r="F36">
        <f>SUM(E$4:E36)</f>
        <v>67001.053182979609</v>
      </c>
      <c r="G36">
        <f t="shared" si="1"/>
        <v>438515.99698992143</v>
      </c>
      <c r="H36" s="8">
        <f t="shared" si="2"/>
        <v>0.32883635451491333</v>
      </c>
    </row>
    <row r="37" spans="1:8" x14ac:dyDescent="0.2">
      <c r="A37" s="3">
        <f>净值数据!A37</f>
        <v>41943</v>
      </c>
      <c r="B37" s="9">
        <f>净值数据!K37</f>
        <v>6.2256479999999996</v>
      </c>
      <c r="C37">
        <v>10000</v>
      </c>
      <c r="D37">
        <f>SUM(C$4:C37)</f>
        <v>340000</v>
      </c>
      <c r="E37" s="1">
        <f t="shared" si="0"/>
        <v>1606.2584971074498</v>
      </c>
      <c r="F37">
        <f>SUM(E$4:E37)</f>
        <v>68607.311680087063</v>
      </c>
      <c r="G37">
        <f t="shared" si="1"/>
        <v>427124.97274651064</v>
      </c>
      <c r="H37" s="8">
        <f t="shared" si="2"/>
        <v>0.25624991984267842</v>
      </c>
    </row>
    <row r="38" spans="1:8" x14ac:dyDescent="0.2">
      <c r="A38" s="3">
        <f>净值数据!A38</f>
        <v>41971</v>
      </c>
      <c r="B38" s="9">
        <f>净值数据!K38</f>
        <v>6.3054639999999997</v>
      </c>
      <c r="C38">
        <v>10000</v>
      </c>
      <c r="D38">
        <f>SUM(C$4:C38)</f>
        <v>350000</v>
      </c>
      <c r="E38" s="1">
        <f t="shared" si="0"/>
        <v>1585.926111068115</v>
      </c>
      <c r="F38">
        <f>SUM(E$4:E38)</f>
        <v>70193.237791155174</v>
      </c>
      <c r="G38">
        <f t="shared" si="1"/>
        <v>442600.93393556844</v>
      </c>
      <c r="H38" s="8">
        <f t="shared" si="2"/>
        <v>0.26457409695876688</v>
      </c>
    </row>
    <row r="39" spans="1:8" x14ac:dyDescent="0.2">
      <c r="A39" s="3">
        <f>净值数据!A39</f>
        <v>42004</v>
      </c>
      <c r="B39" s="9">
        <f>净值数据!K39</f>
        <v>9.1888170000000002</v>
      </c>
      <c r="C39">
        <v>10000</v>
      </c>
      <c r="D39">
        <f>SUM(C$4:C39)</f>
        <v>360000</v>
      </c>
      <c r="E39" s="1">
        <f t="shared" si="0"/>
        <v>1088.2793726330603</v>
      </c>
      <c r="F39">
        <f>SUM(E$4:E39)</f>
        <v>71281.51716378823</v>
      </c>
      <c r="G39">
        <f t="shared" si="1"/>
        <v>654992.81670040905</v>
      </c>
      <c r="H39" s="8">
        <f t="shared" si="2"/>
        <v>0.81942449083446967</v>
      </c>
    </row>
    <row r="40" spans="1:8" x14ac:dyDescent="0.2">
      <c r="A40" s="3">
        <f>净值数据!A40</f>
        <v>42034</v>
      </c>
      <c r="B40" s="9">
        <f>净值数据!K40</f>
        <v>8.6500590000000006</v>
      </c>
      <c r="C40">
        <v>10000</v>
      </c>
      <c r="D40">
        <f>SUM(C$4:C40)</f>
        <v>370000</v>
      </c>
      <c r="E40" s="1">
        <f t="shared" si="0"/>
        <v>1156.0614788870225</v>
      </c>
      <c r="F40">
        <f>SUM(E$4:E40)</f>
        <v>72437.578642675246</v>
      </c>
      <c r="G40">
        <f t="shared" si="1"/>
        <v>626589.32907628082</v>
      </c>
      <c r="H40" s="8">
        <f t="shared" si="2"/>
        <v>0.69348467317913731</v>
      </c>
    </row>
    <row r="41" spans="1:8" x14ac:dyDescent="0.2">
      <c r="A41" s="3">
        <f>净值数据!A41</f>
        <v>42062</v>
      </c>
      <c r="B41" s="9">
        <f>净值数据!K41</f>
        <v>8.9393919999999998</v>
      </c>
      <c r="C41">
        <v>10000</v>
      </c>
      <c r="D41">
        <f>SUM(C$4:C41)</f>
        <v>380000</v>
      </c>
      <c r="E41" s="1">
        <f t="shared" si="0"/>
        <v>1118.6443104855452</v>
      </c>
      <c r="F41">
        <f>SUM(E$4:E41)</f>
        <v>73556.222953160788</v>
      </c>
      <c r="G41">
        <f t="shared" si="1"/>
        <v>657547.91101770196</v>
      </c>
      <c r="H41" s="8">
        <f t="shared" si="2"/>
        <v>0.73038923952026824</v>
      </c>
    </row>
    <row r="42" spans="1:8" x14ac:dyDescent="0.2">
      <c r="A42" s="3">
        <f>净值数据!A42</f>
        <v>42094</v>
      </c>
      <c r="B42" s="9">
        <f>净值数据!K42</f>
        <v>10.016908000000001</v>
      </c>
      <c r="C42">
        <v>10000</v>
      </c>
      <c r="D42">
        <f>SUM(C$4:C42)</f>
        <v>390000</v>
      </c>
      <c r="E42" s="1">
        <f t="shared" si="0"/>
        <v>998.31205397913197</v>
      </c>
      <c r="F42">
        <f>SUM(E$4:E42)</f>
        <v>74554.535007139915</v>
      </c>
      <c r="G42">
        <f t="shared" si="1"/>
        <v>746805.91814929992</v>
      </c>
      <c r="H42" s="8">
        <f t="shared" si="2"/>
        <v>0.91488696961358951</v>
      </c>
    </row>
    <row r="43" spans="1:8" x14ac:dyDescent="0.2">
      <c r="A43" s="3">
        <f>净值数据!A43</f>
        <v>42124</v>
      </c>
      <c r="B43" s="9">
        <f>净值数据!K43</f>
        <v>14.526512</v>
      </c>
      <c r="C43">
        <v>10000</v>
      </c>
      <c r="D43">
        <f>SUM(C$4:C43)</f>
        <v>400000</v>
      </c>
      <c r="E43" s="1">
        <f t="shared" si="0"/>
        <v>688.39649876033559</v>
      </c>
      <c r="F43">
        <f>SUM(E$4:E43)</f>
        <v>75242.931505900255</v>
      </c>
      <c r="G43">
        <f t="shared" si="1"/>
        <v>1093017.3474356381</v>
      </c>
      <c r="H43" s="8">
        <f t="shared" si="2"/>
        <v>1.732543368589095</v>
      </c>
    </row>
    <row r="44" spans="1:8" x14ac:dyDescent="0.2">
      <c r="A44" s="3">
        <f>净值数据!A44</f>
        <v>42153</v>
      </c>
      <c r="B44" s="9">
        <f>净值数据!K44</f>
        <v>17.629359000000001</v>
      </c>
      <c r="C44">
        <v>10000</v>
      </c>
      <c r="D44">
        <f>SUM(C$4:C44)</f>
        <v>410000</v>
      </c>
      <c r="E44" s="1">
        <f t="shared" si="0"/>
        <v>567.23559829940496</v>
      </c>
      <c r="F44">
        <f>SUM(E$4:E44)</f>
        <v>75810.16710419966</v>
      </c>
      <c r="G44">
        <f t="shared" si="1"/>
        <v>1336484.6517299262</v>
      </c>
      <c r="H44" s="8">
        <f t="shared" si="2"/>
        <v>2.2597186627559176</v>
      </c>
    </row>
    <row r="45" spans="1:8" x14ac:dyDescent="0.2">
      <c r="A45" s="3">
        <f>净值数据!A45</f>
        <v>42185</v>
      </c>
      <c r="B45" s="9">
        <f>净值数据!K45</f>
        <v>14.76596</v>
      </c>
      <c r="C45">
        <v>10000</v>
      </c>
      <c r="D45">
        <f>SUM(C$4:C45)</f>
        <v>420000</v>
      </c>
      <c r="E45" s="1">
        <f t="shared" si="0"/>
        <v>677.23331229395183</v>
      </c>
      <c r="F45">
        <f>SUM(E$4:E45)</f>
        <v>76487.400416493605</v>
      </c>
      <c r="G45">
        <f t="shared" si="1"/>
        <v>1129409.8950539278</v>
      </c>
      <c r="H45" s="8">
        <f t="shared" si="2"/>
        <v>1.689071178699828</v>
      </c>
    </row>
    <row r="46" spans="1:8" x14ac:dyDescent="0.2">
      <c r="A46" s="3">
        <f>净值数据!A46</f>
        <v>42216</v>
      </c>
      <c r="B46" s="9">
        <f>净值数据!K46</f>
        <v>13.259433</v>
      </c>
      <c r="C46">
        <v>10000</v>
      </c>
      <c r="D46">
        <f>SUM(C$4:C46)</f>
        <v>430000</v>
      </c>
      <c r="E46" s="1">
        <f t="shared" si="0"/>
        <v>754.18006184729018</v>
      </c>
      <c r="F46">
        <f>SUM(E$4:E46)</f>
        <v>77241.580478340897</v>
      </c>
      <c r="G46">
        <f t="shared" si="1"/>
        <v>1024179.561166669</v>
      </c>
      <c r="H46" s="8">
        <f t="shared" si="2"/>
        <v>1.381812932945742</v>
      </c>
    </row>
    <row r="47" spans="1:8" x14ac:dyDescent="0.2">
      <c r="A47" s="3">
        <f>净值数据!A47</f>
        <v>42247</v>
      </c>
      <c r="B47" s="9">
        <f>净值数据!K47</f>
        <v>12.4</v>
      </c>
      <c r="C47">
        <v>10000</v>
      </c>
      <c r="D47">
        <f>SUM(C$4:C47)</f>
        <v>440000</v>
      </c>
      <c r="E47" s="1">
        <f t="shared" si="0"/>
        <v>806.45161290322574</v>
      </c>
      <c r="F47">
        <f>SUM(E$4:E47)</f>
        <v>78048.032091244124</v>
      </c>
      <c r="G47">
        <f t="shared" si="1"/>
        <v>967795.59793142718</v>
      </c>
      <c r="H47" s="8">
        <f t="shared" si="2"/>
        <v>1.1995354498441526</v>
      </c>
    </row>
    <row r="48" spans="1:8" x14ac:dyDescent="0.2">
      <c r="A48" s="3">
        <f>净值数据!A48</f>
        <v>42277</v>
      </c>
      <c r="B48" s="9">
        <f>净值数据!K48</f>
        <v>10.01</v>
      </c>
      <c r="C48">
        <v>10000</v>
      </c>
      <c r="D48">
        <f>SUM(C$4:C48)</f>
        <v>450000</v>
      </c>
      <c r="E48" s="1">
        <f t="shared" si="0"/>
        <v>999.00099900099906</v>
      </c>
      <c r="F48">
        <f>SUM(E$4:E48)</f>
        <v>79047.033090245124</v>
      </c>
      <c r="G48">
        <f t="shared" si="1"/>
        <v>791260.80123335368</v>
      </c>
      <c r="H48" s="8">
        <f t="shared" si="2"/>
        <v>0.75835733607411937</v>
      </c>
    </row>
    <row r="49" spans="1:8" x14ac:dyDescent="0.2">
      <c r="A49" s="3">
        <f>净值数据!A49</f>
        <v>42307</v>
      </c>
      <c r="B49" s="9">
        <f>净值数据!K49</f>
        <v>11.06</v>
      </c>
      <c r="C49">
        <v>10000</v>
      </c>
      <c r="D49">
        <f>SUM(C$4:C49)</f>
        <v>460000</v>
      </c>
      <c r="E49" s="1">
        <f t="shared" si="0"/>
        <v>904.15913200723321</v>
      </c>
      <c r="F49">
        <f>SUM(E$4:E49)</f>
        <v>79951.192222252357</v>
      </c>
      <c r="G49">
        <f t="shared" si="1"/>
        <v>884260.18597811111</v>
      </c>
      <c r="H49" s="8">
        <f t="shared" si="2"/>
        <v>0.92230475212632856</v>
      </c>
    </row>
    <row r="50" spans="1:8" x14ac:dyDescent="0.2">
      <c r="A50" s="3">
        <f>净值数据!A50</f>
        <v>42338</v>
      </c>
      <c r="B50" s="9">
        <f>净值数据!K50</f>
        <v>10.06</v>
      </c>
      <c r="C50">
        <v>10000</v>
      </c>
      <c r="D50">
        <f>SUM(C$4:C50)</f>
        <v>470000</v>
      </c>
      <c r="E50" s="1">
        <f t="shared" si="0"/>
        <v>994.03578528827029</v>
      </c>
      <c r="F50">
        <f>SUM(E$4:E50)</f>
        <v>80945.228007540631</v>
      </c>
      <c r="G50">
        <f t="shared" si="1"/>
        <v>814308.99375585874</v>
      </c>
      <c r="H50" s="8">
        <f t="shared" si="2"/>
        <v>0.73257232714012499</v>
      </c>
    </row>
    <row r="51" spans="1:8" x14ac:dyDescent="0.2">
      <c r="A51" s="3">
        <f>净值数据!A51</f>
        <v>42369</v>
      </c>
      <c r="B51" s="9">
        <f>净值数据!K51</f>
        <v>9.4</v>
      </c>
      <c r="C51">
        <v>10000</v>
      </c>
      <c r="D51">
        <f>SUM(C$4:C51)</f>
        <v>480000</v>
      </c>
      <c r="E51" s="1">
        <f t="shared" si="0"/>
        <v>1063.8297872340424</v>
      </c>
      <c r="F51">
        <f>SUM(E$4:E51)</f>
        <v>82009.057794774679</v>
      </c>
      <c r="G51">
        <f t="shared" si="1"/>
        <v>770885.14327088196</v>
      </c>
      <c r="H51" s="8">
        <f t="shared" si="2"/>
        <v>0.6060107151476708</v>
      </c>
    </row>
    <row r="52" spans="1:8" x14ac:dyDescent="0.2">
      <c r="A52" s="3">
        <f>净值数据!A52</f>
        <v>42398</v>
      </c>
      <c r="B52" s="9">
        <f>净值数据!K52</f>
        <v>6.19</v>
      </c>
      <c r="C52">
        <v>10000</v>
      </c>
      <c r="D52">
        <f>SUM(C$4:C52)</f>
        <v>490000</v>
      </c>
      <c r="E52" s="1">
        <f t="shared" si="0"/>
        <v>1615.508885298869</v>
      </c>
      <c r="F52">
        <f>SUM(E$4:E52)</f>
        <v>83624.566680073549</v>
      </c>
      <c r="G52">
        <f t="shared" si="1"/>
        <v>517636.06774965528</v>
      </c>
      <c r="H52" s="8">
        <f t="shared" si="2"/>
        <v>5.6400138264602662E-2</v>
      </c>
    </row>
    <row r="53" spans="1:8" x14ac:dyDescent="0.2">
      <c r="A53" s="3">
        <f>净值数据!A53</f>
        <v>42429</v>
      </c>
      <c r="B53" s="9">
        <f>净值数据!K53</f>
        <v>5.83</v>
      </c>
      <c r="C53">
        <v>10000</v>
      </c>
      <c r="D53">
        <f>SUM(C$4:C53)</f>
        <v>500000</v>
      </c>
      <c r="E53" s="1">
        <f t="shared" si="0"/>
        <v>1715.2658662092624</v>
      </c>
      <c r="F53">
        <f>SUM(E$4:E53)</f>
        <v>85339.832546282807</v>
      </c>
      <c r="G53">
        <f t="shared" si="1"/>
        <v>497531.22374482878</v>
      </c>
      <c r="H53" s="8">
        <f t="shared" si="2"/>
        <v>-4.9375525103424467E-3</v>
      </c>
    </row>
    <row r="54" spans="1:8" x14ac:dyDescent="0.2">
      <c r="A54" s="3">
        <f>净值数据!A54</f>
        <v>42460</v>
      </c>
      <c r="B54" s="9">
        <f>净值数据!K54</f>
        <v>7.19</v>
      </c>
      <c r="C54">
        <v>10000</v>
      </c>
      <c r="D54">
        <f>SUM(C$4:C54)</f>
        <v>510000</v>
      </c>
      <c r="E54" s="1">
        <f t="shared" si="0"/>
        <v>1390.8205841446452</v>
      </c>
      <c r="F54">
        <f>SUM(E$4:E54)</f>
        <v>86730.653130427454</v>
      </c>
      <c r="G54">
        <f t="shared" si="1"/>
        <v>623593.39600777347</v>
      </c>
      <c r="H54" s="8">
        <f t="shared" si="2"/>
        <v>0.22273214903484995</v>
      </c>
    </row>
    <row r="55" spans="1:8" x14ac:dyDescent="0.2">
      <c r="A55" s="3">
        <f>净值数据!A55</f>
        <v>42489</v>
      </c>
      <c r="B55" s="9">
        <f>净值数据!K55</f>
        <v>6.3</v>
      </c>
      <c r="C55">
        <v>10000</v>
      </c>
      <c r="D55">
        <f>SUM(C$4:C55)</f>
        <v>520000</v>
      </c>
      <c r="E55" s="1">
        <f t="shared" si="0"/>
        <v>1587.3015873015872</v>
      </c>
      <c r="F55">
        <f>SUM(E$4:E55)</f>
        <v>88317.954717729037</v>
      </c>
      <c r="G55">
        <f t="shared" si="1"/>
        <v>556403.11472169287</v>
      </c>
      <c r="H55" s="8">
        <f t="shared" si="2"/>
        <v>7.0005989849409422E-2</v>
      </c>
    </row>
    <row r="56" spans="1:8" x14ac:dyDescent="0.2">
      <c r="A56" s="3">
        <f>净值数据!A56</f>
        <v>42521</v>
      </c>
      <c r="B56" s="9">
        <f>净值数据!K56</f>
        <v>6.15</v>
      </c>
      <c r="C56">
        <v>10000</v>
      </c>
      <c r="D56">
        <f>SUM(C$4:C56)</f>
        <v>530000</v>
      </c>
      <c r="E56" s="1">
        <f t="shared" si="0"/>
        <v>1626.0162601626016</v>
      </c>
      <c r="F56">
        <f>SUM(E$4:E56)</f>
        <v>89943.970977891644</v>
      </c>
      <c r="G56">
        <f t="shared" si="1"/>
        <v>553155.42151403369</v>
      </c>
      <c r="H56" s="8">
        <f t="shared" si="2"/>
        <v>4.368947455478045E-2</v>
      </c>
    </row>
    <row r="57" spans="1:8" x14ac:dyDescent="0.2">
      <c r="A57" s="3">
        <f>净值数据!A57</f>
        <v>42551</v>
      </c>
      <c r="B57" s="9">
        <f>净值数据!K57</f>
        <v>6.33</v>
      </c>
      <c r="C57">
        <v>10000</v>
      </c>
      <c r="D57">
        <f>SUM(C$4:C57)</f>
        <v>540000</v>
      </c>
      <c r="E57" s="1">
        <f t="shared" si="0"/>
        <v>1579.7788309636651</v>
      </c>
      <c r="F57">
        <f>SUM(E$4:E57)</f>
        <v>91523.749808855311</v>
      </c>
      <c r="G57">
        <f t="shared" si="1"/>
        <v>579345.33629005414</v>
      </c>
      <c r="H57" s="8">
        <f t="shared" si="2"/>
        <v>7.286173387047068E-2</v>
      </c>
    </row>
    <row r="58" spans="1:8" x14ac:dyDescent="0.2">
      <c r="A58" s="3">
        <f>净值数据!A58</f>
        <v>42580</v>
      </c>
      <c r="B58" s="9">
        <f>净值数据!K58</f>
        <v>6.63</v>
      </c>
      <c r="C58">
        <v>10000</v>
      </c>
      <c r="D58">
        <f>SUM(C$4:C58)</f>
        <v>550000</v>
      </c>
      <c r="E58" s="1">
        <f t="shared" si="0"/>
        <v>1508.2956259426849</v>
      </c>
      <c r="F58">
        <f>SUM(E$4:E58)</f>
        <v>93032.045434797998</v>
      </c>
      <c r="G58">
        <f t="shared" si="1"/>
        <v>616802.46123271075</v>
      </c>
      <c r="H58" s="8">
        <f t="shared" si="2"/>
        <v>0.12145902042311052</v>
      </c>
    </row>
    <row r="59" spans="1:8" x14ac:dyDescent="0.2">
      <c r="A59" s="3">
        <f>净值数据!A59</f>
        <v>42613</v>
      </c>
      <c r="B59" s="9">
        <f>净值数据!K59</f>
        <v>6.73</v>
      </c>
      <c r="C59">
        <v>10000</v>
      </c>
      <c r="D59">
        <f>SUM(C$4:C59)</f>
        <v>560000</v>
      </c>
      <c r="E59" s="1">
        <f t="shared" si="0"/>
        <v>1485.8841010401188</v>
      </c>
      <c r="F59">
        <f>SUM(E$4:E59)</f>
        <v>94517.929535838121</v>
      </c>
      <c r="G59">
        <f t="shared" si="1"/>
        <v>636105.66577619058</v>
      </c>
      <c r="H59" s="8">
        <f t="shared" si="2"/>
        <v>0.1359029746003404</v>
      </c>
    </row>
    <row r="60" spans="1:8" x14ac:dyDescent="0.2">
      <c r="A60" s="3">
        <f>净值数据!A60</f>
        <v>42643</v>
      </c>
      <c r="B60" s="9">
        <f>净值数据!K60</f>
        <v>6.2</v>
      </c>
      <c r="C60">
        <v>10000</v>
      </c>
      <c r="D60">
        <f>SUM(C$4:C60)</f>
        <v>570000</v>
      </c>
      <c r="E60" s="1">
        <f t="shared" si="0"/>
        <v>1612.9032258064515</v>
      </c>
      <c r="F60">
        <f>SUM(E$4:E60)</f>
        <v>96130.832761644575</v>
      </c>
      <c r="G60">
        <f t="shared" si="1"/>
        <v>596011.16312219633</v>
      </c>
      <c r="H60" s="8">
        <f t="shared" si="2"/>
        <v>4.5633619512625234E-2</v>
      </c>
    </row>
    <row r="61" spans="1:8" x14ac:dyDescent="0.2">
      <c r="A61" s="3">
        <f>净值数据!A61</f>
        <v>42674</v>
      </c>
      <c r="B61" s="9">
        <f>净值数据!K61</f>
        <v>6.52</v>
      </c>
      <c r="C61">
        <v>10000</v>
      </c>
      <c r="D61">
        <f>SUM(C$4:C61)</f>
        <v>580000</v>
      </c>
      <c r="E61" s="1">
        <f t="shared" si="0"/>
        <v>1533.7423312883436</v>
      </c>
      <c r="F61">
        <f>SUM(E$4:E61)</f>
        <v>97664.575092932922</v>
      </c>
      <c r="G61">
        <f t="shared" si="1"/>
        <v>636773.02960592264</v>
      </c>
      <c r="H61" s="8">
        <f t="shared" si="2"/>
        <v>9.7884533803314966E-2</v>
      </c>
    </row>
    <row r="62" spans="1:8" x14ac:dyDescent="0.2">
      <c r="A62" s="3">
        <f>净值数据!A62</f>
        <v>42704</v>
      </c>
      <c r="B62" s="9">
        <f>净值数据!K62</f>
        <v>7.21</v>
      </c>
      <c r="C62">
        <v>10000</v>
      </c>
      <c r="D62">
        <f>SUM(C$4:C62)</f>
        <v>590000</v>
      </c>
      <c r="E62" s="1">
        <f t="shared" si="0"/>
        <v>1386.9625520110958</v>
      </c>
      <c r="F62">
        <f>SUM(E$4:E62)</f>
        <v>99051.537644944023</v>
      </c>
      <c r="G62">
        <f t="shared" si="1"/>
        <v>714161.5864200464</v>
      </c>
      <c r="H62" s="8">
        <f t="shared" si="2"/>
        <v>0.21044336681363807</v>
      </c>
    </row>
    <row r="63" spans="1:8" x14ac:dyDescent="0.2">
      <c r="A63" s="3">
        <f>净值数据!A63</f>
        <v>42734</v>
      </c>
      <c r="B63" s="9">
        <f>净值数据!K63</f>
        <v>7.09</v>
      </c>
      <c r="C63">
        <v>10000</v>
      </c>
      <c r="D63">
        <f>SUM(C$4:C63)</f>
        <v>600000</v>
      </c>
      <c r="E63" s="1">
        <f t="shared" si="0"/>
        <v>1410.4372355430185</v>
      </c>
      <c r="F63">
        <f>SUM(E$4:E63)</f>
        <v>100461.97488048705</v>
      </c>
      <c r="G63">
        <f t="shared" si="1"/>
        <v>712275.40190265316</v>
      </c>
      <c r="H63" s="8">
        <f t="shared" si="2"/>
        <v>0.18712566983775525</v>
      </c>
    </row>
  </sheetData>
  <phoneticPr fontId="2" type="noConversion"/>
  <conditionalFormatting sqref="H4:H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{529E08D1-04B9-42B6-9FB1-23EAEE7663A8}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9E08D1-04B9-42B6-9FB1-23EAEE7663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workbookViewId="0">
      <selection activeCell="F4" sqref="F4:F63"/>
    </sheetView>
  </sheetViews>
  <sheetFormatPr defaultRowHeight="14.25" x14ac:dyDescent="0.2"/>
  <cols>
    <col min="1" max="2" width="11.625" style="4" customWidth="1"/>
    <col min="4" max="5" width="13" customWidth="1"/>
  </cols>
  <sheetData>
    <row r="3" spans="1:8" x14ac:dyDescent="0.2">
      <c r="A3" s="4" t="str">
        <f>净值数据!A3</f>
        <v>日期</v>
      </c>
      <c r="B3" s="4" t="s">
        <v>7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>
        <f>净值数据!A4</f>
        <v>40939</v>
      </c>
      <c r="B4" s="9">
        <f>净值数据!L4</f>
        <v>6.5312269552502</v>
      </c>
      <c r="C4">
        <v>10000</v>
      </c>
      <c r="D4">
        <f>SUM(C$4:C4)</f>
        <v>10000</v>
      </c>
      <c r="E4" s="1">
        <f>C4/B4</f>
        <v>1531.1058807964694</v>
      </c>
      <c r="F4">
        <f>SUM(E$4:E4)</f>
        <v>1531.1058807964694</v>
      </c>
      <c r="G4">
        <f>F4*B4</f>
        <v>10000</v>
      </c>
      <c r="H4" s="8">
        <f>G4/D4-1</f>
        <v>0</v>
      </c>
    </row>
    <row r="5" spans="1:8" x14ac:dyDescent="0.2">
      <c r="A5" s="3">
        <f>净值数据!A5</f>
        <v>40968</v>
      </c>
      <c r="B5" s="9">
        <f>净值数据!L5</f>
        <v>7.0690927045061001</v>
      </c>
      <c r="C5">
        <v>10000</v>
      </c>
      <c r="D5">
        <f>SUM(C$4:C5)</f>
        <v>20000</v>
      </c>
      <c r="E5" s="1">
        <f t="shared" ref="E5:E63" si="0">C5/B5</f>
        <v>1414.6086942141289</v>
      </c>
      <c r="F5">
        <f>SUM(E$4:E5)</f>
        <v>2945.7145750105983</v>
      </c>
      <c r="G5">
        <f t="shared" ref="G5:G63" si="1">F5*B5</f>
        <v>20823.529411764706</v>
      </c>
      <c r="H5" s="8">
        <f t="shared" ref="H5:H63" si="2">G5/D5-1</f>
        <v>4.117647058823537E-2</v>
      </c>
    </row>
    <row r="6" spans="1:8" x14ac:dyDescent="0.2">
      <c r="A6" s="3">
        <f>净值数据!A6</f>
        <v>40998</v>
      </c>
      <c r="B6" s="9">
        <f>净值数据!L6</f>
        <v>7.0690927045061001</v>
      </c>
      <c r="C6">
        <v>10000</v>
      </c>
      <c r="D6">
        <f>SUM(C$4:C6)</f>
        <v>30000</v>
      </c>
      <c r="E6" s="1">
        <f t="shared" si="0"/>
        <v>1414.6086942141289</v>
      </c>
      <c r="F6">
        <f>SUM(E$4:E6)</f>
        <v>4360.3232692247275</v>
      </c>
      <c r="G6">
        <f t="shared" si="1"/>
        <v>30823.52941176471</v>
      </c>
      <c r="H6" s="8">
        <f t="shared" si="2"/>
        <v>2.7450980392156987E-2</v>
      </c>
    </row>
    <row r="7" spans="1:8" x14ac:dyDescent="0.2">
      <c r="A7" s="3">
        <f>净值数据!A7</f>
        <v>41026</v>
      </c>
      <c r="B7" s="9">
        <f>净值数据!L7</f>
        <v>7.6667213147903999</v>
      </c>
      <c r="C7">
        <v>10000</v>
      </c>
      <c r="D7">
        <f>SUM(C$4:C7)</f>
        <v>40000</v>
      </c>
      <c r="E7" s="1">
        <f t="shared" si="0"/>
        <v>1304.3385287408728</v>
      </c>
      <c r="F7">
        <f>SUM(E$4:E7)</f>
        <v>5664.6617979656003</v>
      </c>
      <c r="G7">
        <f t="shared" si="1"/>
        <v>43429.383347541778</v>
      </c>
      <c r="H7" s="8">
        <f t="shared" si="2"/>
        <v>8.5734583688544364E-2</v>
      </c>
    </row>
    <row r="8" spans="1:8" x14ac:dyDescent="0.2">
      <c r="A8" s="3">
        <f>净值数据!A8</f>
        <v>41060</v>
      </c>
      <c r="B8" s="9">
        <f>净值数据!L8</f>
        <v>7.8972352073287002</v>
      </c>
      <c r="C8">
        <v>10000</v>
      </c>
      <c r="D8">
        <f>SUM(C$4:C8)</f>
        <v>50000</v>
      </c>
      <c r="E8" s="1">
        <f t="shared" si="0"/>
        <v>1266.2659446586974</v>
      </c>
      <c r="F8">
        <f>SUM(E$4:E8)</f>
        <v>6930.9277426242979</v>
      </c>
      <c r="G8">
        <f t="shared" si="1"/>
        <v>54735.166588503838</v>
      </c>
      <c r="H8" s="8">
        <f t="shared" si="2"/>
        <v>9.4703331770076726E-2</v>
      </c>
    </row>
    <row r="9" spans="1:8" x14ac:dyDescent="0.2">
      <c r="A9" s="3">
        <f>净值数据!A9</f>
        <v>41089</v>
      </c>
      <c r="B9" s="9">
        <f>净值数据!L9</f>
        <v>7.6069584537620001</v>
      </c>
      <c r="C9">
        <v>10000</v>
      </c>
      <c r="D9">
        <f>SUM(C$4:C9)</f>
        <v>60000</v>
      </c>
      <c r="E9" s="1">
        <f t="shared" si="0"/>
        <v>1314.5858572494935</v>
      </c>
      <c r="F9">
        <f>SUM(E$4:E9)</f>
        <v>8245.5135998737915</v>
      </c>
      <c r="G9">
        <f t="shared" si="1"/>
        <v>62723.27938416948</v>
      </c>
      <c r="H9" s="8">
        <f t="shared" si="2"/>
        <v>4.5387989736157985E-2</v>
      </c>
    </row>
    <row r="10" spans="1:8" x14ac:dyDescent="0.2">
      <c r="A10" s="3">
        <f>净值数据!A10</f>
        <v>41121</v>
      </c>
      <c r="B10" s="9">
        <f>净值数据!L10</f>
        <v>7.9944811851250002</v>
      </c>
      <c r="C10">
        <v>10000</v>
      </c>
      <c r="D10">
        <f>SUM(C$4:C10)</f>
        <v>70000</v>
      </c>
      <c r="E10" s="1">
        <f t="shared" si="0"/>
        <v>1250.8629101043587</v>
      </c>
      <c r="F10">
        <f>SUM(E$4:E10)</f>
        <v>9496.3765099781504</v>
      </c>
      <c r="G10">
        <f t="shared" si="1"/>
        <v>75918.603335883337</v>
      </c>
      <c r="H10" s="8">
        <f t="shared" si="2"/>
        <v>8.4551476226904843E-2</v>
      </c>
    </row>
    <row r="11" spans="1:8" x14ac:dyDescent="0.2">
      <c r="A11" s="3">
        <f>净值数据!A11</f>
        <v>41152</v>
      </c>
      <c r="B11" s="9">
        <f>净值数据!L11</f>
        <v>6.9464506072266996</v>
      </c>
      <c r="C11">
        <v>10000</v>
      </c>
      <c r="D11">
        <f>SUM(C$4:C11)</f>
        <v>80000</v>
      </c>
      <c r="E11" s="1">
        <f t="shared" si="0"/>
        <v>1439.584122227337</v>
      </c>
      <c r="F11">
        <f>SUM(E$4:E11)</f>
        <v>10935.960632205488</v>
      </c>
      <c r="G11">
        <f t="shared" si="1"/>
        <v>75966.110374191092</v>
      </c>
      <c r="H11" s="8">
        <f t="shared" si="2"/>
        <v>-5.0423620322611384E-2</v>
      </c>
    </row>
    <row r="12" spans="1:8" x14ac:dyDescent="0.2">
      <c r="A12" s="3">
        <f>净值数据!A12</f>
        <v>41180</v>
      </c>
      <c r="B12" s="9">
        <f>净值数据!L12</f>
        <v>7.3015684063492996</v>
      </c>
      <c r="C12">
        <v>10000</v>
      </c>
      <c r="D12">
        <f>SUM(C$4:C12)</f>
        <v>90000</v>
      </c>
      <c r="E12" s="1">
        <f t="shared" si="0"/>
        <v>1369.568761597056</v>
      </c>
      <c r="F12">
        <f>SUM(E$4:E12)</f>
        <v>12305.529393802544</v>
      </c>
      <c r="G12">
        <f t="shared" si="1"/>
        <v>89849.664645191311</v>
      </c>
      <c r="H12" s="8">
        <f t="shared" si="2"/>
        <v>-1.6703928312076233E-3</v>
      </c>
    </row>
    <row r="13" spans="1:8" x14ac:dyDescent="0.2">
      <c r="A13" s="3">
        <f>净值数据!A13</f>
        <v>41213</v>
      </c>
      <c r="B13" s="9">
        <f>净值数据!L13</f>
        <v>7.2062928992676003</v>
      </c>
      <c r="C13">
        <v>10000</v>
      </c>
      <c r="D13">
        <f>SUM(C$4:C13)</f>
        <v>100000</v>
      </c>
      <c r="E13" s="1">
        <f t="shared" si="0"/>
        <v>1387.676040897024</v>
      </c>
      <c r="F13">
        <f>SUM(E$4:E13)</f>
        <v>13693.205434699568</v>
      </c>
      <c r="G13">
        <f t="shared" si="1"/>
        <v>98677.24909228801</v>
      </c>
      <c r="H13" s="8">
        <f t="shared" si="2"/>
        <v>-1.3227509077119892E-2</v>
      </c>
    </row>
    <row r="14" spans="1:8" x14ac:dyDescent="0.2">
      <c r="A14" s="3">
        <f>净值数据!A14</f>
        <v>41243</v>
      </c>
      <c r="B14" s="9">
        <f>净值数据!L14</f>
        <v>7.5787335178594999</v>
      </c>
      <c r="C14">
        <v>10000</v>
      </c>
      <c r="D14">
        <f>SUM(C$4:C14)</f>
        <v>110000</v>
      </c>
      <c r="E14" s="1">
        <f t="shared" si="0"/>
        <v>1319.4816754586657</v>
      </c>
      <c r="F14">
        <f>SUM(E$4:E14)</f>
        <v>15012.687110158235</v>
      </c>
      <c r="G14">
        <f t="shared" si="1"/>
        <v>113777.15499489348</v>
      </c>
      <c r="H14" s="8">
        <f t="shared" si="2"/>
        <v>3.433777268084981E-2</v>
      </c>
    </row>
    <row r="15" spans="1:8" x14ac:dyDescent="0.2">
      <c r="A15" s="3">
        <f>净值数据!A15</f>
        <v>41274</v>
      </c>
      <c r="B15" s="9">
        <f>净值数据!L15</f>
        <v>8.7653466515129992</v>
      </c>
      <c r="C15">
        <v>10000</v>
      </c>
      <c r="D15">
        <f>SUM(C$4:C15)</f>
        <v>120000</v>
      </c>
      <c r="E15" s="1">
        <f t="shared" si="0"/>
        <v>1140.8561917256159</v>
      </c>
      <c r="F15">
        <f>SUM(E$4:E15)</f>
        <v>16153.54330188385</v>
      </c>
      <c r="G15">
        <f t="shared" si="1"/>
        <v>141591.40669123785</v>
      </c>
      <c r="H15" s="8">
        <f t="shared" si="2"/>
        <v>0.17992838909364872</v>
      </c>
    </row>
    <row r="16" spans="1:8" x14ac:dyDescent="0.2">
      <c r="A16" s="3">
        <f>净值数据!A16</f>
        <v>41305</v>
      </c>
      <c r="B16" s="9">
        <f>净值数据!L16</f>
        <v>10.402353091370999</v>
      </c>
      <c r="C16">
        <v>10000</v>
      </c>
      <c r="D16">
        <f>SUM(C$4:C16)</f>
        <v>130000</v>
      </c>
      <c r="E16" s="1">
        <f t="shared" si="0"/>
        <v>961.32095422671614</v>
      </c>
      <c r="F16">
        <f>SUM(E$4:E16)</f>
        <v>17114.864256110566</v>
      </c>
      <c r="G16">
        <f t="shared" si="1"/>
        <v>178034.86110294677</v>
      </c>
      <c r="H16" s="8">
        <f t="shared" si="2"/>
        <v>0.36949893156112901</v>
      </c>
    </row>
    <row r="17" spans="1:8" x14ac:dyDescent="0.2">
      <c r="A17" s="3">
        <f>净值数据!A17</f>
        <v>41333</v>
      </c>
      <c r="B17" s="9">
        <f>净值数据!L17</f>
        <v>10.393691681636</v>
      </c>
      <c r="C17">
        <v>10000</v>
      </c>
      <c r="D17">
        <f>SUM(C$4:C17)</f>
        <v>140000</v>
      </c>
      <c r="E17" s="1">
        <f t="shared" si="0"/>
        <v>962.12205502193308</v>
      </c>
      <c r="F17">
        <f>SUM(E$4:E17)</f>
        <v>18076.986311132499</v>
      </c>
      <c r="G17">
        <f t="shared" si="1"/>
        <v>187886.62225106568</v>
      </c>
      <c r="H17" s="8">
        <f t="shared" si="2"/>
        <v>0.34204730179332632</v>
      </c>
    </row>
    <row r="18" spans="1:8" x14ac:dyDescent="0.2">
      <c r="A18" s="3">
        <f>净值数据!A18</f>
        <v>41362</v>
      </c>
      <c r="B18" s="9">
        <f>净值数据!L18</f>
        <v>9.3196768745336005</v>
      </c>
      <c r="C18">
        <v>10000</v>
      </c>
      <c r="D18">
        <f>SUM(C$4:C18)</f>
        <v>150000</v>
      </c>
      <c r="E18" s="1">
        <f t="shared" si="0"/>
        <v>1072.9985743739046</v>
      </c>
      <c r="F18">
        <f>SUM(E$4:E18)</f>
        <v>19149.984885506405</v>
      </c>
      <c r="G18">
        <f t="shared" si="1"/>
        <v>178471.67128512202</v>
      </c>
      <c r="H18" s="8">
        <f t="shared" si="2"/>
        <v>0.1898111419008135</v>
      </c>
    </row>
    <row r="19" spans="1:8" x14ac:dyDescent="0.2">
      <c r="A19" s="3">
        <f>净值数据!A19</f>
        <v>41390</v>
      </c>
      <c r="B19" s="9">
        <f>净值数据!L19</f>
        <v>9.5535349373704008</v>
      </c>
      <c r="C19">
        <v>10000</v>
      </c>
      <c r="D19">
        <f>SUM(C$4:C19)</f>
        <v>160000</v>
      </c>
      <c r="E19" s="1">
        <f t="shared" si="0"/>
        <v>1046.73297010546</v>
      </c>
      <c r="F19">
        <f>SUM(E$4:E19)</f>
        <v>20196.717855611863</v>
      </c>
      <c r="G19">
        <f t="shared" si="1"/>
        <v>192950.04965380052</v>
      </c>
      <c r="H19" s="8">
        <f t="shared" si="2"/>
        <v>0.20593781033625325</v>
      </c>
    </row>
    <row r="20" spans="1:8" x14ac:dyDescent="0.2">
      <c r="A20" s="3">
        <f>净值数据!A20</f>
        <v>41425</v>
      </c>
      <c r="B20" s="9">
        <f>净值数据!L20</f>
        <v>10.544018760458</v>
      </c>
      <c r="C20">
        <v>10000</v>
      </c>
      <c r="D20">
        <f>SUM(C$4:C20)</f>
        <v>170000</v>
      </c>
      <c r="E20" s="1">
        <f t="shared" si="0"/>
        <v>948.40498932928972</v>
      </c>
      <c r="F20">
        <f>SUM(E$4:E20)</f>
        <v>21145.122844941154</v>
      </c>
      <c r="G20">
        <f t="shared" si="1"/>
        <v>222954.57196924856</v>
      </c>
      <c r="H20" s="8">
        <f t="shared" si="2"/>
        <v>0.31149748217205042</v>
      </c>
    </row>
    <row r="21" spans="1:8" x14ac:dyDescent="0.2">
      <c r="A21" s="3">
        <f>净值数据!A21</f>
        <v>41453</v>
      </c>
      <c r="B21" s="9">
        <f>净值数据!L21</f>
        <v>8.6693309507937997</v>
      </c>
      <c r="C21">
        <v>10000</v>
      </c>
      <c r="D21">
        <f>SUM(C$4:C21)</f>
        <v>180000</v>
      </c>
      <c r="E21" s="1">
        <f t="shared" si="0"/>
        <v>1153.4915504736105</v>
      </c>
      <c r="F21">
        <f>SUM(E$4:E21)</f>
        <v>22298.614395414763</v>
      </c>
      <c r="G21">
        <f t="shared" si="1"/>
        <v>193314.06793798538</v>
      </c>
      <c r="H21" s="8">
        <f t="shared" si="2"/>
        <v>7.3967044099918722E-2</v>
      </c>
    </row>
    <row r="22" spans="1:8" x14ac:dyDescent="0.2">
      <c r="A22" s="3">
        <f>净值数据!A22</f>
        <v>41486</v>
      </c>
      <c r="B22" s="9">
        <f>净值数据!L22</f>
        <v>8.3788863605642003</v>
      </c>
      <c r="C22">
        <v>10000</v>
      </c>
      <c r="D22">
        <f>SUM(C$4:C22)</f>
        <v>190000</v>
      </c>
      <c r="E22" s="1">
        <f t="shared" si="0"/>
        <v>1193.476026487921</v>
      </c>
      <c r="F22">
        <f>SUM(E$4:E22)</f>
        <v>23492.090421902685</v>
      </c>
      <c r="G22">
        <f t="shared" si="1"/>
        <v>196837.5560172213</v>
      </c>
      <c r="H22" s="8">
        <f t="shared" si="2"/>
        <v>3.598713693274358E-2</v>
      </c>
    </row>
    <row r="23" spans="1:8" x14ac:dyDescent="0.2">
      <c r="A23" s="3">
        <f>净值数据!A23</f>
        <v>41516</v>
      </c>
      <c r="B23" s="9">
        <f>净值数据!L23</f>
        <v>8.3260782532496993</v>
      </c>
      <c r="C23">
        <v>10000</v>
      </c>
      <c r="D23">
        <f>SUM(C$4:C23)</f>
        <v>200000</v>
      </c>
      <c r="E23" s="1">
        <f t="shared" si="0"/>
        <v>1201.0456418779108</v>
      </c>
      <c r="F23">
        <f>SUM(E$4:E23)</f>
        <v>24693.136063780596</v>
      </c>
      <c r="G23">
        <f t="shared" si="1"/>
        <v>205596.9831851795</v>
      </c>
      <c r="H23" s="8">
        <f t="shared" si="2"/>
        <v>2.798491592589758E-2</v>
      </c>
    </row>
    <row r="24" spans="1:8" x14ac:dyDescent="0.2">
      <c r="A24" s="3">
        <f>净值数据!A24</f>
        <v>41547</v>
      </c>
      <c r="B24" s="9">
        <f>净值数据!L24</f>
        <v>8.0356336630200005</v>
      </c>
      <c r="C24">
        <v>10000</v>
      </c>
      <c r="D24">
        <f>SUM(C$4:C24)</f>
        <v>210000</v>
      </c>
      <c r="E24" s="1">
        <f t="shared" si="0"/>
        <v>1244.4569301385673</v>
      </c>
      <c r="F24">
        <f>SUM(E$4:E24)</f>
        <v>25937.592993919163</v>
      </c>
      <c r="G24">
        <f t="shared" si="1"/>
        <v>208424.99539964856</v>
      </c>
      <c r="H24" s="8">
        <f t="shared" si="2"/>
        <v>-7.5000219064353946E-3</v>
      </c>
    </row>
    <row r="25" spans="1:8" x14ac:dyDescent="0.2">
      <c r="A25" s="3">
        <f>净值数据!A25</f>
        <v>41578</v>
      </c>
      <c r="B25" s="9">
        <f>净值数据!L25</f>
        <v>8.1060444727726999</v>
      </c>
      <c r="C25">
        <v>10000</v>
      </c>
      <c r="D25">
        <f>SUM(C$4:C25)</f>
        <v>220000</v>
      </c>
      <c r="E25" s="1">
        <f t="shared" si="0"/>
        <v>1233.6473151102102</v>
      </c>
      <c r="F25">
        <f>SUM(E$4:E25)</f>
        <v>27171.240309029374</v>
      </c>
      <c r="G25">
        <f t="shared" si="1"/>
        <v>220251.28232538633</v>
      </c>
      <c r="H25" s="8">
        <f t="shared" si="2"/>
        <v>1.1421923881196339E-3</v>
      </c>
    </row>
    <row r="26" spans="1:8" x14ac:dyDescent="0.2">
      <c r="A26" s="3">
        <f>净值数据!A26</f>
        <v>41607</v>
      </c>
      <c r="B26" s="9">
        <f>净值数据!L26</f>
        <v>7.7099836679141003</v>
      </c>
      <c r="C26">
        <v>10000</v>
      </c>
      <c r="D26">
        <f>SUM(C$4:C26)</f>
        <v>230000</v>
      </c>
      <c r="E26" s="1">
        <f t="shared" si="0"/>
        <v>1297.0196086946385</v>
      </c>
      <c r="F26">
        <f>SUM(E$4:E26)</f>
        <v>28468.259917724012</v>
      </c>
      <c r="G26">
        <f t="shared" si="1"/>
        <v>219489.81901958573</v>
      </c>
      <c r="H26" s="8">
        <f t="shared" si="2"/>
        <v>-4.5696439045279424E-2</v>
      </c>
    </row>
    <row r="27" spans="1:8" x14ac:dyDescent="0.2">
      <c r="A27" s="3">
        <f>净值数据!A27</f>
        <v>41639</v>
      </c>
      <c r="B27" s="9">
        <f>净值数据!L27</f>
        <v>7.0674850289212001</v>
      </c>
      <c r="C27">
        <v>10000</v>
      </c>
      <c r="D27">
        <f>SUM(C$4:C27)</f>
        <v>240000</v>
      </c>
      <c r="E27" s="1">
        <f t="shared" si="0"/>
        <v>1414.9304822123447</v>
      </c>
      <c r="F27">
        <f>SUM(E$4:E27)</f>
        <v>29883.190399936357</v>
      </c>
      <c r="G27">
        <f t="shared" si="1"/>
        <v>211199.00076795192</v>
      </c>
      <c r="H27" s="8">
        <f t="shared" si="2"/>
        <v>-0.12000416346686704</v>
      </c>
    </row>
    <row r="28" spans="1:8" x14ac:dyDescent="0.2">
      <c r="A28" s="3">
        <f>净值数据!A28</f>
        <v>41669</v>
      </c>
      <c r="B28" s="9">
        <f>净值数据!L28</f>
        <v>6.4953971996810003</v>
      </c>
      <c r="C28">
        <v>10000</v>
      </c>
      <c r="D28">
        <f>SUM(C$4:C28)</f>
        <v>250000</v>
      </c>
      <c r="E28" s="1">
        <f t="shared" si="0"/>
        <v>1539.551730645682</v>
      </c>
      <c r="F28">
        <f>SUM(E$4:E28)</f>
        <v>31422.742130582039</v>
      </c>
      <c r="G28">
        <f t="shared" si="1"/>
        <v>204103.19124128076</v>
      </c>
      <c r="H28" s="8">
        <f t="shared" si="2"/>
        <v>-0.18358723503487695</v>
      </c>
    </row>
    <row r="29" spans="1:8" x14ac:dyDescent="0.2">
      <c r="A29" s="3">
        <f>净值数据!A29</f>
        <v>41698</v>
      </c>
      <c r="B29" s="9">
        <f>净值数据!L29</f>
        <v>5.9145080192217998</v>
      </c>
      <c r="C29">
        <v>10000</v>
      </c>
      <c r="D29">
        <f>SUM(C$4:C29)</f>
        <v>260000</v>
      </c>
      <c r="E29" s="1">
        <f t="shared" si="0"/>
        <v>1690.7577041912182</v>
      </c>
      <c r="F29">
        <f>SUM(E$4:E29)</f>
        <v>33113.499834773254</v>
      </c>
      <c r="G29">
        <f t="shared" si="1"/>
        <v>195850.06031726615</v>
      </c>
      <c r="H29" s="8">
        <f t="shared" si="2"/>
        <v>-0.24673053724128402</v>
      </c>
    </row>
    <row r="30" spans="1:8" x14ac:dyDescent="0.2">
      <c r="A30" s="3">
        <f>净值数据!A30</f>
        <v>41729</v>
      </c>
      <c r="B30" s="9">
        <f>净值数据!L30</f>
        <v>7.1202931362357003</v>
      </c>
      <c r="C30">
        <v>10000</v>
      </c>
      <c r="D30">
        <f>SUM(C$4:C30)</f>
        <v>270000</v>
      </c>
      <c r="E30" s="1">
        <f t="shared" si="0"/>
        <v>1404.4365602181822</v>
      </c>
      <c r="F30">
        <f>SUM(E$4:E30)</f>
        <v>34517.936394991433</v>
      </c>
      <c r="G30">
        <f t="shared" si="1"/>
        <v>245777.82559027796</v>
      </c>
      <c r="H30" s="8">
        <f t="shared" si="2"/>
        <v>-8.9711757073044573E-2</v>
      </c>
    </row>
    <row r="31" spans="1:8" x14ac:dyDescent="0.2">
      <c r="A31" s="3">
        <f>净值数据!A31</f>
        <v>41759</v>
      </c>
      <c r="B31" s="9">
        <f>净值数据!L31</f>
        <v>6.9530674630732001</v>
      </c>
      <c r="C31">
        <v>10000</v>
      </c>
      <c r="D31">
        <f>SUM(C$4:C31)</f>
        <v>280000</v>
      </c>
      <c r="E31" s="1">
        <f t="shared" si="0"/>
        <v>1438.2141483753244</v>
      </c>
      <c r="F31">
        <f>SUM(E$4:E31)</f>
        <v>35956.150543366755</v>
      </c>
      <c r="G31">
        <f t="shared" si="1"/>
        <v>250005.54044044515</v>
      </c>
      <c r="H31" s="8">
        <f t="shared" si="2"/>
        <v>-0.10712306985555298</v>
      </c>
    </row>
    <row r="32" spans="1:8" x14ac:dyDescent="0.2">
      <c r="A32" s="3">
        <f>净值数据!A32</f>
        <v>41789</v>
      </c>
      <c r="B32" s="9">
        <f>净值数据!L32</f>
        <v>7.938764946</v>
      </c>
      <c r="C32">
        <v>10000</v>
      </c>
      <c r="D32">
        <f>SUM(C$4:C32)</f>
        <v>290000</v>
      </c>
      <c r="E32" s="1">
        <f t="shared" si="0"/>
        <v>1259.64177904506</v>
      </c>
      <c r="F32">
        <f>SUM(E$4:E32)</f>
        <v>37215.792322411813</v>
      </c>
      <c r="G32">
        <f t="shared" si="1"/>
        <v>295447.42752677883</v>
      </c>
      <c r="H32" s="8">
        <f t="shared" si="2"/>
        <v>1.8784232850961535E-2</v>
      </c>
    </row>
    <row r="33" spans="1:8" x14ac:dyDescent="0.2">
      <c r="A33" s="3">
        <f>净值数据!A33</f>
        <v>41820</v>
      </c>
      <c r="B33" s="9">
        <f>净值数据!L33</f>
        <v>7.6787820004</v>
      </c>
      <c r="C33">
        <v>10000</v>
      </c>
      <c r="D33">
        <f>SUM(C$4:C33)</f>
        <v>300000</v>
      </c>
      <c r="E33" s="1">
        <f t="shared" si="0"/>
        <v>1302.2898682993064</v>
      </c>
      <c r="F33">
        <f>SUM(E$4:E33)</f>
        <v>38518.082190711117</v>
      </c>
      <c r="G33">
        <f t="shared" si="1"/>
        <v>295771.95621596032</v>
      </c>
      <c r="H33" s="8">
        <f t="shared" si="2"/>
        <v>-1.4093479280132271E-2</v>
      </c>
    </row>
    <row r="34" spans="1:8" x14ac:dyDescent="0.2">
      <c r="A34" s="3">
        <f>净值数据!A34</f>
        <v>41851</v>
      </c>
      <c r="B34" s="9">
        <f>净值数据!L34</f>
        <v>9.192254148</v>
      </c>
      <c r="C34">
        <v>10000</v>
      </c>
      <c r="D34">
        <f>SUM(C$4:C34)</f>
        <v>310000</v>
      </c>
      <c r="E34" s="1">
        <f t="shared" si="0"/>
        <v>1087.8724455389156</v>
      </c>
      <c r="F34">
        <f>SUM(E$4:E34)</f>
        <v>39605.954636250033</v>
      </c>
      <c r="G34">
        <f t="shared" si="1"/>
        <v>364068.00079056917</v>
      </c>
      <c r="H34" s="8">
        <f t="shared" si="2"/>
        <v>0.17441290577602953</v>
      </c>
    </row>
    <row r="35" spans="1:8" x14ac:dyDescent="0.2">
      <c r="A35" s="3">
        <f>净值数据!A35</f>
        <v>41880</v>
      </c>
      <c r="B35" s="9">
        <f>净值数据!L35</f>
        <v>8.4680159423999992</v>
      </c>
      <c r="C35">
        <v>10000</v>
      </c>
      <c r="D35">
        <f>SUM(C$4:C35)</f>
        <v>320000</v>
      </c>
      <c r="E35" s="1">
        <f t="shared" si="0"/>
        <v>1180.9141678547439</v>
      </c>
      <c r="F35">
        <f>SUM(E$4:E35)</f>
        <v>40786.868804104779</v>
      </c>
      <c r="G35">
        <f t="shared" si="1"/>
        <v>345383.85527373647</v>
      </c>
      <c r="H35" s="8">
        <f t="shared" si="2"/>
        <v>7.932454773042652E-2</v>
      </c>
    </row>
    <row r="36" spans="1:8" x14ac:dyDescent="0.2">
      <c r="A36" s="3">
        <f>净值数据!A36</f>
        <v>41912</v>
      </c>
      <c r="B36" s="9">
        <f>净值数据!L36</f>
        <v>8.5237265735999994</v>
      </c>
      <c r="C36">
        <v>10000</v>
      </c>
      <c r="D36">
        <f>SUM(C$4:C36)</f>
        <v>330000</v>
      </c>
      <c r="E36" s="1">
        <f t="shared" si="0"/>
        <v>1173.1957746007913</v>
      </c>
      <c r="F36">
        <f>SUM(E$4:E36)</f>
        <v>41960.064578705569</v>
      </c>
      <c r="G36">
        <f t="shared" si="1"/>
        <v>357656.1174794847</v>
      </c>
      <c r="H36" s="8">
        <f t="shared" si="2"/>
        <v>8.3806416604499168E-2</v>
      </c>
    </row>
    <row r="37" spans="1:8" x14ac:dyDescent="0.2">
      <c r="A37" s="3">
        <f>净值数据!A37</f>
        <v>41943</v>
      </c>
      <c r="B37" s="9">
        <f>净值数据!L37</f>
        <v>8.7279988880000001</v>
      </c>
      <c r="C37">
        <v>10000</v>
      </c>
      <c r="D37">
        <f>SUM(C$4:C37)</f>
        <v>340000</v>
      </c>
      <c r="E37" s="1">
        <f t="shared" si="0"/>
        <v>1145.7380011526875</v>
      </c>
      <c r="F37">
        <f>SUM(E$4:E37)</f>
        <v>43105.802579858253</v>
      </c>
      <c r="G37">
        <f t="shared" si="1"/>
        <v>376227.39698335039</v>
      </c>
      <c r="H37" s="8">
        <f t="shared" si="2"/>
        <v>0.10655116759808947</v>
      </c>
    </row>
    <row r="38" spans="1:8" x14ac:dyDescent="0.2">
      <c r="A38" s="3">
        <f>净值数据!A38</f>
        <v>41971</v>
      </c>
      <c r="B38" s="9">
        <f>净值数据!L38</f>
        <v>10.120764668</v>
      </c>
      <c r="C38">
        <v>10000</v>
      </c>
      <c r="D38">
        <f>SUM(C$4:C38)</f>
        <v>350000</v>
      </c>
      <c r="E38" s="1">
        <f t="shared" si="0"/>
        <v>988.06763402158379</v>
      </c>
      <c r="F38">
        <f>SUM(E$4:E38)</f>
        <v>44093.87021387984</v>
      </c>
      <c r="G38">
        <f t="shared" si="1"/>
        <v>446263.68373601267</v>
      </c>
      <c r="H38" s="8">
        <f t="shared" si="2"/>
        <v>0.27503909638860757</v>
      </c>
    </row>
    <row r="39" spans="1:8" x14ac:dyDescent="0.2">
      <c r="A39" s="3">
        <f>净值数据!A39</f>
        <v>42004</v>
      </c>
      <c r="B39" s="9">
        <f>净值数据!L39</f>
        <v>12.906296228</v>
      </c>
      <c r="C39">
        <v>10000</v>
      </c>
      <c r="D39">
        <f>SUM(C$4:C39)</f>
        <v>360000</v>
      </c>
      <c r="E39" s="1">
        <f t="shared" si="0"/>
        <v>774.81562667879587</v>
      </c>
      <c r="F39">
        <f>SUM(E$4:E39)</f>
        <v>44868.685840558639</v>
      </c>
      <c r="G39">
        <f t="shared" si="1"/>
        <v>579088.55081931897</v>
      </c>
      <c r="H39" s="8">
        <f t="shared" si="2"/>
        <v>0.60857930783144165</v>
      </c>
    </row>
    <row r="40" spans="1:8" x14ac:dyDescent="0.2">
      <c r="A40" s="3">
        <f>净值数据!A40</f>
        <v>42034</v>
      </c>
      <c r="B40" s="9">
        <f>净值数据!L40</f>
        <v>12.1820580224</v>
      </c>
      <c r="C40">
        <v>10000</v>
      </c>
      <c r="D40">
        <f>SUM(C$4:C40)</f>
        <v>370000</v>
      </c>
      <c r="E40" s="1">
        <f t="shared" si="0"/>
        <v>820.87936058195612</v>
      </c>
      <c r="F40">
        <f>SUM(E$4:E40)</f>
        <v>45689.565201140598</v>
      </c>
      <c r="G40">
        <f t="shared" si="1"/>
        <v>556592.93429852265</v>
      </c>
      <c r="H40" s="8">
        <f t="shared" si="2"/>
        <v>0.5043052278338449</v>
      </c>
    </row>
    <row r="41" spans="1:8" x14ac:dyDescent="0.2">
      <c r="A41" s="3">
        <f>净值数据!A41</f>
        <v>42062</v>
      </c>
      <c r="B41" s="9">
        <f>净值数据!L41</f>
        <v>11.83850913</v>
      </c>
      <c r="C41">
        <v>10000</v>
      </c>
      <c r="D41">
        <f>SUM(C$4:C41)</f>
        <v>380000</v>
      </c>
      <c r="E41" s="1">
        <f t="shared" si="0"/>
        <v>844.70095771256968</v>
      </c>
      <c r="F41">
        <f>SUM(E$4:E41)</f>
        <v>46534.26615885317</v>
      </c>
      <c r="G41">
        <f t="shared" si="1"/>
        <v>550896.33477943332</v>
      </c>
      <c r="H41" s="8">
        <f t="shared" si="2"/>
        <v>0.44972719678798234</v>
      </c>
    </row>
    <row r="42" spans="1:8" x14ac:dyDescent="0.2">
      <c r="A42" s="3">
        <f>净值数据!A42</f>
        <v>42094</v>
      </c>
      <c r="B42" s="9">
        <f>净值数据!L42</f>
        <v>12.8320153864</v>
      </c>
      <c r="C42">
        <v>10000</v>
      </c>
      <c r="D42">
        <f>SUM(C$4:C42)</f>
        <v>390000</v>
      </c>
      <c r="E42" s="1">
        <f t="shared" si="0"/>
        <v>779.30081120370937</v>
      </c>
      <c r="F42">
        <f>SUM(E$4:E42)</f>
        <v>47313.566970056876</v>
      </c>
      <c r="G42">
        <f t="shared" si="1"/>
        <v>607128.41934523662</v>
      </c>
      <c r="H42" s="8">
        <f t="shared" si="2"/>
        <v>0.55673953678265797</v>
      </c>
    </row>
    <row r="43" spans="1:8" x14ac:dyDescent="0.2">
      <c r="A43" s="3">
        <f>净值数据!A43</f>
        <v>42124</v>
      </c>
      <c r="B43" s="9">
        <f>净值数据!L43</f>
        <v>13.556253591999999</v>
      </c>
      <c r="C43">
        <v>10000</v>
      </c>
      <c r="D43">
        <f>SUM(C$4:C43)</f>
        <v>400000</v>
      </c>
      <c r="E43" s="1">
        <f t="shared" si="0"/>
        <v>737.66693224899063</v>
      </c>
      <c r="F43">
        <f>SUM(E$4:E43)</f>
        <v>48051.233902305867</v>
      </c>
      <c r="G43">
        <f t="shared" si="1"/>
        <v>651394.71218816598</v>
      </c>
      <c r="H43" s="8">
        <f t="shared" si="2"/>
        <v>0.62848678047041506</v>
      </c>
    </row>
    <row r="44" spans="1:8" x14ac:dyDescent="0.2">
      <c r="A44" s="3">
        <f>净值数据!A44</f>
        <v>42153</v>
      </c>
      <c r="B44" s="9">
        <f>净值数据!L44</f>
        <v>13.324125962</v>
      </c>
      <c r="C44">
        <v>10000</v>
      </c>
      <c r="D44">
        <f>SUM(C$4:C44)</f>
        <v>410000</v>
      </c>
      <c r="E44" s="1">
        <f t="shared" si="0"/>
        <v>750.51827253207409</v>
      </c>
      <c r="F44">
        <f>SUM(E$4:E44)</f>
        <v>48801.752174837944</v>
      </c>
      <c r="G44">
        <f t="shared" si="1"/>
        <v>650240.69314384821</v>
      </c>
      <c r="H44" s="8">
        <f t="shared" si="2"/>
        <v>0.58595291010694694</v>
      </c>
    </row>
    <row r="45" spans="1:8" x14ac:dyDescent="0.2">
      <c r="A45" s="3">
        <f>净值数据!A45</f>
        <v>42185</v>
      </c>
      <c r="B45" s="9">
        <f>净值数据!L45</f>
        <v>13.481972750400001</v>
      </c>
      <c r="C45">
        <v>10000</v>
      </c>
      <c r="D45">
        <f>SUM(C$4:C45)</f>
        <v>420000</v>
      </c>
      <c r="E45" s="1">
        <f t="shared" si="0"/>
        <v>741.73121286744231</v>
      </c>
      <c r="F45">
        <f>SUM(E$4:E45)</f>
        <v>49543.48338770539</v>
      </c>
      <c r="G45">
        <f t="shared" si="1"/>
        <v>667943.89299293922</v>
      </c>
      <c r="H45" s="8">
        <f t="shared" si="2"/>
        <v>0.59034260236414093</v>
      </c>
    </row>
    <row r="46" spans="1:8" x14ac:dyDescent="0.2">
      <c r="A46" s="3">
        <f>净值数据!A46</f>
        <v>42216</v>
      </c>
      <c r="B46" s="9">
        <f>净值数据!L46</f>
        <v>13.609964</v>
      </c>
      <c r="C46">
        <v>10000</v>
      </c>
      <c r="D46">
        <f>SUM(C$4:C46)</f>
        <v>430000</v>
      </c>
      <c r="E46" s="1">
        <f t="shared" si="0"/>
        <v>734.75580097052421</v>
      </c>
      <c r="F46">
        <f>SUM(E$4:E46)</f>
        <v>50278.239188675914</v>
      </c>
      <c r="G46">
        <f t="shared" si="1"/>
        <v>684285.0253412684</v>
      </c>
      <c r="H46" s="8">
        <f t="shared" si="2"/>
        <v>0.59136052404946149</v>
      </c>
    </row>
    <row r="47" spans="1:8" x14ac:dyDescent="0.2">
      <c r="A47" s="3">
        <f>净值数据!A47</f>
        <v>42247</v>
      </c>
      <c r="B47" s="9">
        <f>净值数据!L47</f>
        <v>13.245240000000001</v>
      </c>
      <c r="C47">
        <v>10000</v>
      </c>
      <c r="D47">
        <f>SUM(C$4:C47)</f>
        <v>440000</v>
      </c>
      <c r="E47" s="1">
        <f t="shared" si="0"/>
        <v>754.98820708420533</v>
      </c>
      <c r="F47">
        <f>SUM(E$4:E47)</f>
        <v>51033.227395760121</v>
      </c>
      <c r="G47">
        <f t="shared" si="1"/>
        <v>675947.34483141778</v>
      </c>
      <c r="H47" s="8">
        <f t="shared" si="2"/>
        <v>0.53624396552594944</v>
      </c>
    </row>
    <row r="48" spans="1:8" x14ac:dyDescent="0.2">
      <c r="A48" s="3">
        <f>净值数据!A48</f>
        <v>42277</v>
      </c>
      <c r="B48" s="9">
        <f>净值数据!L48</f>
        <v>12.218254</v>
      </c>
      <c r="C48">
        <v>10000</v>
      </c>
      <c r="D48">
        <f>SUM(C$4:C48)</f>
        <v>450000</v>
      </c>
      <c r="E48" s="1">
        <f t="shared" si="0"/>
        <v>818.4475457786358</v>
      </c>
      <c r="F48">
        <f>SUM(E$4:E48)</f>
        <v>51851.67494153876</v>
      </c>
      <c r="G48">
        <f t="shared" si="1"/>
        <v>633536.93476115575</v>
      </c>
      <c r="H48" s="8">
        <f t="shared" si="2"/>
        <v>0.4078598550247905</v>
      </c>
    </row>
    <row r="49" spans="1:8" x14ac:dyDescent="0.2">
      <c r="A49" s="3">
        <f>净值数据!A49</f>
        <v>42307</v>
      </c>
      <c r="B49" s="9">
        <f>净值数据!L49</f>
        <v>13.120466</v>
      </c>
      <c r="C49">
        <v>10000</v>
      </c>
      <c r="D49">
        <f>SUM(C$4:C49)</f>
        <v>460000</v>
      </c>
      <c r="E49" s="1">
        <f t="shared" si="0"/>
        <v>762.16805104330899</v>
      </c>
      <c r="F49">
        <f>SUM(E$4:E49)</f>
        <v>52613.842992582067</v>
      </c>
      <c r="G49">
        <f t="shared" si="1"/>
        <v>690318.13811351126</v>
      </c>
      <c r="H49" s="8">
        <f t="shared" si="2"/>
        <v>0.50069160459458972</v>
      </c>
    </row>
    <row r="50" spans="1:8" x14ac:dyDescent="0.2">
      <c r="A50" s="3">
        <f>净值数据!A50</f>
        <v>42338</v>
      </c>
      <c r="B50" s="9">
        <f>净值数据!L50</f>
        <v>14.464186</v>
      </c>
      <c r="C50">
        <v>10000</v>
      </c>
      <c r="D50">
        <f>SUM(C$4:C50)</f>
        <v>470000</v>
      </c>
      <c r="E50" s="1">
        <f t="shared" si="0"/>
        <v>691.36279082694318</v>
      </c>
      <c r="F50">
        <f>SUM(E$4:E50)</f>
        <v>53305.205783409008</v>
      </c>
      <c r="G50">
        <f t="shared" si="1"/>
        <v>771016.41121950361</v>
      </c>
      <c r="H50" s="8">
        <f t="shared" si="2"/>
        <v>0.64046044940319913</v>
      </c>
    </row>
    <row r="51" spans="1:8" x14ac:dyDescent="0.2">
      <c r="A51" s="3">
        <f>净值数据!A51</f>
        <v>42369</v>
      </c>
      <c r="B51" s="9">
        <f>净值数据!L51</f>
        <v>23.447914000000001</v>
      </c>
      <c r="C51">
        <v>10000</v>
      </c>
      <c r="D51">
        <f>SUM(C$4:C51)</f>
        <v>480000</v>
      </c>
      <c r="E51" s="1">
        <f t="shared" si="0"/>
        <v>426.47716978149953</v>
      </c>
      <c r="F51">
        <f>SUM(E$4:E51)</f>
        <v>53731.68295319051</v>
      </c>
      <c r="G51">
        <f t="shared" si="1"/>
        <v>1259895.8809616771</v>
      </c>
      <c r="H51" s="8">
        <f t="shared" si="2"/>
        <v>1.6247830853368272</v>
      </c>
    </row>
    <row r="52" spans="1:8" x14ac:dyDescent="0.2">
      <c r="A52" s="3">
        <f>净值数据!A52</f>
        <v>42398</v>
      </c>
      <c r="B52" s="9">
        <f>净值数据!L52</f>
        <v>23.447914000000001</v>
      </c>
      <c r="C52">
        <v>10000</v>
      </c>
      <c r="D52">
        <f>SUM(C$4:C52)</f>
        <v>490000</v>
      </c>
      <c r="E52" s="1">
        <f t="shared" si="0"/>
        <v>426.47716978149953</v>
      </c>
      <c r="F52">
        <f>SUM(E$4:E52)</f>
        <v>54158.160122972011</v>
      </c>
      <c r="G52">
        <f t="shared" si="1"/>
        <v>1269895.8809616773</v>
      </c>
      <c r="H52" s="8">
        <f t="shared" si="2"/>
        <v>1.5916242468605657</v>
      </c>
    </row>
    <row r="53" spans="1:8" x14ac:dyDescent="0.2">
      <c r="A53" s="3">
        <f>净值数据!A53</f>
        <v>42429</v>
      </c>
      <c r="B53" s="9">
        <f>净值数据!L53</f>
        <v>23.447914000000001</v>
      </c>
      <c r="C53">
        <v>10000</v>
      </c>
      <c r="D53">
        <f>SUM(C$4:C53)</f>
        <v>500000</v>
      </c>
      <c r="E53" s="1">
        <f t="shared" si="0"/>
        <v>426.47716978149953</v>
      </c>
      <c r="F53">
        <f>SUM(E$4:E53)</f>
        <v>54584.637292753512</v>
      </c>
      <c r="G53">
        <f t="shared" si="1"/>
        <v>1279895.8809616773</v>
      </c>
      <c r="H53" s="8">
        <f t="shared" si="2"/>
        <v>1.5597917619233548</v>
      </c>
    </row>
    <row r="54" spans="1:8" x14ac:dyDescent="0.2">
      <c r="A54" s="3">
        <f>净值数据!A54</f>
        <v>42460</v>
      </c>
      <c r="B54" s="9">
        <f>净值数据!L54</f>
        <v>23.447914000000001</v>
      </c>
      <c r="C54">
        <v>10000</v>
      </c>
      <c r="D54">
        <f>SUM(C$4:C54)</f>
        <v>510000</v>
      </c>
      <c r="E54" s="1">
        <f t="shared" si="0"/>
        <v>426.47716978149953</v>
      </c>
      <c r="F54">
        <f>SUM(E$4:E54)</f>
        <v>55011.114462535013</v>
      </c>
      <c r="G54">
        <f t="shared" si="1"/>
        <v>1289895.8809616773</v>
      </c>
      <c r="H54" s="8">
        <f t="shared" si="2"/>
        <v>1.529207609728779</v>
      </c>
    </row>
    <row r="55" spans="1:8" x14ac:dyDescent="0.2">
      <c r="A55" s="3">
        <f>净值数据!A55</f>
        <v>42489</v>
      </c>
      <c r="B55" s="9">
        <f>净值数据!L55</f>
        <v>23.447914000000001</v>
      </c>
      <c r="C55">
        <v>10000</v>
      </c>
      <c r="D55">
        <f>SUM(C$4:C55)</f>
        <v>520000</v>
      </c>
      <c r="E55" s="1">
        <f t="shared" si="0"/>
        <v>426.47716978149953</v>
      </c>
      <c r="F55">
        <f>SUM(E$4:E55)</f>
        <v>55437.591632316515</v>
      </c>
      <c r="G55">
        <f t="shared" si="1"/>
        <v>1299895.8809616773</v>
      </c>
      <c r="H55" s="8">
        <f t="shared" si="2"/>
        <v>1.4997997710801485</v>
      </c>
    </row>
    <row r="56" spans="1:8" x14ac:dyDescent="0.2">
      <c r="A56" s="3">
        <f>净值数据!A56</f>
        <v>42521</v>
      </c>
      <c r="B56" s="9">
        <f>净值数据!L56</f>
        <v>23.447914000000001</v>
      </c>
      <c r="C56">
        <v>10000</v>
      </c>
      <c r="D56">
        <f>SUM(C$4:C56)</f>
        <v>530000</v>
      </c>
      <c r="E56" s="1">
        <f t="shared" si="0"/>
        <v>426.47716978149953</v>
      </c>
      <c r="F56">
        <f>SUM(E$4:E56)</f>
        <v>55864.068802098016</v>
      </c>
      <c r="G56">
        <f t="shared" si="1"/>
        <v>1309895.8809616773</v>
      </c>
      <c r="H56" s="8">
        <f t="shared" si="2"/>
        <v>1.471501662191844</v>
      </c>
    </row>
    <row r="57" spans="1:8" x14ac:dyDescent="0.2">
      <c r="A57" s="3">
        <f>净值数据!A57</f>
        <v>42551</v>
      </c>
      <c r="B57" s="9">
        <f>净值数据!L57</f>
        <v>23.447914000000001</v>
      </c>
      <c r="C57">
        <v>10000</v>
      </c>
      <c r="D57">
        <f>SUM(C$4:C57)</f>
        <v>540000</v>
      </c>
      <c r="E57" s="1">
        <f t="shared" si="0"/>
        <v>426.47716978149953</v>
      </c>
      <c r="F57">
        <f>SUM(E$4:E57)</f>
        <v>56290.545971879517</v>
      </c>
      <c r="G57">
        <f t="shared" si="1"/>
        <v>1319895.8809616773</v>
      </c>
      <c r="H57" s="8">
        <f t="shared" si="2"/>
        <v>1.4442516314105136</v>
      </c>
    </row>
    <row r="58" spans="1:8" x14ac:dyDescent="0.2">
      <c r="A58" s="3">
        <f>净值数据!A58</f>
        <v>42580</v>
      </c>
      <c r="B58" s="9">
        <f>净值数据!L58</f>
        <v>17.14</v>
      </c>
      <c r="C58">
        <v>10000</v>
      </c>
      <c r="D58">
        <f>SUM(C$4:C58)</f>
        <v>550000</v>
      </c>
      <c r="E58" s="1">
        <f t="shared" si="0"/>
        <v>583.43057176196032</v>
      </c>
      <c r="F58">
        <f>SUM(E$4:E58)</f>
        <v>56873.976543641475</v>
      </c>
      <c r="G58">
        <f t="shared" si="1"/>
        <v>974819.95795801491</v>
      </c>
      <c r="H58" s="8">
        <f t="shared" si="2"/>
        <v>0.77239992356002718</v>
      </c>
    </row>
    <row r="59" spans="1:8" x14ac:dyDescent="0.2">
      <c r="A59" s="3">
        <f>净值数据!A59</f>
        <v>42613</v>
      </c>
      <c r="B59" s="9">
        <f>净值数据!L59</f>
        <v>24.93</v>
      </c>
      <c r="C59">
        <v>10000</v>
      </c>
      <c r="D59">
        <f>SUM(C$4:C59)</f>
        <v>560000</v>
      </c>
      <c r="E59" s="1">
        <f t="shared" si="0"/>
        <v>401.1231448054553</v>
      </c>
      <c r="F59">
        <f>SUM(E$4:E59)</f>
        <v>57275.099688446928</v>
      </c>
      <c r="G59">
        <f t="shared" si="1"/>
        <v>1427868.2352329819</v>
      </c>
      <c r="H59" s="8">
        <f t="shared" si="2"/>
        <v>1.5497647057731818</v>
      </c>
    </row>
    <row r="60" spans="1:8" x14ac:dyDescent="0.2">
      <c r="A60" s="3">
        <f>净值数据!A60</f>
        <v>42643</v>
      </c>
      <c r="B60" s="9">
        <f>净值数据!L60</f>
        <v>26.17</v>
      </c>
      <c r="C60">
        <v>10000</v>
      </c>
      <c r="D60">
        <f>SUM(C$4:C60)</f>
        <v>570000</v>
      </c>
      <c r="E60" s="1">
        <f t="shared" si="0"/>
        <v>382.11692777990061</v>
      </c>
      <c r="F60">
        <f>SUM(E$4:E60)</f>
        <v>57657.216616226826</v>
      </c>
      <c r="G60">
        <f t="shared" si="1"/>
        <v>1508889.358846656</v>
      </c>
      <c r="H60" s="8">
        <f t="shared" si="2"/>
        <v>1.647174313766063</v>
      </c>
    </row>
    <row r="61" spans="1:8" x14ac:dyDescent="0.2">
      <c r="A61" s="3">
        <f>净值数据!A61</f>
        <v>42674</v>
      </c>
      <c r="B61" s="9">
        <f>净值数据!L61</f>
        <v>24.92</v>
      </c>
      <c r="C61">
        <v>10000</v>
      </c>
      <c r="D61">
        <f>SUM(C$4:C61)</f>
        <v>580000</v>
      </c>
      <c r="E61" s="1">
        <f t="shared" si="0"/>
        <v>401.28410914927764</v>
      </c>
      <c r="F61">
        <f>SUM(E$4:E61)</f>
        <v>58058.500725376107</v>
      </c>
      <c r="G61">
        <f t="shared" si="1"/>
        <v>1446817.8380763726</v>
      </c>
      <c r="H61" s="8">
        <f t="shared" si="2"/>
        <v>1.4945135139247805</v>
      </c>
    </row>
    <row r="62" spans="1:8" x14ac:dyDescent="0.2">
      <c r="A62" s="3">
        <f>净值数据!A62</f>
        <v>42704</v>
      </c>
      <c r="B62" s="9">
        <f>净值数据!L62</f>
        <v>26.98</v>
      </c>
      <c r="C62">
        <v>10000</v>
      </c>
      <c r="D62">
        <f>SUM(C$4:C62)</f>
        <v>590000</v>
      </c>
      <c r="E62" s="1">
        <f t="shared" si="0"/>
        <v>370.64492216456637</v>
      </c>
      <c r="F62">
        <f>SUM(E$4:E62)</f>
        <v>58429.145647540674</v>
      </c>
      <c r="G62">
        <f t="shared" si="1"/>
        <v>1576418.3495706473</v>
      </c>
      <c r="H62" s="8">
        <f t="shared" si="2"/>
        <v>1.6718955077468598</v>
      </c>
    </row>
    <row r="63" spans="1:8" x14ac:dyDescent="0.2">
      <c r="A63" s="3">
        <f>净值数据!A63</f>
        <v>42734</v>
      </c>
      <c r="B63" s="9">
        <f>净值数据!L63</f>
        <v>20.55</v>
      </c>
      <c r="C63">
        <v>10000</v>
      </c>
      <c r="D63">
        <f>SUM(C$4:C63)</f>
        <v>600000</v>
      </c>
      <c r="E63" s="1">
        <f t="shared" si="0"/>
        <v>486.61800486618006</v>
      </c>
      <c r="F63">
        <f>SUM(E$4:E63)</f>
        <v>58915.763652406851</v>
      </c>
      <c r="G63">
        <f t="shared" si="1"/>
        <v>1210718.9430569608</v>
      </c>
      <c r="H63" s="8">
        <f t="shared" si="2"/>
        <v>1.0178649050949349</v>
      </c>
    </row>
  </sheetData>
  <phoneticPr fontId="2" type="noConversion"/>
  <conditionalFormatting sqref="H4:H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{A1B21A53-13B9-4580-8417-EABEF0D4A7B0}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B21A53-13B9-4580-8417-EABEF0D4A7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workbookViewId="0">
      <selection activeCell="F4" sqref="F4:F63"/>
    </sheetView>
  </sheetViews>
  <sheetFormatPr defaultRowHeight="14.25" x14ac:dyDescent="0.2"/>
  <cols>
    <col min="1" max="2" width="11.625" style="4" customWidth="1"/>
    <col min="4" max="5" width="13" customWidth="1"/>
  </cols>
  <sheetData>
    <row r="3" spans="1:8" x14ac:dyDescent="0.2">
      <c r="A3" s="4" t="str">
        <f>净值数据!A3</f>
        <v>日期</v>
      </c>
      <c r="B3" s="4" t="s">
        <v>7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>
        <f>净值数据!A4</f>
        <v>40939</v>
      </c>
      <c r="B4" s="9">
        <f>净值数据!M4</f>
        <v>37.527130284087001</v>
      </c>
      <c r="C4">
        <v>10000</v>
      </c>
      <c r="D4">
        <f>SUM(C$4:C4)</f>
        <v>10000</v>
      </c>
      <c r="E4" s="1">
        <f>C4/B4</f>
        <v>266.47387967846822</v>
      </c>
      <c r="F4">
        <f>SUM(E$4:E4)</f>
        <v>266.47387967846822</v>
      </c>
      <c r="G4">
        <f>F4*B4</f>
        <v>10000</v>
      </c>
      <c r="H4" s="8">
        <f>G4/D4-1</f>
        <v>0</v>
      </c>
    </row>
    <row r="5" spans="1:8" x14ac:dyDescent="0.2">
      <c r="A5" s="3">
        <f>净值数据!A5</f>
        <v>40968</v>
      </c>
      <c r="B5" s="9">
        <f>净值数据!M5</f>
        <v>40.817027292646998</v>
      </c>
      <c r="C5">
        <v>10000</v>
      </c>
      <c r="D5">
        <f>SUM(C$4:C5)</f>
        <v>20000</v>
      </c>
      <c r="E5" s="1">
        <f t="shared" ref="E5:E63" si="0">C5/B5</f>
        <v>244.99579374810216</v>
      </c>
      <c r="F5">
        <f>SUM(E$4:E5)</f>
        <v>511.46967342657035</v>
      </c>
      <c r="G5">
        <f t="shared" ref="G5:G63" si="1">F5*B5</f>
        <v>20876.671619613568</v>
      </c>
      <c r="H5" s="8">
        <f t="shared" ref="H5:H63" si="2">G5/D5-1</f>
        <v>4.3833580980678466E-2</v>
      </c>
    </row>
    <row r="6" spans="1:8" x14ac:dyDescent="0.2">
      <c r="A6" s="3">
        <f>净值数据!A6</f>
        <v>40998</v>
      </c>
      <c r="B6" s="9">
        <f>净值数据!M6</f>
        <v>37.471369317840001</v>
      </c>
      <c r="C6">
        <v>10000</v>
      </c>
      <c r="D6">
        <f>SUM(C$4:C6)</f>
        <v>30000</v>
      </c>
      <c r="E6" s="1">
        <f t="shared" si="0"/>
        <v>266.87041818989604</v>
      </c>
      <c r="F6">
        <f>SUM(E$4:E6)</f>
        <v>778.34009161646645</v>
      </c>
      <c r="G6">
        <f t="shared" si="1"/>
        <v>29165.469027842035</v>
      </c>
      <c r="H6" s="8">
        <f t="shared" si="2"/>
        <v>-2.7817699071932211E-2</v>
      </c>
    </row>
    <row r="7" spans="1:8" x14ac:dyDescent="0.2">
      <c r="A7" s="3">
        <f>净值数据!A7</f>
        <v>41026</v>
      </c>
      <c r="B7" s="9">
        <f>净值数据!M7</f>
        <v>36.068051667295997</v>
      </c>
      <c r="C7">
        <v>10000</v>
      </c>
      <c r="D7">
        <f>SUM(C$4:C7)</f>
        <v>40000</v>
      </c>
      <c r="E7" s="1">
        <f t="shared" si="0"/>
        <v>277.25367846989377</v>
      </c>
      <c r="F7">
        <f>SUM(E$4:E7)</f>
        <v>1055.5937700863601</v>
      </c>
      <c r="G7">
        <f t="shared" si="1"/>
        <v>38073.210639150609</v>
      </c>
      <c r="H7" s="8">
        <f t="shared" si="2"/>
        <v>-4.8169734021234811E-2</v>
      </c>
    </row>
    <row r="8" spans="1:8" x14ac:dyDescent="0.2">
      <c r="A8" s="3">
        <f>净值数据!A8</f>
        <v>41060</v>
      </c>
      <c r="B8" s="9">
        <f>净值数据!M8</f>
        <v>36.449084936649001</v>
      </c>
      <c r="C8">
        <v>10000</v>
      </c>
      <c r="D8">
        <f>SUM(C$4:C8)</f>
        <v>50000</v>
      </c>
      <c r="E8" s="1">
        <f t="shared" si="0"/>
        <v>274.35531008201394</v>
      </c>
      <c r="F8">
        <f>SUM(E$4:E8)</f>
        <v>1329.9490801683742</v>
      </c>
      <c r="G8">
        <f t="shared" si="1"/>
        <v>48475.426984475278</v>
      </c>
      <c r="H8" s="8">
        <f t="shared" si="2"/>
        <v>-3.0491460310494434E-2</v>
      </c>
    </row>
    <row r="9" spans="1:8" x14ac:dyDescent="0.2">
      <c r="A9" s="3">
        <f>净值数据!A9</f>
        <v>41089</v>
      </c>
      <c r="B9" s="9">
        <f>净值数据!M9</f>
        <v>37.183270992232003</v>
      </c>
      <c r="C9">
        <v>10000</v>
      </c>
      <c r="D9">
        <f>SUM(C$4:C9)</f>
        <v>60000</v>
      </c>
      <c r="E9" s="1">
        <f t="shared" si="0"/>
        <v>268.93814699866266</v>
      </c>
      <c r="F9">
        <f>SUM(E$4:E9)</f>
        <v>1598.8872271670368</v>
      </c>
      <c r="G9">
        <f t="shared" si="1"/>
        <v>59451.857053770342</v>
      </c>
      <c r="H9" s="8">
        <f t="shared" si="2"/>
        <v>-9.1357157704943237E-3</v>
      </c>
    </row>
    <row r="10" spans="1:8" x14ac:dyDescent="0.2">
      <c r="A10" s="3">
        <f>净值数据!A10</f>
        <v>41121</v>
      </c>
      <c r="B10" s="9">
        <f>净值数据!M10</f>
        <v>34.060656882411998</v>
      </c>
      <c r="C10">
        <v>10000</v>
      </c>
      <c r="D10">
        <f>SUM(C$4:C10)</f>
        <v>70000</v>
      </c>
      <c r="E10" s="1">
        <f t="shared" si="0"/>
        <v>293.59386797862169</v>
      </c>
      <c r="F10">
        <f>SUM(E$4:E10)</f>
        <v>1892.4810951456584</v>
      </c>
      <c r="G10">
        <f t="shared" si="1"/>
        <v>64459.149238207567</v>
      </c>
      <c r="H10" s="8">
        <f t="shared" si="2"/>
        <v>-7.9155010882749011E-2</v>
      </c>
    </row>
    <row r="11" spans="1:8" x14ac:dyDescent="0.2">
      <c r="A11" s="3">
        <f>净值数据!A11</f>
        <v>41152</v>
      </c>
      <c r="B11" s="9">
        <f>净值数据!M11</f>
        <v>32.417641634771996</v>
      </c>
      <c r="C11">
        <v>10000</v>
      </c>
      <c r="D11">
        <f>SUM(C$4:C11)</f>
        <v>80000</v>
      </c>
      <c r="E11" s="1">
        <f t="shared" si="0"/>
        <v>308.47401278178552</v>
      </c>
      <c r="F11">
        <f>SUM(E$4:E11)</f>
        <v>2200.9551079274438</v>
      </c>
      <c r="G11">
        <f t="shared" si="1"/>
        <v>71349.773943012799</v>
      </c>
      <c r="H11" s="8">
        <f t="shared" si="2"/>
        <v>-0.10812782571234003</v>
      </c>
    </row>
    <row r="12" spans="1:8" x14ac:dyDescent="0.2">
      <c r="A12" s="3">
        <f>净值数据!A12</f>
        <v>41180</v>
      </c>
      <c r="B12" s="9">
        <f>净值数据!M12</f>
        <v>36.267295119860997</v>
      </c>
      <c r="C12">
        <v>10000</v>
      </c>
      <c r="D12">
        <f>SUM(C$4:C12)</f>
        <v>90000</v>
      </c>
      <c r="E12" s="1">
        <f t="shared" si="0"/>
        <v>275.73051607379779</v>
      </c>
      <c r="F12">
        <f>SUM(E$4:E12)</f>
        <v>2476.6856240012416</v>
      </c>
      <c r="G12">
        <f t="shared" si="1"/>
        <v>89822.688444770116</v>
      </c>
      <c r="H12" s="8">
        <f t="shared" si="2"/>
        <v>-1.9701283914431711E-3</v>
      </c>
    </row>
    <row r="13" spans="1:8" x14ac:dyDescent="0.2">
      <c r="A13" s="3">
        <f>净值数据!A13</f>
        <v>41213</v>
      </c>
      <c r="B13" s="9">
        <f>净值数据!M13</f>
        <v>38.833730776586002</v>
      </c>
      <c r="C13">
        <v>10000</v>
      </c>
      <c r="D13">
        <f>SUM(C$4:C13)</f>
        <v>100000</v>
      </c>
      <c r="E13" s="1">
        <f t="shared" si="0"/>
        <v>257.508094123918</v>
      </c>
      <c r="F13">
        <f>SUM(E$4:E13)</f>
        <v>2734.1937181251596</v>
      </c>
      <c r="G13">
        <f t="shared" si="1"/>
        <v>106178.94274070513</v>
      </c>
      <c r="H13" s="8">
        <f t="shared" si="2"/>
        <v>6.1789427407051178E-2</v>
      </c>
    </row>
    <row r="14" spans="1:8" x14ac:dyDescent="0.2">
      <c r="A14" s="3">
        <f>净值数据!A14</f>
        <v>41243</v>
      </c>
      <c r="B14" s="9">
        <f>净值数据!M14</f>
        <v>35.124575593872997</v>
      </c>
      <c r="C14">
        <v>10000</v>
      </c>
      <c r="D14">
        <f>SUM(C$4:C14)</f>
        <v>110000</v>
      </c>
      <c r="E14" s="1">
        <f t="shared" si="0"/>
        <v>284.70094886340388</v>
      </c>
      <c r="F14">
        <f>SUM(E$4:E14)</f>
        <v>3018.8946669885636</v>
      </c>
      <c r="G14">
        <f t="shared" si="1"/>
        <v>106037.39394057984</v>
      </c>
      <c r="H14" s="8">
        <f t="shared" si="2"/>
        <v>-3.6023691449274087E-2</v>
      </c>
    </row>
    <row r="15" spans="1:8" x14ac:dyDescent="0.2">
      <c r="A15" s="3">
        <f>净值数据!A15</f>
        <v>41274</v>
      </c>
      <c r="B15" s="9">
        <f>净值数据!M15</f>
        <v>37.850242659957999</v>
      </c>
      <c r="C15">
        <v>10000</v>
      </c>
      <c r="D15">
        <f>SUM(C$4:C15)</f>
        <v>120000</v>
      </c>
      <c r="E15" s="1">
        <f t="shared" si="0"/>
        <v>264.19909879677101</v>
      </c>
      <c r="F15">
        <f>SUM(E$4:E15)</f>
        <v>3283.0937657853347</v>
      </c>
      <c r="G15">
        <f t="shared" si="1"/>
        <v>124265.89571037023</v>
      </c>
      <c r="H15" s="8">
        <f t="shared" si="2"/>
        <v>3.5549130919751981E-2</v>
      </c>
    </row>
    <row r="16" spans="1:8" x14ac:dyDescent="0.2">
      <c r="A16" s="3">
        <f>净值数据!A16</f>
        <v>41305</v>
      </c>
      <c r="B16" s="9">
        <f>净值数据!M16</f>
        <v>43.788637573696001</v>
      </c>
      <c r="C16">
        <v>10000</v>
      </c>
      <c r="D16">
        <f>SUM(C$4:C16)</f>
        <v>130000</v>
      </c>
      <c r="E16" s="1">
        <f t="shared" si="0"/>
        <v>228.36974507759149</v>
      </c>
      <c r="F16">
        <f>SUM(E$4:E16)</f>
        <v>3511.4635108629263</v>
      </c>
      <c r="G16">
        <f t="shared" si="1"/>
        <v>153762.20303043482</v>
      </c>
      <c r="H16" s="8">
        <f t="shared" si="2"/>
        <v>0.18278617715719081</v>
      </c>
    </row>
    <row r="17" spans="1:8" x14ac:dyDescent="0.2">
      <c r="A17" s="3">
        <f>净值数据!A17</f>
        <v>41333</v>
      </c>
      <c r="B17" s="9">
        <f>净值数据!M17</f>
        <v>44.584794620490001</v>
      </c>
      <c r="C17">
        <v>10000</v>
      </c>
      <c r="D17">
        <f>SUM(C$4:C17)</f>
        <v>140000</v>
      </c>
      <c r="E17" s="1">
        <f t="shared" si="0"/>
        <v>224.29171391549403</v>
      </c>
      <c r="F17">
        <f>SUM(E$4:E17)</f>
        <v>3735.7552247784206</v>
      </c>
      <c r="G17">
        <f t="shared" si="1"/>
        <v>166557.87944916834</v>
      </c>
      <c r="H17" s="8">
        <f t="shared" si="2"/>
        <v>0.18969913892263102</v>
      </c>
    </row>
    <row r="18" spans="1:8" x14ac:dyDescent="0.2">
      <c r="A18" s="3">
        <f>净值数据!A18</f>
        <v>41362</v>
      </c>
      <c r="B18" s="9">
        <f>净值数据!M18</f>
        <v>48.799743691754998</v>
      </c>
      <c r="C18">
        <v>10000</v>
      </c>
      <c r="D18">
        <f>SUM(C$4:C18)</f>
        <v>150000</v>
      </c>
      <c r="E18" s="1">
        <f t="shared" si="0"/>
        <v>204.91910906674616</v>
      </c>
      <c r="F18">
        <f>SUM(E$4:E18)</f>
        <v>3940.674333845167</v>
      </c>
      <c r="G18">
        <f t="shared" si="1"/>
        <v>192303.89746432152</v>
      </c>
      <c r="H18" s="8">
        <f t="shared" si="2"/>
        <v>0.28202598309547677</v>
      </c>
    </row>
    <row r="19" spans="1:8" x14ac:dyDescent="0.2">
      <c r="A19" s="3">
        <f>净值数据!A19</f>
        <v>41390</v>
      </c>
      <c r="B19" s="9">
        <f>净值数据!M19</f>
        <v>39.217759469745999</v>
      </c>
      <c r="C19">
        <v>10000</v>
      </c>
      <c r="D19">
        <f>SUM(C$4:C19)</f>
        <v>160000</v>
      </c>
      <c r="E19" s="1">
        <f t="shared" si="0"/>
        <v>254.98651976062942</v>
      </c>
      <c r="F19">
        <f>SUM(E$4:E19)</f>
        <v>4195.6608536057965</v>
      </c>
      <c r="G19">
        <f t="shared" si="1"/>
        <v>164544.41817334131</v>
      </c>
      <c r="H19" s="8">
        <f t="shared" si="2"/>
        <v>2.8402613583383252E-2</v>
      </c>
    </row>
    <row r="20" spans="1:8" x14ac:dyDescent="0.2">
      <c r="A20" s="3">
        <f>净值数据!A20</f>
        <v>41425</v>
      </c>
      <c r="B20" s="9">
        <f>净值数据!M20</f>
        <v>41.287767791412001</v>
      </c>
      <c r="C20">
        <v>10000</v>
      </c>
      <c r="D20">
        <f>SUM(C$4:C20)</f>
        <v>170000</v>
      </c>
      <c r="E20" s="1">
        <f t="shared" si="0"/>
        <v>242.20248598859914</v>
      </c>
      <c r="F20">
        <f>SUM(E$4:E20)</f>
        <v>4437.8633395943953</v>
      </c>
      <c r="G20">
        <f t="shared" si="1"/>
        <v>183229.47105519357</v>
      </c>
      <c r="H20" s="8">
        <f t="shared" si="2"/>
        <v>7.7820417971726785E-2</v>
      </c>
    </row>
    <row r="21" spans="1:8" x14ac:dyDescent="0.2">
      <c r="A21" s="3">
        <f>净值数据!A21</f>
        <v>41453</v>
      </c>
      <c r="B21" s="9">
        <f>净值数据!M21</f>
        <v>36.229828905894003</v>
      </c>
      <c r="C21">
        <v>10000</v>
      </c>
      <c r="D21">
        <f>SUM(C$4:C21)</f>
        <v>180000</v>
      </c>
      <c r="E21" s="1">
        <f t="shared" si="0"/>
        <v>276.01565621451675</v>
      </c>
      <c r="F21">
        <f>SUM(E$4:E21)</f>
        <v>4713.8789958089119</v>
      </c>
      <c r="G21">
        <f t="shared" si="1"/>
        <v>170783.02950124431</v>
      </c>
      <c r="H21" s="8">
        <f t="shared" si="2"/>
        <v>-5.1205391659753796E-2</v>
      </c>
    </row>
    <row r="22" spans="1:8" x14ac:dyDescent="0.2">
      <c r="A22" s="3">
        <f>净值数据!A22</f>
        <v>41486</v>
      </c>
      <c r="B22" s="9">
        <f>净值数据!M22</f>
        <v>39.676720590838997</v>
      </c>
      <c r="C22">
        <v>10000</v>
      </c>
      <c r="D22">
        <f>SUM(C$4:C22)</f>
        <v>190000</v>
      </c>
      <c r="E22" s="1">
        <f t="shared" si="0"/>
        <v>252.03695897964187</v>
      </c>
      <c r="F22">
        <f>SUM(E$4:E22)</f>
        <v>4965.9159547885538</v>
      </c>
      <c r="G22">
        <f t="shared" si="1"/>
        <v>197031.2598157349</v>
      </c>
      <c r="H22" s="8">
        <f t="shared" si="2"/>
        <v>3.7006630609131008E-2</v>
      </c>
    </row>
    <row r="23" spans="1:8" x14ac:dyDescent="0.2">
      <c r="A23" s="3">
        <f>净值数据!A23</f>
        <v>41516</v>
      </c>
      <c r="B23" s="9">
        <f>净值数据!M23</f>
        <v>38.242873620209998</v>
      </c>
      <c r="C23">
        <v>10000</v>
      </c>
      <c r="D23">
        <f>SUM(C$4:C23)</f>
        <v>200000</v>
      </c>
      <c r="E23" s="1">
        <f t="shared" si="0"/>
        <v>261.48662622244359</v>
      </c>
      <c r="F23">
        <f>SUM(E$4:E23)</f>
        <v>5227.402581010997</v>
      </c>
      <c r="G23">
        <f t="shared" si="1"/>
        <v>199910.8962675631</v>
      </c>
      <c r="H23" s="8">
        <f t="shared" si="2"/>
        <v>-4.4551866218445202E-4</v>
      </c>
    </row>
    <row r="24" spans="1:8" x14ac:dyDescent="0.2">
      <c r="A24" s="3">
        <f>净值数据!A24</f>
        <v>41547</v>
      </c>
      <c r="B24" s="9">
        <f>净值数据!M24</f>
        <v>38.461785042128</v>
      </c>
      <c r="C24">
        <v>10000</v>
      </c>
      <c r="D24">
        <f>SUM(C$4:C24)</f>
        <v>210000</v>
      </c>
      <c r="E24" s="1">
        <f t="shared" si="0"/>
        <v>259.99833312590118</v>
      </c>
      <c r="F24">
        <f>SUM(E$4:E24)</f>
        <v>5487.4009141368979</v>
      </c>
      <c r="G24">
        <f t="shared" si="1"/>
        <v>211055.23439951005</v>
      </c>
      <c r="H24" s="8">
        <f t="shared" si="2"/>
        <v>5.0249257119525659E-3</v>
      </c>
    </row>
    <row r="25" spans="1:8" x14ac:dyDescent="0.2">
      <c r="A25" s="3">
        <f>净值数据!A25</f>
        <v>41578</v>
      </c>
      <c r="B25" s="9">
        <f>净值数据!M25</f>
        <v>40.784149692036003</v>
      </c>
      <c r="C25">
        <v>10000</v>
      </c>
      <c r="D25">
        <f>SUM(C$4:C25)</f>
        <v>220000</v>
      </c>
      <c r="E25" s="1">
        <f t="shared" si="0"/>
        <v>245.19329385338929</v>
      </c>
      <c r="F25">
        <f>SUM(E$4:E25)</f>
        <v>5732.594207990287</v>
      </c>
      <c r="G25">
        <f t="shared" si="1"/>
        <v>233798.98030237443</v>
      </c>
      <c r="H25" s="8">
        <f t="shared" si="2"/>
        <v>6.2722637738065634E-2</v>
      </c>
    </row>
    <row r="26" spans="1:8" x14ac:dyDescent="0.2">
      <c r="A26" s="3">
        <f>净值数据!A26</f>
        <v>41607</v>
      </c>
      <c r="B26" s="9">
        <f>净值数据!M26</f>
        <v>39.109001419971001</v>
      </c>
      <c r="C26">
        <v>10000</v>
      </c>
      <c r="D26">
        <f>SUM(C$4:C26)</f>
        <v>230000</v>
      </c>
      <c r="E26" s="1">
        <f t="shared" si="0"/>
        <v>255.69561065022495</v>
      </c>
      <c r="F26">
        <f>SUM(E$4:E26)</f>
        <v>5988.2898186405118</v>
      </c>
      <c r="G26">
        <f t="shared" si="1"/>
        <v>234196.03502040968</v>
      </c>
      <c r="H26" s="8">
        <f t="shared" si="2"/>
        <v>1.8243630523520293E-2</v>
      </c>
    </row>
    <row r="27" spans="1:8" x14ac:dyDescent="0.2">
      <c r="A27" s="3">
        <f>净值数据!A27</f>
        <v>41639</v>
      </c>
      <c r="B27" s="9">
        <f>净值数据!M27</f>
        <v>37.652764569824001</v>
      </c>
      <c r="C27">
        <v>10000</v>
      </c>
      <c r="D27">
        <f>SUM(C$4:C27)</f>
        <v>240000</v>
      </c>
      <c r="E27" s="1">
        <f t="shared" si="0"/>
        <v>265.58474827142669</v>
      </c>
      <c r="F27">
        <f>SUM(E$4:E27)</f>
        <v>6253.8745669119389</v>
      </c>
      <c r="G27">
        <f t="shared" si="1"/>
        <v>235475.66671714527</v>
      </c>
      <c r="H27" s="8">
        <f t="shared" si="2"/>
        <v>-1.8851388678561398E-2</v>
      </c>
    </row>
    <row r="28" spans="1:8" x14ac:dyDescent="0.2">
      <c r="A28" s="3">
        <f>净值数据!A28</f>
        <v>41669</v>
      </c>
      <c r="B28" s="9">
        <f>净值数据!M28</f>
        <v>34.407164792697998</v>
      </c>
      <c r="C28">
        <v>10000</v>
      </c>
      <c r="D28">
        <f>SUM(C$4:C28)</f>
        <v>250000</v>
      </c>
      <c r="E28" s="1">
        <f t="shared" si="0"/>
        <v>290.63714084696198</v>
      </c>
      <c r="F28">
        <f>SUM(E$4:E28)</f>
        <v>6544.5117077589011</v>
      </c>
      <c r="G28">
        <f t="shared" si="1"/>
        <v>225178.09281660191</v>
      </c>
      <c r="H28" s="8">
        <f t="shared" si="2"/>
        <v>-9.9287628733592315E-2</v>
      </c>
    </row>
    <row r="29" spans="1:8" x14ac:dyDescent="0.2">
      <c r="A29" s="3">
        <f>净值数据!A29</f>
        <v>41698</v>
      </c>
      <c r="B29" s="9">
        <f>净值数据!M29</f>
        <v>34.844987636532998</v>
      </c>
      <c r="C29">
        <v>10000</v>
      </c>
      <c r="D29">
        <f>SUM(C$4:C29)</f>
        <v>260000</v>
      </c>
      <c r="E29" s="1">
        <f t="shared" si="0"/>
        <v>286.98532208734565</v>
      </c>
      <c r="F29">
        <f>SUM(E$4:E29)</f>
        <v>6831.4970298462467</v>
      </c>
      <c r="G29">
        <f t="shared" si="1"/>
        <v>238043.42954400438</v>
      </c>
      <c r="H29" s="8">
        <f t="shared" si="2"/>
        <v>-8.4448347907675414E-2</v>
      </c>
    </row>
    <row r="30" spans="1:8" x14ac:dyDescent="0.2">
      <c r="A30" s="3">
        <f>净值数据!A30</f>
        <v>41729</v>
      </c>
      <c r="B30" s="9">
        <f>净值数据!M30</f>
        <v>32.455997771259</v>
      </c>
      <c r="C30">
        <v>10000</v>
      </c>
      <c r="D30">
        <f>SUM(C$4:C30)</f>
        <v>270000</v>
      </c>
      <c r="E30" s="1">
        <f t="shared" si="0"/>
        <v>308.10946163101397</v>
      </c>
      <c r="F30">
        <f>SUM(E$4:E30)</f>
        <v>7139.6064914772605</v>
      </c>
      <c r="G30">
        <f t="shared" si="1"/>
        <v>231723.05237505224</v>
      </c>
      <c r="H30" s="8">
        <f t="shared" si="2"/>
        <v>-0.14176647268499165</v>
      </c>
    </row>
    <row r="31" spans="1:8" x14ac:dyDescent="0.2">
      <c r="A31" s="3">
        <f>净值数据!A31</f>
        <v>41759</v>
      </c>
      <c r="B31" s="9">
        <f>净值数据!M31</f>
        <v>30.647599068460998</v>
      </c>
      <c r="C31">
        <v>10000</v>
      </c>
      <c r="D31">
        <f>SUM(C$4:C31)</f>
        <v>280000</v>
      </c>
      <c r="E31" s="1">
        <f t="shared" si="0"/>
        <v>326.28983359061414</v>
      </c>
      <c r="F31">
        <f>SUM(E$4:E31)</f>
        <v>7465.8963250678744</v>
      </c>
      <c r="G31">
        <f t="shared" si="1"/>
        <v>228811.79725737657</v>
      </c>
      <c r="H31" s="8">
        <f t="shared" si="2"/>
        <v>-0.18281500979508369</v>
      </c>
    </row>
    <row r="32" spans="1:8" x14ac:dyDescent="0.2">
      <c r="A32" s="3">
        <f>净值数据!A32</f>
        <v>41789</v>
      </c>
      <c r="B32" s="9">
        <f>净值数据!M32</f>
        <v>29.971829026889999</v>
      </c>
      <c r="C32">
        <v>10000</v>
      </c>
      <c r="D32">
        <f>SUM(C$4:C32)</f>
        <v>290000</v>
      </c>
      <c r="E32" s="1">
        <f t="shared" si="0"/>
        <v>333.64663834923931</v>
      </c>
      <c r="F32">
        <f>SUM(E$4:E32)</f>
        <v>7799.5429634171142</v>
      </c>
      <c r="G32">
        <f t="shared" si="1"/>
        <v>233766.56818742069</v>
      </c>
      <c r="H32" s="8">
        <f t="shared" si="2"/>
        <v>-0.19390838556061829</v>
      </c>
    </row>
    <row r="33" spans="1:8" x14ac:dyDescent="0.2">
      <c r="A33" s="3">
        <f>净值数据!A33</f>
        <v>41820</v>
      </c>
      <c r="B33" s="9">
        <f>净值数据!M33</f>
        <v>31.713602514321</v>
      </c>
      <c r="C33">
        <v>10000</v>
      </c>
      <c r="D33">
        <f>SUM(C$4:C33)</f>
        <v>300000</v>
      </c>
      <c r="E33" s="1">
        <f t="shared" si="0"/>
        <v>315.32210809176513</v>
      </c>
      <c r="F33">
        <f>SUM(E$4:E33)</f>
        <v>8114.8650715088788</v>
      </c>
      <c r="G33">
        <f t="shared" si="1"/>
        <v>257351.60533517963</v>
      </c>
      <c r="H33" s="8">
        <f t="shared" si="2"/>
        <v>-0.14216131554940126</v>
      </c>
    </row>
    <row r="34" spans="1:8" x14ac:dyDescent="0.2">
      <c r="A34" s="3">
        <f>净值数据!A34</f>
        <v>41851</v>
      </c>
      <c r="B34" s="9">
        <f>净值数据!M34</f>
        <v>35.254256816640002</v>
      </c>
      <c r="C34">
        <v>10000</v>
      </c>
      <c r="D34">
        <f>SUM(C$4:C34)</f>
        <v>310000</v>
      </c>
      <c r="E34" s="1">
        <f t="shared" si="0"/>
        <v>283.65368902855448</v>
      </c>
      <c r="F34">
        <f>SUM(E$4:E34)</f>
        <v>8398.518760537434</v>
      </c>
      <c r="G34">
        <f t="shared" si="1"/>
        <v>296083.53726335574</v>
      </c>
      <c r="H34" s="8">
        <f t="shared" si="2"/>
        <v>-4.4891815279497593E-2</v>
      </c>
    </row>
    <row r="35" spans="1:8" x14ac:dyDescent="0.2">
      <c r="A35" s="3">
        <f>净值数据!A35</f>
        <v>41880</v>
      </c>
      <c r="B35" s="9">
        <f>净值数据!M35</f>
        <v>34.320287017799998</v>
      </c>
      <c r="C35">
        <v>10000</v>
      </c>
      <c r="D35">
        <f>SUM(C$4:C35)</f>
        <v>320000</v>
      </c>
      <c r="E35" s="1">
        <f t="shared" si="0"/>
        <v>291.37285462716449</v>
      </c>
      <c r="F35">
        <f>SUM(E$4:E35)</f>
        <v>8689.891615164599</v>
      </c>
      <c r="G35">
        <f t="shared" si="1"/>
        <v>298239.57438602264</v>
      </c>
      <c r="H35" s="8">
        <f t="shared" si="2"/>
        <v>-6.8001330043679253E-2</v>
      </c>
    </row>
    <row r="36" spans="1:8" x14ac:dyDescent="0.2">
      <c r="A36" s="3">
        <f>净值数据!A36</f>
        <v>41912</v>
      </c>
      <c r="B36" s="9">
        <f>净值数据!M36</f>
        <v>33.815719608999999</v>
      </c>
      <c r="C36">
        <v>10000</v>
      </c>
      <c r="D36">
        <f>SUM(C$4:C36)</f>
        <v>330000</v>
      </c>
      <c r="E36" s="1">
        <f t="shared" si="0"/>
        <v>295.72045532748376</v>
      </c>
      <c r="F36">
        <f>SUM(E$4:E36)</f>
        <v>8985.6120704920831</v>
      </c>
      <c r="G36">
        <f t="shared" si="1"/>
        <v>303854.9382910062</v>
      </c>
      <c r="H36" s="8">
        <f t="shared" si="2"/>
        <v>-7.9227459724223626E-2</v>
      </c>
    </row>
    <row r="37" spans="1:8" x14ac:dyDescent="0.2">
      <c r="A37" s="3">
        <f>净值数据!A37</f>
        <v>41943</v>
      </c>
      <c r="B37" s="9">
        <f>净值数据!M37</f>
        <v>33.146197470399997</v>
      </c>
      <c r="C37">
        <v>10000</v>
      </c>
      <c r="D37">
        <f>SUM(C$4:C37)</f>
        <v>340000</v>
      </c>
      <c r="E37" s="1">
        <f t="shared" si="0"/>
        <v>301.69373150359513</v>
      </c>
      <c r="F37">
        <f>SUM(E$4:E37)</f>
        <v>9287.3058019956788</v>
      </c>
      <c r="G37">
        <f t="shared" si="1"/>
        <v>307838.8720809404</v>
      </c>
      <c r="H37" s="8">
        <f t="shared" si="2"/>
        <v>-9.4591552703116477E-2</v>
      </c>
    </row>
    <row r="38" spans="1:8" x14ac:dyDescent="0.2">
      <c r="A38" s="3">
        <f>净值数据!A38</f>
        <v>41971</v>
      </c>
      <c r="B38" s="9">
        <f>净值数据!M38</f>
        <v>33.738093853800002</v>
      </c>
      <c r="C38">
        <v>10000</v>
      </c>
      <c r="D38">
        <f>SUM(C$4:C38)</f>
        <v>350000</v>
      </c>
      <c r="E38" s="1">
        <f t="shared" si="0"/>
        <v>296.40085902107586</v>
      </c>
      <c r="F38">
        <f>SUM(E$4:E38)</f>
        <v>9583.7066610167549</v>
      </c>
      <c r="G38">
        <f t="shared" si="1"/>
        <v>323335.9947966715</v>
      </c>
      <c r="H38" s="8">
        <f t="shared" si="2"/>
        <v>-7.6182872009510016E-2</v>
      </c>
    </row>
    <row r="39" spans="1:8" x14ac:dyDescent="0.2">
      <c r="A39" s="3">
        <f>净值数据!A39</f>
        <v>42004</v>
      </c>
      <c r="B39" s="9">
        <f>净值数据!M39</f>
        <v>36.173601923200003</v>
      </c>
      <c r="C39">
        <v>10000</v>
      </c>
      <c r="D39">
        <f>SUM(C$4:C39)</f>
        <v>360000</v>
      </c>
      <c r="E39" s="1">
        <f t="shared" si="0"/>
        <v>276.44468530479634</v>
      </c>
      <c r="F39">
        <f>SUM(E$4:E39)</f>
        <v>9860.1513463215506</v>
      </c>
      <c r="G39">
        <f t="shared" si="1"/>
        <v>356677.18970434036</v>
      </c>
      <c r="H39" s="8">
        <f t="shared" si="2"/>
        <v>-9.2300285990545294E-3</v>
      </c>
    </row>
    <row r="40" spans="1:8" x14ac:dyDescent="0.2">
      <c r="A40" s="3">
        <f>净值数据!A40</f>
        <v>42034</v>
      </c>
      <c r="B40" s="9">
        <f>净值数据!M40</f>
        <v>37.134220643799999</v>
      </c>
      <c r="C40">
        <v>10000</v>
      </c>
      <c r="D40">
        <f>SUM(C$4:C40)</f>
        <v>370000</v>
      </c>
      <c r="E40" s="1">
        <f t="shared" si="0"/>
        <v>269.29338563268379</v>
      </c>
      <c r="F40">
        <f>SUM(E$4:E40)</f>
        <v>10129.444731954234</v>
      </c>
      <c r="G40">
        <f t="shared" si="1"/>
        <v>376149.03567556606</v>
      </c>
      <c r="H40" s="8">
        <f t="shared" si="2"/>
        <v>1.6619015339367715E-2</v>
      </c>
    </row>
    <row r="41" spans="1:8" x14ac:dyDescent="0.2">
      <c r="A41" s="3">
        <f>净值数据!A41</f>
        <v>42062</v>
      </c>
      <c r="B41" s="9">
        <f>净值数据!M41</f>
        <v>37.056594888600003</v>
      </c>
      <c r="C41">
        <v>10000</v>
      </c>
      <c r="D41">
        <f>SUM(C$4:C41)</f>
        <v>380000</v>
      </c>
      <c r="E41" s="1">
        <f t="shared" si="0"/>
        <v>269.85749851172579</v>
      </c>
      <c r="F41">
        <f>SUM(E$4:E41)</f>
        <v>10399.302230465961</v>
      </c>
      <c r="G41">
        <f t="shared" si="1"/>
        <v>385362.72987849155</v>
      </c>
      <c r="H41" s="8">
        <f t="shared" si="2"/>
        <v>1.4112447048661991E-2</v>
      </c>
    </row>
    <row r="42" spans="1:8" x14ac:dyDescent="0.2">
      <c r="A42" s="3">
        <f>净值数据!A42</f>
        <v>42094</v>
      </c>
      <c r="B42" s="9">
        <f>净值数据!M42</f>
        <v>40.472128117399997</v>
      </c>
      <c r="C42">
        <v>10000</v>
      </c>
      <c r="D42">
        <f>SUM(C$4:C42)</f>
        <v>390000</v>
      </c>
      <c r="E42" s="1">
        <f t="shared" si="0"/>
        <v>247.08362186916347</v>
      </c>
      <c r="F42">
        <f>SUM(E$4:E42)</f>
        <v>10646.385852335125</v>
      </c>
      <c r="G42">
        <f t="shared" si="1"/>
        <v>430881.89220298192</v>
      </c>
      <c r="H42" s="8">
        <f t="shared" si="2"/>
        <v>0.1048253646230306</v>
      </c>
    </row>
    <row r="43" spans="1:8" x14ac:dyDescent="0.2">
      <c r="A43" s="3">
        <f>净值数据!A43</f>
        <v>42124</v>
      </c>
      <c r="B43" s="9">
        <f>净值数据!M43</f>
        <v>50.941901850000001</v>
      </c>
      <c r="C43">
        <v>10000</v>
      </c>
      <c r="D43">
        <f>SUM(C$4:C43)</f>
        <v>400000</v>
      </c>
      <c r="E43" s="1">
        <f t="shared" si="0"/>
        <v>196.30205463167252</v>
      </c>
      <c r="F43">
        <f>SUM(E$4:E43)</f>
        <v>10842.687906966798</v>
      </c>
      <c r="G43">
        <f t="shared" si="1"/>
        <v>552347.14314688451</v>
      </c>
      <c r="H43" s="8">
        <f t="shared" si="2"/>
        <v>0.38086785786721133</v>
      </c>
    </row>
    <row r="44" spans="1:8" x14ac:dyDescent="0.2">
      <c r="A44" s="3">
        <f>净值数据!A44</f>
        <v>42153</v>
      </c>
      <c r="B44" s="9">
        <f>净值数据!M44</f>
        <v>56.268969300599998</v>
      </c>
      <c r="C44">
        <v>10000</v>
      </c>
      <c r="D44">
        <f>SUM(C$4:C44)</f>
        <v>410000</v>
      </c>
      <c r="E44" s="1">
        <f t="shared" si="0"/>
        <v>177.71784563136416</v>
      </c>
      <c r="F44">
        <f>SUM(E$4:E44)</f>
        <v>11020.405752598163</v>
      </c>
      <c r="G44">
        <f t="shared" si="1"/>
        <v>620106.87297310168</v>
      </c>
      <c r="H44" s="8">
        <f t="shared" si="2"/>
        <v>0.51245578773927236</v>
      </c>
    </row>
    <row r="45" spans="1:8" x14ac:dyDescent="0.2">
      <c r="A45" s="3">
        <f>净值数据!A45</f>
        <v>42185</v>
      </c>
      <c r="B45" s="9">
        <f>净值数据!M45</f>
        <v>52.882545729999997</v>
      </c>
      <c r="C45">
        <v>10000</v>
      </c>
      <c r="D45">
        <f>SUM(C$4:C45)</f>
        <v>420000</v>
      </c>
      <c r="E45" s="1">
        <f t="shared" si="0"/>
        <v>189.09830950757447</v>
      </c>
      <c r="F45">
        <f>SUM(E$4:E45)</f>
        <v>11209.504062105738</v>
      </c>
      <c r="G45">
        <f t="shared" si="1"/>
        <v>592787.11117492744</v>
      </c>
      <c r="H45" s="8">
        <f t="shared" si="2"/>
        <v>0.41139788374982733</v>
      </c>
    </row>
    <row r="46" spans="1:8" x14ac:dyDescent="0.2">
      <c r="A46" s="3">
        <f>净值数据!A46</f>
        <v>42216</v>
      </c>
      <c r="B46" s="9">
        <f>净值数据!M46</f>
        <v>45.013234796600003</v>
      </c>
      <c r="C46">
        <v>10000</v>
      </c>
      <c r="D46">
        <f>SUM(C$4:C46)</f>
        <v>430000</v>
      </c>
      <c r="E46" s="1">
        <f t="shared" si="0"/>
        <v>222.15688441825409</v>
      </c>
      <c r="F46">
        <f>SUM(E$4:E46)</f>
        <v>11431.660946523993</v>
      </c>
      <c r="G46">
        <f t="shared" si="1"/>
        <v>514576.03830100712</v>
      </c>
      <c r="H46" s="8">
        <f t="shared" si="2"/>
        <v>0.19668846116513294</v>
      </c>
    </row>
    <row r="47" spans="1:8" x14ac:dyDescent="0.2">
      <c r="A47" s="3">
        <f>净值数据!A47</f>
        <v>42247</v>
      </c>
      <c r="B47" s="9">
        <f>净值数据!M47</f>
        <v>42.933638999999999</v>
      </c>
      <c r="C47">
        <v>10000</v>
      </c>
      <c r="D47">
        <f>SUM(C$4:C47)</f>
        <v>440000</v>
      </c>
      <c r="E47" s="1">
        <f t="shared" si="0"/>
        <v>232.91759638636734</v>
      </c>
      <c r="F47">
        <f>SUM(E$4:E47)</f>
        <v>11664.57854291036</v>
      </c>
      <c r="G47">
        <f t="shared" si="1"/>
        <v>500802.8042484594</v>
      </c>
      <c r="H47" s="8">
        <f t="shared" si="2"/>
        <v>0.13818819147377148</v>
      </c>
    </row>
    <row r="48" spans="1:8" x14ac:dyDescent="0.2">
      <c r="A48" s="3">
        <f>净值数据!A48</f>
        <v>42277</v>
      </c>
      <c r="B48" s="9">
        <f>净值数据!M48</f>
        <v>41.108984</v>
      </c>
      <c r="C48">
        <v>10000</v>
      </c>
      <c r="D48">
        <f>SUM(C$4:C48)</f>
        <v>450000</v>
      </c>
      <c r="E48" s="1">
        <f t="shared" si="0"/>
        <v>243.25582943134765</v>
      </c>
      <c r="F48">
        <f>SUM(E$4:E48)</f>
        <v>11907.834372341707</v>
      </c>
      <c r="G48">
        <f t="shared" si="1"/>
        <v>489518.97268724529</v>
      </c>
      <c r="H48" s="8">
        <f t="shared" si="2"/>
        <v>8.7819939304989436E-2</v>
      </c>
    </row>
    <row r="49" spans="1:8" x14ac:dyDescent="0.2">
      <c r="A49" s="3">
        <f>净值数据!A49</f>
        <v>42307</v>
      </c>
      <c r="B49" s="9">
        <f>净值数据!M49</f>
        <v>46.504044999999998</v>
      </c>
      <c r="C49">
        <v>10000</v>
      </c>
      <c r="D49">
        <f>SUM(C$4:C49)</f>
        <v>460000</v>
      </c>
      <c r="E49" s="1">
        <f t="shared" si="0"/>
        <v>215.03505770304497</v>
      </c>
      <c r="F49">
        <f>SUM(E$4:E49)</f>
        <v>12122.869430044753</v>
      </c>
      <c r="G49">
        <f t="shared" si="1"/>
        <v>563762.46550392557</v>
      </c>
      <c r="H49" s="8">
        <f t="shared" si="2"/>
        <v>0.225570577182447</v>
      </c>
    </row>
    <row r="50" spans="1:8" x14ac:dyDescent="0.2">
      <c r="A50" s="3">
        <f>净值数据!A50</f>
        <v>42338</v>
      </c>
      <c r="B50" s="9">
        <f>净值数据!M50</f>
        <v>45.655827000000002</v>
      </c>
      <c r="C50">
        <v>10000</v>
      </c>
      <c r="D50">
        <f>SUM(C$4:C50)</f>
        <v>470000</v>
      </c>
      <c r="E50" s="1">
        <f t="shared" si="0"/>
        <v>219.03009225963643</v>
      </c>
      <c r="F50">
        <f>SUM(E$4:E50)</f>
        <v>12341.899522304389</v>
      </c>
      <c r="G50">
        <f t="shared" si="1"/>
        <v>563479.62944171182</v>
      </c>
      <c r="H50" s="8">
        <f t="shared" si="2"/>
        <v>0.19889282859938695</v>
      </c>
    </row>
    <row r="51" spans="1:8" x14ac:dyDescent="0.2">
      <c r="A51" s="3">
        <f>净值数据!A51</f>
        <v>42369</v>
      </c>
      <c r="B51" s="9">
        <f>净值数据!M51</f>
        <v>51.583489999999998</v>
      </c>
      <c r="C51">
        <v>10000</v>
      </c>
      <c r="D51">
        <f>SUM(C$4:C51)</f>
        <v>480000</v>
      </c>
      <c r="E51" s="1">
        <f t="shared" si="0"/>
        <v>193.8604774512155</v>
      </c>
      <c r="F51">
        <f>SUM(E$4:E51)</f>
        <v>12535.759999755604</v>
      </c>
      <c r="G51">
        <f t="shared" si="1"/>
        <v>646638.2505897932</v>
      </c>
      <c r="H51" s="8">
        <f t="shared" si="2"/>
        <v>0.34716302206206917</v>
      </c>
    </row>
    <row r="52" spans="1:8" x14ac:dyDescent="0.2">
      <c r="A52" s="3">
        <f>净值数据!A52</f>
        <v>42398</v>
      </c>
      <c r="B52" s="9">
        <f>净值数据!M52</f>
        <v>44.393363000000001</v>
      </c>
      <c r="C52">
        <v>10000</v>
      </c>
      <c r="D52">
        <f>SUM(C$4:C52)</f>
        <v>490000</v>
      </c>
      <c r="E52" s="1">
        <f t="shared" si="0"/>
        <v>225.25889737166341</v>
      </c>
      <c r="F52">
        <f>SUM(E$4:E52)</f>
        <v>12761.018897127267</v>
      </c>
      <c r="G52">
        <f t="shared" si="1"/>
        <v>566504.54415003047</v>
      </c>
      <c r="H52" s="8">
        <f t="shared" si="2"/>
        <v>0.15613172275516418</v>
      </c>
    </row>
    <row r="53" spans="1:8" x14ac:dyDescent="0.2">
      <c r="A53" s="3">
        <f>净值数据!A53</f>
        <v>42429</v>
      </c>
      <c r="B53" s="9">
        <f>净值数据!M53</f>
        <v>44.284869999999998</v>
      </c>
      <c r="C53">
        <v>10000</v>
      </c>
      <c r="D53">
        <f>SUM(C$4:C53)</f>
        <v>500000</v>
      </c>
      <c r="E53" s="1">
        <f t="shared" si="0"/>
        <v>225.81075658571427</v>
      </c>
      <c r="F53">
        <f>SUM(E$4:E53)</f>
        <v>12986.829653712981</v>
      </c>
      <c r="G53">
        <f t="shared" si="1"/>
        <v>575120.06292682432</v>
      </c>
      <c r="H53" s="8">
        <f t="shared" si="2"/>
        <v>0.15024012585364854</v>
      </c>
    </row>
    <row r="54" spans="1:8" x14ac:dyDescent="0.2">
      <c r="A54" s="3">
        <f>净值数据!A54</f>
        <v>42460</v>
      </c>
      <c r="B54" s="9">
        <f>净值数据!M54</f>
        <v>47.884864999999998</v>
      </c>
      <c r="C54">
        <v>10000</v>
      </c>
      <c r="D54">
        <f>SUM(C$4:C54)</f>
        <v>510000</v>
      </c>
      <c r="E54" s="1">
        <f t="shared" si="0"/>
        <v>208.83425274353391</v>
      </c>
      <c r="F54">
        <f>SUM(E$4:E54)</f>
        <v>13195.663906456515</v>
      </c>
      <c r="G54">
        <f t="shared" si="1"/>
        <v>631872.58474604285</v>
      </c>
      <c r="H54" s="8">
        <f t="shared" si="2"/>
        <v>0.23896585244322122</v>
      </c>
    </row>
    <row r="55" spans="1:8" x14ac:dyDescent="0.2">
      <c r="A55" s="3">
        <f>净值数据!A55</f>
        <v>42489</v>
      </c>
      <c r="B55" s="9">
        <f>净值数据!M55</f>
        <v>45.330348000000001</v>
      </c>
      <c r="C55">
        <v>10000</v>
      </c>
      <c r="D55">
        <f>SUM(C$4:C55)</f>
        <v>520000</v>
      </c>
      <c r="E55" s="1">
        <f t="shared" si="0"/>
        <v>220.60276263486881</v>
      </c>
      <c r="F55">
        <f>SUM(E$4:E55)</f>
        <v>13416.266669091385</v>
      </c>
      <c r="G55">
        <f t="shared" si="1"/>
        <v>608164.03697071329</v>
      </c>
      <c r="H55" s="8">
        <f t="shared" si="2"/>
        <v>0.16954622494367944</v>
      </c>
    </row>
    <row r="56" spans="1:8" x14ac:dyDescent="0.2">
      <c r="A56" s="3">
        <f>净值数据!A56</f>
        <v>42521</v>
      </c>
      <c r="B56" s="9">
        <f>净值数据!M56</f>
        <v>45.734730999999996</v>
      </c>
      <c r="C56">
        <v>10000</v>
      </c>
      <c r="D56">
        <f>SUM(C$4:C56)</f>
        <v>530000</v>
      </c>
      <c r="E56" s="1">
        <f t="shared" si="0"/>
        <v>218.65220984900952</v>
      </c>
      <c r="F56">
        <f>SUM(E$4:E56)</f>
        <v>13634.918878940394</v>
      </c>
      <c r="G56">
        <f t="shared" si="1"/>
        <v>623589.34713516047</v>
      </c>
      <c r="H56" s="8">
        <f t="shared" si="2"/>
        <v>0.17658367383992535</v>
      </c>
    </row>
    <row r="57" spans="1:8" x14ac:dyDescent="0.2">
      <c r="A57" s="3">
        <f>净值数据!A57</f>
        <v>42551</v>
      </c>
      <c r="B57" s="9">
        <f>净值数据!M57</f>
        <v>52.106228999999999</v>
      </c>
      <c r="C57">
        <v>10000</v>
      </c>
      <c r="D57">
        <f>SUM(C$4:C57)</f>
        <v>540000</v>
      </c>
      <c r="E57" s="1">
        <f t="shared" si="0"/>
        <v>191.9156345012033</v>
      </c>
      <c r="F57">
        <f>SUM(E$4:E57)</f>
        <v>13826.834513441598</v>
      </c>
      <c r="G57">
        <f t="shared" si="1"/>
        <v>720464.20550249144</v>
      </c>
      <c r="H57" s="8">
        <f t="shared" si="2"/>
        <v>0.33419297315276197</v>
      </c>
    </row>
    <row r="58" spans="1:8" x14ac:dyDescent="0.2">
      <c r="A58" s="3">
        <f>净值数据!A58</f>
        <v>42580</v>
      </c>
      <c r="B58" s="9">
        <f>净值数据!M58</f>
        <v>57.52</v>
      </c>
      <c r="C58">
        <v>10000</v>
      </c>
      <c r="D58">
        <f>SUM(C$4:C58)</f>
        <v>550000</v>
      </c>
      <c r="E58" s="1">
        <f t="shared" si="0"/>
        <v>173.85257301808065</v>
      </c>
      <c r="F58">
        <f>SUM(E$4:E58)</f>
        <v>14000.687086459679</v>
      </c>
      <c r="G58">
        <f t="shared" si="1"/>
        <v>805319.52121316071</v>
      </c>
      <c r="H58" s="8">
        <f t="shared" si="2"/>
        <v>0.46421731129665589</v>
      </c>
    </row>
    <row r="59" spans="1:8" x14ac:dyDescent="0.2">
      <c r="A59" s="3">
        <f>净值数据!A59</f>
        <v>42613</v>
      </c>
      <c r="B59" s="9">
        <f>净值数据!M59</f>
        <v>59.71</v>
      </c>
      <c r="C59">
        <v>10000</v>
      </c>
      <c r="D59">
        <f>SUM(C$4:C59)</f>
        <v>560000</v>
      </c>
      <c r="E59" s="1">
        <f t="shared" si="0"/>
        <v>167.47613465081227</v>
      </c>
      <c r="F59">
        <f>SUM(E$4:E59)</f>
        <v>14168.163221110492</v>
      </c>
      <c r="G59">
        <f t="shared" si="1"/>
        <v>845981.02593250747</v>
      </c>
      <c r="H59" s="8">
        <f t="shared" si="2"/>
        <v>0.51068040345090626</v>
      </c>
    </row>
    <row r="60" spans="1:8" x14ac:dyDescent="0.2">
      <c r="A60" s="3">
        <f>净值数据!A60</f>
        <v>42643</v>
      </c>
      <c r="B60" s="9">
        <f>净值数据!M60</f>
        <v>59.5</v>
      </c>
      <c r="C60">
        <v>10000</v>
      </c>
      <c r="D60">
        <f>SUM(C$4:C60)</f>
        <v>570000</v>
      </c>
      <c r="E60" s="1">
        <f t="shared" si="0"/>
        <v>168.0672268907563</v>
      </c>
      <c r="F60">
        <f>SUM(E$4:E60)</f>
        <v>14336.230448001248</v>
      </c>
      <c r="G60">
        <f t="shared" si="1"/>
        <v>853005.71165607427</v>
      </c>
      <c r="H60" s="8">
        <f t="shared" si="2"/>
        <v>0.49650124851942845</v>
      </c>
    </row>
    <row r="61" spans="1:8" x14ac:dyDescent="0.2">
      <c r="A61" s="3">
        <f>净值数据!A61</f>
        <v>42674</v>
      </c>
      <c r="B61" s="9">
        <f>净值数据!M61</f>
        <v>56</v>
      </c>
      <c r="C61">
        <v>10000</v>
      </c>
      <c r="D61">
        <f>SUM(C$4:C61)</f>
        <v>580000</v>
      </c>
      <c r="E61" s="1">
        <f t="shared" si="0"/>
        <v>178.57142857142858</v>
      </c>
      <c r="F61">
        <f>SUM(E$4:E61)</f>
        <v>14514.801876572677</v>
      </c>
      <c r="G61">
        <f t="shared" si="1"/>
        <v>812828.90508806997</v>
      </c>
      <c r="H61" s="8">
        <f t="shared" si="2"/>
        <v>0.40142914670356888</v>
      </c>
    </row>
    <row r="62" spans="1:8" x14ac:dyDescent="0.2">
      <c r="A62" s="3">
        <f>净值数据!A62</f>
        <v>42704</v>
      </c>
      <c r="B62" s="9">
        <f>净值数据!M62</f>
        <v>60.47</v>
      </c>
      <c r="C62">
        <v>10000</v>
      </c>
      <c r="D62">
        <f>SUM(C$4:C62)</f>
        <v>590000</v>
      </c>
      <c r="E62" s="1">
        <f t="shared" si="0"/>
        <v>165.37125847527699</v>
      </c>
      <c r="F62">
        <f>SUM(E$4:E62)</f>
        <v>14680.173135047955</v>
      </c>
      <c r="G62">
        <f t="shared" si="1"/>
        <v>887710.06947634986</v>
      </c>
      <c r="H62" s="8">
        <f t="shared" si="2"/>
        <v>0.50459333809550833</v>
      </c>
    </row>
    <row r="63" spans="1:8" x14ac:dyDescent="0.2">
      <c r="A63" s="3">
        <f>净值数据!A63</f>
        <v>42734</v>
      </c>
      <c r="B63" s="9">
        <f>净值数据!M63</f>
        <v>53.87</v>
      </c>
      <c r="C63">
        <v>10000</v>
      </c>
      <c r="D63">
        <f>SUM(C$4:C63)</f>
        <v>600000</v>
      </c>
      <c r="E63" s="1">
        <f t="shared" si="0"/>
        <v>185.63207722294413</v>
      </c>
      <c r="F63">
        <f>SUM(E$4:E63)</f>
        <v>14865.8052122709</v>
      </c>
      <c r="G63">
        <f t="shared" si="1"/>
        <v>800820.92678503331</v>
      </c>
      <c r="H63" s="8">
        <f t="shared" si="2"/>
        <v>0.33470154464172208</v>
      </c>
    </row>
  </sheetData>
  <phoneticPr fontId="2" type="noConversion"/>
  <conditionalFormatting sqref="H4:H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{44BD6B72-7B24-4A1D-871C-74D115C6D5B5}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BD6B72-7B24-4A1D-871C-74D115C6D5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workbookViewId="0">
      <selection activeCell="F4" sqref="F4:F63"/>
    </sheetView>
  </sheetViews>
  <sheetFormatPr defaultRowHeight="14.25" x14ac:dyDescent="0.2"/>
  <cols>
    <col min="1" max="2" width="11.625" style="4" customWidth="1"/>
    <col min="4" max="5" width="13" customWidth="1"/>
  </cols>
  <sheetData>
    <row r="3" spans="1:8" x14ac:dyDescent="0.2">
      <c r="A3" s="4" t="str">
        <f>净值数据!A3</f>
        <v>日期</v>
      </c>
      <c r="B3" s="4" t="s">
        <v>7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>
        <f>净值数据!A4</f>
        <v>40939</v>
      </c>
      <c r="B4" s="9">
        <f>净值数据!N4</f>
        <v>7.1147229862165</v>
      </c>
      <c r="C4">
        <v>10000</v>
      </c>
      <c r="D4">
        <f>SUM(C$4:C4)</f>
        <v>10000</v>
      </c>
      <c r="E4" s="1">
        <f>C4/B4</f>
        <v>1405.5361001929671</v>
      </c>
      <c r="F4">
        <f>SUM(E$4:E4)</f>
        <v>1405.5361001929671</v>
      </c>
      <c r="G4">
        <f>F4*B4</f>
        <v>10000</v>
      </c>
      <c r="H4" s="8">
        <f>G4/D4-1</f>
        <v>0</v>
      </c>
    </row>
    <row r="5" spans="1:8" x14ac:dyDescent="0.2">
      <c r="A5" s="3">
        <f>净值数据!A5</f>
        <v>40968</v>
      </c>
      <c r="B5" s="9">
        <f>净值数据!N5</f>
        <v>7.7871034002985002</v>
      </c>
      <c r="C5">
        <v>10000</v>
      </c>
      <c r="D5">
        <f>SUM(C$4:C5)</f>
        <v>20000</v>
      </c>
      <c r="E5" s="1">
        <f t="shared" ref="E5:E63" si="0">C5/B5</f>
        <v>1284.1745493730921</v>
      </c>
      <c r="F5">
        <f>SUM(E$4:E5)</f>
        <v>2689.7106495660591</v>
      </c>
      <c r="G5">
        <f t="shared" ref="G5:G63" si="1">F5*B5</f>
        <v>20945.054945054948</v>
      </c>
      <c r="H5" s="8">
        <f t="shared" ref="H5:H63" si="2">G5/D5-1</f>
        <v>4.7252747252747307E-2</v>
      </c>
    </row>
    <row r="6" spans="1:8" x14ac:dyDescent="0.2">
      <c r="A6" s="3">
        <f>净值数据!A6</f>
        <v>40998</v>
      </c>
      <c r="B6" s="9">
        <f>净值数据!N6</f>
        <v>7.9473801269109998</v>
      </c>
      <c r="C6">
        <v>10000</v>
      </c>
      <c r="D6">
        <f>SUM(C$4:C6)</f>
        <v>30000</v>
      </c>
      <c r="E6" s="1">
        <f t="shared" si="0"/>
        <v>1258.2762923518062</v>
      </c>
      <c r="F6">
        <f>SUM(E$4:E6)</f>
        <v>3947.9869419178654</v>
      </c>
      <c r="G6">
        <f t="shared" si="1"/>
        <v>31376.152963502176</v>
      </c>
      <c r="H6" s="8">
        <f t="shared" si="2"/>
        <v>4.5871765450072433E-2</v>
      </c>
    </row>
    <row r="7" spans="1:8" x14ac:dyDescent="0.2">
      <c r="A7" s="3">
        <f>净值数据!A7</f>
        <v>41026</v>
      </c>
      <c r="B7" s="9">
        <f>净值数据!N7</f>
        <v>8.5572135257295994</v>
      </c>
      <c r="C7">
        <v>10000</v>
      </c>
      <c r="D7">
        <f>SUM(C$4:C7)</f>
        <v>40000</v>
      </c>
      <c r="E7" s="1">
        <f t="shared" si="0"/>
        <v>1168.6047064190077</v>
      </c>
      <c r="F7">
        <f>SUM(E$4:E7)</f>
        <v>5116.5916483368728</v>
      </c>
      <c r="G7">
        <f t="shared" si="1"/>
        <v>43783.767258783395</v>
      </c>
      <c r="H7" s="8">
        <f t="shared" si="2"/>
        <v>9.4594181469584981E-2</v>
      </c>
    </row>
    <row r="8" spans="1:8" x14ac:dyDescent="0.2">
      <c r="A8" s="3">
        <f>净值数据!A8</f>
        <v>41060</v>
      </c>
      <c r="B8" s="9">
        <f>净值数据!N8</f>
        <v>8.9129496750403998</v>
      </c>
      <c r="C8">
        <v>10000</v>
      </c>
      <c r="D8">
        <f>SUM(C$4:C8)</f>
        <v>50000</v>
      </c>
      <c r="E8" s="1">
        <f t="shared" si="0"/>
        <v>1121.9630273470239</v>
      </c>
      <c r="F8">
        <f>SUM(E$4:E8)</f>
        <v>6238.5546756838967</v>
      </c>
      <c r="G8">
        <f t="shared" si="1"/>
        <v>55603.92386935855</v>
      </c>
      <c r="H8" s="8">
        <f t="shared" si="2"/>
        <v>0.11207847738717103</v>
      </c>
    </row>
    <row r="9" spans="1:8" x14ac:dyDescent="0.2">
      <c r="A9" s="3">
        <f>净值数据!A9</f>
        <v>41089</v>
      </c>
      <c r="B9" s="9">
        <f>净值数据!N9</f>
        <v>8.1506579265171997</v>
      </c>
      <c r="C9">
        <v>10000</v>
      </c>
      <c r="D9">
        <f>SUM(C$4:C9)</f>
        <v>60000</v>
      </c>
      <c r="E9" s="1">
        <f t="shared" si="0"/>
        <v>1226.894821271567</v>
      </c>
      <c r="F9">
        <f>SUM(E$4:E9)</f>
        <v>7465.4494969554635</v>
      </c>
      <c r="G9">
        <f t="shared" si="1"/>
        <v>60848.32511737389</v>
      </c>
      <c r="H9" s="8">
        <f t="shared" si="2"/>
        <v>1.4138751956231488E-2</v>
      </c>
    </row>
    <row r="10" spans="1:8" x14ac:dyDescent="0.2">
      <c r="A10" s="3">
        <f>净值数据!A10</f>
        <v>41121</v>
      </c>
      <c r="B10" s="9">
        <f>净值数据!N10</f>
        <v>8.7013163703492999</v>
      </c>
      <c r="C10">
        <v>10000</v>
      </c>
      <c r="D10">
        <f>SUM(C$4:C10)</f>
        <v>70000</v>
      </c>
      <c r="E10" s="1">
        <f t="shared" si="0"/>
        <v>1149.2513976478442</v>
      </c>
      <c r="F10">
        <f>SUM(E$4:E10)</f>
        <v>8614.7008946033075</v>
      </c>
      <c r="G10">
        <f t="shared" si="1"/>
        <v>74959.237919874518</v>
      </c>
      <c r="H10" s="8">
        <f t="shared" si="2"/>
        <v>7.0846255998207486E-2</v>
      </c>
    </row>
    <row r="11" spans="1:8" x14ac:dyDescent="0.2">
      <c r="A11" s="3">
        <f>净值数据!A11</f>
        <v>41152</v>
      </c>
      <c r="B11" s="9">
        <f>净值数据!N11</f>
        <v>8.1930058004162998</v>
      </c>
      <c r="C11">
        <v>10000</v>
      </c>
      <c r="D11">
        <f>SUM(C$4:C11)</f>
        <v>80000</v>
      </c>
      <c r="E11" s="1">
        <f t="shared" si="0"/>
        <v>1220.5532674579438</v>
      </c>
      <c r="F11">
        <f>SUM(E$4:E11)</f>
        <v>9835.2541620612519</v>
      </c>
      <c r="G11">
        <f t="shared" si="1"/>
        <v>80580.294398336395</v>
      </c>
      <c r="H11" s="8">
        <f t="shared" si="2"/>
        <v>7.2536799792048967E-3</v>
      </c>
    </row>
    <row r="12" spans="1:8" x14ac:dyDescent="0.2">
      <c r="A12" s="3">
        <f>净值数据!A12</f>
        <v>41180</v>
      </c>
      <c r="B12" s="9">
        <f>净值数据!N12</f>
        <v>8.5572283347776992</v>
      </c>
      <c r="C12">
        <v>10000</v>
      </c>
      <c r="D12">
        <f>SUM(C$4:C12)</f>
        <v>90000</v>
      </c>
      <c r="E12" s="1">
        <f t="shared" si="0"/>
        <v>1168.602684044165</v>
      </c>
      <c r="F12">
        <f>SUM(E$4:E12)</f>
        <v>11003.856846105416</v>
      </c>
      <c r="G12">
        <f t="shared" si="1"/>
        <v>94162.515595330842</v>
      </c>
      <c r="H12" s="8">
        <f t="shared" si="2"/>
        <v>4.6250173281453755E-2</v>
      </c>
    </row>
    <row r="13" spans="1:8" x14ac:dyDescent="0.2">
      <c r="A13" s="3">
        <f>净值数据!A13</f>
        <v>41213</v>
      </c>
      <c r="B13" s="9">
        <f>净值数据!N13</f>
        <v>9.2416465037426008</v>
      </c>
      <c r="C13">
        <v>10000</v>
      </c>
      <c r="D13">
        <f>SUM(C$4:C13)</f>
        <v>100000</v>
      </c>
      <c r="E13" s="1">
        <f t="shared" si="0"/>
        <v>1082.0582669928231</v>
      </c>
      <c r="F13">
        <f>SUM(E$4:E13)</f>
        <v>12085.915113098239</v>
      </c>
      <c r="G13">
        <f t="shared" si="1"/>
        <v>111693.7551494942</v>
      </c>
      <c r="H13" s="8">
        <f t="shared" si="2"/>
        <v>0.116937551494942</v>
      </c>
    </row>
    <row r="14" spans="1:8" x14ac:dyDescent="0.2">
      <c r="A14" s="3">
        <f>净值数据!A14</f>
        <v>41243</v>
      </c>
      <c r="B14" s="9">
        <f>净值数据!N14</f>
        <v>9.3937394301793002</v>
      </c>
      <c r="C14">
        <v>10000</v>
      </c>
      <c r="D14">
        <f>SUM(C$4:C14)</f>
        <v>110000</v>
      </c>
      <c r="E14" s="1">
        <f t="shared" si="0"/>
        <v>1064.5387892997078</v>
      </c>
      <c r="F14">
        <f>SUM(E$4:E14)</f>
        <v>13150.453902397947</v>
      </c>
      <c r="G14">
        <f t="shared" si="1"/>
        <v>123531.93734771085</v>
      </c>
      <c r="H14" s="8">
        <f t="shared" si="2"/>
        <v>0.12301761225191687</v>
      </c>
    </row>
    <row r="15" spans="1:8" x14ac:dyDescent="0.2">
      <c r="A15" s="3">
        <f>净值数据!A15</f>
        <v>41274</v>
      </c>
      <c r="B15" s="9">
        <f>净值数据!N15</f>
        <v>10.206235852986</v>
      </c>
      <c r="C15">
        <v>10000</v>
      </c>
      <c r="D15">
        <f>SUM(C$4:C15)</f>
        <v>120000</v>
      </c>
      <c r="E15" s="1">
        <f t="shared" si="0"/>
        <v>979.79315234757564</v>
      </c>
      <c r="F15">
        <f>SUM(E$4:E15)</f>
        <v>14130.247054745523</v>
      </c>
      <c r="G15">
        <f t="shared" si="1"/>
        <v>144216.63410169358</v>
      </c>
      <c r="H15" s="8">
        <f t="shared" si="2"/>
        <v>0.20180528418077981</v>
      </c>
    </row>
    <row r="16" spans="1:8" x14ac:dyDescent="0.2">
      <c r="A16" s="3">
        <f>净值数据!A16</f>
        <v>41305</v>
      </c>
      <c r="B16" s="9">
        <f>净值数据!N16</f>
        <v>11.715157781054</v>
      </c>
      <c r="C16">
        <v>10000</v>
      </c>
      <c r="D16">
        <f>SUM(C$4:C16)</f>
        <v>130000</v>
      </c>
      <c r="E16" s="1">
        <f t="shared" si="0"/>
        <v>853.59499094175328</v>
      </c>
      <c r="F16">
        <f>SUM(E$4:E16)</f>
        <v>14983.842045687277</v>
      </c>
      <c r="G16">
        <f t="shared" si="1"/>
        <v>175538.07373161739</v>
      </c>
      <c r="H16" s="8">
        <f t="shared" si="2"/>
        <v>0.35029287485859539</v>
      </c>
    </row>
    <row r="17" spans="1:8" x14ac:dyDescent="0.2">
      <c r="A17" s="3">
        <f>净值数据!A17</f>
        <v>41333</v>
      </c>
      <c r="B17" s="9">
        <f>净值数据!N17</f>
        <v>11.627103981537999</v>
      </c>
      <c r="C17">
        <v>10000</v>
      </c>
      <c r="D17">
        <f>SUM(C$4:C17)</f>
        <v>140000</v>
      </c>
      <c r="E17" s="1">
        <f t="shared" si="0"/>
        <v>860.0593936270302</v>
      </c>
      <c r="F17">
        <f>SUM(E$4:E17)</f>
        <v>15843.901439314308</v>
      </c>
      <c r="G17">
        <f t="shared" si="1"/>
        <v>184218.68950814701</v>
      </c>
      <c r="H17" s="8">
        <f t="shared" si="2"/>
        <v>0.31584778220105014</v>
      </c>
    </row>
    <row r="18" spans="1:8" x14ac:dyDescent="0.2">
      <c r="A18" s="3">
        <f>净值数据!A18</f>
        <v>41362</v>
      </c>
      <c r="B18" s="9">
        <f>净值数据!N18</f>
        <v>11.434986600776</v>
      </c>
      <c r="C18">
        <v>10000</v>
      </c>
      <c r="D18">
        <f>SUM(C$4:C18)</f>
        <v>150000</v>
      </c>
      <c r="E18" s="1">
        <f t="shared" si="0"/>
        <v>874.50911392597357</v>
      </c>
      <c r="F18">
        <f>SUM(E$4:E18)</f>
        <v>16718.410553240283</v>
      </c>
      <c r="G18">
        <f t="shared" si="1"/>
        <v>191174.80066257471</v>
      </c>
      <c r="H18" s="8">
        <f t="shared" si="2"/>
        <v>0.2744986710838313</v>
      </c>
    </row>
    <row r="19" spans="1:8" x14ac:dyDescent="0.2">
      <c r="A19" s="3">
        <f>净值数据!A19</f>
        <v>41390</v>
      </c>
      <c r="B19" s="9">
        <f>净值数据!N19</f>
        <v>10.406358124613</v>
      </c>
      <c r="C19">
        <v>10000</v>
      </c>
      <c r="D19">
        <f>SUM(C$4:C19)</f>
        <v>160000</v>
      </c>
      <c r="E19" s="1">
        <f t="shared" si="0"/>
        <v>960.9509763409078</v>
      </c>
      <c r="F19">
        <f>SUM(E$4:E19)</f>
        <v>17679.361529581191</v>
      </c>
      <c r="G19">
        <f t="shared" si="1"/>
        <v>183977.76749132774</v>
      </c>
      <c r="H19" s="8">
        <f t="shared" si="2"/>
        <v>0.14986104682079837</v>
      </c>
    </row>
    <row r="20" spans="1:8" x14ac:dyDescent="0.2">
      <c r="A20" s="3">
        <f>净值数据!A20</f>
        <v>41425</v>
      </c>
      <c r="B20" s="9">
        <f>净值数据!N20</f>
        <v>10.730556204649</v>
      </c>
      <c r="C20">
        <v>10000</v>
      </c>
      <c r="D20">
        <f>SUM(C$4:C20)</f>
        <v>170000</v>
      </c>
      <c r="E20" s="1">
        <f t="shared" si="0"/>
        <v>931.91814191956917</v>
      </c>
      <c r="F20">
        <f>SUM(E$4:E20)</f>
        <v>18611.279671500761</v>
      </c>
      <c r="G20">
        <f t="shared" si="1"/>
        <v>199709.38255548029</v>
      </c>
      <c r="H20" s="8">
        <f t="shared" si="2"/>
        <v>0.17476107385576634</v>
      </c>
    </row>
    <row r="21" spans="1:8" x14ac:dyDescent="0.2">
      <c r="A21" s="3">
        <f>净值数据!A21</f>
        <v>41453</v>
      </c>
      <c r="B21" s="9">
        <f>净值数据!N21</f>
        <v>10.030128253954</v>
      </c>
      <c r="C21">
        <v>10000</v>
      </c>
      <c r="D21">
        <f>SUM(C$4:C21)</f>
        <v>180000</v>
      </c>
      <c r="E21" s="1">
        <f t="shared" si="0"/>
        <v>996.99622445584146</v>
      </c>
      <c r="F21">
        <f>SUM(E$4:E21)</f>
        <v>19608.275895956602</v>
      </c>
      <c r="G21">
        <f t="shared" si="1"/>
        <v>196673.52207535951</v>
      </c>
      <c r="H21" s="8">
        <f t="shared" si="2"/>
        <v>9.2630678196441663E-2</v>
      </c>
    </row>
    <row r="22" spans="1:8" x14ac:dyDescent="0.2">
      <c r="A22" s="3">
        <f>净值数据!A22</f>
        <v>41486</v>
      </c>
      <c r="B22" s="9">
        <f>净值数据!N22</f>
        <v>10.836660558467001</v>
      </c>
      <c r="C22">
        <v>10000</v>
      </c>
      <c r="D22">
        <f>SUM(C$4:C22)</f>
        <v>190000</v>
      </c>
      <c r="E22" s="1">
        <f t="shared" si="0"/>
        <v>922.7935069154405</v>
      </c>
      <c r="F22">
        <f>SUM(E$4:E22)</f>
        <v>20531.069402872043</v>
      </c>
      <c r="G22">
        <f t="shared" si="1"/>
        <v>222488.23002125209</v>
      </c>
      <c r="H22" s="8">
        <f t="shared" si="2"/>
        <v>0.1709906843223794</v>
      </c>
    </row>
    <row r="23" spans="1:8" x14ac:dyDescent="0.2">
      <c r="A23" s="3">
        <f>净值数据!A23</f>
        <v>41516</v>
      </c>
      <c r="B23" s="9">
        <f>净值数据!N23</f>
        <v>10.853313129437</v>
      </c>
      <c r="C23">
        <v>10000</v>
      </c>
      <c r="D23">
        <f>SUM(C$4:C23)</f>
        <v>200000</v>
      </c>
      <c r="E23" s="1">
        <f t="shared" si="0"/>
        <v>921.37763655573588</v>
      </c>
      <c r="F23">
        <f>SUM(E$4:E23)</f>
        <v>21452.447039427778</v>
      </c>
      <c r="G23">
        <f t="shared" si="1"/>
        <v>232830.1251115734</v>
      </c>
      <c r="H23" s="8">
        <f t="shared" si="2"/>
        <v>0.16415062555786708</v>
      </c>
    </row>
    <row r="24" spans="1:8" x14ac:dyDescent="0.2">
      <c r="A24" s="3">
        <f>净值数据!A24</f>
        <v>41547</v>
      </c>
      <c r="B24" s="9">
        <f>净值数据!N24</f>
        <v>11.057307123814001</v>
      </c>
      <c r="C24">
        <v>10000</v>
      </c>
      <c r="D24">
        <f>SUM(C$4:C24)</f>
        <v>210000</v>
      </c>
      <c r="E24" s="1">
        <f t="shared" si="0"/>
        <v>904.37932925486984</v>
      </c>
      <c r="F24">
        <f>SUM(E$4:E24)</f>
        <v>22356.826368682647</v>
      </c>
      <c r="G24">
        <f t="shared" si="1"/>
        <v>247206.29547230733</v>
      </c>
      <c r="H24" s="8">
        <f t="shared" si="2"/>
        <v>0.17717283558241581</v>
      </c>
    </row>
    <row r="25" spans="1:8" x14ac:dyDescent="0.2">
      <c r="A25" s="3">
        <f>净值数据!A25</f>
        <v>41578</v>
      </c>
      <c r="B25" s="9">
        <f>净值数据!N25</f>
        <v>12.822479646592001</v>
      </c>
      <c r="C25">
        <v>10000</v>
      </c>
      <c r="D25">
        <f>SUM(C$4:C25)</f>
        <v>220000</v>
      </c>
      <c r="E25" s="1">
        <f t="shared" si="0"/>
        <v>779.88035665611926</v>
      </c>
      <c r="F25">
        <f>SUM(E$4:E25)</f>
        <v>23136.706725338765</v>
      </c>
      <c r="G25">
        <f t="shared" si="1"/>
        <v>296669.95107482455</v>
      </c>
      <c r="H25" s="8">
        <f t="shared" si="2"/>
        <v>0.3484997776128389</v>
      </c>
    </row>
    <row r="26" spans="1:8" x14ac:dyDescent="0.2">
      <c r="A26" s="3">
        <f>净值数据!A26</f>
        <v>41607</v>
      </c>
      <c r="B26" s="9">
        <f>净值数据!N26</f>
        <v>12.989005356288001</v>
      </c>
      <c r="C26">
        <v>10000</v>
      </c>
      <c r="D26">
        <f>SUM(C$4:C26)</f>
        <v>230000</v>
      </c>
      <c r="E26" s="1">
        <f t="shared" si="0"/>
        <v>769.88189054514339</v>
      </c>
      <c r="F26">
        <f>SUM(E$4:E26)</f>
        <v>23906.588615883909</v>
      </c>
      <c r="G26">
        <f t="shared" si="1"/>
        <v>310522.80758228985</v>
      </c>
      <c r="H26" s="8">
        <f t="shared" si="2"/>
        <v>0.35009916340126024</v>
      </c>
    </row>
    <row r="27" spans="1:8" x14ac:dyDescent="0.2">
      <c r="A27" s="3">
        <f>净值数据!A27</f>
        <v>41639</v>
      </c>
      <c r="B27" s="9">
        <f>净值数据!N27</f>
        <v>13.596824196678</v>
      </c>
      <c r="C27">
        <v>10000</v>
      </c>
      <c r="D27">
        <f>SUM(C$4:C27)</f>
        <v>240000</v>
      </c>
      <c r="E27" s="1">
        <f t="shared" si="0"/>
        <v>735.4658599206731</v>
      </c>
      <c r="F27">
        <f>SUM(E$4:E27)</f>
        <v>24642.054475804583</v>
      </c>
      <c r="G27">
        <f t="shared" si="1"/>
        <v>335053.68255247717</v>
      </c>
      <c r="H27" s="8">
        <f t="shared" si="2"/>
        <v>0.39605701063532162</v>
      </c>
    </row>
    <row r="28" spans="1:8" x14ac:dyDescent="0.2">
      <c r="A28" s="3">
        <f>净值数据!A28</f>
        <v>41669</v>
      </c>
      <c r="B28" s="9">
        <f>净值数据!N28</f>
        <v>11.806672817446</v>
      </c>
      <c r="C28">
        <v>10000</v>
      </c>
      <c r="D28">
        <f>SUM(C$4:C28)</f>
        <v>250000</v>
      </c>
      <c r="E28" s="1">
        <f t="shared" si="0"/>
        <v>846.97866660822604</v>
      </c>
      <c r="F28">
        <f>SUM(E$4:E28)</f>
        <v>25489.033142412809</v>
      </c>
      <c r="G28">
        <f t="shared" si="1"/>
        <v>300940.6747455055</v>
      </c>
      <c r="H28" s="8">
        <f t="shared" si="2"/>
        <v>0.20376269898202204</v>
      </c>
    </row>
    <row r="29" spans="1:8" x14ac:dyDescent="0.2">
      <c r="A29" s="3">
        <f>净值数据!A29</f>
        <v>41698</v>
      </c>
      <c r="B29" s="9">
        <f>净值数据!N29</f>
        <v>11.55272111016</v>
      </c>
      <c r="C29">
        <v>10000</v>
      </c>
      <c r="D29">
        <f>SUM(C$4:C29)</f>
        <v>260000</v>
      </c>
      <c r="E29" s="1">
        <f t="shared" si="0"/>
        <v>865.59693639670184</v>
      </c>
      <c r="F29">
        <f>SUM(E$4:E29)</f>
        <v>26354.63007880951</v>
      </c>
      <c r="G29">
        <f t="shared" si="1"/>
        <v>304467.69126192032</v>
      </c>
      <c r="H29" s="8">
        <f t="shared" si="2"/>
        <v>0.17102958177661653</v>
      </c>
    </row>
    <row r="30" spans="1:8" x14ac:dyDescent="0.2">
      <c r="A30" s="3">
        <f>净值数据!A30</f>
        <v>41729</v>
      </c>
      <c r="B30" s="9">
        <f>净值数据!N30</f>
        <v>11.656799678720001</v>
      </c>
      <c r="C30">
        <v>10000</v>
      </c>
      <c r="D30">
        <f>SUM(C$4:C30)</f>
        <v>270000</v>
      </c>
      <c r="E30" s="1">
        <f t="shared" si="0"/>
        <v>857.86839232173122</v>
      </c>
      <c r="F30">
        <f>SUM(E$4:E30)</f>
        <v>27212.498471131243</v>
      </c>
      <c r="G30">
        <f t="shared" si="1"/>
        <v>317210.6434354512</v>
      </c>
      <c r="H30" s="8">
        <f t="shared" si="2"/>
        <v>0.17485423494611552</v>
      </c>
    </row>
    <row r="31" spans="1:8" x14ac:dyDescent="0.2">
      <c r="A31" s="3">
        <f>净值数据!A31</f>
        <v>41759</v>
      </c>
      <c r="B31" s="9">
        <f>净值数据!N31</f>
        <v>12.535222797366</v>
      </c>
      <c r="C31">
        <v>10000</v>
      </c>
      <c r="D31">
        <f>SUM(C$4:C31)</f>
        <v>280000</v>
      </c>
      <c r="E31" s="1">
        <f t="shared" si="0"/>
        <v>797.752075224485</v>
      </c>
      <c r="F31">
        <f>SUM(E$4:E31)</f>
        <v>28010.250546355728</v>
      </c>
      <c r="G31">
        <f t="shared" si="1"/>
        <v>351114.7312086118</v>
      </c>
      <c r="H31" s="8">
        <f t="shared" si="2"/>
        <v>0.25398118288789928</v>
      </c>
    </row>
    <row r="32" spans="1:8" x14ac:dyDescent="0.2">
      <c r="A32" s="3">
        <f>净值数据!A32</f>
        <v>41789</v>
      </c>
      <c r="B32" s="9">
        <f>净值数据!N32</f>
        <v>12.88908993047</v>
      </c>
      <c r="C32">
        <v>10000</v>
      </c>
      <c r="D32">
        <f>SUM(C$4:C32)</f>
        <v>290000</v>
      </c>
      <c r="E32" s="1">
        <f t="shared" si="0"/>
        <v>775.84996721606012</v>
      </c>
      <c r="F32">
        <f>SUM(E$4:E32)</f>
        <v>28786.10051357179</v>
      </c>
      <c r="G32">
        <f t="shared" si="1"/>
        <v>371026.63826697547</v>
      </c>
      <c r="H32" s="8">
        <f t="shared" si="2"/>
        <v>0.27940220092060497</v>
      </c>
    </row>
    <row r="33" spans="1:8" x14ac:dyDescent="0.2">
      <c r="A33" s="3">
        <f>净值数据!A33</f>
        <v>41820</v>
      </c>
      <c r="B33" s="9">
        <f>净值数据!N33</f>
        <v>12.881335760000001</v>
      </c>
      <c r="C33">
        <v>10000</v>
      </c>
      <c r="D33">
        <f>SUM(C$4:C33)</f>
        <v>300000</v>
      </c>
      <c r="E33" s="1">
        <f t="shared" si="0"/>
        <v>776.31700518611433</v>
      </c>
      <c r="F33">
        <f>SUM(E$4:E33)</f>
        <v>29562.417518757902</v>
      </c>
      <c r="G33">
        <f t="shared" si="1"/>
        <v>380803.42593642668</v>
      </c>
      <c r="H33" s="8">
        <f t="shared" si="2"/>
        <v>0.26934475312142236</v>
      </c>
    </row>
    <row r="34" spans="1:8" x14ac:dyDescent="0.2">
      <c r="A34" s="3">
        <f>净值数据!A34</f>
        <v>41851</v>
      </c>
      <c r="B34" s="9">
        <f>净值数据!N34</f>
        <v>13.226879232</v>
      </c>
      <c r="C34">
        <v>10000</v>
      </c>
      <c r="D34">
        <f>SUM(C$4:C34)</f>
        <v>310000</v>
      </c>
      <c r="E34" s="1">
        <f t="shared" si="0"/>
        <v>756.0362368627998</v>
      </c>
      <c r="F34">
        <f>SUM(E$4:E34)</f>
        <v>30318.453755620703</v>
      </c>
      <c r="G34">
        <f t="shared" si="1"/>
        <v>401018.52632657188</v>
      </c>
      <c r="H34" s="8">
        <f t="shared" si="2"/>
        <v>0.29360814944055447</v>
      </c>
    </row>
    <row r="35" spans="1:8" x14ac:dyDescent="0.2">
      <c r="A35" s="3">
        <f>净值数据!A35</f>
        <v>41880</v>
      </c>
      <c r="B35" s="9">
        <f>净值数据!N35</f>
        <v>12.439564991999999</v>
      </c>
      <c r="C35">
        <v>10000</v>
      </c>
      <c r="D35">
        <f>SUM(C$4:C35)</f>
        <v>320000</v>
      </c>
      <c r="E35" s="1">
        <f t="shared" si="0"/>
        <v>803.88663160095177</v>
      </c>
      <c r="F35">
        <f>SUM(E$4:E35)</f>
        <v>31122.340387221655</v>
      </c>
      <c r="G35">
        <f t="shared" si="1"/>
        <v>387148.37594999018</v>
      </c>
      <c r="H35" s="8">
        <f t="shared" si="2"/>
        <v>0.20983867484371932</v>
      </c>
    </row>
    <row r="36" spans="1:8" x14ac:dyDescent="0.2">
      <c r="A36" s="3">
        <f>净值数据!A36</f>
        <v>41912</v>
      </c>
      <c r="B36" s="9">
        <f>净值数据!N36</f>
        <v>12.129013263999999</v>
      </c>
      <c r="C36">
        <v>10000</v>
      </c>
      <c r="D36">
        <f>SUM(C$4:C36)</f>
        <v>330000</v>
      </c>
      <c r="E36" s="1">
        <f t="shared" si="0"/>
        <v>824.46937622542623</v>
      </c>
      <c r="F36">
        <f>SUM(E$4:E36)</f>
        <v>31946.80976344708</v>
      </c>
      <c r="G36">
        <f t="shared" si="1"/>
        <v>387483.2793633343</v>
      </c>
      <c r="H36" s="8">
        <f t="shared" si="2"/>
        <v>0.17419175564646761</v>
      </c>
    </row>
    <row r="37" spans="1:8" x14ac:dyDescent="0.2">
      <c r="A37" s="3">
        <f>净值数据!A37</f>
        <v>41943</v>
      </c>
      <c r="B37" s="9">
        <f>净值数据!N37</f>
        <v>12.42206912</v>
      </c>
      <c r="C37">
        <v>10000</v>
      </c>
      <c r="D37">
        <f>SUM(C$4:C37)</f>
        <v>340000</v>
      </c>
      <c r="E37" s="1">
        <f t="shared" si="0"/>
        <v>805.0188662933474</v>
      </c>
      <c r="F37">
        <f>SUM(E$4:E37)</f>
        <v>32751.828629740427</v>
      </c>
      <c r="G37">
        <f t="shared" si="1"/>
        <v>406845.47904503049</v>
      </c>
      <c r="H37" s="8">
        <f t="shared" si="2"/>
        <v>0.1966043501324426</v>
      </c>
    </row>
    <row r="38" spans="1:8" x14ac:dyDescent="0.2">
      <c r="A38" s="3">
        <f>净值数据!A38</f>
        <v>41971</v>
      </c>
      <c r="B38" s="9">
        <f>净值数据!N38</f>
        <v>13.248749072000001</v>
      </c>
      <c r="C38">
        <v>10000</v>
      </c>
      <c r="D38">
        <f>SUM(C$4:C38)</f>
        <v>350000</v>
      </c>
      <c r="E38" s="1">
        <f t="shared" si="0"/>
        <v>754.78824043351153</v>
      </c>
      <c r="F38">
        <f>SUM(E$4:E38)</f>
        <v>33506.616870173937</v>
      </c>
      <c r="G38">
        <f t="shared" si="1"/>
        <v>443920.75916457654</v>
      </c>
      <c r="H38" s="8">
        <f t="shared" si="2"/>
        <v>0.2683450261845044</v>
      </c>
    </row>
    <row r="39" spans="1:8" x14ac:dyDescent="0.2">
      <c r="A39" s="3">
        <f>净值数据!A39</f>
        <v>42004</v>
      </c>
      <c r="B39" s="9">
        <f>净值数据!N39</f>
        <v>16.236169216</v>
      </c>
      <c r="C39">
        <v>10000</v>
      </c>
      <c r="D39">
        <f>SUM(C$4:C39)</f>
        <v>360000</v>
      </c>
      <c r="E39" s="1">
        <f t="shared" si="0"/>
        <v>615.90883089253953</v>
      </c>
      <c r="F39">
        <f>SUM(E$4:E39)</f>
        <v>34122.525701066479</v>
      </c>
      <c r="G39">
        <f t="shared" si="1"/>
        <v>554019.10135982442</v>
      </c>
      <c r="H39" s="8">
        <f t="shared" si="2"/>
        <v>0.53894194822173458</v>
      </c>
    </row>
    <row r="40" spans="1:8" x14ac:dyDescent="0.2">
      <c r="A40" s="3">
        <f>净值数据!A40</f>
        <v>42034</v>
      </c>
      <c r="B40" s="9">
        <f>净值数据!N40</f>
        <v>17.670830720000001</v>
      </c>
      <c r="C40">
        <v>10000</v>
      </c>
      <c r="D40">
        <f>SUM(C$4:C40)</f>
        <v>370000</v>
      </c>
      <c r="E40" s="1">
        <f t="shared" si="0"/>
        <v>565.90435155274918</v>
      </c>
      <c r="F40">
        <f>SUM(E$4:E40)</f>
        <v>34688.430052619231</v>
      </c>
      <c r="G40">
        <f t="shared" si="1"/>
        <v>612973.37540239515</v>
      </c>
      <c r="H40" s="8">
        <f t="shared" si="2"/>
        <v>0.65668479838485183</v>
      </c>
    </row>
    <row r="41" spans="1:8" x14ac:dyDescent="0.2">
      <c r="A41" s="3">
        <f>净值数据!A41</f>
        <v>42062</v>
      </c>
      <c r="B41" s="9">
        <f>净值数据!N41</f>
        <v>17.727692304000001</v>
      </c>
      <c r="C41">
        <v>10000</v>
      </c>
      <c r="D41">
        <f>SUM(C$4:C41)</f>
        <v>380000</v>
      </c>
      <c r="E41" s="1">
        <f t="shared" si="0"/>
        <v>564.08921299607857</v>
      </c>
      <c r="F41">
        <f>SUM(E$4:E41)</f>
        <v>35252.519265615309</v>
      </c>
      <c r="G41">
        <f t="shared" si="1"/>
        <v>624945.81448166026</v>
      </c>
      <c r="H41" s="8">
        <f t="shared" si="2"/>
        <v>0.64459424863594794</v>
      </c>
    </row>
    <row r="42" spans="1:8" x14ac:dyDescent="0.2">
      <c r="A42" s="3">
        <f>净值数据!A42</f>
        <v>42094</v>
      </c>
      <c r="B42" s="9">
        <f>净值数据!N42</f>
        <v>19.149231904000001</v>
      </c>
      <c r="C42">
        <v>10000</v>
      </c>
      <c r="D42">
        <f>SUM(C$4:C42)</f>
        <v>390000</v>
      </c>
      <c r="E42" s="1">
        <f t="shared" si="0"/>
        <v>522.21415721176493</v>
      </c>
      <c r="F42">
        <f>SUM(E$4:E42)</f>
        <v>35774.73342282707</v>
      </c>
      <c r="G42">
        <f t="shared" si="1"/>
        <v>685058.66661749524</v>
      </c>
      <c r="H42" s="8">
        <f t="shared" si="2"/>
        <v>0.75656068363460327</v>
      </c>
    </row>
    <row r="43" spans="1:8" x14ac:dyDescent="0.2">
      <c r="A43" s="3">
        <f>净值数据!A43</f>
        <v>42124</v>
      </c>
      <c r="B43" s="9">
        <f>净值数据!N43</f>
        <v>24.931617599999999</v>
      </c>
      <c r="C43">
        <v>10000</v>
      </c>
      <c r="D43">
        <f>SUM(C$4:C43)</f>
        <v>400000</v>
      </c>
      <c r="E43" s="1">
        <f t="shared" si="0"/>
        <v>401.0971193461591</v>
      </c>
      <c r="F43">
        <f>SUM(E$4:E43)</f>
        <v>36175.830542173229</v>
      </c>
      <c r="G43">
        <f t="shared" si="1"/>
        <v>901921.97343986365</v>
      </c>
      <c r="H43" s="8">
        <f t="shared" si="2"/>
        <v>1.2548049335996589</v>
      </c>
    </row>
    <row r="44" spans="1:8" x14ac:dyDescent="0.2">
      <c r="A44" s="3">
        <f>净值数据!A44</f>
        <v>42153</v>
      </c>
      <c r="B44" s="9">
        <f>净值数据!N44</f>
        <v>27.210454928000001</v>
      </c>
      <c r="C44">
        <v>10000</v>
      </c>
      <c r="D44">
        <f>SUM(C$4:C44)</f>
        <v>410000</v>
      </c>
      <c r="E44" s="1">
        <f t="shared" si="0"/>
        <v>367.50579975455821</v>
      </c>
      <c r="F44">
        <f>SUM(E$4:E44)</f>
        <v>36543.336341927788</v>
      </c>
      <c r="G44">
        <f t="shared" si="1"/>
        <v>994360.80645077047</v>
      </c>
      <c r="H44" s="8">
        <f t="shared" si="2"/>
        <v>1.4252702596360254</v>
      </c>
    </row>
    <row r="45" spans="1:8" x14ac:dyDescent="0.2">
      <c r="A45" s="3">
        <f>净值数据!A45</f>
        <v>42185</v>
      </c>
      <c r="B45" s="9">
        <f>净值数据!N45</f>
        <v>27.94965552</v>
      </c>
      <c r="C45">
        <v>10000</v>
      </c>
      <c r="D45">
        <f>SUM(C$4:C45)</f>
        <v>420000</v>
      </c>
      <c r="E45" s="1">
        <f t="shared" si="0"/>
        <v>357.78616279704329</v>
      </c>
      <c r="F45">
        <f>SUM(E$4:E45)</f>
        <v>36901.12250472483</v>
      </c>
      <c r="G45">
        <f t="shared" si="1"/>
        <v>1031373.6623083786</v>
      </c>
      <c r="H45" s="8">
        <f t="shared" si="2"/>
        <v>1.4556515769247111</v>
      </c>
    </row>
    <row r="46" spans="1:8" x14ac:dyDescent="0.2">
      <c r="A46" s="3">
        <f>净值数据!A46</f>
        <v>42216</v>
      </c>
      <c r="B46" s="9">
        <f>净值数据!N46</f>
        <v>20.56982</v>
      </c>
      <c r="C46">
        <v>10000</v>
      </c>
      <c r="D46">
        <f>SUM(C$4:C46)</f>
        <v>430000</v>
      </c>
      <c r="E46" s="1">
        <f t="shared" si="0"/>
        <v>486.14912527187892</v>
      </c>
      <c r="F46">
        <f>SUM(E$4:E46)</f>
        <v>37387.271629996707</v>
      </c>
      <c r="G46">
        <f t="shared" si="1"/>
        <v>769049.44772013882</v>
      </c>
      <c r="H46" s="8">
        <f t="shared" si="2"/>
        <v>0.78848708772125309</v>
      </c>
    </row>
    <row r="47" spans="1:8" x14ac:dyDescent="0.2">
      <c r="A47" s="3">
        <f>净值数据!A47</f>
        <v>42247</v>
      </c>
      <c r="B47" s="9">
        <f>净值数据!N47</f>
        <v>17.010899999999999</v>
      </c>
      <c r="C47">
        <v>10000</v>
      </c>
      <c r="D47">
        <f>SUM(C$4:C47)</f>
        <v>440000</v>
      </c>
      <c r="E47" s="1">
        <f t="shared" si="0"/>
        <v>587.8583731607381</v>
      </c>
      <c r="F47">
        <f>SUM(E$4:E47)</f>
        <v>37975.130003157443</v>
      </c>
      <c r="G47">
        <f t="shared" si="1"/>
        <v>645991.13897071092</v>
      </c>
      <c r="H47" s="8">
        <f t="shared" si="2"/>
        <v>0.46816167947888854</v>
      </c>
    </row>
    <row r="48" spans="1:8" x14ac:dyDescent="0.2">
      <c r="A48" s="3">
        <f>净值数据!A48</f>
        <v>42277</v>
      </c>
      <c r="B48" s="9">
        <f>净值数据!N48</f>
        <v>14.917960000000001</v>
      </c>
      <c r="C48">
        <v>10000</v>
      </c>
      <c r="D48">
        <f>SUM(C$4:C48)</f>
        <v>450000</v>
      </c>
      <c r="E48" s="1">
        <f t="shared" si="0"/>
        <v>670.3329409651185</v>
      </c>
      <c r="F48">
        <f>SUM(E$4:E48)</f>
        <v>38645.462944122562</v>
      </c>
      <c r="G48">
        <f t="shared" si="1"/>
        <v>576511.47038190265</v>
      </c>
      <c r="H48" s="8">
        <f t="shared" si="2"/>
        <v>0.28113660084867265</v>
      </c>
    </row>
    <row r="49" spans="1:8" x14ac:dyDescent="0.2">
      <c r="A49" s="3">
        <f>净值数据!A49</f>
        <v>42307</v>
      </c>
      <c r="B49" s="9">
        <f>净值数据!N49</f>
        <v>15.996700000000001</v>
      </c>
      <c r="C49">
        <v>10000</v>
      </c>
      <c r="D49">
        <f>SUM(C$4:C49)</f>
        <v>460000</v>
      </c>
      <c r="E49" s="1">
        <f t="shared" si="0"/>
        <v>625.12893284239874</v>
      </c>
      <c r="F49">
        <f>SUM(E$4:E49)</f>
        <v>39270.591876964958</v>
      </c>
      <c r="G49">
        <f t="shared" si="1"/>
        <v>628199.87707824539</v>
      </c>
      <c r="H49" s="8">
        <f t="shared" si="2"/>
        <v>0.36565190669183778</v>
      </c>
    </row>
    <row r="50" spans="1:8" x14ac:dyDescent="0.2">
      <c r="A50" s="3">
        <f>净值数据!A50</f>
        <v>42338</v>
      </c>
      <c r="B50" s="9">
        <f>净值数据!N50</f>
        <v>16.900259999999999</v>
      </c>
      <c r="C50">
        <v>10000</v>
      </c>
      <c r="D50">
        <f>SUM(C$4:C50)</f>
        <v>470000</v>
      </c>
      <c r="E50" s="1">
        <f t="shared" si="0"/>
        <v>591.70687314869713</v>
      </c>
      <c r="F50">
        <f>SUM(E$4:E50)</f>
        <v>39862.298750113652</v>
      </c>
      <c r="G50">
        <f t="shared" si="1"/>
        <v>673683.21307459578</v>
      </c>
      <c r="H50" s="8">
        <f t="shared" si="2"/>
        <v>0.43336853845658685</v>
      </c>
    </row>
    <row r="51" spans="1:8" x14ac:dyDescent="0.2">
      <c r="A51" s="3">
        <f>净值数据!A51</f>
        <v>42369</v>
      </c>
      <c r="B51" s="9">
        <f>净值数据!N51</f>
        <v>20.6067</v>
      </c>
      <c r="C51">
        <v>10000</v>
      </c>
      <c r="D51">
        <f>SUM(C$4:C51)</f>
        <v>480000</v>
      </c>
      <c r="E51" s="1">
        <f t="shared" si="0"/>
        <v>485.27905972329387</v>
      </c>
      <c r="F51">
        <f>SUM(E$4:E51)</f>
        <v>40347.577809836948</v>
      </c>
      <c r="G51">
        <f t="shared" si="1"/>
        <v>831430.43165396701</v>
      </c>
      <c r="H51" s="8">
        <f t="shared" si="2"/>
        <v>0.73214673261243135</v>
      </c>
    </row>
    <row r="52" spans="1:8" x14ac:dyDescent="0.2">
      <c r="A52" s="3">
        <f>净值数据!A52</f>
        <v>42398</v>
      </c>
      <c r="B52" s="9">
        <f>净值数据!N52</f>
        <v>17.26906</v>
      </c>
      <c r="C52">
        <v>10000</v>
      </c>
      <c r="D52">
        <f>SUM(C$4:C52)</f>
        <v>490000</v>
      </c>
      <c r="E52" s="1">
        <f t="shared" si="0"/>
        <v>579.07031419197108</v>
      </c>
      <c r="F52">
        <f>SUM(E$4:E52)</f>
        <v>40926.648124028921</v>
      </c>
      <c r="G52">
        <f t="shared" si="1"/>
        <v>706764.74205274286</v>
      </c>
      <c r="H52" s="8">
        <f t="shared" si="2"/>
        <v>0.44237702459743433</v>
      </c>
    </row>
    <row r="53" spans="1:8" x14ac:dyDescent="0.2">
      <c r="A53" s="3">
        <f>净值数据!A53</f>
        <v>42429</v>
      </c>
      <c r="B53" s="9">
        <f>净值数据!N53</f>
        <v>17.720839999999999</v>
      </c>
      <c r="C53">
        <v>10000</v>
      </c>
      <c r="D53">
        <f>SUM(C$4:C53)</f>
        <v>500000</v>
      </c>
      <c r="E53" s="1">
        <f t="shared" si="0"/>
        <v>564.30733531819033</v>
      </c>
      <c r="F53">
        <f>SUM(E$4:E53)</f>
        <v>41490.955459347111</v>
      </c>
      <c r="G53">
        <f t="shared" si="1"/>
        <v>735254.58314221667</v>
      </c>
      <c r="H53" s="8">
        <f t="shared" si="2"/>
        <v>0.4705091662844334</v>
      </c>
    </row>
    <row r="54" spans="1:8" x14ac:dyDescent="0.2">
      <c r="A54" s="3">
        <f>净值数据!A54</f>
        <v>42460</v>
      </c>
      <c r="B54" s="9">
        <f>净值数据!N54</f>
        <v>17.720839999999999</v>
      </c>
      <c r="C54">
        <v>10000</v>
      </c>
      <c r="D54">
        <f>SUM(C$4:C54)</f>
        <v>510000</v>
      </c>
      <c r="E54" s="1">
        <f t="shared" si="0"/>
        <v>564.30733531819033</v>
      </c>
      <c r="F54">
        <f>SUM(E$4:E54)</f>
        <v>42055.262794665301</v>
      </c>
      <c r="G54">
        <f t="shared" si="1"/>
        <v>745254.58314221667</v>
      </c>
      <c r="H54" s="8">
        <f t="shared" si="2"/>
        <v>0.4612834963572876</v>
      </c>
    </row>
    <row r="55" spans="1:8" x14ac:dyDescent="0.2">
      <c r="A55" s="3">
        <f>净值数据!A55</f>
        <v>42489</v>
      </c>
      <c r="B55" s="9">
        <f>净值数据!N55</f>
        <v>17.720839999999999</v>
      </c>
      <c r="C55">
        <v>10000</v>
      </c>
      <c r="D55">
        <f>SUM(C$4:C55)</f>
        <v>520000</v>
      </c>
      <c r="E55" s="1">
        <f t="shared" si="0"/>
        <v>564.30733531819033</v>
      </c>
      <c r="F55">
        <f>SUM(E$4:E55)</f>
        <v>42619.570129983491</v>
      </c>
      <c r="G55">
        <f t="shared" si="1"/>
        <v>755254.58314221655</v>
      </c>
      <c r="H55" s="8">
        <f t="shared" si="2"/>
        <v>0.45241265988887802</v>
      </c>
    </row>
    <row r="56" spans="1:8" x14ac:dyDescent="0.2">
      <c r="A56" s="3">
        <f>净值数据!A56</f>
        <v>42521</v>
      </c>
      <c r="B56" s="9">
        <f>净值数据!N56</f>
        <v>17.720839999999999</v>
      </c>
      <c r="C56">
        <v>10000</v>
      </c>
      <c r="D56">
        <f>SUM(C$4:C56)</f>
        <v>530000</v>
      </c>
      <c r="E56" s="1">
        <f t="shared" si="0"/>
        <v>564.30733531819033</v>
      </c>
      <c r="F56">
        <f>SUM(E$4:E56)</f>
        <v>43183.877465301681</v>
      </c>
      <c r="G56">
        <f t="shared" si="1"/>
        <v>765254.58314221655</v>
      </c>
      <c r="H56" s="8">
        <f t="shared" si="2"/>
        <v>0.44387657196644636</v>
      </c>
    </row>
    <row r="57" spans="1:8" x14ac:dyDescent="0.2">
      <c r="A57" s="3">
        <f>净值数据!A57</f>
        <v>42551</v>
      </c>
      <c r="B57" s="9">
        <f>净值数据!N57</f>
        <v>17.720839999999999</v>
      </c>
      <c r="C57">
        <v>10000</v>
      </c>
      <c r="D57">
        <f>SUM(C$4:C57)</f>
        <v>540000</v>
      </c>
      <c r="E57" s="1">
        <f t="shared" si="0"/>
        <v>564.30733531819033</v>
      </c>
      <c r="F57">
        <f>SUM(E$4:E57)</f>
        <v>43748.184800619871</v>
      </c>
      <c r="G57">
        <f t="shared" si="1"/>
        <v>775254.58314221655</v>
      </c>
      <c r="H57" s="8">
        <f t="shared" si="2"/>
        <v>0.43565663544854916</v>
      </c>
    </row>
    <row r="58" spans="1:8" x14ac:dyDescent="0.2">
      <c r="A58" s="3">
        <f>净值数据!A58</f>
        <v>42580</v>
      </c>
      <c r="B58" s="9">
        <f>净值数据!N58</f>
        <v>17.72</v>
      </c>
      <c r="C58">
        <v>10000</v>
      </c>
      <c r="D58">
        <f>SUM(C$4:C58)</f>
        <v>550000</v>
      </c>
      <c r="E58" s="1">
        <f t="shared" si="0"/>
        <v>564.33408577878106</v>
      </c>
      <c r="F58">
        <f>SUM(E$4:E58)</f>
        <v>44312.518886398655</v>
      </c>
      <c r="G58">
        <f t="shared" si="1"/>
        <v>785217.83466698416</v>
      </c>
      <c r="H58" s="8">
        <f t="shared" si="2"/>
        <v>0.4276687903036076</v>
      </c>
    </row>
    <row r="59" spans="1:8" x14ac:dyDescent="0.2">
      <c r="A59" s="3">
        <f>净值数据!A59</f>
        <v>42613</v>
      </c>
      <c r="B59" s="9">
        <f>净值数据!N59</f>
        <v>17.72</v>
      </c>
      <c r="C59">
        <v>10000</v>
      </c>
      <c r="D59">
        <f>SUM(C$4:C59)</f>
        <v>560000</v>
      </c>
      <c r="E59" s="1">
        <f t="shared" si="0"/>
        <v>564.33408577878106</v>
      </c>
      <c r="F59">
        <f>SUM(E$4:E59)</f>
        <v>44876.852972177439</v>
      </c>
      <c r="G59">
        <f t="shared" si="1"/>
        <v>795217.83466698416</v>
      </c>
      <c r="H59" s="8">
        <f t="shared" si="2"/>
        <v>0.42003184761961454</v>
      </c>
    </row>
    <row r="60" spans="1:8" x14ac:dyDescent="0.2">
      <c r="A60" s="3">
        <f>净值数据!A60</f>
        <v>42643</v>
      </c>
      <c r="B60" s="9">
        <f>净值数据!N60</f>
        <v>22.22</v>
      </c>
      <c r="C60">
        <v>10000</v>
      </c>
      <c r="D60">
        <f>SUM(C$4:C60)</f>
        <v>570000</v>
      </c>
      <c r="E60" s="1">
        <f t="shared" si="0"/>
        <v>450.04500450045009</v>
      </c>
      <c r="F60">
        <f>SUM(E$4:E60)</f>
        <v>45326.897976677887</v>
      </c>
      <c r="G60">
        <f t="shared" si="1"/>
        <v>1007163.6730417826</v>
      </c>
      <c r="H60" s="8">
        <f t="shared" si="2"/>
        <v>0.7669538123540045</v>
      </c>
    </row>
    <row r="61" spans="1:8" x14ac:dyDescent="0.2">
      <c r="A61" s="3">
        <f>净值数据!A61</f>
        <v>42674</v>
      </c>
      <c r="B61" s="9">
        <f>净值数据!N61</f>
        <v>22.4</v>
      </c>
      <c r="C61">
        <v>10000</v>
      </c>
      <c r="D61">
        <f>SUM(C$4:C61)</f>
        <v>580000</v>
      </c>
      <c r="E61" s="1">
        <f t="shared" si="0"/>
        <v>446.42857142857144</v>
      </c>
      <c r="F61">
        <f>SUM(E$4:E61)</f>
        <v>45773.326548106459</v>
      </c>
      <c r="G61">
        <f t="shared" si="1"/>
        <v>1025322.5146775846</v>
      </c>
      <c r="H61" s="8">
        <f t="shared" si="2"/>
        <v>0.76779743909928388</v>
      </c>
    </row>
    <row r="62" spans="1:8" x14ac:dyDescent="0.2">
      <c r="A62" s="3">
        <f>净值数据!A62</f>
        <v>42704</v>
      </c>
      <c r="B62" s="9">
        <f>净值数据!N62</f>
        <v>28.47</v>
      </c>
      <c r="C62">
        <v>10000</v>
      </c>
      <c r="D62">
        <f>SUM(C$4:C62)</f>
        <v>590000</v>
      </c>
      <c r="E62" s="1">
        <f t="shared" si="0"/>
        <v>351.24692658939233</v>
      </c>
      <c r="F62">
        <f>SUM(E$4:E62)</f>
        <v>46124.573474695848</v>
      </c>
      <c r="G62">
        <f t="shared" si="1"/>
        <v>1313166.6068245908</v>
      </c>
      <c r="H62" s="8">
        <f t="shared" si="2"/>
        <v>1.2257061132620182</v>
      </c>
    </row>
    <row r="63" spans="1:8" x14ac:dyDescent="0.2">
      <c r="A63" s="3">
        <f>净值数据!A63</f>
        <v>42734</v>
      </c>
      <c r="B63" s="9">
        <f>净值数据!N63</f>
        <v>24.62</v>
      </c>
      <c r="C63">
        <v>10000</v>
      </c>
      <c r="D63">
        <f>SUM(C$4:C63)</f>
        <v>600000</v>
      </c>
      <c r="E63" s="1">
        <f t="shared" si="0"/>
        <v>406.17384240454913</v>
      </c>
      <c r="F63">
        <f>SUM(E$4:E63)</f>
        <v>46530.747317100395</v>
      </c>
      <c r="G63">
        <f t="shared" si="1"/>
        <v>1145586.9989470118</v>
      </c>
      <c r="H63" s="8">
        <f t="shared" si="2"/>
        <v>0.90931166491168636</v>
      </c>
    </row>
  </sheetData>
  <phoneticPr fontId="2" type="noConversion"/>
  <conditionalFormatting sqref="H1:H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{5A82A9E9-6415-4A21-B718-35C9D75D8B4B}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82A9E9-6415-4A21-B718-35C9D75D8B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workbookViewId="0">
      <pane ySplit="3" topLeftCell="A4" activePane="bottomLeft" state="frozen"/>
      <selection activeCell="C18" sqref="C18"/>
      <selection pane="bottomLeft" activeCell="F4" sqref="F4:F63"/>
    </sheetView>
  </sheetViews>
  <sheetFormatPr defaultRowHeight="14.25" x14ac:dyDescent="0.2"/>
  <cols>
    <col min="1" max="2" width="11.625" style="4" customWidth="1"/>
    <col min="3" max="3" width="14.125" customWidth="1"/>
    <col min="4" max="6" width="13" customWidth="1"/>
    <col min="7" max="7" width="12.75" customWidth="1"/>
    <col min="8" max="8" width="13" customWidth="1"/>
  </cols>
  <sheetData>
    <row r="3" spans="1:8" x14ac:dyDescent="0.2">
      <c r="A3" s="4" t="str">
        <f>净值数据!A3</f>
        <v>日期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>
        <f>净值数据!A4</f>
        <v>40939</v>
      </c>
      <c r="B4" s="4">
        <f>净值数据!O4</f>
        <v>5.1277249228460997</v>
      </c>
      <c r="C4">
        <v>10000</v>
      </c>
      <c r="D4">
        <f>SUM(C$4:C4)</f>
        <v>10000</v>
      </c>
      <c r="E4">
        <f>C4/净值数据!B4</f>
        <v>2236.8161496322186</v>
      </c>
      <c r="F4">
        <f>SUM(E$4:E4)</f>
        <v>2236.8161496322186</v>
      </c>
      <c r="G4">
        <f>F4*净值数据!B4</f>
        <v>10000</v>
      </c>
      <c r="H4" s="8">
        <f>G4/D4-1</f>
        <v>0</v>
      </c>
    </row>
    <row r="5" spans="1:8" x14ac:dyDescent="0.2">
      <c r="A5" s="3">
        <f>净值数据!A5</f>
        <v>40968</v>
      </c>
      <c r="B5" s="4">
        <f>净值数据!O5</f>
        <v>5.4207377755802</v>
      </c>
      <c r="C5">
        <v>10000</v>
      </c>
      <c r="D5">
        <f>SUM(C$4:C5)</f>
        <v>20000</v>
      </c>
      <c r="E5">
        <f>C5/净值数据!B5</f>
        <v>2179.1137603397024</v>
      </c>
      <c r="F5">
        <f>SUM(E$4:E5)</f>
        <v>4415.929909971921</v>
      </c>
      <c r="G5">
        <f>F5*净值数据!B5</f>
        <v>20264.797507788309</v>
      </c>
      <c r="H5" s="8">
        <f t="shared" ref="H5:H63" si="0">G5/D5-1</f>
        <v>1.3239875389415401E-2</v>
      </c>
    </row>
    <row r="6" spans="1:8" x14ac:dyDescent="0.2">
      <c r="A6" s="3">
        <f>净值数据!A6</f>
        <v>40998</v>
      </c>
      <c r="B6" s="4">
        <f>净值数据!O6</f>
        <v>5.5135251789459998</v>
      </c>
      <c r="C6">
        <v>10000</v>
      </c>
      <c r="D6">
        <f>SUM(C$4:C6)</f>
        <v>30000</v>
      </c>
      <c r="E6">
        <f>C6/净值数据!B6</f>
        <v>2290.3284977095532</v>
      </c>
      <c r="F6">
        <f>SUM(E$4:E6)</f>
        <v>6706.2584076814746</v>
      </c>
      <c r="G6">
        <f>F6*净值数据!B6</f>
        <v>29280.770921673808</v>
      </c>
      <c r="H6" s="8">
        <f t="shared" si="0"/>
        <v>-2.3974302610873077E-2</v>
      </c>
    </row>
    <row r="7" spans="1:8" x14ac:dyDescent="0.2">
      <c r="A7" s="3">
        <f>净值数据!A7</f>
        <v>41026</v>
      </c>
      <c r="B7" s="4">
        <f>净值数据!O7</f>
        <v>6.1093179795052004</v>
      </c>
      <c r="C7">
        <v>10000</v>
      </c>
      <c r="D7">
        <f>SUM(C$4:C7)</f>
        <v>40000</v>
      </c>
      <c r="E7">
        <f>C7/净值数据!B7</f>
        <v>2159.4525835547074</v>
      </c>
      <c r="F7">
        <f>SUM(E$4:E7)</f>
        <v>8865.7109912361811</v>
      </c>
      <c r="G7">
        <f>F7*净值数据!B7</f>
        <v>41055.363098745147</v>
      </c>
      <c r="H7" s="8">
        <f t="shared" si="0"/>
        <v>2.6384077468628586E-2</v>
      </c>
    </row>
    <row r="8" spans="1:8" x14ac:dyDescent="0.2">
      <c r="A8" s="3">
        <f>净值数据!A8</f>
        <v>41060</v>
      </c>
      <c r="B8" s="4">
        <f>净值数据!O8</f>
        <v>6.6611588521543998</v>
      </c>
      <c r="C8">
        <v>10000</v>
      </c>
      <c r="D8">
        <f>SUM(C$4:C8)</f>
        <v>50000</v>
      </c>
      <c r="E8">
        <f>C8/净值数据!B8</f>
        <v>2254.3735762384226</v>
      </c>
      <c r="F8">
        <f>SUM(E$4:E8)</f>
        <v>11120.084567474603</v>
      </c>
      <c r="G8">
        <f>F8*净值数据!B8</f>
        <v>49326.716231429702</v>
      </c>
      <c r="H8" s="8">
        <f t="shared" si="0"/>
        <v>-1.3465675371405972E-2</v>
      </c>
    </row>
    <row r="9" spans="1:8" x14ac:dyDescent="0.2">
      <c r="A9" s="3">
        <f>净值数据!A9</f>
        <v>41089</v>
      </c>
      <c r="B9" s="4">
        <f>净值数据!O9</f>
        <v>6.7461845738503996</v>
      </c>
      <c r="C9">
        <v>10000</v>
      </c>
      <c r="D9">
        <f>SUM(C$4:C9)</f>
        <v>60000</v>
      </c>
      <c r="E9">
        <f>C9/净值数据!B9</f>
        <v>2282.5539986537665</v>
      </c>
      <c r="F9">
        <f>SUM(E$4:E9)</f>
        <v>13402.638566128369</v>
      </c>
      <c r="G9">
        <f>F9*净值数据!B9</f>
        <v>58717.728360569548</v>
      </c>
      <c r="H9" s="8">
        <f t="shared" si="0"/>
        <v>-2.1371193990507575E-2</v>
      </c>
    </row>
    <row r="10" spans="1:8" x14ac:dyDescent="0.2">
      <c r="A10" s="3">
        <f>净值数据!A10</f>
        <v>41121</v>
      </c>
      <c r="B10" s="4">
        <f>净值数据!O10</f>
        <v>6.7818786721248001</v>
      </c>
      <c r="C10">
        <v>10000</v>
      </c>
      <c r="D10">
        <f>SUM(C$4:C10)</f>
        <v>70000</v>
      </c>
      <c r="E10">
        <f>C10/净值数据!B10</f>
        <v>2274.9581450808682</v>
      </c>
      <c r="F10">
        <f>SUM(E$4:E10)</f>
        <v>15677.596711209237</v>
      </c>
      <c r="G10">
        <f>F10*净值数据!B10</f>
        <v>68913.780875963959</v>
      </c>
      <c r="H10" s="8">
        <f t="shared" si="0"/>
        <v>-1.5517416057657774E-2</v>
      </c>
    </row>
    <row r="11" spans="1:8" x14ac:dyDescent="0.2">
      <c r="A11" s="3">
        <f>净值数据!A11</f>
        <v>41152</v>
      </c>
      <c r="B11" s="4">
        <f>净值数据!O11</f>
        <v>5.5980244126923999</v>
      </c>
      <c r="C11">
        <v>10000</v>
      </c>
      <c r="D11">
        <f>SUM(C$4:C11)</f>
        <v>80000</v>
      </c>
      <c r="E11">
        <f>C11/净值数据!B11</f>
        <v>2290.2007457179398</v>
      </c>
      <c r="F11">
        <f>SUM(E$4:E11)</f>
        <v>17967.797456927176</v>
      </c>
      <c r="G11">
        <f>F11*净值数据!B11</f>
        <v>78455.120104742469</v>
      </c>
      <c r="H11" s="8">
        <f t="shared" si="0"/>
        <v>-1.9310998690719172E-2</v>
      </c>
    </row>
    <row r="12" spans="1:8" x14ac:dyDescent="0.2">
      <c r="A12" s="3">
        <f>净值数据!A12</f>
        <v>41180</v>
      </c>
      <c r="B12" s="4">
        <f>净值数据!O12</f>
        <v>6.4011416238651</v>
      </c>
      <c r="C12">
        <v>10000</v>
      </c>
      <c r="D12">
        <f>SUM(C$4:C12)</f>
        <v>90000</v>
      </c>
      <c r="E12">
        <f>C12/净值数据!B12</f>
        <v>2359.1714585473333</v>
      </c>
      <c r="F12">
        <f>SUM(E$4:E12)</f>
        <v>20326.96891547451</v>
      </c>
      <c r="G12">
        <f>F12*净值数据!B12</f>
        <v>86161.473519991225</v>
      </c>
      <c r="H12" s="8">
        <f t="shared" si="0"/>
        <v>-4.2650294222319696E-2</v>
      </c>
    </row>
    <row r="13" spans="1:8" x14ac:dyDescent="0.2">
      <c r="A13" s="3">
        <f>净值数据!A13</f>
        <v>41213</v>
      </c>
      <c r="B13" s="4">
        <f>净值数据!O13</f>
        <v>6.6093571971321001</v>
      </c>
      <c r="C13">
        <v>10000</v>
      </c>
      <c r="D13">
        <f>SUM(C$4:C13)</f>
        <v>100000</v>
      </c>
      <c r="E13">
        <f>C13/净值数据!B13</f>
        <v>2214.1725483044352</v>
      </c>
      <c r="F13">
        <f>SUM(E$4:E13)</f>
        <v>22541.141463778946</v>
      </c>
      <c r="G13">
        <f>F13*净值数据!B13</f>
        <v>101803.90629917463</v>
      </c>
      <c r="H13" s="8">
        <f t="shared" si="0"/>
        <v>1.8039062991746402E-2</v>
      </c>
    </row>
    <row r="14" spans="1:8" x14ac:dyDescent="0.2">
      <c r="A14" s="3">
        <f>净值数据!A14</f>
        <v>41243</v>
      </c>
      <c r="B14" s="4">
        <f>净值数据!O14</f>
        <v>6.8235217867782003</v>
      </c>
      <c r="C14">
        <v>10000</v>
      </c>
      <c r="D14">
        <f>SUM(C$4:C14)</f>
        <v>110000</v>
      </c>
      <c r="E14">
        <f>C14/净值数据!B14</f>
        <v>2119.1285756426996</v>
      </c>
      <c r="F14">
        <f>SUM(E$4:E14)</f>
        <v>24660.270039421644</v>
      </c>
      <c r="G14">
        <f>F14*净值数据!B14</f>
        <v>116369.86222953723</v>
      </c>
      <c r="H14" s="8">
        <f t="shared" si="0"/>
        <v>5.7907838450338422E-2</v>
      </c>
    </row>
    <row r="15" spans="1:8" x14ac:dyDescent="0.2">
      <c r="A15" s="3">
        <f>净值数据!A15</f>
        <v>41274</v>
      </c>
      <c r="B15" s="4">
        <f>净值数据!O15</f>
        <v>8.0906622755172002</v>
      </c>
      <c r="C15">
        <v>10000</v>
      </c>
      <c r="D15">
        <f>SUM(C$4:C15)</f>
        <v>120000</v>
      </c>
      <c r="E15">
        <f>C15/净值数据!B15</f>
        <v>1695.8420789812556</v>
      </c>
      <c r="F15">
        <f>SUM(E$4:E15)</f>
        <v>26356.1121184029</v>
      </c>
      <c r="G15">
        <f>F15*净值数据!B15</f>
        <v>155416.07585439691</v>
      </c>
      <c r="H15" s="8">
        <f t="shared" si="0"/>
        <v>0.29513396545330761</v>
      </c>
    </row>
    <row r="16" spans="1:8" x14ac:dyDescent="0.2">
      <c r="A16" s="3">
        <f>净值数据!A16</f>
        <v>41305</v>
      </c>
      <c r="B16" s="4">
        <f>净值数据!O16</f>
        <v>7.8645996531130997</v>
      </c>
      <c r="C16">
        <v>10000</v>
      </c>
      <c r="D16">
        <f>SUM(C$4:C16)</f>
        <v>130000</v>
      </c>
      <c r="E16">
        <f>C16/净值数据!B16</f>
        <v>1292.8534181176049</v>
      </c>
      <c r="F16">
        <f>SUM(E$4:E16)</f>
        <v>27648.965536520504</v>
      </c>
      <c r="G16">
        <f>F16*净值数据!B16</f>
        <v>213860.01807364527</v>
      </c>
      <c r="H16" s="8">
        <f t="shared" si="0"/>
        <v>0.64507706210496374</v>
      </c>
    </row>
    <row r="17" spans="1:8" x14ac:dyDescent="0.2">
      <c r="A17" s="3">
        <f>净值数据!A17</f>
        <v>41333</v>
      </c>
      <c r="B17" s="4">
        <f>净值数据!O17</f>
        <v>7.6266389979508</v>
      </c>
      <c r="C17">
        <v>10000</v>
      </c>
      <c r="D17">
        <f>SUM(C$4:C17)</f>
        <v>140000</v>
      </c>
      <c r="E17">
        <f>C17/净值数据!B17</f>
        <v>1286.613778068777</v>
      </c>
      <c r="F17">
        <f>SUM(E$4:E17)</f>
        <v>28935.579314589282</v>
      </c>
      <c r="G17">
        <f>F17*净值数据!B17</f>
        <v>224897.16656090796</v>
      </c>
      <c r="H17" s="8">
        <f t="shared" si="0"/>
        <v>0.60640833257791393</v>
      </c>
    </row>
    <row r="18" spans="1:8" x14ac:dyDescent="0.2">
      <c r="A18" s="3">
        <f>净值数据!A18</f>
        <v>41362</v>
      </c>
      <c r="B18" s="4">
        <f>净值数据!O18</f>
        <v>6.8294708031572</v>
      </c>
      <c r="C18">
        <v>10000</v>
      </c>
      <c r="D18">
        <f>SUM(C$4:C18)</f>
        <v>150000</v>
      </c>
      <c r="E18">
        <f>C18/净值数据!B18</f>
        <v>1382.7094129452846</v>
      </c>
      <c r="F18">
        <f>SUM(E$4:E18)</f>
        <v>30318.288727534567</v>
      </c>
      <c r="G18">
        <f>F18*净值数据!B18</f>
        <v>219267.24764933885</v>
      </c>
      <c r="H18" s="8">
        <f t="shared" si="0"/>
        <v>0.46178165099559232</v>
      </c>
    </row>
    <row r="19" spans="1:8" x14ac:dyDescent="0.2">
      <c r="A19" s="3">
        <f>净值数据!A19</f>
        <v>41390</v>
      </c>
      <c r="B19" s="4">
        <f>净值数据!O19</f>
        <v>6.9187060488430996</v>
      </c>
      <c r="C19">
        <v>10000</v>
      </c>
      <c r="D19">
        <f>SUM(C$4:C19)</f>
        <v>160000</v>
      </c>
      <c r="E19">
        <f>C19/净值数据!B19</f>
        <v>1357.3644338892561</v>
      </c>
      <c r="F19">
        <f>SUM(E$4:E19)</f>
        <v>31675.653161423823</v>
      </c>
      <c r="G19">
        <f>F19*净值数据!B19</f>
        <v>233361.44936893313</v>
      </c>
      <c r="H19" s="8">
        <f t="shared" si="0"/>
        <v>0.45850905855583202</v>
      </c>
    </row>
    <row r="20" spans="1:8" x14ac:dyDescent="0.2">
      <c r="A20" s="3">
        <f>净值数据!A20</f>
        <v>41425</v>
      </c>
      <c r="B20" s="4">
        <f>净值数据!O20</f>
        <v>7.4184234246837999</v>
      </c>
      <c r="C20">
        <v>10000</v>
      </c>
      <c r="D20">
        <f>SUM(C$4:C20)</f>
        <v>170000</v>
      </c>
      <c r="E20">
        <f>C20/净值数据!B20</f>
        <v>1274.313455142694</v>
      </c>
      <c r="F20">
        <f>SUM(E$4:E20)</f>
        <v>32949.966616566518</v>
      </c>
      <c r="G20">
        <f>F20*净值数据!B20</f>
        <v>258570.34219949337</v>
      </c>
      <c r="H20" s="8">
        <f t="shared" si="0"/>
        <v>0.52100201293819626</v>
      </c>
    </row>
    <row r="21" spans="1:8" x14ac:dyDescent="0.2">
      <c r="A21" s="3">
        <f>净值数据!A21</f>
        <v>41453</v>
      </c>
      <c r="B21" s="4">
        <f>净值数据!O21</f>
        <v>6.007209325092</v>
      </c>
      <c r="C21">
        <v>10000</v>
      </c>
      <c r="D21">
        <f>SUM(C$4:C21)</f>
        <v>180000</v>
      </c>
      <c r="E21">
        <f>C21/净值数据!B21</f>
        <v>1527.1946407916182</v>
      </c>
      <c r="F21">
        <f>SUM(E$4:E21)</f>
        <v>34477.161257358137</v>
      </c>
      <c r="G21">
        <f>F21*净值数据!B21</f>
        <v>225754.86016299122</v>
      </c>
      <c r="H21" s="8">
        <f t="shared" si="0"/>
        <v>0.25419366757217343</v>
      </c>
    </row>
    <row r="22" spans="1:8" x14ac:dyDescent="0.2">
      <c r="A22" s="3">
        <f>净值数据!A22</f>
        <v>41486</v>
      </c>
      <c r="B22" s="4">
        <f>净值数据!O22</f>
        <v>6.1769387510279996</v>
      </c>
      <c r="C22">
        <v>10000</v>
      </c>
      <c r="D22">
        <f>SUM(C$4:C22)</f>
        <v>190000</v>
      </c>
      <c r="E22">
        <f>C22/净值数据!B22</f>
        <v>1580.683341978769</v>
      </c>
      <c r="F22">
        <f>SUM(E$4:E22)</f>
        <v>36057.84459933691</v>
      </c>
      <c r="G22">
        <f>F22*净值数据!B22</f>
        <v>228115.54750870034</v>
      </c>
      <c r="H22" s="8">
        <f t="shared" si="0"/>
        <v>0.20060814478263334</v>
      </c>
    </row>
    <row r="23" spans="1:8" x14ac:dyDescent="0.2">
      <c r="A23" s="3">
        <f>净值数据!A23</f>
        <v>41516</v>
      </c>
      <c r="B23" s="4">
        <f>净值数据!O23</f>
        <v>6.3284828813280001</v>
      </c>
      <c r="C23">
        <v>10000</v>
      </c>
      <c r="D23">
        <f>SUM(C$4:C23)</f>
        <v>200000</v>
      </c>
      <c r="E23">
        <f>C23/净值数据!B23</f>
        <v>1449.3973501200771</v>
      </c>
      <c r="F23">
        <f>SUM(E$4:E23)</f>
        <v>37507.241949456984</v>
      </c>
      <c r="G23">
        <f>F23*净值数据!B23</f>
        <v>258778.18768158814</v>
      </c>
      <c r="H23" s="8">
        <f t="shared" si="0"/>
        <v>0.29389093840794067</v>
      </c>
    </row>
    <row r="24" spans="1:8" x14ac:dyDescent="0.2">
      <c r="A24" s="3">
        <f>净值数据!A24</f>
        <v>41547</v>
      </c>
      <c r="B24" s="4">
        <f>净值数据!O24</f>
        <v>5.989024029456</v>
      </c>
      <c r="C24">
        <v>10000</v>
      </c>
      <c r="D24">
        <f>SUM(C$4:C24)</f>
        <v>210000</v>
      </c>
      <c r="E24">
        <f>C24/净值数据!B24</f>
        <v>1347.8235535015406</v>
      </c>
      <c r="F24">
        <f>SUM(E$4:E24)</f>
        <v>38855.065502958525</v>
      </c>
      <c r="G24">
        <f>F24*净值数据!B24</f>
        <v>288280.06011629704</v>
      </c>
      <c r="H24" s="8">
        <f t="shared" si="0"/>
        <v>0.37276219102998587</v>
      </c>
    </row>
    <row r="25" spans="1:8" x14ac:dyDescent="0.2">
      <c r="A25" s="3">
        <f>净值数据!A25</f>
        <v>41578</v>
      </c>
      <c r="B25" s="4">
        <f>净值数据!O25</f>
        <v>5.7647387166120003</v>
      </c>
      <c r="C25">
        <v>10000</v>
      </c>
      <c r="D25">
        <f>SUM(C$4:C25)</f>
        <v>220000</v>
      </c>
      <c r="E25">
        <f>C25/净值数据!B25</f>
        <v>1438.0795950306529</v>
      </c>
      <c r="F25">
        <f>SUM(E$4:E25)</f>
        <v>40293.145097989182</v>
      </c>
      <c r="G25">
        <f>F25*净值数据!B25</f>
        <v>280187.16931402066</v>
      </c>
      <c r="H25" s="8">
        <f t="shared" si="0"/>
        <v>0.27357804233645755</v>
      </c>
    </row>
    <row r="26" spans="1:8" x14ac:dyDescent="0.2">
      <c r="A26" s="3">
        <f>净值数据!A26</f>
        <v>41607</v>
      </c>
      <c r="B26" s="4">
        <f>净值数据!O26</f>
        <v>5.3949710386799996</v>
      </c>
      <c r="C26">
        <v>10000</v>
      </c>
      <c r="D26">
        <f>SUM(C$4:C26)</f>
        <v>230000</v>
      </c>
      <c r="E26">
        <f>C26/净值数据!B26</f>
        <v>1500.0224879481536</v>
      </c>
      <c r="F26">
        <f>SUM(E$4:E26)</f>
        <v>41793.167585937335</v>
      </c>
      <c r="G26">
        <f>F26*净值数据!B26</f>
        <v>278616.94022404461</v>
      </c>
      <c r="H26" s="8">
        <f t="shared" si="0"/>
        <v>0.21137800097410708</v>
      </c>
    </row>
    <row r="27" spans="1:8" x14ac:dyDescent="0.2">
      <c r="A27" s="3">
        <f>净值数据!A27</f>
        <v>41639</v>
      </c>
      <c r="B27" s="4">
        <f>净值数据!O27</f>
        <v>5.0009562999000003</v>
      </c>
      <c r="C27">
        <v>10000</v>
      </c>
      <c r="D27">
        <f>SUM(C$4:C27)</f>
        <v>240000</v>
      </c>
      <c r="E27">
        <f>C27/净值数据!B27</f>
        <v>1669.0664729889493</v>
      </c>
      <c r="F27">
        <f>SUM(E$4:E27)</f>
        <v>43462.234058926282</v>
      </c>
      <c r="G27">
        <f>F27*净值数据!B27</f>
        <v>260398.46082999022</v>
      </c>
      <c r="H27" s="8">
        <f t="shared" si="0"/>
        <v>8.499358679162583E-2</v>
      </c>
    </row>
    <row r="28" spans="1:8" x14ac:dyDescent="0.2">
      <c r="A28" s="3">
        <f>净值数据!A28</f>
        <v>41669</v>
      </c>
      <c r="B28" s="4">
        <f>净值数据!O28</f>
        <v>4.709991569724</v>
      </c>
      <c r="C28">
        <v>10000</v>
      </c>
      <c r="D28">
        <f>SUM(C$4:C28)</f>
        <v>250000</v>
      </c>
      <c r="E28">
        <f>C28/净值数据!B28</f>
        <v>1755.4759089202566</v>
      </c>
      <c r="F28">
        <f>SUM(E$4:E28)</f>
        <v>45217.709967846538</v>
      </c>
      <c r="G28">
        <f>F28*净值数据!B28</f>
        <v>257580.92001193381</v>
      </c>
      <c r="H28" s="8">
        <f t="shared" si="0"/>
        <v>3.0323680047735113E-2</v>
      </c>
    </row>
    <row r="29" spans="1:8" x14ac:dyDescent="0.2">
      <c r="A29" s="3">
        <f>净值数据!A29</f>
        <v>41698</v>
      </c>
      <c r="B29" s="4">
        <f>净值数据!O29</f>
        <v>4.0916915181000002</v>
      </c>
      <c r="C29">
        <v>10000</v>
      </c>
      <c r="D29">
        <f>SUM(C$4:C29)</f>
        <v>260000</v>
      </c>
      <c r="E29">
        <f>C29/净值数据!B29</f>
        <v>1711.1810320683367</v>
      </c>
      <c r="F29">
        <f>SUM(E$4:E29)</f>
        <v>46928.890999914875</v>
      </c>
      <c r="G29">
        <f>F29*净值数据!B29</f>
        <v>274248.54600679531</v>
      </c>
      <c r="H29" s="8">
        <f t="shared" si="0"/>
        <v>5.4802100026135836E-2</v>
      </c>
    </row>
    <row r="30" spans="1:8" x14ac:dyDescent="0.2">
      <c r="A30" s="3">
        <f>净值数据!A30</f>
        <v>41729</v>
      </c>
      <c r="B30" s="4">
        <f>净值数据!O30</f>
        <v>4.6130033263319996</v>
      </c>
      <c r="C30">
        <v>10000</v>
      </c>
      <c r="D30">
        <f>SUM(C$4:C30)</f>
        <v>270000</v>
      </c>
      <c r="E30">
        <f>C30/净值数据!B30</f>
        <v>1682.1401007147156</v>
      </c>
      <c r="F30">
        <f>SUM(E$4:E30)</f>
        <v>48611.031100629589</v>
      </c>
      <c r="G30">
        <f>F30*净值数据!B30</f>
        <v>288983.24866029597</v>
      </c>
      <c r="H30" s="8">
        <f t="shared" si="0"/>
        <v>7.03083283714665E-2</v>
      </c>
    </row>
    <row r="31" spans="1:8" x14ac:dyDescent="0.2">
      <c r="A31" s="3">
        <f>净值数据!A31</f>
        <v>41759</v>
      </c>
      <c r="B31" s="4">
        <f>净值数据!O31</f>
        <v>4.6311886219679996</v>
      </c>
      <c r="C31">
        <v>10000</v>
      </c>
      <c r="D31">
        <f>SUM(C$4:C31)</f>
        <v>280000</v>
      </c>
      <c r="E31">
        <f>C31/净值数据!B31</f>
        <v>1637.2545325888952</v>
      </c>
      <c r="F31">
        <f>SUM(E$4:E31)</f>
        <v>50248.285633218482</v>
      </c>
      <c r="G31">
        <f>F31*净值数据!B31</f>
        <v>306905.76592122053</v>
      </c>
      <c r="H31" s="8">
        <f t="shared" si="0"/>
        <v>9.6092021147216267E-2</v>
      </c>
    </row>
    <row r="32" spans="1:8" x14ac:dyDescent="0.2">
      <c r="A32" s="3">
        <f>净值数据!A32</f>
        <v>41789</v>
      </c>
      <c r="B32" s="4">
        <f>净值数据!O32</f>
        <v>4.7495023200000004</v>
      </c>
      <c r="C32">
        <v>10000</v>
      </c>
      <c r="D32">
        <f>SUM(C$4:C32)</f>
        <v>290000</v>
      </c>
      <c r="E32">
        <f>C32/净值数据!B32</f>
        <v>1729.5561303992779</v>
      </c>
      <c r="F32">
        <f>SUM(E$4:E32)</f>
        <v>51977.841763617762</v>
      </c>
      <c r="G32">
        <f>F32*净值数据!B32</f>
        <v>300527.05922656803</v>
      </c>
      <c r="H32" s="8">
        <f t="shared" si="0"/>
        <v>3.630020422954483E-2</v>
      </c>
    </row>
    <row r="33" spans="1:8" x14ac:dyDescent="0.2">
      <c r="A33" s="3">
        <f>净值数据!A33</f>
        <v>41820</v>
      </c>
      <c r="B33" s="4">
        <f>净值数据!O33</f>
        <v>4.6927353600000004</v>
      </c>
      <c r="C33">
        <v>10000</v>
      </c>
      <c r="D33">
        <f>SUM(C$4:C33)</f>
        <v>300000</v>
      </c>
      <c r="E33">
        <f>C33/净值数据!B33</f>
        <v>1706.4062583286143</v>
      </c>
      <c r="F33">
        <f>SUM(E$4:E33)</f>
        <v>53684.248021946376</v>
      </c>
      <c r="G33">
        <f>F33*净值数据!B33</f>
        <v>314604.1440010239</v>
      </c>
      <c r="H33" s="8">
        <f t="shared" si="0"/>
        <v>4.8680480003413074E-2</v>
      </c>
    </row>
    <row r="34" spans="1:8" x14ac:dyDescent="0.2">
      <c r="A34" s="3">
        <f>净值数据!A34</f>
        <v>41851</v>
      </c>
      <c r="B34" s="4">
        <f>净值数据!O34</f>
        <v>5.6861571599999996</v>
      </c>
      <c r="C34">
        <v>10000</v>
      </c>
      <c r="D34">
        <f>SUM(C$4:C34)</f>
        <v>310000</v>
      </c>
      <c r="E34">
        <f>C34/净值数据!B34</f>
        <v>1593.5011825895938</v>
      </c>
      <c r="F34">
        <f>SUM(E$4:E34)</f>
        <v>55277.749204535969</v>
      </c>
      <c r="G34">
        <f>F34*净值数据!B34</f>
        <v>346894.93681268732</v>
      </c>
      <c r="H34" s="8">
        <f t="shared" si="0"/>
        <v>0.11901592520221715</v>
      </c>
    </row>
    <row r="35" spans="1:8" x14ac:dyDescent="0.2">
      <c r="A35" s="3">
        <f>净值数据!A35</f>
        <v>41880</v>
      </c>
      <c r="B35" s="4">
        <f>净值数据!O35</f>
        <v>5.36447772</v>
      </c>
      <c r="C35">
        <v>10000</v>
      </c>
      <c r="D35">
        <f>SUM(C$4:C35)</f>
        <v>320000</v>
      </c>
      <c r="E35">
        <f>C35/净值数据!B35</f>
        <v>1692.77681537073</v>
      </c>
      <c r="F35">
        <f>SUM(E$4:E35)</f>
        <v>56970.526019906698</v>
      </c>
      <c r="G35">
        <f>F35*净值数据!B35</f>
        <v>336550.72247329756</v>
      </c>
      <c r="H35" s="8">
        <f t="shared" si="0"/>
        <v>5.1721007729054858E-2</v>
      </c>
    </row>
    <row r="36" spans="1:8" x14ac:dyDescent="0.2">
      <c r="A36" s="3">
        <f>净值数据!A36</f>
        <v>41912</v>
      </c>
      <c r="B36" s="4">
        <f>净值数据!O36</f>
        <v>5.2509437999999999</v>
      </c>
      <c r="C36">
        <v>10000</v>
      </c>
      <c r="D36">
        <f>SUM(C$4:C36)</f>
        <v>330000</v>
      </c>
      <c r="E36">
        <f>C36/净值数据!B36</f>
        <v>1698.2023820866571</v>
      </c>
      <c r="F36">
        <f>SUM(E$4:E36)</f>
        <v>58668.728401993358</v>
      </c>
      <c r="G36">
        <f>F36*净值数据!B36</f>
        <v>345475.4805484637</v>
      </c>
      <c r="H36" s="8">
        <f t="shared" si="0"/>
        <v>4.6895395601405099E-2</v>
      </c>
    </row>
    <row r="37" spans="1:8" x14ac:dyDescent="0.2">
      <c r="A37" s="3">
        <f>净值数据!A37</f>
        <v>41943</v>
      </c>
      <c r="B37" s="4">
        <f>净值数据!O37</f>
        <v>5.4590893200000004</v>
      </c>
      <c r="C37">
        <v>10000</v>
      </c>
      <c r="D37">
        <f>SUM(C$4:C37)</f>
        <v>340000</v>
      </c>
      <c r="E37">
        <f>C37/净值数据!B37</f>
        <v>1645.463177674018</v>
      </c>
      <c r="F37">
        <f>SUM(E$4:E37)</f>
        <v>60314.191579667378</v>
      </c>
      <c r="G37">
        <f>F37*净值数据!B37</f>
        <v>366548.41261732689</v>
      </c>
      <c r="H37" s="8">
        <f t="shared" si="0"/>
        <v>7.8083566521549574E-2</v>
      </c>
    </row>
    <row r="38" spans="1:8" x14ac:dyDescent="0.2">
      <c r="A38" s="3">
        <f>净值数据!A38</f>
        <v>41971</v>
      </c>
      <c r="B38" s="4">
        <f>净值数据!O38</f>
        <v>6.8120352000000004</v>
      </c>
      <c r="C38">
        <v>10000</v>
      </c>
      <c r="D38">
        <f>SUM(C$4:C38)</f>
        <v>350000</v>
      </c>
      <c r="E38">
        <f>C38/净值数据!B38</f>
        <v>1445.6729691979162</v>
      </c>
      <c r="F38">
        <f>SUM(E$4:E38)</f>
        <v>61759.864548865298</v>
      </c>
      <c r="G38">
        <f>F38*净值数据!B38</f>
        <v>427204.94790139649</v>
      </c>
      <c r="H38" s="8">
        <f t="shared" si="0"/>
        <v>0.22058556543256147</v>
      </c>
    </row>
    <row r="39" spans="1:8" x14ac:dyDescent="0.2">
      <c r="A39" s="3">
        <f>净值数据!A39</f>
        <v>42004</v>
      </c>
      <c r="B39" s="4">
        <f>净值数据!O39</f>
        <v>10.23697512</v>
      </c>
      <c r="C39">
        <v>10000</v>
      </c>
      <c r="D39">
        <f>SUM(C$4:C39)</f>
        <v>360000</v>
      </c>
      <c r="E39">
        <f>C39/净值数据!B39</f>
        <v>973.96901325561032</v>
      </c>
      <c r="F39">
        <f>SUM(E$4:E39)</f>
        <v>62733.833562120912</v>
      </c>
      <c r="G39">
        <f>F39*净值数据!B39</f>
        <v>644105.02498868434</v>
      </c>
      <c r="H39" s="8">
        <f t="shared" si="0"/>
        <v>0.78918062496856756</v>
      </c>
    </row>
    <row r="40" spans="1:8" x14ac:dyDescent="0.2">
      <c r="A40" s="3">
        <f>净值数据!A40</f>
        <v>42034</v>
      </c>
      <c r="B40" s="4">
        <f>净值数据!O40</f>
        <v>9.9152956799999998</v>
      </c>
      <c r="C40">
        <v>10000</v>
      </c>
      <c r="D40">
        <f>SUM(C$4:C40)</f>
        <v>370000</v>
      </c>
      <c r="E40">
        <f>C40/净值数据!B40</f>
        <v>1110.7039779330075</v>
      </c>
      <c r="F40">
        <f>SUM(E$4:E40)</f>
        <v>63844.53754005392</v>
      </c>
      <c r="G40">
        <f>F40*净值数据!B40</f>
        <v>574811.46019542508</v>
      </c>
      <c r="H40" s="8">
        <f t="shared" si="0"/>
        <v>0.55354448701466241</v>
      </c>
    </row>
    <row r="41" spans="1:8" x14ac:dyDescent="0.2">
      <c r="A41" s="3">
        <f>净值数据!A41</f>
        <v>42062</v>
      </c>
      <c r="B41" s="4">
        <f>净值数据!O41</f>
        <v>9.6409220399999995</v>
      </c>
      <c r="C41">
        <v>10000</v>
      </c>
      <c r="D41">
        <f>SUM(C$4:C41)</f>
        <v>380000</v>
      </c>
      <c r="E41">
        <f>C41/净值数据!B41</f>
        <v>1139.5846880850995</v>
      </c>
      <c r="F41">
        <f>SUM(E$4:E41)</f>
        <v>64984.122228139022</v>
      </c>
      <c r="G41">
        <f>F41*净值数据!B41</f>
        <v>570243.90471001365</v>
      </c>
      <c r="H41" s="8">
        <f t="shared" si="0"/>
        <v>0.50064185450003595</v>
      </c>
    </row>
    <row r="42" spans="1:8" x14ac:dyDescent="0.2">
      <c r="A42" s="3">
        <f>净值数据!A42</f>
        <v>42094</v>
      </c>
      <c r="B42" s="4">
        <f>净值数据!O42</f>
        <v>10.870872840000001</v>
      </c>
      <c r="C42">
        <v>10000</v>
      </c>
      <c r="D42">
        <f>SUM(C$4:C42)</f>
        <v>390000</v>
      </c>
      <c r="E42">
        <f>C42/净值数据!B42</f>
        <v>1084.3676980438715</v>
      </c>
      <c r="F42">
        <f>SUM(E$4:E42)</f>
        <v>66068.489926182898</v>
      </c>
      <c r="G42">
        <f>F42*净值数据!B42</f>
        <v>609281.24330304319</v>
      </c>
      <c r="H42" s="8">
        <f t="shared" si="0"/>
        <v>0.56225959821293126</v>
      </c>
    </row>
    <row r="43" spans="1:8" x14ac:dyDescent="0.2">
      <c r="A43" s="3">
        <f>净值数据!A43</f>
        <v>42124</v>
      </c>
      <c r="B43" s="4">
        <f>净值数据!O43</f>
        <v>14.163356520000001</v>
      </c>
      <c r="C43">
        <v>10000</v>
      </c>
      <c r="D43">
        <f>SUM(C$4:C43)</f>
        <v>400000</v>
      </c>
      <c r="E43">
        <f>C43/净值数据!B43</f>
        <v>990.43000668786681</v>
      </c>
      <c r="F43">
        <f>SUM(E$4:E43)</f>
        <v>67058.919932870762</v>
      </c>
      <c r="G43">
        <f>F43*净值数据!B43</f>
        <v>677068.74266789376</v>
      </c>
      <c r="H43" s="8">
        <f t="shared" si="0"/>
        <v>0.6926718566697343</v>
      </c>
    </row>
    <row r="44" spans="1:8" x14ac:dyDescent="0.2">
      <c r="A44" s="3">
        <f>净值数据!A44</f>
        <v>42153</v>
      </c>
      <c r="B44" s="4">
        <f>净值数据!O44</f>
        <v>11.42908128</v>
      </c>
      <c r="C44">
        <v>10000</v>
      </c>
      <c r="D44">
        <f>SUM(C$4:C44)</f>
        <v>410000</v>
      </c>
      <c r="E44">
        <f>C44/净值数据!B44</f>
        <v>1049.7371927171239</v>
      </c>
      <c r="F44">
        <f>SUM(E$4:E44)</f>
        <v>68108.657125587881</v>
      </c>
      <c r="G44">
        <f>F44*净值数据!B44</f>
        <v>648816.27133069816</v>
      </c>
      <c r="H44" s="8">
        <f t="shared" si="0"/>
        <v>0.58247871056267853</v>
      </c>
    </row>
    <row r="45" spans="1:8" x14ac:dyDescent="0.2">
      <c r="A45" s="3">
        <f>净值数据!A45</f>
        <v>42185</v>
      </c>
      <c r="B45" s="4">
        <f>净值数据!O45</f>
        <v>10.98033</v>
      </c>
      <c r="C45">
        <v>10000</v>
      </c>
      <c r="D45">
        <f>SUM(C$4:C45)</f>
        <v>420000</v>
      </c>
      <c r="E45">
        <f>C45/净值数据!B45</f>
        <v>1058.1857817933144</v>
      </c>
      <c r="F45">
        <f>SUM(E$4:E45)</f>
        <v>69166.8429073812</v>
      </c>
      <c r="G45">
        <f>F45*净值数据!B45</f>
        <v>653636.10149971675</v>
      </c>
      <c r="H45" s="8">
        <f t="shared" si="0"/>
        <v>0.5562764321421827</v>
      </c>
    </row>
    <row r="46" spans="1:8" x14ac:dyDescent="0.2">
      <c r="A46" s="3">
        <f>净值数据!A46</f>
        <v>42216</v>
      </c>
      <c r="B46" s="4">
        <f>净值数据!O46</f>
        <v>8.8458000000000006</v>
      </c>
      <c r="C46">
        <v>10000</v>
      </c>
      <c r="D46">
        <f>SUM(C$4:C46)</f>
        <v>430000</v>
      </c>
      <c r="E46">
        <f>C46/净值数据!B46</f>
        <v>1144.1761236864706</v>
      </c>
      <c r="F46">
        <f>SUM(E$4:E46)</f>
        <v>70311.01903106767</v>
      </c>
      <c r="G46">
        <f>F46*净值数据!B46</f>
        <v>614512.20293366688</v>
      </c>
      <c r="H46" s="8">
        <f t="shared" si="0"/>
        <v>0.42909814635736487</v>
      </c>
    </row>
    <row r="47" spans="1:8" x14ac:dyDescent="0.2">
      <c r="A47" s="3">
        <f>净值数据!A47</f>
        <v>42247</v>
      </c>
      <c r="B47" s="4">
        <f>净值数据!O47</f>
        <v>8.0765999999999991</v>
      </c>
      <c r="C47">
        <v>10000</v>
      </c>
      <c r="D47">
        <f>SUM(C$4:C47)</f>
        <v>440000</v>
      </c>
      <c r="E47">
        <f>C47/净值数据!B47</f>
        <v>1213.6010460105124</v>
      </c>
      <c r="F47">
        <f>SUM(E$4:E47)</f>
        <v>71524.620077078187</v>
      </c>
      <c r="G47">
        <f>F47*净值数据!B47</f>
        <v>589358.58956452017</v>
      </c>
      <c r="H47" s="8">
        <f t="shared" si="0"/>
        <v>0.33945133991936394</v>
      </c>
    </row>
    <row r="48" spans="1:8" x14ac:dyDescent="0.2">
      <c r="A48" s="3">
        <f>净值数据!A48</f>
        <v>42277</v>
      </c>
      <c r="B48" s="4">
        <f>净值数据!O48</f>
        <v>7.682385</v>
      </c>
      <c r="C48">
        <v>10000</v>
      </c>
      <c r="D48">
        <f>SUM(C$4:C48)</f>
        <v>450000</v>
      </c>
      <c r="E48">
        <f>C48/净值数据!B48</f>
        <v>1230.8356170781112</v>
      </c>
      <c r="F48">
        <f>SUM(E$4:E48)</f>
        <v>72755.455694156291</v>
      </c>
      <c r="G48">
        <f>F48*净值数据!B48</f>
        <v>591106.19391134416</v>
      </c>
      <c r="H48" s="8">
        <f t="shared" si="0"/>
        <v>0.31356931980298697</v>
      </c>
    </row>
    <row r="49" spans="1:8" x14ac:dyDescent="0.2">
      <c r="A49" s="3">
        <f>净值数据!A49</f>
        <v>42307</v>
      </c>
      <c r="B49" s="4">
        <f>净值数据!O49</f>
        <v>8.3842800000000004</v>
      </c>
      <c r="C49">
        <v>10000</v>
      </c>
      <c r="D49">
        <f>SUM(C$4:C49)</f>
        <v>460000</v>
      </c>
      <c r="E49">
        <f>C49/净值数据!B49</f>
        <v>1209.3675539895396</v>
      </c>
      <c r="F49">
        <f>SUM(E$4:E49)</f>
        <v>73964.823248145825</v>
      </c>
      <c r="G49">
        <f>F49*净值数据!B49</f>
        <v>611599.20327071694</v>
      </c>
      <c r="H49" s="8">
        <f t="shared" si="0"/>
        <v>0.32956348537112379</v>
      </c>
    </row>
    <row r="50" spans="1:8" x14ac:dyDescent="0.2">
      <c r="A50" s="3">
        <f>净值数据!A50</f>
        <v>42338</v>
      </c>
      <c r="B50" s="4">
        <f>净值数据!O50</f>
        <v>9.2303999999999995</v>
      </c>
      <c r="C50">
        <v>10000</v>
      </c>
      <c r="D50">
        <f>SUM(C$4:C50)</f>
        <v>470000</v>
      </c>
      <c r="E50">
        <f>C50/净值数据!B50</f>
        <v>1205.1634952850509</v>
      </c>
      <c r="F50">
        <f>SUM(E$4:E50)</f>
        <v>75169.986743430869</v>
      </c>
      <c r="G50">
        <f>F50*净值数据!B50</f>
        <v>623732.68886352482</v>
      </c>
      <c r="H50" s="8">
        <f t="shared" si="0"/>
        <v>0.3270908273692017</v>
      </c>
    </row>
    <row r="51" spans="1:8" x14ac:dyDescent="0.2">
      <c r="A51" s="3">
        <f>净值数据!A51</f>
        <v>42369</v>
      </c>
      <c r="B51" s="4">
        <f>净值数据!O51</f>
        <v>10.230359999999999</v>
      </c>
      <c r="C51">
        <v>10000</v>
      </c>
      <c r="D51">
        <f>SUM(C$4:C51)</f>
        <v>480000</v>
      </c>
      <c r="E51">
        <f>C51/净值数据!B51</f>
        <v>1078.8963655923255</v>
      </c>
      <c r="F51">
        <f>SUM(E$4:E51)</f>
        <v>76248.883109023198</v>
      </c>
      <c r="G51">
        <f>F51*净值数据!B51</f>
        <v>706730.37319169904</v>
      </c>
      <c r="H51" s="8">
        <f t="shared" si="0"/>
        <v>0.47235494414937307</v>
      </c>
    </row>
    <row r="52" spans="1:8" x14ac:dyDescent="0.2">
      <c r="A52" s="3">
        <f>净值数据!A52</f>
        <v>42398</v>
      </c>
      <c r="B52" s="4">
        <f>净值数据!O52</f>
        <v>8.3746650000000002</v>
      </c>
      <c r="C52">
        <v>10000</v>
      </c>
      <c r="D52">
        <f>SUM(C$4:C52)</f>
        <v>490000</v>
      </c>
      <c r="E52">
        <f>C52/净值数据!B52</f>
        <v>1210.7754323993033</v>
      </c>
      <c r="F52">
        <f>SUM(E$4:E52)</f>
        <v>77459.658541422497</v>
      </c>
      <c r="G52">
        <f>F52*净值数据!B52</f>
        <v>639752.47984613024</v>
      </c>
      <c r="H52" s="8">
        <f t="shared" si="0"/>
        <v>0.30561730580842905</v>
      </c>
    </row>
    <row r="53" spans="1:8" x14ac:dyDescent="0.2">
      <c r="A53" s="3">
        <f>净值数据!A53</f>
        <v>42429</v>
      </c>
      <c r="B53" s="4">
        <f>净值数据!O53</f>
        <v>8.7304200000000005</v>
      </c>
      <c r="C53">
        <v>10000</v>
      </c>
      <c r="D53">
        <f>SUM(C$4:C53)</f>
        <v>500000</v>
      </c>
      <c r="E53">
        <f>C53/净值数据!B53</f>
        <v>1219.6350129627006</v>
      </c>
      <c r="F53">
        <f>SUM(E$4:E53)</f>
        <v>78679.293554385193</v>
      </c>
      <c r="G53">
        <f>F53*净值数据!B53</f>
        <v>645105.2381913818</v>
      </c>
      <c r="H53" s="8">
        <f t="shared" si="0"/>
        <v>0.29021047638276354</v>
      </c>
    </row>
    <row r="54" spans="1:8" x14ac:dyDescent="0.2">
      <c r="A54" s="3">
        <f>净值数据!A54</f>
        <v>42460</v>
      </c>
      <c r="B54" s="4">
        <f>净值数据!O54</f>
        <v>8.92272</v>
      </c>
      <c r="C54">
        <v>10000</v>
      </c>
      <c r="D54">
        <f>SUM(C$4:C54)</f>
        <v>510000</v>
      </c>
      <c r="E54">
        <f>C54/净值数据!B54</f>
        <v>1131.2750669083227</v>
      </c>
      <c r="F54">
        <f>SUM(E$4:E54)</f>
        <v>79810.568621293511</v>
      </c>
      <c r="G54">
        <f>F54*净值数据!B54</f>
        <v>705492.1562039631</v>
      </c>
      <c r="H54" s="8">
        <f t="shared" si="0"/>
        <v>0.38331795334110419</v>
      </c>
    </row>
    <row r="55" spans="1:8" x14ac:dyDescent="0.2">
      <c r="A55" s="3">
        <f>净值数据!A55</f>
        <v>42489</v>
      </c>
      <c r="B55" s="4">
        <f>净值数据!O55</f>
        <v>8.6054250000000003</v>
      </c>
      <c r="C55">
        <v>10000</v>
      </c>
      <c r="D55">
        <f>SUM(C$4:C55)</f>
        <v>520000</v>
      </c>
      <c r="E55">
        <f>C55/净值数据!B55</f>
        <v>1108.1629956489053</v>
      </c>
      <c r="F55">
        <f>SUM(E$4:E55)</f>
        <v>80918.731616942416</v>
      </c>
      <c r="G55">
        <f>F55*净值数据!B55</f>
        <v>730206.04310613137</v>
      </c>
      <c r="H55" s="8">
        <f t="shared" si="0"/>
        <v>0.40424239058871425</v>
      </c>
    </row>
    <row r="56" spans="1:8" x14ac:dyDescent="0.2">
      <c r="A56" s="3">
        <f>净值数据!A56</f>
        <v>42521</v>
      </c>
      <c r="B56" s="4">
        <f>净值数据!O56</f>
        <v>8.49</v>
      </c>
      <c r="C56">
        <v>10000</v>
      </c>
      <c r="D56">
        <f>SUM(C$4:C56)</f>
        <v>530000</v>
      </c>
      <c r="E56">
        <f>C56/净值数据!B56</f>
        <v>1133.764120960926</v>
      </c>
      <c r="F56">
        <f>SUM(E$4:E56)</f>
        <v>82052.495737903344</v>
      </c>
      <c r="G56">
        <f>F56*净值数据!B56</f>
        <v>723717.51955212199</v>
      </c>
      <c r="H56" s="8">
        <f t="shared" si="0"/>
        <v>0.36550475387192827</v>
      </c>
    </row>
    <row r="57" spans="1:8" x14ac:dyDescent="0.2">
      <c r="A57" s="3">
        <f>净值数据!A57</f>
        <v>42551</v>
      </c>
      <c r="B57" s="4">
        <f>净值数据!O57</f>
        <v>8.6300000000000008</v>
      </c>
      <c r="C57">
        <v>10000</v>
      </c>
      <c r="D57">
        <f>SUM(C$4:C57)</f>
        <v>540000</v>
      </c>
      <c r="E57">
        <f>C57/净值数据!B57</f>
        <v>1133.76615234121</v>
      </c>
      <c r="F57">
        <f>SUM(E$4:E57)</f>
        <v>83186.261890244554</v>
      </c>
      <c r="G57">
        <f>F57*净值数据!B57</f>
        <v>733716.22286012128</v>
      </c>
      <c r="H57" s="8">
        <f t="shared" si="0"/>
        <v>0.35873374603726171</v>
      </c>
    </row>
    <row r="58" spans="1:8" x14ac:dyDescent="0.2">
      <c r="A58" s="3">
        <f>净值数据!A58</f>
        <v>42580</v>
      </c>
      <c r="B58" s="4">
        <f>净值数据!O58</f>
        <v>8.99</v>
      </c>
      <c r="C58">
        <v>10000</v>
      </c>
      <c r="D58">
        <f>SUM(C$4:C58)</f>
        <v>550000</v>
      </c>
      <c r="E58">
        <f>C58/净值数据!B58</f>
        <v>1105.2982249352626</v>
      </c>
      <c r="F58">
        <f>SUM(E$4:E58)</f>
        <v>84291.560115179818</v>
      </c>
      <c r="G58">
        <f>F58*净值数据!B58</f>
        <v>762613.72915999009</v>
      </c>
      <c r="H58" s="8">
        <f t="shared" si="0"/>
        <v>0.3865704166545274</v>
      </c>
    </row>
    <row r="59" spans="1:8" x14ac:dyDescent="0.2">
      <c r="A59" s="3">
        <f>净值数据!A59</f>
        <v>42613</v>
      </c>
      <c r="B59" s="4">
        <f>净值数据!O59</f>
        <v>9.8000000000000007</v>
      </c>
      <c r="C59">
        <v>10000</v>
      </c>
      <c r="D59">
        <f>SUM(C$4:C59)</f>
        <v>560000</v>
      </c>
      <c r="E59">
        <f>C59/净值数据!B59</f>
        <v>1087.4899828578955</v>
      </c>
      <c r="F59">
        <f>SUM(E$4:E59)</f>
        <v>85379.050098037711</v>
      </c>
      <c r="G59">
        <f>F59*净值数据!B59</f>
        <v>785101.94524885446</v>
      </c>
      <c r="H59" s="8">
        <f t="shared" si="0"/>
        <v>0.40196775937295448</v>
      </c>
    </row>
    <row r="60" spans="1:8" x14ac:dyDescent="0.2">
      <c r="A60" s="3">
        <f>净值数据!A60</f>
        <v>42643</v>
      </c>
      <c r="B60" s="4">
        <f>净值数据!O60</f>
        <v>9.6</v>
      </c>
      <c r="C60">
        <v>10000</v>
      </c>
      <c r="D60">
        <f>SUM(C$4:C60)</f>
        <v>570000</v>
      </c>
      <c r="E60">
        <f>C60/净值数据!B60</f>
        <v>1079.913606911447</v>
      </c>
      <c r="F60">
        <f>SUM(E$4:E60)</f>
        <v>86458.963704949158</v>
      </c>
      <c r="G60">
        <f>F60*净值数据!B60</f>
        <v>800610.00390782917</v>
      </c>
      <c r="H60" s="8">
        <f t="shared" si="0"/>
        <v>0.40457895422426171</v>
      </c>
    </row>
    <row r="61" spans="1:8" x14ac:dyDescent="0.2">
      <c r="A61" s="3">
        <f>净值数据!A61</f>
        <v>42674</v>
      </c>
      <c r="B61" s="4">
        <f>净值数据!O61</f>
        <v>9.15</v>
      </c>
      <c r="C61">
        <v>10000</v>
      </c>
      <c r="D61">
        <f>SUM(C$4:C61)</f>
        <v>580000</v>
      </c>
      <c r="E61">
        <f>C61/净值数据!B61</f>
        <v>1086.9565217391305</v>
      </c>
      <c r="F61">
        <f>SUM(E$4:E61)</f>
        <v>87545.920226688293</v>
      </c>
      <c r="G61">
        <f>F61*净值数据!B61</f>
        <v>805422.46608553221</v>
      </c>
      <c r="H61" s="8">
        <f t="shared" si="0"/>
        <v>0.38865942428540046</v>
      </c>
    </row>
    <row r="62" spans="1:8" x14ac:dyDescent="0.2">
      <c r="A62" s="3">
        <f>净值数据!A62</f>
        <v>42704</v>
      </c>
      <c r="B62" s="4">
        <f>净值数据!O62</f>
        <v>9.8800000000000008</v>
      </c>
      <c r="C62">
        <v>10000</v>
      </c>
      <c r="D62">
        <f>SUM(C$4:C62)</f>
        <v>590000</v>
      </c>
      <c r="E62">
        <f>C62/净值数据!B62</f>
        <v>1052.6315789473683</v>
      </c>
      <c r="F62">
        <f>SUM(E$4:E62)</f>
        <v>88598.551805635667</v>
      </c>
      <c r="G62">
        <f>F62*净值数据!B62</f>
        <v>841686.24215353886</v>
      </c>
      <c r="H62" s="8">
        <f t="shared" si="0"/>
        <v>0.4265868511076929</v>
      </c>
    </row>
    <row r="63" spans="1:8" x14ac:dyDescent="0.2">
      <c r="A63" s="3">
        <f>净值数据!A63</f>
        <v>42734</v>
      </c>
      <c r="B63" s="4">
        <f>净值数据!O63</f>
        <v>9.1300000000000008</v>
      </c>
      <c r="C63">
        <v>10000</v>
      </c>
      <c r="D63">
        <f>SUM(C$4:C63)</f>
        <v>600000</v>
      </c>
      <c r="E63">
        <f>C63/净值数据!B63</f>
        <v>1101.3215859030836</v>
      </c>
      <c r="F63">
        <f>SUM(E$4:E63)</f>
        <v>89699.873391538757</v>
      </c>
      <c r="G63">
        <f>F63*净值数据!B63</f>
        <v>814474.8503951719</v>
      </c>
      <c r="H63" s="8">
        <f t="shared" si="0"/>
        <v>0.35745808399195322</v>
      </c>
    </row>
  </sheetData>
  <phoneticPr fontId="2" type="noConversion"/>
  <conditionalFormatting sqref="H1:H1048576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workbookViewId="0">
      <selection activeCell="F4" sqref="F4:F63"/>
    </sheetView>
  </sheetViews>
  <sheetFormatPr defaultRowHeight="14.25" x14ac:dyDescent="0.2"/>
  <cols>
    <col min="1" max="1" width="11.625" style="4" customWidth="1"/>
    <col min="2" max="2" width="7.125" style="4" customWidth="1"/>
    <col min="3" max="3" width="14.125" customWidth="1"/>
    <col min="4" max="6" width="13" customWidth="1"/>
    <col min="7" max="7" width="12.75" customWidth="1"/>
    <col min="8" max="8" width="13" customWidth="1"/>
  </cols>
  <sheetData>
    <row r="3" spans="1:8" x14ac:dyDescent="0.2">
      <c r="A3" s="4" t="str">
        <f>净值数据!A3</f>
        <v>日期</v>
      </c>
      <c r="B3" s="4" t="s">
        <v>6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>
        <f>净值数据!A4</f>
        <v>40939</v>
      </c>
      <c r="B4" s="9">
        <f>净值数据!P4</f>
        <v>11.636068387816</v>
      </c>
      <c r="C4">
        <v>10000</v>
      </c>
      <c r="D4">
        <f>SUM(C$4:C4)</f>
        <v>10000</v>
      </c>
      <c r="E4" s="1">
        <f>C4/B4</f>
        <v>859.39680540816437</v>
      </c>
      <c r="F4">
        <f>SUM(E$4:E4)</f>
        <v>859.39680540816437</v>
      </c>
      <c r="G4">
        <f>F4*B4</f>
        <v>10000</v>
      </c>
      <c r="H4" s="8">
        <f>G4/D4-1</f>
        <v>0</v>
      </c>
    </row>
    <row r="5" spans="1:8" x14ac:dyDescent="0.2">
      <c r="A5" s="3">
        <f>净值数据!A5</f>
        <v>40968</v>
      </c>
      <c r="B5" s="9">
        <f>净值数据!P5</f>
        <v>12.160424020931</v>
      </c>
      <c r="C5">
        <v>10000</v>
      </c>
      <c r="D5">
        <f>SUM(C$4:C5)</f>
        <v>20000</v>
      </c>
      <c r="E5" s="1">
        <f t="shared" ref="E5:E63" si="0">C5/B5</f>
        <v>822.33974594862866</v>
      </c>
      <c r="F5">
        <f>SUM(E$4:E5)</f>
        <v>1681.7365513567929</v>
      </c>
      <c r="G5">
        <f t="shared" ref="G5:G63" si="1">F5*B5</f>
        <v>20450.629555996806</v>
      </c>
      <c r="H5" s="8">
        <f t="shared" ref="H5:H63" si="2">G5/D5-1</f>
        <v>2.2531477799840216E-2</v>
      </c>
    </row>
    <row r="6" spans="1:8" x14ac:dyDescent="0.2">
      <c r="A6" s="3">
        <f>净值数据!A6</f>
        <v>40998</v>
      </c>
      <c r="B6" s="9">
        <f>净值数据!P6</f>
        <v>11.435579469271</v>
      </c>
      <c r="C6">
        <v>10000</v>
      </c>
      <c r="D6">
        <f>SUM(C$4:C6)</f>
        <v>30000</v>
      </c>
      <c r="E6" s="1">
        <f t="shared" si="0"/>
        <v>874.46377569859033</v>
      </c>
      <c r="F6">
        <f>SUM(E$4:E6)</f>
        <v>2556.2003270553832</v>
      </c>
      <c r="G6">
        <f t="shared" si="1"/>
        <v>29231.631979418355</v>
      </c>
      <c r="H6" s="8">
        <f t="shared" si="2"/>
        <v>-2.5612267352721485E-2</v>
      </c>
    </row>
    <row r="7" spans="1:8" x14ac:dyDescent="0.2">
      <c r="A7" s="3">
        <f>净值数据!A7</f>
        <v>41026</v>
      </c>
      <c r="B7" s="9">
        <f>净值数据!P7</f>
        <v>11.859690643115</v>
      </c>
      <c r="C7">
        <v>10000</v>
      </c>
      <c r="D7">
        <f>SUM(C$4:C7)</f>
        <v>40000</v>
      </c>
      <c r="E7" s="1">
        <f t="shared" si="0"/>
        <v>843.19231427890395</v>
      </c>
      <c r="F7">
        <f>SUM(E$4:E7)</f>
        <v>3399.392641334287</v>
      </c>
      <c r="G7">
        <f t="shared" si="1"/>
        <v>40315.745100706226</v>
      </c>
      <c r="H7" s="8">
        <f t="shared" si="2"/>
        <v>7.8936275176557658E-3</v>
      </c>
    </row>
    <row r="8" spans="1:8" x14ac:dyDescent="0.2">
      <c r="A8" s="3">
        <f>净值数据!A8</f>
        <v>41060</v>
      </c>
      <c r="B8" s="9">
        <f>净值数据!P8</f>
        <v>12.121868459672999</v>
      </c>
      <c r="C8">
        <v>10000</v>
      </c>
      <c r="D8">
        <f>SUM(C$4:C8)</f>
        <v>50000</v>
      </c>
      <c r="E8" s="1">
        <f t="shared" si="0"/>
        <v>824.95533038227347</v>
      </c>
      <c r="F8">
        <f>SUM(E$4:E8)</f>
        <v>4224.3479717165601</v>
      </c>
      <c r="G8">
        <f t="shared" si="1"/>
        <v>51206.990441034577</v>
      </c>
      <c r="H8" s="8">
        <f t="shared" si="2"/>
        <v>2.4139808820691444E-2</v>
      </c>
    </row>
    <row r="9" spans="1:8" x14ac:dyDescent="0.2">
      <c r="A9" s="3">
        <f>净值数据!A9</f>
        <v>41089</v>
      </c>
      <c r="B9" s="9">
        <f>净值数据!P9</f>
        <v>11.019179407679999</v>
      </c>
      <c r="C9">
        <v>10000</v>
      </c>
      <c r="D9">
        <f>SUM(C$4:C9)</f>
        <v>60000</v>
      </c>
      <c r="E9" s="1">
        <f t="shared" si="0"/>
        <v>907.50859297474858</v>
      </c>
      <c r="F9">
        <f>SUM(E$4:E9)</f>
        <v>5131.8565646913084</v>
      </c>
      <c r="G9">
        <f t="shared" si="1"/>
        <v>56548.848180813889</v>
      </c>
      <c r="H9" s="8">
        <f t="shared" si="2"/>
        <v>-5.751919698643515E-2</v>
      </c>
    </row>
    <row r="10" spans="1:8" x14ac:dyDescent="0.2">
      <c r="A10" s="3">
        <f>净值数据!A10</f>
        <v>41121</v>
      </c>
      <c r="B10" s="9">
        <f>净值数据!P10</f>
        <v>10.100515434072999</v>
      </c>
      <c r="C10">
        <v>10000</v>
      </c>
      <c r="D10">
        <f>SUM(C$4:C10)</f>
        <v>70000</v>
      </c>
      <c r="E10" s="1">
        <f t="shared" si="0"/>
        <v>990.04848468089847</v>
      </c>
      <c r="F10">
        <f>SUM(E$4:E10)</f>
        <v>6121.905049372207</v>
      </c>
      <c r="G10">
        <f t="shared" si="1"/>
        <v>61834.396437113406</v>
      </c>
      <c r="H10" s="8">
        <f t="shared" si="2"/>
        <v>-0.11665147946980847</v>
      </c>
    </row>
    <row r="11" spans="1:8" x14ac:dyDescent="0.2">
      <c r="A11" s="3">
        <f>净值数据!A11</f>
        <v>41152</v>
      </c>
      <c r="B11" s="9">
        <f>净值数据!P11</f>
        <v>8.9563164200570995</v>
      </c>
      <c r="C11">
        <v>10000</v>
      </c>
      <c r="D11">
        <f>SUM(C$4:C11)</f>
        <v>80000</v>
      </c>
      <c r="E11" s="1">
        <f t="shared" si="0"/>
        <v>1116.5304496841622</v>
      </c>
      <c r="F11">
        <f>SUM(E$4:E11)</f>
        <v>7238.4354990563697</v>
      </c>
      <c r="G11">
        <f t="shared" si="1"/>
        <v>64829.718715722767</v>
      </c>
      <c r="H11" s="8">
        <f t="shared" si="2"/>
        <v>-0.18962851605346542</v>
      </c>
    </row>
    <row r="12" spans="1:8" x14ac:dyDescent="0.2">
      <c r="A12" s="3">
        <f>净值数据!A12</f>
        <v>41180</v>
      </c>
      <c r="B12" s="9">
        <f>净值数据!P12</f>
        <v>10.684451482606001</v>
      </c>
      <c r="C12">
        <v>10000</v>
      </c>
      <c r="D12">
        <f>SUM(C$4:C12)</f>
        <v>90000</v>
      </c>
      <c r="E12" s="1">
        <f t="shared" si="0"/>
        <v>935.93948330241665</v>
      </c>
      <c r="F12">
        <f>SUM(E$4:E12)</f>
        <v>8174.3749823587859</v>
      </c>
      <c r="G12">
        <f t="shared" si="1"/>
        <v>87338.712899640726</v>
      </c>
      <c r="H12" s="8">
        <f t="shared" si="2"/>
        <v>-2.956985667065859E-2</v>
      </c>
    </row>
    <row r="13" spans="1:8" x14ac:dyDescent="0.2">
      <c r="A13" s="3">
        <f>净值数据!A13</f>
        <v>41213</v>
      </c>
      <c r="B13" s="9">
        <f>净值数据!P13</f>
        <v>10.226771876999001</v>
      </c>
      <c r="C13">
        <v>10000</v>
      </c>
      <c r="D13">
        <f>SUM(C$4:C13)</f>
        <v>100000</v>
      </c>
      <c r="E13" s="1">
        <f t="shared" si="0"/>
        <v>977.82566388236035</v>
      </c>
      <c r="F13">
        <f>SUM(E$4:E13)</f>
        <v>9152.2006462411464</v>
      </c>
      <c r="G13">
        <f t="shared" si="1"/>
        <v>93597.468181631033</v>
      </c>
      <c r="H13" s="8">
        <f t="shared" si="2"/>
        <v>-6.4025318183689617E-2</v>
      </c>
    </row>
    <row r="14" spans="1:8" x14ac:dyDescent="0.2">
      <c r="A14" s="3">
        <f>净值数据!A14</f>
        <v>41243</v>
      </c>
      <c r="B14" s="9">
        <f>净值数据!P14</f>
        <v>11.102675949798</v>
      </c>
      <c r="C14">
        <v>10000</v>
      </c>
      <c r="D14">
        <f>SUM(C$4:C14)</f>
        <v>110000</v>
      </c>
      <c r="E14" s="1">
        <f t="shared" si="0"/>
        <v>900.68376715812713</v>
      </c>
      <c r="F14">
        <f>SUM(E$4:E14)</f>
        <v>10052.884413399273</v>
      </c>
      <c r="G14">
        <f t="shared" si="1"/>
        <v>111613.91800274729</v>
      </c>
      <c r="H14" s="8">
        <f t="shared" si="2"/>
        <v>1.46719818431571E-2</v>
      </c>
    </row>
    <row r="15" spans="1:8" x14ac:dyDescent="0.2">
      <c r="A15" s="3">
        <f>净值数据!A15</f>
        <v>41274</v>
      </c>
      <c r="B15" s="9">
        <f>净值数据!P15</f>
        <v>13.919772832582</v>
      </c>
      <c r="C15">
        <v>10000</v>
      </c>
      <c r="D15">
        <f>SUM(C$4:C15)</f>
        <v>120000</v>
      </c>
      <c r="E15" s="1">
        <f t="shared" si="0"/>
        <v>718.40252856663074</v>
      </c>
      <c r="F15">
        <f>SUM(E$4:E15)</f>
        <v>10771.286941965904</v>
      </c>
      <c r="G15">
        <f t="shared" si="1"/>
        <v>149933.86734672223</v>
      </c>
      <c r="H15" s="8">
        <f t="shared" si="2"/>
        <v>0.24944889455601849</v>
      </c>
    </row>
    <row r="16" spans="1:8" x14ac:dyDescent="0.2">
      <c r="A16" s="3">
        <f>净值数据!A16</f>
        <v>41305</v>
      </c>
      <c r="B16" s="9">
        <f>净值数据!P16</f>
        <v>13.320054728683999</v>
      </c>
      <c r="C16">
        <v>10000</v>
      </c>
      <c r="D16">
        <f>SUM(C$4:C16)</f>
        <v>130000</v>
      </c>
      <c r="E16" s="1">
        <f t="shared" si="0"/>
        <v>750.74766610872507</v>
      </c>
      <c r="F16">
        <f>SUM(E$4:E16)</f>
        <v>11522.034608074629</v>
      </c>
      <c r="G16">
        <f t="shared" si="1"/>
        <v>153474.13156534516</v>
      </c>
      <c r="H16" s="8">
        <f t="shared" si="2"/>
        <v>0.18057024281034728</v>
      </c>
    </row>
    <row r="17" spans="1:8" x14ac:dyDescent="0.2">
      <c r="A17" s="3">
        <f>净值数据!A17</f>
        <v>41333</v>
      </c>
      <c r="B17" s="9">
        <f>净值数据!P17</f>
        <v>13.288490617953</v>
      </c>
      <c r="C17">
        <v>10000</v>
      </c>
      <c r="D17">
        <f>SUM(C$4:C17)</f>
        <v>140000</v>
      </c>
      <c r="E17" s="1">
        <f t="shared" si="0"/>
        <v>752.53091472178278</v>
      </c>
      <c r="F17">
        <f>SUM(E$4:E17)</f>
        <v>12274.565522796413</v>
      </c>
      <c r="G17">
        <f t="shared" si="1"/>
        <v>163110.4487891295</v>
      </c>
      <c r="H17" s="8">
        <f t="shared" si="2"/>
        <v>0.16507463420806778</v>
      </c>
    </row>
    <row r="18" spans="1:8" x14ac:dyDescent="0.2">
      <c r="A18" s="3">
        <f>净值数据!A18</f>
        <v>41362</v>
      </c>
      <c r="B18" s="9">
        <f>净值数据!P18</f>
        <v>11.678720970646999</v>
      </c>
      <c r="C18">
        <v>10000</v>
      </c>
      <c r="D18">
        <f>SUM(C$4:C18)</f>
        <v>150000</v>
      </c>
      <c r="E18" s="1">
        <f t="shared" si="0"/>
        <v>856.2581489132026</v>
      </c>
      <c r="F18">
        <f>SUM(E$4:E18)</f>
        <v>13130.823671709615</v>
      </c>
      <c r="G18">
        <f t="shared" si="1"/>
        <v>153351.22577666311</v>
      </c>
      <c r="H18" s="8">
        <f t="shared" si="2"/>
        <v>2.2341505177754017E-2</v>
      </c>
    </row>
    <row r="19" spans="1:8" x14ac:dyDescent="0.2">
      <c r="A19" s="3">
        <f>净值数据!A19</f>
        <v>41390</v>
      </c>
      <c r="B19" s="9">
        <f>净值数据!P19</f>
        <v>11.757631247476001</v>
      </c>
      <c r="C19">
        <v>10000</v>
      </c>
      <c r="D19">
        <f>SUM(C$4:C19)</f>
        <v>160000</v>
      </c>
      <c r="E19" s="1">
        <f t="shared" si="0"/>
        <v>850.51144992718582</v>
      </c>
      <c r="F19">
        <f>SUM(E$4:E19)</f>
        <v>13981.335121636801</v>
      </c>
      <c r="G19">
        <f t="shared" si="1"/>
        <v>164387.38270759053</v>
      </c>
      <c r="H19" s="8">
        <f t="shared" si="2"/>
        <v>2.7421141922440828E-2</v>
      </c>
    </row>
    <row r="20" spans="1:8" x14ac:dyDescent="0.2">
      <c r="A20" s="3">
        <f>净值数据!A20</f>
        <v>41425</v>
      </c>
      <c r="B20" s="9">
        <f>净值数据!P20</f>
        <v>12.333676268325</v>
      </c>
      <c r="C20">
        <v>10000</v>
      </c>
      <c r="D20">
        <f>SUM(C$4:C20)</f>
        <v>170000</v>
      </c>
      <c r="E20" s="1">
        <f t="shared" si="0"/>
        <v>810.78826640534726</v>
      </c>
      <c r="F20">
        <f>SUM(E$4:E20)</f>
        <v>14792.123388042148</v>
      </c>
      <c r="G20">
        <f t="shared" si="1"/>
        <v>182441.26118923063</v>
      </c>
      <c r="H20" s="8">
        <f t="shared" si="2"/>
        <v>7.3183889348415576E-2</v>
      </c>
    </row>
    <row r="21" spans="1:8" x14ac:dyDescent="0.2">
      <c r="A21" s="3">
        <f>净值数据!A21</f>
        <v>41453</v>
      </c>
      <c r="B21" s="9">
        <f>净值数据!P21</f>
        <v>10.424047569071</v>
      </c>
      <c r="C21">
        <v>10000</v>
      </c>
      <c r="D21">
        <f>SUM(C$4:C21)</f>
        <v>180000</v>
      </c>
      <c r="E21" s="1">
        <f t="shared" si="0"/>
        <v>959.32025767714413</v>
      </c>
      <c r="F21">
        <f>SUM(E$4:E21)</f>
        <v>15751.443645719291</v>
      </c>
      <c r="G21">
        <f t="shared" si="1"/>
        <v>164193.79784451902</v>
      </c>
      <c r="H21" s="8">
        <f t="shared" si="2"/>
        <v>-8.781223419711659E-2</v>
      </c>
    </row>
    <row r="22" spans="1:8" x14ac:dyDescent="0.2">
      <c r="A22" s="3">
        <f>净值数据!A22</f>
        <v>41486</v>
      </c>
      <c r="B22" s="9">
        <f>净值数据!P22</f>
        <v>10.108443625152001</v>
      </c>
      <c r="C22">
        <v>10000</v>
      </c>
      <c r="D22">
        <f>SUM(C$4:C22)</f>
        <v>190000</v>
      </c>
      <c r="E22" s="1">
        <f t="shared" si="0"/>
        <v>989.27197606541824</v>
      </c>
      <c r="F22">
        <f>SUM(E$4:E22)</f>
        <v>16740.715621784711</v>
      </c>
      <c r="G22">
        <f t="shared" si="1"/>
        <v>169222.58010751219</v>
      </c>
      <c r="H22" s="8">
        <f t="shared" si="2"/>
        <v>-0.10935484153940955</v>
      </c>
    </row>
    <row r="23" spans="1:8" x14ac:dyDescent="0.2">
      <c r="A23" s="3">
        <f>净值数据!A23</f>
        <v>41516</v>
      </c>
      <c r="B23" s="9">
        <f>净值数据!P23</f>
        <v>10.785643279778</v>
      </c>
      <c r="C23">
        <v>10000</v>
      </c>
      <c r="D23">
        <f>SUM(C$4:C23)</f>
        <v>200000</v>
      </c>
      <c r="E23" s="1">
        <f t="shared" si="0"/>
        <v>927.15842167235382</v>
      </c>
      <c r="F23">
        <f>SUM(E$4:E23)</f>
        <v>17667.874043457065</v>
      </c>
      <c r="G23">
        <f t="shared" si="1"/>
        <v>190559.38694477684</v>
      </c>
      <c r="H23" s="8">
        <f t="shared" si="2"/>
        <v>-4.7203065276115841E-2</v>
      </c>
    </row>
    <row r="24" spans="1:8" x14ac:dyDescent="0.2">
      <c r="A24" s="3">
        <f>净值数据!A24</f>
        <v>41547</v>
      </c>
      <c r="B24" s="9">
        <f>净值数据!P24</f>
        <v>11.173794301332</v>
      </c>
      <c r="C24">
        <v>10000</v>
      </c>
      <c r="D24">
        <f>SUM(C$4:C24)</f>
        <v>210000</v>
      </c>
      <c r="E24" s="1">
        <f t="shared" si="0"/>
        <v>894.95114464456583</v>
      </c>
      <c r="F24">
        <f>SUM(E$4:E24)</f>
        <v>18562.825188101629</v>
      </c>
      <c r="G24">
        <f t="shared" si="1"/>
        <v>207417.19030343211</v>
      </c>
      <c r="H24" s="8">
        <f t="shared" si="2"/>
        <v>-1.2299093793180393E-2</v>
      </c>
    </row>
    <row r="25" spans="1:8" x14ac:dyDescent="0.2">
      <c r="A25" s="3">
        <f>净值数据!A25</f>
        <v>41578</v>
      </c>
      <c r="B25" s="9">
        <f>净值数据!P25</f>
        <v>11.842735423584999</v>
      </c>
      <c r="C25">
        <v>10000</v>
      </c>
      <c r="D25">
        <f>SUM(C$4:C25)</f>
        <v>220000</v>
      </c>
      <c r="E25" s="1">
        <f t="shared" si="0"/>
        <v>844.3995109512316</v>
      </c>
      <c r="F25">
        <f>SUM(E$4:E25)</f>
        <v>19407.224699052862</v>
      </c>
      <c r="G25">
        <f t="shared" si="1"/>
        <v>229834.62741694704</v>
      </c>
      <c r="H25" s="8">
        <f t="shared" si="2"/>
        <v>4.4702851895213724E-2</v>
      </c>
    </row>
    <row r="26" spans="1:8" x14ac:dyDescent="0.2">
      <c r="A26" s="3">
        <f>净值数据!A26</f>
        <v>41607</v>
      </c>
      <c r="B26" s="9">
        <f>净值数据!P26</f>
        <v>12.701622790428001</v>
      </c>
      <c r="C26">
        <v>10000</v>
      </c>
      <c r="D26">
        <f>SUM(C$4:C26)</f>
        <v>230000</v>
      </c>
      <c r="E26" s="1">
        <f t="shared" si="0"/>
        <v>787.30097444997693</v>
      </c>
      <c r="F26">
        <f>SUM(E$4:E26)</f>
        <v>20194.525673502838</v>
      </c>
      <c r="G26">
        <f t="shared" si="1"/>
        <v>256503.24753644702</v>
      </c>
      <c r="H26" s="8">
        <f t="shared" si="2"/>
        <v>0.11523151102803042</v>
      </c>
    </row>
    <row r="27" spans="1:8" x14ac:dyDescent="0.2">
      <c r="A27" s="3">
        <f>净值数据!A27</f>
        <v>41639</v>
      </c>
      <c r="B27" s="9">
        <f>净值数据!P27</f>
        <v>11.677564776115</v>
      </c>
      <c r="C27">
        <v>10000</v>
      </c>
      <c r="D27">
        <f>SUM(C$4:C27)</f>
        <v>240000</v>
      </c>
      <c r="E27" s="1">
        <f t="shared" si="0"/>
        <v>856.34292694772716</v>
      </c>
      <c r="F27">
        <f>SUM(E$4:E27)</f>
        <v>21050.868600450565</v>
      </c>
      <c r="G27">
        <f t="shared" si="1"/>
        <v>245822.88167524678</v>
      </c>
      <c r="H27" s="8">
        <f t="shared" si="2"/>
        <v>2.4262006980194872E-2</v>
      </c>
    </row>
    <row r="28" spans="1:8" x14ac:dyDescent="0.2">
      <c r="A28" s="3">
        <f>净值数据!A28</f>
        <v>41669</v>
      </c>
      <c r="B28" s="9">
        <f>净值数据!P28</f>
        <v>10.71957502079</v>
      </c>
      <c r="C28">
        <v>10000</v>
      </c>
      <c r="D28">
        <f>SUM(C$4:C28)</f>
        <v>250000</v>
      </c>
      <c r="E28" s="1">
        <f t="shared" si="0"/>
        <v>932.87280331595002</v>
      </c>
      <c r="F28">
        <f>SUM(E$4:E28)</f>
        <v>21983.741403766515</v>
      </c>
      <c r="G28">
        <f t="shared" si="1"/>
        <v>235656.36521532241</v>
      </c>
      <c r="H28" s="8">
        <f t="shared" si="2"/>
        <v>-5.7374539138710379E-2</v>
      </c>
    </row>
    <row r="29" spans="1:8" x14ac:dyDescent="0.2">
      <c r="A29" s="3">
        <f>净值数据!A29</f>
        <v>41698</v>
      </c>
      <c r="B29" s="9">
        <f>净值数据!P29</f>
        <v>10.488336114332</v>
      </c>
      <c r="C29">
        <v>10000</v>
      </c>
      <c r="D29">
        <f>SUM(C$4:C29)</f>
        <v>260000</v>
      </c>
      <c r="E29" s="1">
        <f t="shared" si="0"/>
        <v>953.4400777197917</v>
      </c>
      <c r="F29">
        <f>SUM(E$4:E29)</f>
        <v>22937.181481486306</v>
      </c>
      <c r="G29">
        <f t="shared" si="1"/>
        <v>240572.86889325999</v>
      </c>
      <c r="H29" s="8">
        <f t="shared" si="2"/>
        <v>-7.4719735025923106E-2</v>
      </c>
    </row>
    <row r="30" spans="1:8" x14ac:dyDescent="0.2">
      <c r="A30" s="3">
        <f>净值数据!A30</f>
        <v>41729</v>
      </c>
      <c r="B30" s="9">
        <f>净值数据!P30</f>
        <v>11.438067337284</v>
      </c>
      <c r="C30">
        <v>10000</v>
      </c>
      <c r="D30">
        <f>SUM(C$4:C30)</f>
        <v>270000</v>
      </c>
      <c r="E30" s="1">
        <f t="shared" si="0"/>
        <v>874.27357307152613</v>
      </c>
      <c r="F30">
        <f>SUM(E$4:E30)</f>
        <v>23811.455054557831</v>
      </c>
      <c r="G30">
        <f t="shared" si="1"/>
        <v>272357.02631274395</v>
      </c>
      <c r="H30" s="8">
        <f t="shared" si="2"/>
        <v>8.7297270842368047E-3</v>
      </c>
    </row>
    <row r="31" spans="1:8" x14ac:dyDescent="0.2">
      <c r="A31" s="3">
        <f>净值数据!A31</f>
        <v>41759</v>
      </c>
      <c r="B31" s="9">
        <f>净值数据!P31</f>
        <v>11.991389006306999</v>
      </c>
      <c r="C31">
        <v>10000</v>
      </c>
      <c r="D31">
        <f>SUM(C$4:C31)</f>
        <v>280000</v>
      </c>
      <c r="E31" s="1">
        <f t="shared" si="0"/>
        <v>833.9317484188357</v>
      </c>
      <c r="F31">
        <f>SUM(E$4:E31)</f>
        <v>24645.386802976667</v>
      </c>
      <c r="G31">
        <f t="shared" si="1"/>
        <v>295532.42036539799</v>
      </c>
      <c r="H31" s="8">
        <f t="shared" si="2"/>
        <v>5.5472929876421384E-2</v>
      </c>
    </row>
    <row r="32" spans="1:8" x14ac:dyDescent="0.2">
      <c r="A32" s="3">
        <f>净值数据!A32</f>
        <v>41789</v>
      </c>
      <c r="B32" s="9">
        <f>净值数据!P32</f>
        <v>12.057457265295</v>
      </c>
      <c r="C32">
        <v>10000</v>
      </c>
      <c r="D32">
        <f>SUM(C$4:C32)</f>
        <v>290000</v>
      </c>
      <c r="E32" s="1">
        <f t="shared" si="0"/>
        <v>829.36225938639791</v>
      </c>
      <c r="F32">
        <f>SUM(E$4:E32)</f>
        <v>25474.749062363066</v>
      </c>
      <c r="G32">
        <f t="shared" si="1"/>
        <v>307160.69816355652</v>
      </c>
      <c r="H32" s="8">
        <f t="shared" si="2"/>
        <v>5.9174821253643151E-2</v>
      </c>
    </row>
    <row r="33" spans="1:8" x14ac:dyDescent="0.2">
      <c r="A33" s="3">
        <f>净值数据!A33</f>
        <v>41820</v>
      </c>
      <c r="B33" s="9">
        <f>净值数据!P33</f>
        <v>12.63555453144</v>
      </c>
      <c r="C33">
        <v>10000</v>
      </c>
      <c r="D33">
        <f>SUM(C$4:C33)</f>
        <v>300000</v>
      </c>
      <c r="E33" s="1">
        <f t="shared" si="0"/>
        <v>791.41758085233459</v>
      </c>
      <c r="F33">
        <f>SUM(E$4:E33)</f>
        <v>26266.166643215402</v>
      </c>
      <c r="G33">
        <f t="shared" si="1"/>
        <v>331887.58095223852</v>
      </c>
      <c r="H33" s="8">
        <f t="shared" si="2"/>
        <v>0.10629193650746172</v>
      </c>
    </row>
    <row r="34" spans="1:8" x14ac:dyDescent="0.2">
      <c r="A34" s="3">
        <f>净值数据!A34</f>
        <v>41851</v>
      </c>
      <c r="B34" s="9">
        <f>净值数据!P34</f>
        <v>14.436258435899999</v>
      </c>
      <c r="C34">
        <v>10000</v>
      </c>
      <c r="D34">
        <f>SUM(C$4:C34)</f>
        <v>310000</v>
      </c>
      <c r="E34" s="1">
        <f t="shared" si="0"/>
        <v>692.700261941284</v>
      </c>
      <c r="F34">
        <f>SUM(E$4:E34)</f>
        <v>26958.866905156687</v>
      </c>
      <c r="G34">
        <f t="shared" si="1"/>
        <v>389185.16978187353</v>
      </c>
      <c r="H34" s="8">
        <f t="shared" si="2"/>
        <v>0.25543603155443062</v>
      </c>
    </row>
    <row r="35" spans="1:8" x14ac:dyDescent="0.2">
      <c r="A35" s="3">
        <f>净值数据!A35</f>
        <v>41880</v>
      </c>
      <c r="B35" s="9">
        <f>净值数据!P35</f>
        <v>15.003428810300001</v>
      </c>
      <c r="C35">
        <v>10000</v>
      </c>
      <c r="D35">
        <f>SUM(C$4:C35)</f>
        <v>320000</v>
      </c>
      <c r="E35" s="1">
        <f t="shared" si="0"/>
        <v>666.51430992460212</v>
      </c>
      <c r="F35">
        <f>SUM(E$4:E35)</f>
        <v>27625.381215081288</v>
      </c>
      <c r="G35">
        <f t="shared" si="1"/>
        <v>414475.44041787105</v>
      </c>
      <c r="H35" s="8">
        <f t="shared" si="2"/>
        <v>0.29523575130584701</v>
      </c>
    </row>
    <row r="36" spans="1:8" x14ac:dyDescent="0.2">
      <c r="A36" s="3">
        <f>净值数据!A36</f>
        <v>41912</v>
      </c>
      <c r="B36" s="9">
        <f>净值数据!P36</f>
        <v>16.022563076800001</v>
      </c>
      <c r="C36">
        <v>10000</v>
      </c>
      <c r="D36">
        <f>SUM(C$4:C36)</f>
        <v>330000</v>
      </c>
      <c r="E36" s="1">
        <f t="shared" si="0"/>
        <v>624.11987096369</v>
      </c>
      <c r="F36">
        <f>SUM(E$4:E36)</f>
        <v>28249.501086044977</v>
      </c>
      <c r="G36">
        <f t="shared" si="1"/>
        <v>452629.41303928575</v>
      </c>
      <c r="H36" s="8">
        <f t="shared" si="2"/>
        <v>0.37160428193722961</v>
      </c>
    </row>
    <row r="37" spans="1:8" x14ac:dyDescent="0.2">
      <c r="A37" s="3">
        <f>净值数据!A37</f>
        <v>41943</v>
      </c>
      <c r="B37" s="9">
        <f>净值数据!P37</f>
        <v>15.8275982606</v>
      </c>
      <c r="C37">
        <v>10000</v>
      </c>
      <c r="D37">
        <f>SUM(C$4:C37)</f>
        <v>340000</v>
      </c>
      <c r="E37" s="1">
        <f t="shared" si="0"/>
        <v>631.80779770568392</v>
      </c>
      <c r="F37">
        <f>SUM(E$4:E37)</f>
        <v>28881.308883750662</v>
      </c>
      <c r="G37">
        <f t="shared" si="1"/>
        <v>457121.75425230333</v>
      </c>
      <c r="H37" s="8">
        <f t="shared" si="2"/>
        <v>0.34447574780089218</v>
      </c>
    </row>
    <row r="38" spans="1:8" x14ac:dyDescent="0.2">
      <c r="A38" s="3">
        <f>净值数据!A38</f>
        <v>41971</v>
      </c>
      <c r="B38" s="9">
        <f>净值数据!P38</f>
        <v>17.529109383800002</v>
      </c>
      <c r="C38">
        <v>10000</v>
      </c>
      <c r="D38">
        <f>SUM(C$4:C38)</f>
        <v>350000</v>
      </c>
      <c r="E38" s="1">
        <f t="shared" si="0"/>
        <v>570.47963938440421</v>
      </c>
      <c r="F38">
        <f>SUM(E$4:E38)</f>
        <v>29451.788523135066</v>
      </c>
      <c r="G38">
        <f t="shared" si="1"/>
        <v>516263.6225705801</v>
      </c>
      <c r="H38" s="8">
        <f t="shared" si="2"/>
        <v>0.47503892163022887</v>
      </c>
    </row>
    <row r="39" spans="1:8" x14ac:dyDescent="0.2">
      <c r="A39" s="3">
        <f>净值数据!A39</f>
        <v>42004</v>
      </c>
      <c r="B39" s="9">
        <f>净值数据!P39</f>
        <v>19.0267936537</v>
      </c>
      <c r="C39">
        <v>10000</v>
      </c>
      <c r="D39">
        <f>SUM(C$4:C39)</f>
        <v>360000</v>
      </c>
      <c r="E39" s="1">
        <f t="shared" si="0"/>
        <v>525.57462817994951</v>
      </c>
      <c r="F39">
        <f>SUM(E$4:E39)</f>
        <v>29977.363151315018</v>
      </c>
      <c r="G39">
        <f t="shared" si="1"/>
        <v>570373.10296210088</v>
      </c>
      <c r="H39" s="8">
        <f t="shared" si="2"/>
        <v>0.58436973045028018</v>
      </c>
    </row>
    <row r="40" spans="1:8" x14ac:dyDescent="0.2">
      <c r="A40" s="3">
        <f>净值数据!A40</f>
        <v>42034</v>
      </c>
      <c r="B40" s="9">
        <f>净值数据!P40</f>
        <v>20.072514031499999</v>
      </c>
      <c r="C40">
        <v>10000</v>
      </c>
      <c r="D40">
        <f>SUM(C$4:C40)</f>
        <v>370000</v>
      </c>
      <c r="E40" s="1">
        <f t="shared" si="0"/>
        <v>498.19369832333405</v>
      </c>
      <c r="F40">
        <f>SUM(E$4:E40)</f>
        <v>30475.556849638353</v>
      </c>
      <c r="G40">
        <f t="shared" si="1"/>
        <v>611721.04248214175</v>
      </c>
      <c r="H40" s="8">
        <f t="shared" si="2"/>
        <v>0.65330011481659933</v>
      </c>
    </row>
    <row r="41" spans="1:8" x14ac:dyDescent="0.2">
      <c r="A41" s="3">
        <f>净值数据!A41</f>
        <v>42062</v>
      </c>
      <c r="B41" s="9">
        <f>净值数据!P41</f>
        <v>21.587922375600002</v>
      </c>
      <c r="C41">
        <v>10000</v>
      </c>
      <c r="D41">
        <f>SUM(C$4:C41)</f>
        <v>380000</v>
      </c>
      <c r="E41" s="1">
        <f t="shared" si="0"/>
        <v>463.22197319472554</v>
      </c>
      <c r="F41">
        <f>SUM(E$4:E41)</f>
        <v>30938.778822833079</v>
      </c>
      <c r="G41">
        <f t="shared" si="1"/>
        <v>667903.9556231777</v>
      </c>
      <c r="H41" s="8">
        <f t="shared" si="2"/>
        <v>0.75764198848204667</v>
      </c>
    </row>
    <row r="42" spans="1:8" x14ac:dyDescent="0.2">
      <c r="A42" s="3">
        <f>净值数据!A42</f>
        <v>42094</v>
      </c>
      <c r="B42" s="9">
        <f>净值数据!P42</f>
        <v>22.0310242306</v>
      </c>
      <c r="C42">
        <v>10000</v>
      </c>
      <c r="D42">
        <f>SUM(C$4:C42)</f>
        <v>390000</v>
      </c>
      <c r="E42" s="1">
        <f t="shared" si="0"/>
        <v>453.90536070086546</v>
      </c>
      <c r="F42">
        <f>SUM(E$4:E42)</f>
        <v>31392.684183533944</v>
      </c>
      <c r="G42">
        <f t="shared" si="1"/>
        <v>691612.98591100972</v>
      </c>
      <c r="H42" s="8">
        <f t="shared" si="2"/>
        <v>0.77336663054105048</v>
      </c>
    </row>
    <row r="43" spans="1:8" x14ac:dyDescent="0.2">
      <c r="A43" s="3">
        <f>净值数据!A43</f>
        <v>42124</v>
      </c>
      <c r="B43" s="9">
        <f>净值数据!P43</f>
        <v>23.927500169999998</v>
      </c>
      <c r="C43">
        <v>10000</v>
      </c>
      <c r="D43">
        <f>SUM(C$4:C43)</f>
        <v>400000</v>
      </c>
      <c r="E43" s="1">
        <f t="shared" si="0"/>
        <v>417.929158037908</v>
      </c>
      <c r="F43">
        <f>SUM(E$4:E43)</f>
        <v>31810.61334157185</v>
      </c>
      <c r="G43">
        <f t="shared" si="1"/>
        <v>761148.45613826462</v>
      </c>
      <c r="H43" s="8">
        <f t="shared" si="2"/>
        <v>0.90287114034566152</v>
      </c>
    </row>
    <row r="44" spans="1:8" x14ac:dyDescent="0.2">
      <c r="A44" s="3">
        <f>净值数据!A44</f>
        <v>42153</v>
      </c>
      <c r="B44" s="9">
        <f>净值数据!P44</f>
        <v>21.251164965800001</v>
      </c>
      <c r="C44">
        <v>10000</v>
      </c>
      <c r="D44">
        <f>SUM(C$4:C44)</f>
        <v>410000</v>
      </c>
      <c r="E44" s="1">
        <f t="shared" si="0"/>
        <v>470.56243815777793</v>
      </c>
      <c r="F44">
        <f>SUM(E$4:E44)</f>
        <v>32281.175779729627</v>
      </c>
      <c r="G44">
        <f t="shared" si="1"/>
        <v>686012.59178502182</v>
      </c>
      <c r="H44" s="8">
        <f t="shared" si="2"/>
        <v>0.67320144337810195</v>
      </c>
    </row>
    <row r="45" spans="1:8" x14ac:dyDescent="0.2">
      <c r="A45" s="3">
        <f>净值数据!A45</f>
        <v>42185</v>
      </c>
      <c r="B45" s="9">
        <f>净值数据!P45</f>
        <v>20.028203846</v>
      </c>
      <c r="C45">
        <v>10000</v>
      </c>
      <c r="D45">
        <f>SUM(C$4:C45)</f>
        <v>420000</v>
      </c>
      <c r="E45" s="1">
        <f t="shared" si="0"/>
        <v>499.29589677095203</v>
      </c>
      <c r="F45">
        <f>SUM(E$4:E45)</f>
        <v>32780.47167650058</v>
      </c>
      <c r="G45">
        <f t="shared" si="1"/>
        <v>656533.96890498302</v>
      </c>
      <c r="H45" s="8">
        <f t="shared" si="2"/>
        <v>0.56317611644043586</v>
      </c>
    </row>
    <row r="46" spans="1:8" x14ac:dyDescent="0.2">
      <c r="A46" s="3">
        <f>净值数据!A46</f>
        <v>42216</v>
      </c>
      <c r="B46" s="9">
        <f>净值数据!P46</f>
        <v>18.025434000000001</v>
      </c>
      <c r="C46">
        <v>10000</v>
      </c>
      <c r="D46">
        <f>SUM(C$4:C46)</f>
        <v>430000</v>
      </c>
      <c r="E46" s="1">
        <f t="shared" si="0"/>
        <v>554.77166319546041</v>
      </c>
      <c r="F46">
        <f>SUM(E$4:E46)</f>
        <v>33335.24333969604</v>
      </c>
      <c r="G46">
        <f t="shared" si="1"/>
        <v>600882.22869363055</v>
      </c>
      <c r="H46" s="8">
        <f t="shared" si="2"/>
        <v>0.39740053184565238</v>
      </c>
    </row>
    <row r="47" spans="1:8" x14ac:dyDescent="0.2">
      <c r="A47" s="3">
        <f>净值数据!A47</f>
        <v>42247</v>
      </c>
      <c r="B47" s="9">
        <f>净值数据!P47</f>
        <v>16.19107</v>
      </c>
      <c r="C47">
        <v>10000</v>
      </c>
      <c r="D47">
        <f>SUM(C$4:C47)</f>
        <v>440000</v>
      </c>
      <c r="E47" s="1">
        <f t="shared" si="0"/>
        <v>617.62440654014836</v>
      </c>
      <c r="F47">
        <f>SUM(E$4:E47)</f>
        <v>33952.867746236188</v>
      </c>
      <c r="G47">
        <f t="shared" si="1"/>
        <v>549733.2583800524</v>
      </c>
      <c r="H47" s="8">
        <f t="shared" si="2"/>
        <v>0.24939376904557364</v>
      </c>
    </row>
    <row r="48" spans="1:8" x14ac:dyDescent="0.2">
      <c r="A48" s="3">
        <f>净值数据!A48</f>
        <v>42277</v>
      </c>
      <c r="B48" s="9">
        <f>净值数据!P48</f>
        <v>15.72312</v>
      </c>
      <c r="C48">
        <v>10000</v>
      </c>
      <c r="D48">
        <f>SUM(C$4:C48)</f>
        <v>450000</v>
      </c>
      <c r="E48" s="1">
        <f t="shared" si="0"/>
        <v>636.00608530622424</v>
      </c>
      <c r="F48">
        <f>SUM(E$4:E48)</f>
        <v>34588.873831542413</v>
      </c>
      <c r="G48">
        <f t="shared" si="1"/>
        <v>543845.01391820109</v>
      </c>
      <c r="H48" s="8">
        <f t="shared" si="2"/>
        <v>0.20854447537378018</v>
      </c>
    </row>
    <row r="49" spans="1:8" x14ac:dyDescent="0.2">
      <c r="A49" s="3">
        <f>净值数据!A49</f>
        <v>42307</v>
      </c>
      <c r="B49" s="9">
        <f>净值数据!P49</f>
        <v>16.630942999999998</v>
      </c>
      <c r="C49">
        <v>10000</v>
      </c>
      <c r="D49">
        <f>SUM(C$4:C49)</f>
        <v>460000</v>
      </c>
      <c r="E49" s="1">
        <f t="shared" si="0"/>
        <v>601.28881447071285</v>
      </c>
      <c r="F49">
        <f>SUM(E$4:E49)</f>
        <v>35190.162646013123</v>
      </c>
      <c r="G49">
        <f t="shared" si="1"/>
        <v>585245.58912657341</v>
      </c>
      <c r="H49" s="8">
        <f t="shared" si="2"/>
        <v>0.27227301984037688</v>
      </c>
    </row>
    <row r="50" spans="1:8" x14ac:dyDescent="0.2">
      <c r="A50" s="3">
        <f>净值数据!A50</f>
        <v>42338</v>
      </c>
      <c r="B50" s="9">
        <f>净值数据!P50</f>
        <v>17.903766999999998</v>
      </c>
      <c r="C50">
        <v>10000</v>
      </c>
      <c r="D50">
        <f>SUM(C$4:C50)</f>
        <v>470000</v>
      </c>
      <c r="E50" s="1">
        <f t="shared" si="0"/>
        <v>558.54167449788645</v>
      </c>
      <c r="F50">
        <f>SUM(E$4:E50)</f>
        <v>35748.704320511009</v>
      </c>
      <c r="G50">
        <f t="shared" si="1"/>
        <v>640036.47270632233</v>
      </c>
      <c r="H50" s="8">
        <f t="shared" si="2"/>
        <v>0.36177972916238788</v>
      </c>
    </row>
    <row r="51" spans="1:8" x14ac:dyDescent="0.2">
      <c r="A51" s="3">
        <f>净值数据!A51</f>
        <v>42369</v>
      </c>
      <c r="B51" s="9">
        <f>净值数据!P51</f>
        <v>19.859798000000001</v>
      </c>
      <c r="C51">
        <v>10000</v>
      </c>
      <c r="D51">
        <f>SUM(C$4:C51)</f>
        <v>480000</v>
      </c>
      <c r="E51" s="1">
        <f t="shared" si="0"/>
        <v>503.52979421039424</v>
      </c>
      <c r="F51">
        <f>SUM(E$4:E51)</f>
        <v>36252.234114721403</v>
      </c>
      <c r="G51">
        <f t="shared" si="1"/>
        <v>719962.04656707589</v>
      </c>
      <c r="H51" s="8">
        <f t="shared" si="2"/>
        <v>0.49992093034807472</v>
      </c>
    </row>
    <row r="52" spans="1:8" x14ac:dyDescent="0.2">
      <c r="A52" s="3">
        <f>净值数据!A52</f>
        <v>42398</v>
      </c>
      <c r="B52" s="9">
        <f>净值数据!P52</f>
        <v>17.426458</v>
      </c>
      <c r="C52">
        <v>10000</v>
      </c>
      <c r="D52">
        <f>SUM(C$4:C52)</f>
        <v>490000</v>
      </c>
      <c r="E52" s="1">
        <f t="shared" si="0"/>
        <v>573.84007696802189</v>
      </c>
      <c r="F52">
        <f>SUM(E$4:E52)</f>
        <v>36826.074191689426</v>
      </c>
      <c r="G52">
        <f t="shared" si="1"/>
        <v>641748.03520635969</v>
      </c>
      <c r="H52" s="8">
        <f t="shared" si="2"/>
        <v>0.30968986776808105</v>
      </c>
    </row>
    <row r="53" spans="1:8" x14ac:dyDescent="0.2">
      <c r="A53" s="3">
        <f>净值数据!A53</f>
        <v>42429</v>
      </c>
      <c r="B53" s="9">
        <f>净值数据!P53</f>
        <v>17.155047</v>
      </c>
      <c r="C53">
        <v>10000</v>
      </c>
      <c r="D53">
        <f>SUM(C$4:C53)</f>
        <v>500000</v>
      </c>
      <c r="E53" s="1">
        <f t="shared" si="0"/>
        <v>582.91883432321697</v>
      </c>
      <c r="F53">
        <f>SUM(E$4:E53)</f>
        <v>37408.993026012642</v>
      </c>
      <c r="G53">
        <f t="shared" si="1"/>
        <v>641753.03358391905</v>
      </c>
      <c r="H53" s="8">
        <f t="shared" si="2"/>
        <v>0.28350606716783799</v>
      </c>
    </row>
    <row r="54" spans="1:8" x14ac:dyDescent="0.2">
      <c r="A54" s="3">
        <f>净值数据!A54</f>
        <v>42460</v>
      </c>
      <c r="B54" s="9">
        <f>净值数据!P54</f>
        <v>18.774153999999999</v>
      </c>
      <c r="C54">
        <v>10000</v>
      </c>
      <c r="D54">
        <f>SUM(C$4:C54)</f>
        <v>510000</v>
      </c>
      <c r="E54" s="1">
        <f t="shared" si="0"/>
        <v>532.64717014678797</v>
      </c>
      <c r="F54">
        <f>SUM(E$4:E54)</f>
        <v>37941.640196159431</v>
      </c>
      <c r="G54">
        <f t="shared" si="1"/>
        <v>712322.19605528738</v>
      </c>
      <c r="H54" s="8">
        <f t="shared" si="2"/>
        <v>0.39671018834370075</v>
      </c>
    </row>
    <row r="55" spans="1:8" x14ac:dyDescent="0.2">
      <c r="A55" s="3">
        <f>净值数据!A55</f>
        <v>42489</v>
      </c>
      <c r="B55" s="9">
        <f>净值数据!P55</f>
        <v>19.036206</v>
      </c>
      <c r="C55">
        <v>10000</v>
      </c>
      <c r="D55">
        <f>SUM(C$4:C55)</f>
        <v>520000</v>
      </c>
      <c r="E55" s="1">
        <f t="shared" si="0"/>
        <v>525.314760724905</v>
      </c>
      <c r="F55">
        <f>SUM(E$4:E55)</f>
        <v>38466.954956884336</v>
      </c>
      <c r="G55">
        <f t="shared" si="1"/>
        <v>732264.87875197129</v>
      </c>
      <c r="H55" s="8">
        <f t="shared" si="2"/>
        <v>0.40820168990763706</v>
      </c>
    </row>
    <row r="56" spans="1:8" x14ac:dyDescent="0.2">
      <c r="A56" s="3">
        <f>净值数据!A56</f>
        <v>42521</v>
      </c>
      <c r="B56" s="9">
        <f>净值数据!P56</f>
        <v>18.989411</v>
      </c>
      <c r="C56">
        <v>10000</v>
      </c>
      <c r="D56">
        <f>SUM(C$4:C56)</f>
        <v>530000</v>
      </c>
      <c r="E56" s="1">
        <f t="shared" si="0"/>
        <v>526.60927713871695</v>
      </c>
      <c r="F56">
        <f>SUM(E$4:E56)</f>
        <v>38993.564234023055</v>
      </c>
      <c r="G56">
        <f t="shared" si="1"/>
        <v>740464.81759476394</v>
      </c>
      <c r="H56" s="8">
        <f t="shared" si="2"/>
        <v>0.39710342942408294</v>
      </c>
    </row>
    <row r="57" spans="1:8" x14ac:dyDescent="0.2">
      <c r="A57" s="3">
        <f>净值数据!A57</f>
        <v>42551</v>
      </c>
      <c r="B57" s="9">
        <f>净值数据!P57</f>
        <v>18.989411</v>
      </c>
      <c r="C57">
        <v>10000</v>
      </c>
      <c r="D57">
        <f>SUM(C$4:C57)</f>
        <v>540000</v>
      </c>
      <c r="E57" s="1">
        <f t="shared" si="0"/>
        <v>526.60927713871695</v>
      </c>
      <c r="F57">
        <f>SUM(E$4:E57)</f>
        <v>39520.173511161775</v>
      </c>
      <c r="G57">
        <f t="shared" si="1"/>
        <v>750464.81759476406</v>
      </c>
      <c r="H57" s="8">
        <f t="shared" si="2"/>
        <v>0.38974966221252605</v>
      </c>
    </row>
    <row r="58" spans="1:8" x14ac:dyDescent="0.2">
      <c r="A58" s="3">
        <f>净值数据!A58</f>
        <v>42580</v>
      </c>
      <c r="B58" s="9">
        <f>净值数据!P58</f>
        <v>23.23</v>
      </c>
      <c r="C58">
        <v>10000</v>
      </c>
      <c r="D58">
        <f>SUM(C$4:C58)</f>
        <v>550000</v>
      </c>
      <c r="E58" s="1">
        <f t="shared" si="0"/>
        <v>430.47783039173481</v>
      </c>
      <c r="F58">
        <f>SUM(E$4:E58)</f>
        <v>39950.651341553508</v>
      </c>
      <c r="G58">
        <f t="shared" si="1"/>
        <v>928053.63066428807</v>
      </c>
      <c r="H58" s="8">
        <f t="shared" si="2"/>
        <v>0.68737023757143279</v>
      </c>
    </row>
    <row r="59" spans="1:8" x14ac:dyDescent="0.2">
      <c r="A59" s="3">
        <f>净值数据!A59</f>
        <v>42613</v>
      </c>
      <c r="B59" s="9">
        <f>净值数据!P59</f>
        <v>22.08</v>
      </c>
      <c r="C59">
        <v>10000</v>
      </c>
      <c r="D59">
        <f>SUM(C$4:C59)</f>
        <v>560000</v>
      </c>
      <c r="E59" s="1">
        <f t="shared" si="0"/>
        <v>452.89855072463774</v>
      </c>
      <c r="F59">
        <f>SUM(E$4:E59)</f>
        <v>40403.549892278148</v>
      </c>
      <c r="G59">
        <f t="shared" si="1"/>
        <v>892110.38162150141</v>
      </c>
      <c r="H59" s="8">
        <f t="shared" si="2"/>
        <v>0.59305425289553826</v>
      </c>
    </row>
    <row r="60" spans="1:8" x14ac:dyDescent="0.2">
      <c r="A60" s="3">
        <f>净值数据!A60</f>
        <v>42643</v>
      </c>
      <c r="B60" s="9">
        <f>净值数据!P60</f>
        <v>21.85</v>
      </c>
      <c r="C60">
        <v>10000</v>
      </c>
      <c r="D60">
        <f>SUM(C$4:C60)</f>
        <v>570000</v>
      </c>
      <c r="E60" s="1">
        <f t="shared" si="0"/>
        <v>457.66590389016017</v>
      </c>
      <c r="F60">
        <f>SUM(E$4:E60)</f>
        <v>40861.215796168311</v>
      </c>
      <c r="G60">
        <f t="shared" si="1"/>
        <v>892817.56514627766</v>
      </c>
      <c r="H60" s="8">
        <f t="shared" si="2"/>
        <v>0.56634660551978544</v>
      </c>
    </row>
    <row r="61" spans="1:8" x14ac:dyDescent="0.2">
      <c r="A61" s="3">
        <f>净值数据!A61</f>
        <v>42674</v>
      </c>
      <c r="B61" s="9">
        <f>净值数据!P61</f>
        <v>23.68</v>
      </c>
      <c r="C61">
        <v>10000</v>
      </c>
      <c r="D61">
        <f>SUM(C$4:C61)</f>
        <v>580000</v>
      </c>
      <c r="E61" s="1">
        <f t="shared" si="0"/>
        <v>422.29729729729729</v>
      </c>
      <c r="F61">
        <f>SUM(E$4:E61)</f>
        <v>41283.513093465612</v>
      </c>
      <c r="G61">
        <f t="shared" si="1"/>
        <v>977593.59005326568</v>
      </c>
      <c r="H61" s="8">
        <f t="shared" si="2"/>
        <v>0.68550618974700983</v>
      </c>
    </row>
    <row r="62" spans="1:8" x14ac:dyDescent="0.2">
      <c r="A62" s="3">
        <f>净值数据!A62</f>
        <v>42704</v>
      </c>
      <c r="B62" s="9">
        <f>净值数据!P62</f>
        <v>25.25</v>
      </c>
      <c r="C62">
        <v>10000</v>
      </c>
      <c r="D62">
        <f>SUM(C$4:C62)</f>
        <v>590000</v>
      </c>
      <c r="E62" s="1">
        <f t="shared" si="0"/>
        <v>396.03960396039605</v>
      </c>
      <c r="F62">
        <f>SUM(E$4:E62)</f>
        <v>41679.552697426006</v>
      </c>
      <c r="G62">
        <f t="shared" si="1"/>
        <v>1052408.7056100066</v>
      </c>
      <c r="H62" s="8">
        <f t="shared" si="2"/>
        <v>0.78374356883051965</v>
      </c>
    </row>
    <row r="63" spans="1:8" x14ac:dyDescent="0.2">
      <c r="A63" s="3">
        <f>净值数据!A63</f>
        <v>42734</v>
      </c>
      <c r="B63" s="9">
        <f>净值数据!P63</f>
        <v>23.45</v>
      </c>
      <c r="C63">
        <v>10000</v>
      </c>
      <c r="D63">
        <f>SUM(C$4:C63)</f>
        <v>600000</v>
      </c>
      <c r="E63" s="1">
        <f t="shared" si="0"/>
        <v>426.4392324093817</v>
      </c>
      <c r="F63">
        <f>SUM(E$4:E63)</f>
        <v>42105.991929835385</v>
      </c>
      <c r="G63">
        <f t="shared" si="1"/>
        <v>987385.51075463975</v>
      </c>
      <c r="H63" s="8">
        <f t="shared" si="2"/>
        <v>0.64564251792439964</v>
      </c>
    </row>
  </sheetData>
  <phoneticPr fontId="2" type="noConversion"/>
  <conditionalFormatting sqref="H4:H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{842AD08D-843F-45AD-A082-1251D3968F04}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2AD08D-843F-45AD-A082-1251D3968F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0" sqref="E40"/>
    </sheetView>
  </sheetViews>
  <sheetFormatPr defaultRowHeight="14.25" x14ac:dyDescent="0.2"/>
  <cols>
    <col min="1" max="1" width="11.625" bestFit="1" customWidth="1"/>
    <col min="2" max="2" width="13" bestFit="1" customWidth="1"/>
    <col min="3" max="24" width="13" customWidth="1"/>
  </cols>
  <sheetData>
    <row r="1" spans="1:24" x14ac:dyDescent="0.2">
      <c r="B1" s="10" t="str">
        <f>净值数据!B2</f>
        <v>民生银行</v>
      </c>
      <c r="C1" s="10" t="str">
        <f>净值数据!C2</f>
        <v>招商银行</v>
      </c>
      <c r="D1" s="10" t="str">
        <f>净值数据!I2</f>
        <v>招商证券</v>
      </c>
      <c r="E1" s="10" t="str">
        <f>净值数据!X2</f>
        <v>国金证券</v>
      </c>
      <c r="F1" s="10" t="str">
        <f>净值数据!L2</f>
        <v>万科A</v>
      </c>
      <c r="G1" s="10" t="s">
        <v>47</v>
      </c>
      <c r="H1" s="10" t="s">
        <v>41</v>
      </c>
      <c r="I1" s="10" t="str">
        <f>净值数据!F2</f>
        <v>贵州茅台</v>
      </c>
      <c r="J1" s="10" t="s">
        <v>44</v>
      </c>
      <c r="K1" s="10" t="s">
        <v>45</v>
      </c>
      <c r="L1" s="10" t="str">
        <f>净值数据!H2</f>
        <v>伊利股份</v>
      </c>
      <c r="M1" s="10" t="str">
        <f>净值数据!M2</f>
        <v>东阿阿胶</v>
      </c>
      <c r="N1" s="10" t="str">
        <f>净值数据!N2</f>
        <v>格力电器</v>
      </c>
      <c r="O1" s="10" t="s">
        <v>43</v>
      </c>
      <c r="P1" s="10" t="str">
        <f>净值数据!J2</f>
        <v>中国建筑</v>
      </c>
      <c r="Q1" s="10" t="str">
        <f>净值数据!K2</f>
        <v>中国重工</v>
      </c>
      <c r="R1" s="10" t="str">
        <f>净值数据!D2</f>
        <v>中国船舶</v>
      </c>
      <c r="S1" s="10" t="s">
        <v>39</v>
      </c>
      <c r="T1" s="10" t="s">
        <v>40</v>
      </c>
      <c r="U1" s="10" t="s">
        <v>42</v>
      </c>
      <c r="V1" s="10" t="s">
        <v>46</v>
      </c>
      <c r="W1" s="10" t="str">
        <f>净值数据!E2</f>
        <v>金证股份</v>
      </c>
      <c r="X1" s="10" t="str">
        <f>净值数据!G2</f>
        <v>恒生电子</v>
      </c>
    </row>
    <row r="2" spans="1:24" x14ac:dyDescent="0.2">
      <c r="B2" s="10" t="str">
        <f>净值数据!B1</f>
        <v>600016.SH</v>
      </c>
      <c r="C2" s="10" t="str">
        <f>净值数据!C1</f>
        <v>600036.SH</v>
      </c>
      <c r="D2" s="10" t="str">
        <f>净值数据!I1</f>
        <v>600999.SH</v>
      </c>
      <c r="E2" s="10" t="str">
        <f>净值数据!X1</f>
        <v>600109.SH</v>
      </c>
      <c r="F2" s="10" t="str">
        <f>净值数据!L1</f>
        <v>000002.SZ</v>
      </c>
      <c r="G2" s="10" t="s">
        <v>48</v>
      </c>
      <c r="H2" s="10" t="s">
        <v>53</v>
      </c>
      <c r="I2" s="10" t="str">
        <f>净值数据!F1</f>
        <v>600519.SH</v>
      </c>
      <c r="J2" s="10" t="s">
        <v>58</v>
      </c>
      <c r="K2" s="10" t="s">
        <v>59</v>
      </c>
      <c r="L2" s="10" t="str">
        <f>净值数据!H1</f>
        <v>600887.SH</v>
      </c>
      <c r="M2" s="10" t="str">
        <f>净值数据!M1</f>
        <v>000423.SZ</v>
      </c>
      <c r="N2" s="10" t="str">
        <f>净值数据!N1</f>
        <v>000651.SZ</v>
      </c>
      <c r="O2" s="10" t="s">
        <v>56</v>
      </c>
      <c r="P2" s="10" t="str">
        <f>净值数据!J1</f>
        <v>601668.SH</v>
      </c>
      <c r="Q2" s="10" t="str">
        <f>净值数据!K1</f>
        <v>601989.SH</v>
      </c>
      <c r="R2" s="10" t="str">
        <f>净值数据!D1</f>
        <v>600150.SH</v>
      </c>
      <c r="S2" s="10" t="s">
        <v>50</v>
      </c>
      <c r="T2" s="10" t="s">
        <v>51</v>
      </c>
      <c r="U2" s="10" t="s">
        <v>55</v>
      </c>
      <c r="V2" s="10" t="s">
        <v>60</v>
      </c>
      <c r="W2" s="10" t="str">
        <f>净值数据!E1</f>
        <v>600446.SH</v>
      </c>
      <c r="X2" s="10" t="str">
        <f>净值数据!G1</f>
        <v>600570.SH</v>
      </c>
    </row>
    <row r="3" spans="1:24" x14ac:dyDescent="0.2">
      <c r="A3" s="6" t="str">
        <f>净值数据!A3</f>
        <v>日期</v>
      </c>
      <c r="B3" s="7" t="s">
        <v>9</v>
      </c>
      <c r="C3" s="7" t="s">
        <v>11</v>
      </c>
      <c r="D3" s="7" t="s">
        <v>9</v>
      </c>
      <c r="E3" s="7" t="s">
        <v>9</v>
      </c>
      <c r="F3" s="7" t="s">
        <v>10</v>
      </c>
      <c r="G3" s="7" t="s">
        <v>49</v>
      </c>
      <c r="H3" s="7" t="s">
        <v>54</v>
      </c>
      <c r="I3" s="7" t="s">
        <v>9</v>
      </c>
      <c r="J3" s="7" t="s">
        <v>9</v>
      </c>
      <c r="K3" s="7" t="s">
        <v>9</v>
      </c>
      <c r="L3" s="7" t="s">
        <v>9</v>
      </c>
      <c r="M3" s="7" t="s">
        <v>10</v>
      </c>
      <c r="N3" s="7" t="s">
        <v>9</v>
      </c>
      <c r="O3" s="7" t="s">
        <v>57</v>
      </c>
      <c r="P3" s="7" t="s">
        <v>9</v>
      </c>
      <c r="Q3" s="7" t="s">
        <v>10</v>
      </c>
      <c r="R3" s="7" t="s">
        <v>9</v>
      </c>
      <c r="S3" s="7" t="s">
        <v>9</v>
      </c>
      <c r="T3" s="7" t="s">
        <v>52</v>
      </c>
      <c r="U3" s="7" t="s">
        <v>54</v>
      </c>
      <c r="V3" s="7" t="s">
        <v>9</v>
      </c>
      <c r="W3" s="7" t="s">
        <v>9</v>
      </c>
      <c r="X3" s="7" t="s">
        <v>9</v>
      </c>
    </row>
    <row r="4" spans="1:24" x14ac:dyDescent="0.2">
      <c r="A4" s="3">
        <f>净值数据!A4</f>
        <v>40939</v>
      </c>
      <c r="B4" s="8">
        <f>民生银行!H4</f>
        <v>0</v>
      </c>
      <c r="C4" s="8">
        <f>招商银行!H4</f>
        <v>0</v>
      </c>
      <c r="D4" s="8">
        <f>招商证券!H4</f>
        <v>0</v>
      </c>
      <c r="E4" s="8">
        <f>国金证券!H4</f>
        <v>0</v>
      </c>
      <c r="F4" s="8">
        <f>万科A!H4</f>
        <v>0</v>
      </c>
      <c r="G4" s="8">
        <f>保利地产!H4</f>
        <v>0</v>
      </c>
      <c r="H4" s="8">
        <f>京投发展!H4</f>
        <v>0</v>
      </c>
      <c r="I4" s="8">
        <f>贵州茅台!H4</f>
        <v>0</v>
      </c>
      <c r="J4" s="8">
        <f>泸州老窖!H4</f>
        <v>0</v>
      </c>
      <c r="K4" s="8">
        <f>五粮液!H4</f>
        <v>0</v>
      </c>
      <c r="L4" s="8">
        <f>伊利股份!H4</f>
        <v>0</v>
      </c>
      <c r="M4" s="8">
        <f>东阿阿胶!H4</f>
        <v>0</v>
      </c>
      <c r="N4" s="8">
        <f>格力电器!H4</f>
        <v>0</v>
      </c>
      <c r="O4" s="8">
        <f>美的集团!H4</f>
        <v>0</v>
      </c>
      <c r="P4" s="8">
        <f>中国建筑!H4</f>
        <v>0</v>
      </c>
      <c r="Q4" s="8">
        <f>中国重工!H4</f>
        <v>0</v>
      </c>
      <c r="R4" s="8">
        <f>中国船舶!H4</f>
        <v>0</v>
      </c>
      <c r="S4" s="8">
        <f>上汽集团!H4</f>
        <v>0</v>
      </c>
      <c r="T4" s="8">
        <f>山东黄金!H4</f>
        <v>0</v>
      </c>
      <c r="U4" s="8">
        <f>隧道股份!H4</f>
        <v>0</v>
      </c>
      <c r="V4" s="8">
        <f>乐普医疗!H4</f>
        <v>0</v>
      </c>
      <c r="W4" s="8">
        <f>金证股份!H4</f>
        <v>0</v>
      </c>
      <c r="X4" s="8">
        <f>恒生电子!H4</f>
        <v>0</v>
      </c>
    </row>
    <row r="5" spans="1:24" x14ac:dyDescent="0.2">
      <c r="A5" s="3">
        <f>净值数据!A5</f>
        <v>40968</v>
      </c>
      <c r="B5" s="8">
        <f>民生银行!H5</f>
        <v>1.3239875389415401E-2</v>
      </c>
      <c r="C5" s="8">
        <f>招商银行!H5</f>
        <v>8.6956521739112169E-3</v>
      </c>
      <c r="D5" s="8">
        <f>招商证券!H5</f>
        <v>4.9315068493134273E-2</v>
      </c>
      <c r="E5" s="8">
        <f>国金证券!H5</f>
        <v>1.3239875389415401E-2</v>
      </c>
      <c r="F5" s="8">
        <f>万科A!H5</f>
        <v>4.117647058823537E-2</v>
      </c>
      <c r="G5" s="8">
        <f>保利地产!H5</f>
        <v>1.3239875389415401E-2</v>
      </c>
      <c r="H5" s="8">
        <f>京投发展!H5</f>
        <v>9.0712742980551875E-2</v>
      </c>
      <c r="I5" s="8">
        <f>贵州茅台!H5</f>
        <v>4.8414784614575268E-2</v>
      </c>
      <c r="J5" s="8">
        <f>泸州老窖!H5</f>
        <v>4.8234977095117593E-2</v>
      </c>
      <c r="K5" s="8">
        <f>五粮液!H5</f>
        <v>5.0797124101278124E-2</v>
      </c>
      <c r="L5" s="8">
        <f>伊利股份!H5</f>
        <v>6.2377690802344565E-2</v>
      </c>
      <c r="M5" s="8">
        <f>东阿阿胶!H5</f>
        <v>4.3833580980678466E-2</v>
      </c>
      <c r="N5" s="8">
        <f>格力电器!H5</f>
        <v>4.7252747252747307E-2</v>
      </c>
      <c r="O5" s="8">
        <f>美的集团!H5</f>
        <v>0</v>
      </c>
      <c r="P5" s="8">
        <f>中国建筑!H5</f>
        <v>3.257328990227748E-2</v>
      </c>
      <c r="Q5" s="8">
        <f>中国重工!H5</f>
        <v>4.6028880866428423E-2</v>
      </c>
      <c r="R5" s="8">
        <f>中国船舶!H5</f>
        <v>3.4904323175062535E-2</v>
      </c>
      <c r="S5" s="8">
        <f>上汽集团!H5</f>
        <v>2.2531477799840216E-2</v>
      </c>
      <c r="T5" s="8">
        <f>山东黄金!H5</f>
        <v>3.9707568807342497E-2</v>
      </c>
      <c r="U5" s="8">
        <f>隧道股份!H5</f>
        <v>2.0025031289103268E-2</v>
      </c>
      <c r="V5" s="8">
        <f>乐普医疗!H5</f>
        <v>2.819956616051722E-2</v>
      </c>
      <c r="W5" s="8">
        <f>金证股份!H5</f>
        <v>6.7944250871093681E-2</v>
      </c>
      <c r="X5" s="8">
        <f>恒生电子!H5</f>
        <v>9.3358999037544743E-2</v>
      </c>
    </row>
    <row r="6" spans="1:24" x14ac:dyDescent="0.2">
      <c r="A6" s="3">
        <f>净值数据!A6</f>
        <v>40998</v>
      </c>
      <c r="B6" s="8">
        <f>民生银行!H6</f>
        <v>-2.3974302610873077E-2</v>
      </c>
      <c r="C6" s="8">
        <f>招商银行!H6</f>
        <v>-4.4885870972829145E-2</v>
      </c>
      <c r="D6" s="8">
        <f>招商证券!H6</f>
        <v>-6.6652243060226768E-3</v>
      </c>
      <c r="E6" s="8">
        <f>国金证券!H6</f>
        <v>-2.3974302610873077E-2</v>
      </c>
      <c r="F6" s="8">
        <f>万科A!H6</f>
        <v>2.7450980392156987E-2</v>
      </c>
      <c r="G6" s="8">
        <f>保利地产!H6</f>
        <v>-2.3974302610873077E-2</v>
      </c>
      <c r="H6" s="8">
        <f>京投发展!H6</f>
        <v>1.9847772324512736E-3</v>
      </c>
      <c r="I6" s="8">
        <f>贵州茅台!H6</f>
        <v>6.6378948699992169E-3</v>
      </c>
      <c r="J6" s="8">
        <f>泸州老窖!H6</f>
        <v>4.6777300671445587E-3</v>
      </c>
      <c r="K6" s="8">
        <f>五粮液!H6</f>
        <v>-1.3844541137230548E-2</v>
      </c>
      <c r="L6" s="8">
        <f>伊利股份!H6</f>
        <v>1.2318524149153465E-2</v>
      </c>
      <c r="M6" s="8">
        <f>东阿阿胶!H6</f>
        <v>-2.7817699071932211E-2</v>
      </c>
      <c r="N6" s="8">
        <f>格力电器!H6</f>
        <v>4.5871765450072433E-2</v>
      </c>
      <c r="O6" s="8">
        <f>美的集团!H6</f>
        <v>0</v>
      </c>
      <c r="P6" s="8">
        <f>中国建筑!H6</f>
        <v>-2.4597648480746304E-2</v>
      </c>
      <c r="Q6" s="8">
        <f>中国重工!H6</f>
        <v>-2.0030631221968687E-2</v>
      </c>
      <c r="R6" s="8">
        <f>中国船舶!H6</f>
        <v>7.0347011646126001E-2</v>
      </c>
      <c r="S6" s="8">
        <f>上汽集团!H6</f>
        <v>-2.5612267352721485E-2</v>
      </c>
      <c r="T6" s="8">
        <f>山东黄金!H6</f>
        <v>-6.3001130036418496E-2</v>
      </c>
      <c r="U6" s="8">
        <f>隧道股份!H6</f>
        <v>-3.9840213423619319E-2</v>
      </c>
      <c r="V6" s="8">
        <f>乐普医疗!H6</f>
        <v>-4.9230833188569356E-2</v>
      </c>
      <c r="W6" s="8">
        <f>金证股份!H6</f>
        <v>-2.7504043664372535E-3</v>
      </c>
      <c r="X6" s="8">
        <f>恒生电子!H6</f>
        <v>5.4554192390257272E-2</v>
      </c>
    </row>
    <row r="7" spans="1:24" x14ac:dyDescent="0.2">
      <c r="A7" s="3">
        <f>净值数据!A7</f>
        <v>41026</v>
      </c>
      <c r="B7" s="8">
        <f>民生银行!H7</f>
        <v>2.6384077468628586E-2</v>
      </c>
      <c r="C7" s="8">
        <f>招商银行!H7</f>
        <v>-1.5605522638768909E-2</v>
      </c>
      <c r="D7" s="8">
        <f>招商证券!H7</f>
        <v>9.4115763133765906E-2</v>
      </c>
      <c r="E7" s="8">
        <f>国金证券!H7</f>
        <v>2.6384077468628586E-2</v>
      </c>
      <c r="F7" s="8">
        <f>万科A!H7</f>
        <v>8.5734583688544364E-2</v>
      </c>
      <c r="G7" s="8">
        <f>保利地产!H7</f>
        <v>2.6384077468628586E-2</v>
      </c>
      <c r="H7" s="8">
        <f>京投发展!H7</f>
        <v>0.23903666380895605</v>
      </c>
      <c r="I7" s="8">
        <f>贵州茅台!H7</f>
        <v>0.11077352890944336</v>
      </c>
      <c r="J7" s="8">
        <f>泸州老窖!H7</f>
        <v>9.2950060165702508E-2</v>
      </c>
      <c r="K7" s="8">
        <f>五粮液!H7</f>
        <v>5.2227255892762559E-2</v>
      </c>
      <c r="L7" s="8">
        <f>伊利股份!H7</f>
        <v>1.7257517799484257E-2</v>
      </c>
      <c r="M7" s="8">
        <f>东阿阿胶!H7</f>
        <v>-4.8169734021234811E-2</v>
      </c>
      <c r="N7" s="8">
        <f>格力电器!H7</f>
        <v>9.4594181469584981E-2</v>
      </c>
      <c r="O7" s="8">
        <f>美的集团!H7</f>
        <v>0</v>
      </c>
      <c r="P7" s="8">
        <f>中国建筑!H7</f>
        <v>6.0703265934843431E-2</v>
      </c>
      <c r="Q7" s="8">
        <f>中国重工!H7</f>
        <v>4.6552642001386868E-2</v>
      </c>
      <c r="R7" s="8">
        <f>中国船舶!H7</f>
        <v>0.17199193747380126</v>
      </c>
      <c r="S7" s="8">
        <f>上汽集团!H7</f>
        <v>7.8936275176557658E-3</v>
      </c>
      <c r="T7" s="8">
        <f>山东黄金!H7</f>
        <v>2.8995951926049646E-3</v>
      </c>
      <c r="U7" s="8">
        <f>隧道股份!H7</f>
        <v>7.0710992507690085E-2</v>
      </c>
      <c r="V7" s="8">
        <f>乐普医疗!H7</f>
        <v>4.4774415833625625E-2</v>
      </c>
      <c r="W7" s="8">
        <f>金证股份!H7</f>
        <v>8.6508706863659857E-2</v>
      </c>
      <c r="X7" s="8">
        <f>恒生电子!H7</f>
        <v>0.11935891721024583</v>
      </c>
    </row>
    <row r="8" spans="1:24" x14ac:dyDescent="0.2">
      <c r="A8" s="3">
        <f>净值数据!A8</f>
        <v>41060</v>
      </c>
      <c r="B8" s="8">
        <f>民生银行!H8</f>
        <v>-1.3465675371405972E-2</v>
      </c>
      <c r="C8" s="8">
        <f>招商银行!H8</f>
        <v>-4.7341665178238013E-2</v>
      </c>
      <c r="D8" s="8">
        <f>招商证券!H8</f>
        <v>0.12906252981495969</v>
      </c>
      <c r="E8" s="8">
        <f>国金证券!H8</f>
        <v>-1.3465675371405972E-2</v>
      </c>
      <c r="F8" s="8">
        <f>万科A!H8</f>
        <v>9.4703331770076726E-2</v>
      </c>
      <c r="G8" s="8">
        <f>保利地产!H8</f>
        <v>-1.3465675371405972E-2</v>
      </c>
      <c r="H8" s="8">
        <f>京投发展!H8</f>
        <v>9.8395164091091614E-2</v>
      </c>
      <c r="I8" s="8">
        <f>贵州茅台!H8</f>
        <v>0.13657954692659224</v>
      </c>
      <c r="J8" s="8">
        <f>泸州老窖!H8</f>
        <v>-9.2170156953506055E-3</v>
      </c>
      <c r="K8" s="8">
        <f>五粮液!H8</f>
        <v>-2.6880683754416101E-2</v>
      </c>
      <c r="L8" s="8">
        <f>伊利股份!H8</f>
        <v>3.0059970039191475E-2</v>
      </c>
      <c r="M8" s="8">
        <f>东阿阿胶!H8</f>
        <v>-3.0491460310494434E-2</v>
      </c>
      <c r="N8" s="8">
        <f>格力电器!H8</f>
        <v>0.11207847738717103</v>
      </c>
      <c r="O8" s="8">
        <f>美的集团!H8</f>
        <v>0</v>
      </c>
      <c r="P8" s="8">
        <f>中国建筑!H8</f>
        <v>4.3541532199065314E-2</v>
      </c>
      <c r="Q8" s="8">
        <f>中国重工!H8</f>
        <v>2.1159632606714496E-2</v>
      </c>
      <c r="R8" s="8">
        <f>中国船舶!H8</f>
        <v>3.9409057055805885E-3</v>
      </c>
      <c r="S8" s="8">
        <f>上汽集团!H8</f>
        <v>2.4139808820691444E-2</v>
      </c>
      <c r="T8" s="8">
        <f>山东黄金!H8</f>
        <v>-1.6407967866609807E-2</v>
      </c>
      <c r="U8" s="8">
        <f>隧道股份!H8</f>
        <v>0.11642067995618199</v>
      </c>
      <c r="V8" s="8">
        <f>乐普医疗!H8</f>
        <v>-4.2682854379167079E-2</v>
      </c>
      <c r="W8" s="8">
        <f>金证股份!H8</f>
        <v>8.3267666403310958E-2</v>
      </c>
      <c r="X8" s="8">
        <f>恒生电子!H8</f>
        <v>0.14089587731498865</v>
      </c>
    </row>
    <row r="9" spans="1:24" x14ac:dyDescent="0.2">
      <c r="A9" s="3">
        <f>净值数据!A9</f>
        <v>41089</v>
      </c>
      <c r="B9" s="8">
        <f>民生银行!H9</f>
        <v>-2.1371193990507575E-2</v>
      </c>
      <c r="C9" s="8">
        <f>招商银行!H9</f>
        <v>-6.2069477145381025E-2</v>
      </c>
      <c r="D9" s="8">
        <f>招商证券!H9</f>
        <v>-3.3063738024931011E-2</v>
      </c>
      <c r="E9" s="8">
        <f>国金证券!H9</f>
        <v>-2.1371193990507575E-2</v>
      </c>
      <c r="F9" s="8">
        <f>万科A!H9</f>
        <v>4.5387989736157985E-2</v>
      </c>
      <c r="G9" s="8">
        <f>保利地产!H9</f>
        <v>-2.1371193990507575E-2</v>
      </c>
      <c r="H9" s="8">
        <f>京投发展!H9</f>
        <v>-0.11937647667411755</v>
      </c>
      <c r="I9" s="8">
        <f>贵州茅台!H9</f>
        <v>0.12370077265893165</v>
      </c>
      <c r="J9" s="8">
        <f>泸州老窖!H9</f>
        <v>4.9937380234508222E-2</v>
      </c>
      <c r="K9" s="8">
        <f>五粮液!H9</f>
        <v>-9.5765167905620396E-3</v>
      </c>
      <c r="L9" s="8">
        <f>伊利股份!H9</f>
        <v>-4.7150490156996794E-2</v>
      </c>
      <c r="M9" s="8">
        <f>东阿阿胶!H9</f>
        <v>-9.1357157704943237E-3</v>
      </c>
      <c r="N9" s="8">
        <f>格力电器!H9</f>
        <v>1.4138751956231488E-2</v>
      </c>
      <c r="O9" s="8">
        <f>美的集团!H9</f>
        <v>0</v>
      </c>
      <c r="P9" s="8">
        <f>中国建筑!H9</f>
        <v>5.2092914967917681E-2</v>
      </c>
      <c r="Q9" s="8">
        <f>中国重工!H9</f>
        <v>-8.477139926146815E-2</v>
      </c>
      <c r="R9" s="8">
        <f>中国船舶!H9</f>
        <v>-3.9170731335120501E-2</v>
      </c>
      <c r="S9" s="8">
        <f>上汽集团!H9</f>
        <v>-5.751919698643515E-2</v>
      </c>
      <c r="T9" s="8">
        <f>山东黄金!H9</f>
        <v>-4.5482380919198651E-2</v>
      </c>
      <c r="U9" s="8">
        <f>隧道股份!H9</f>
        <v>5.3189155211448513E-2</v>
      </c>
      <c r="V9" s="8">
        <f>乐普医疗!H9</f>
        <v>-3.0096576876828096E-2</v>
      </c>
      <c r="W9" s="8">
        <f>金证股份!H9</f>
        <v>-6.2556773784429698E-2</v>
      </c>
      <c r="X9" s="8">
        <f>恒生电子!H9</f>
        <v>9.7660420757571975E-2</v>
      </c>
    </row>
    <row r="10" spans="1:24" x14ac:dyDescent="0.2">
      <c r="A10" s="3">
        <f>净值数据!A10</f>
        <v>41121</v>
      </c>
      <c r="B10" s="8">
        <f>民生银行!H10</f>
        <v>-1.5517416057657774E-2</v>
      </c>
      <c r="C10" s="8">
        <f>招商银行!H10</f>
        <v>-0.12682332914302941</v>
      </c>
      <c r="D10" s="8">
        <f>招商证券!H10</f>
        <v>-8.259443023775026E-2</v>
      </c>
      <c r="E10" s="8">
        <f>国金证券!H10</f>
        <v>-1.5517416057657774E-2</v>
      </c>
      <c r="F10" s="8">
        <f>万科A!H10</f>
        <v>8.4551476226904843E-2</v>
      </c>
      <c r="G10" s="8">
        <f>保利地产!H10</f>
        <v>-1.5517416057657774E-2</v>
      </c>
      <c r="H10" s="8">
        <f>京投发展!H10</f>
        <v>-0.22328746397972088</v>
      </c>
      <c r="I10" s="8">
        <f>贵州茅台!H10</f>
        <v>0.15101603329512292</v>
      </c>
      <c r="J10" s="8">
        <f>泸州老窖!H10</f>
        <v>1.6047320159903622E-2</v>
      </c>
      <c r="K10" s="8">
        <f>五粮液!H10</f>
        <v>4.9838354587397493E-2</v>
      </c>
      <c r="L10" s="8">
        <f>伊利股份!H10</f>
        <v>-0.11105494439615959</v>
      </c>
      <c r="M10" s="8">
        <f>东阿阿胶!H10</f>
        <v>-7.9155010882749011E-2</v>
      </c>
      <c r="N10" s="8">
        <f>格力电器!H10</f>
        <v>7.0846255998207486E-2</v>
      </c>
      <c r="O10" s="8">
        <f>美的集团!H10</f>
        <v>0</v>
      </c>
      <c r="P10" s="8">
        <f>中国建筑!H10</f>
        <v>-1.4748530017136829E-2</v>
      </c>
      <c r="Q10" s="8">
        <f>中国重工!H10</f>
        <v>-0.15730661908844668</v>
      </c>
      <c r="R10" s="8">
        <f>中国船舶!H10</f>
        <v>-0.11496364719088548</v>
      </c>
      <c r="S10" s="8">
        <f>上汽集团!H10</f>
        <v>-0.11665147946980847</v>
      </c>
      <c r="T10" s="8">
        <f>山东黄金!H10</f>
        <v>-2.2542015681051408E-2</v>
      </c>
      <c r="U10" s="8">
        <f>隧道股份!H10</f>
        <v>-8.3226331852640389E-2</v>
      </c>
      <c r="V10" s="8">
        <f>乐普医疗!H10</f>
        <v>-0.14977520433192726</v>
      </c>
      <c r="W10" s="8">
        <f>金证股份!H10</f>
        <v>-7.949624866476046E-2</v>
      </c>
      <c r="X10" s="8">
        <f>恒生电子!H10</f>
        <v>2.0619745045629578E-2</v>
      </c>
    </row>
    <row r="11" spans="1:24" x14ac:dyDescent="0.2">
      <c r="A11" s="3">
        <f>净值数据!A11</f>
        <v>41152</v>
      </c>
      <c r="B11" s="8">
        <f>民生银行!H11</f>
        <v>-1.9310998690719172E-2</v>
      </c>
      <c r="C11" s="8">
        <f>招商银行!H11</f>
        <v>-9.8647355145314752E-2</v>
      </c>
      <c r="D11" s="8">
        <f>招商证券!H11</f>
        <v>-0.14055820909417582</v>
      </c>
      <c r="E11" s="8">
        <f>国金证券!H11</f>
        <v>-1.9310998690719172E-2</v>
      </c>
      <c r="F11" s="8">
        <f>万科A!H11</f>
        <v>-5.0423620322611384E-2</v>
      </c>
      <c r="G11" s="8">
        <f>保利地产!H11</f>
        <v>-1.9310998690719172E-2</v>
      </c>
      <c r="H11" s="8">
        <f>京投发展!H11</f>
        <v>-0.18327127835344825</v>
      </c>
      <c r="I11" s="8">
        <f>贵州茅台!H11</f>
        <v>2.3104500252886906E-2</v>
      </c>
      <c r="J11" s="8">
        <f>泸州老窖!H11</f>
        <v>-7.5979621561438782E-2</v>
      </c>
      <c r="K11" s="8">
        <f>五粮液!H11</f>
        <v>-2.0169119777213695E-2</v>
      </c>
      <c r="L11" s="8">
        <f>伊利股份!H11</f>
        <v>-4.255969660075809E-2</v>
      </c>
      <c r="M11" s="8">
        <f>东阿阿胶!H11</f>
        <v>-0.10812782571234003</v>
      </c>
      <c r="N11" s="8">
        <f>格力电器!H11</f>
        <v>7.2536799792048967E-3</v>
      </c>
      <c r="O11" s="8">
        <f>美的集团!H11</f>
        <v>0</v>
      </c>
      <c r="P11" s="8">
        <f>中国建筑!H11</f>
        <v>-3.7773089810246852E-2</v>
      </c>
      <c r="Q11" s="8">
        <f>中国重工!H11</f>
        <v>-0.10897715617461889</v>
      </c>
      <c r="R11" s="8">
        <f>中国船舶!H11</f>
        <v>-0.20496976116135024</v>
      </c>
      <c r="S11" s="8">
        <f>上汽集团!H11</f>
        <v>-0.18962851605346542</v>
      </c>
      <c r="T11" s="8">
        <f>山东黄金!H11</f>
        <v>-1.8958345151124933E-2</v>
      </c>
      <c r="U11" s="8">
        <f>隧道股份!H11</f>
        <v>-0.1169795702589056</v>
      </c>
      <c r="V11" s="8">
        <f>乐普医疗!H11</f>
        <v>-0.19988822941836759</v>
      </c>
      <c r="W11" s="8">
        <f>金证股份!H11</f>
        <v>6.5195105907003503E-2</v>
      </c>
      <c r="X11" s="8">
        <f>恒生电子!H11</f>
        <v>-3.6377486834585415E-2</v>
      </c>
    </row>
    <row r="12" spans="1:24" x14ac:dyDescent="0.2">
      <c r="A12" s="3">
        <f>净值数据!A12</f>
        <v>41180</v>
      </c>
      <c r="B12" s="8">
        <f>民生银行!H12</f>
        <v>-4.2650294222319696E-2</v>
      </c>
      <c r="C12" s="8">
        <f>招商银行!H12</f>
        <v>-8.1327789089624347E-2</v>
      </c>
      <c r="D12" s="8">
        <f>招商证券!H12</f>
        <v>-8.3582859412274058E-2</v>
      </c>
      <c r="E12" s="8">
        <f>国金证券!H12</f>
        <v>-4.2650294222319696E-2</v>
      </c>
      <c r="F12" s="8">
        <f>万科A!H12</f>
        <v>-1.6703928312076233E-3</v>
      </c>
      <c r="G12" s="8">
        <f>保利地产!H12</f>
        <v>-4.2650294222319696E-2</v>
      </c>
      <c r="H12" s="8">
        <f>京投发展!H12</f>
        <v>-0.1792423774137778</v>
      </c>
      <c r="I12" s="8">
        <f>贵州茅台!H12</f>
        <v>0.12829788521682906</v>
      </c>
      <c r="J12" s="8">
        <f>泸州老窖!H12</f>
        <v>-4.8511273907855257E-3</v>
      </c>
      <c r="K12" s="8">
        <f>五粮液!H12</f>
        <v>1.7637685383359081E-2</v>
      </c>
      <c r="L12" s="8">
        <f>伊利股份!H12</f>
        <v>1.2082105694885437E-2</v>
      </c>
      <c r="M12" s="8">
        <f>东阿阿胶!H12</f>
        <v>-1.9701283914431711E-3</v>
      </c>
      <c r="N12" s="8">
        <f>格力电器!H12</f>
        <v>4.6250173281453755E-2</v>
      </c>
      <c r="O12" s="8">
        <f>美的集团!H12</f>
        <v>0</v>
      </c>
      <c r="P12" s="8">
        <f>中国建筑!H12</f>
        <v>-2.2284821625937479E-2</v>
      </c>
      <c r="Q12" s="8">
        <f>中国重工!H12</f>
        <v>-0.10674825443834157</v>
      </c>
      <c r="R12" s="8">
        <f>中国船舶!H12</f>
        <v>-8.7496040656976248E-2</v>
      </c>
      <c r="S12" s="8">
        <f>上汽集团!H12</f>
        <v>-2.956985667065859E-2</v>
      </c>
      <c r="T12" s="8">
        <f>山东黄金!H12</f>
        <v>0.19615091865447942</v>
      </c>
      <c r="U12" s="8">
        <f>隧道股份!H12</f>
        <v>-1.4713632199590987E-2</v>
      </c>
      <c r="V12" s="8">
        <f>乐普医疗!H12</f>
        <v>-0.24740494210448927</v>
      </c>
      <c r="W12" s="8">
        <f>金证股份!H12</f>
        <v>2.0424006397569805E-2</v>
      </c>
      <c r="X12" s="8">
        <f>恒生电子!H12</f>
        <v>7.5704356162673569E-3</v>
      </c>
    </row>
    <row r="13" spans="1:24" x14ac:dyDescent="0.2">
      <c r="A13" s="3">
        <f>净值数据!A13</f>
        <v>41213</v>
      </c>
      <c r="B13" s="8">
        <f>民生银行!H13</f>
        <v>1.8039062991746402E-2</v>
      </c>
      <c r="C13" s="8">
        <f>招商银行!H13</f>
        <v>-7.9705285691055283E-2</v>
      </c>
      <c r="D13" s="8">
        <f>招商证券!H13</f>
        <v>-0.13596384906813586</v>
      </c>
      <c r="E13" s="8">
        <f>国金证券!H13</f>
        <v>1.8039062991746402E-2</v>
      </c>
      <c r="F13" s="8">
        <f>万科A!H13</f>
        <v>-1.3227509077119892E-2</v>
      </c>
      <c r="G13" s="8">
        <f>保利地产!H13</f>
        <v>1.8039062991746402E-2</v>
      </c>
      <c r="H13" s="8">
        <f>京投发展!H13</f>
        <v>-0.17643183502435966</v>
      </c>
      <c r="I13" s="8">
        <f>贵州茅台!H13</f>
        <v>0.12183026459143242</v>
      </c>
      <c r="J13" s="8">
        <f>泸州老窖!H13</f>
        <v>7.9634921595750363E-3</v>
      </c>
      <c r="K13" s="8">
        <f>五粮液!H13</f>
        <v>7.7688379348774816E-3</v>
      </c>
      <c r="L13" s="8">
        <f>伊利股份!H13</f>
        <v>2.755186785305086E-2</v>
      </c>
      <c r="M13" s="8">
        <f>东阿阿胶!H13</f>
        <v>6.1789427407051178E-2</v>
      </c>
      <c r="N13" s="8">
        <f>格力电器!H13</f>
        <v>0.116937551494942</v>
      </c>
      <c r="O13" s="8">
        <f>美的集团!H13</f>
        <v>0</v>
      </c>
      <c r="P13" s="8">
        <f>中国建筑!H13</f>
        <v>-2.8655137449036805E-2</v>
      </c>
      <c r="Q13" s="8">
        <f>中国重工!H13</f>
        <v>-0.14007783077586766</v>
      </c>
      <c r="R13" s="8">
        <f>中国船舶!H13</f>
        <v>-0.11392568819960114</v>
      </c>
      <c r="S13" s="8">
        <f>上汽集团!H13</f>
        <v>-6.4025318183689617E-2</v>
      </c>
      <c r="T13" s="8">
        <f>山东黄金!H13</f>
        <v>5.8354281086896442E-2</v>
      </c>
      <c r="U13" s="8">
        <f>隧道股份!H13</f>
        <v>-2.7598247190421143E-2</v>
      </c>
      <c r="V13" s="8">
        <f>乐普医疗!H13</f>
        <v>-0.24327900817552084</v>
      </c>
      <c r="W13" s="8">
        <f>金证股份!H13</f>
        <v>0.10438877201131702</v>
      </c>
      <c r="X13" s="8">
        <f>恒生电子!H13</f>
        <v>-0.13663324150570466</v>
      </c>
    </row>
    <row r="14" spans="1:24" x14ac:dyDescent="0.2">
      <c r="A14" s="3">
        <f>净值数据!A14</f>
        <v>41243</v>
      </c>
      <c r="B14" s="8">
        <f>民生银行!H14</f>
        <v>5.7907838450338422E-2</v>
      </c>
      <c r="C14" s="8">
        <f>招商银行!H14</f>
        <v>-7.7439300380984788E-2</v>
      </c>
      <c r="D14" s="8">
        <f>招商证券!H14</f>
        <v>-0.22795172202119596</v>
      </c>
      <c r="E14" s="8">
        <f>国金证券!H14</f>
        <v>5.7907838450338422E-2</v>
      </c>
      <c r="F14" s="8">
        <f>万科A!H14</f>
        <v>3.433777268084981E-2</v>
      </c>
      <c r="G14" s="8">
        <f>保利地产!H14</f>
        <v>5.7907838450338422E-2</v>
      </c>
      <c r="H14" s="8">
        <f>京投发展!H14</f>
        <v>-0.2288114849002536</v>
      </c>
      <c r="I14" s="8">
        <f>贵州茅台!H14</f>
        <v>-1.8426768252760461E-2</v>
      </c>
      <c r="J14" s="8">
        <f>泸州老窖!H14</f>
        <v>-0.12282632584670072</v>
      </c>
      <c r="K14" s="8">
        <f>五粮液!H14</f>
        <v>-0.17371413530563962</v>
      </c>
      <c r="L14" s="8">
        <f>伊利股份!H14</f>
        <v>-5.2905355089542305E-2</v>
      </c>
      <c r="M14" s="8">
        <f>东阿阿胶!H14</f>
        <v>-3.6023691449274087E-2</v>
      </c>
      <c r="N14" s="8">
        <f>格力电器!H14</f>
        <v>0.12301761225191687</v>
      </c>
      <c r="O14" s="8">
        <f>美的集团!H14</f>
        <v>0</v>
      </c>
      <c r="P14" s="8">
        <f>中国建筑!H14</f>
        <v>-2.8122095816452974E-3</v>
      </c>
      <c r="Q14" s="8">
        <f>中国重工!H14</f>
        <v>-0.2074334193210563</v>
      </c>
      <c r="R14" s="8">
        <f>中国船舶!H14</f>
        <v>-0.11517097764236384</v>
      </c>
      <c r="S14" s="8">
        <f>上汽集团!H14</f>
        <v>1.46719818431571E-2</v>
      </c>
      <c r="T14" s="8">
        <f>山东黄金!H14</f>
        <v>4.579573116128044E-2</v>
      </c>
      <c r="U14" s="8">
        <f>隧道股份!H14</f>
        <v>-1.501841139832083E-2</v>
      </c>
      <c r="V14" s="8">
        <f>乐普医疗!H14</f>
        <v>-0.3036832668342736</v>
      </c>
      <c r="W14" s="8">
        <f>金证股份!H14</f>
        <v>-3.7703541809237406E-2</v>
      </c>
      <c r="X14" s="8">
        <f>恒生电子!H14</f>
        <v>-0.15385807631065795</v>
      </c>
    </row>
    <row r="15" spans="1:24" x14ac:dyDescent="0.2">
      <c r="A15" s="3">
        <f>净值数据!A15</f>
        <v>41274</v>
      </c>
      <c r="B15" s="8">
        <f>民生银行!H15</f>
        <v>0.29513396545330761</v>
      </c>
      <c r="C15" s="8">
        <f>招商银行!H15</f>
        <v>0.24382323534074013</v>
      </c>
      <c r="D15" s="8">
        <f>招商证券!H15</f>
        <v>-1.6021284082828102E-2</v>
      </c>
      <c r="E15" s="8">
        <f>国金证券!H15</f>
        <v>0.29513396545330761</v>
      </c>
      <c r="F15" s="8">
        <f>万科A!H15</f>
        <v>0.17992838909364872</v>
      </c>
      <c r="G15" s="8">
        <f>保利地产!H15</f>
        <v>0.29513396545330761</v>
      </c>
      <c r="H15" s="8">
        <f>京投发展!H15</f>
        <v>0.11934089312967577</v>
      </c>
      <c r="I15" s="8">
        <f>贵州茅台!H15</f>
        <v>-4.6007589965797901E-2</v>
      </c>
      <c r="J15" s="8">
        <f>泸州老窖!H15</f>
        <v>-6.6732784126372846E-2</v>
      </c>
      <c r="K15" s="8">
        <f>五粮液!H15</f>
        <v>-0.12385196649505692</v>
      </c>
      <c r="L15" s="8">
        <f>伊利股份!H15</f>
        <v>4.3211532723220758E-2</v>
      </c>
      <c r="M15" s="8">
        <f>东阿阿胶!H15</f>
        <v>3.5549130919751981E-2</v>
      </c>
      <c r="N15" s="8">
        <f>格力电器!H15</f>
        <v>0.20180528418077981</v>
      </c>
      <c r="O15" s="8">
        <f>美的集团!H15</f>
        <v>0</v>
      </c>
      <c r="P15" s="8">
        <f>中国建筑!H15</f>
        <v>0.22594434318768131</v>
      </c>
      <c r="Q15" s="8">
        <f>中国重工!H15</f>
        <v>-5.6741759962287253E-2</v>
      </c>
      <c r="R15" s="8">
        <f>中国船舶!H15</f>
        <v>6.7143751198240675E-2</v>
      </c>
      <c r="S15" s="8">
        <f>上汽集团!H15</f>
        <v>0.24944889455601849</v>
      </c>
      <c r="T15" s="8">
        <f>山东黄金!H15</f>
        <v>7.5789510110898739E-2</v>
      </c>
      <c r="U15" s="8">
        <f>隧道股份!H15</f>
        <v>0.11166726135823968</v>
      </c>
      <c r="V15" s="8">
        <f>乐普医疗!H15</f>
        <v>-0.17267219540201673</v>
      </c>
      <c r="W15" s="8">
        <f>金证股份!H15</f>
        <v>6.8694868281180321E-2</v>
      </c>
      <c r="X15" s="8">
        <f>恒生电子!H15</f>
        <v>-6.3397443489247807E-2</v>
      </c>
    </row>
    <row r="16" spans="1:24" x14ac:dyDescent="0.2">
      <c r="A16" s="3">
        <f>净值数据!A16</f>
        <v>41305</v>
      </c>
      <c r="B16" s="8">
        <f>民生银行!H16</f>
        <v>0.64507706210496374</v>
      </c>
      <c r="C16" s="8">
        <f>招商银行!H16</f>
        <v>0.27099338285023689</v>
      </c>
      <c r="D16" s="8">
        <f>招商证券!H16</f>
        <v>0.18064371605320328</v>
      </c>
      <c r="E16" s="8">
        <f>国金证券!H16</f>
        <v>0.64507706210496374</v>
      </c>
      <c r="F16" s="8">
        <f>万科A!H16</f>
        <v>0.36949893156112901</v>
      </c>
      <c r="G16" s="8">
        <f>保利地产!H16</f>
        <v>0.64507706210496374</v>
      </c>
      <c r="H16" s="8">
        <f>京投发展!H16</f>
        <v>0.298574766619365</v>
      </c>
      <c r="I16" s="8">
        <f>贵州茅台!H16</f>
        <v>-0.16936513036605394</v>
      </c>
      <c r="J16" s="8">
        <f>泸州老窖!H16</f>
        <v>-0.17694986079046648</v>
      </c>
      <c r="K16" s="8">
        <f>五粮液!H16</f>
        <v>-0.19253576867893296</v>
      </c>
      <c r="L16" s="8">
        <f>伊利股份!H16</f>
        <v>0.19935939532591518</v>
      </c>
      <c r="M16" s="8">
        <f>东阿阿胶!H16</f>
        <v>0.18278617715719081</v>
      </c>
      <c r="N16" s="8">
        <f>格力电器!H16</f>
        <v>0.35029287485859539</v>
      </c>
      <c r="O16" s="8">
        <f>美的集团!H16</f>
        <v>0</v>
      </c>
      <c r="P16" s="8">
        <f>中国建筑!H16</f>
        <v>0.13602292370060254</v>
      </c>
      <c r="Q16" s="8">
        <f>中国重工!H16</f>
        <v>-2.1345775367918263E-2</v>
      </c>
      <c r="R16" s="8">
        <f>中国船舶!H16</f>
        <v>5.6892500769369692E-2</v>
      </c>
      <c r="S16" s="8">
        <f>上汽集团!H16</f>
        <v>0.18057024281034728</v>
      </c>
      <c r="T16" s="8">
        <f>山东黄金!H16</f>
        <v>4.9141173143284256E-2</v>
      </c>
      <c r="U16" s="8">
        <f>隧道股份!H16</f>
        <v>0.13803437998792001</v>
      </c>
      <c r="V16" s="8">
        <f>乐普医疗!H16</f>
        <v>-8.9280729590531682E-2</v>
      </c>
      <c r="W16" s="8">
        <f>金证股份!H16</f>
        <v>0.19336709408645691</v>
      </c>
      <c r="X16" s="8">
        <f>恒生电子!H16</f>
        <v>0.11732122313839977</v>
      </c>
    </row>
    <row r="17" spans="1:24" x14ac:dyDescent="0.2">
      <c r="A17" s="3">
        <f>净值数据!A17</f>
        <v>41333</v>
      </c>
      <c r="B17" s="8">
        <f>民生银行!H17</f>
        <v>0.60640833257791393</v>
      </c>
      <c r="C17" s="8">
        <f>招商银行!H17</f>
        <v>0.16910467479921931</v>
      </c>
      <c r="D17" s="8">
        <f>招商证券!H17</f>
        <v>0.29344875825273009</v>
      </c>
      <c r="E17" s="8">
        <f>国金证券!H17</f>
        <v>0.60640833257791393</v>
      </c>
      <c r="F17" s="8">
        <f>万科A!H17</f>
        <v>0.34204730179332632</v>
      </c>
      <c r="G17" s="8">
        <f>保利地产!H17</f>
        <v>0.60640833257791393</v>
      </c>
      <c r="H17" s="8">
        <f>京投发展!H17</f>
        <v>0.24125338783939831</v>
      </c>
      <c r="I17" s="8">
        <f>贵州茅台!H17</f>
        <v>-0.174081957830728</v>
      </c>
      <c r="J17" s="8">
        <f>泸州老窖!H17</f>
        <v>-0.13714018973363662</v>
      </c>
      <c r="K17" s="8">
        <f>五粮液!H17</f>
        <v>-0.20995088074136425</v>
      </c>
      <c r="L17" s="8">
        <f>伊利股份!H17</f>
        <v>0.2698851368316082</v>
      </c>
      <c r="M17" s="8">
        <f>东阿阿胶!H17</f>
        <v>0.18969913892263102</v>
      </c>
      <c r="N17" s="8">
        <f>格力电器!H17</f>
        <v>0.31584778220105014</v>
      </c>
      <c r="O17" s="8">
        <f>美的集团!H17</f>
        <v>0</v>
      </c>
      <c r="P17" s="8">
        <f>中国建筑!H17</f>
        <v>0.19566886989315146</v>
      </c>
      <c r="Q17" s="8">
        <f>中国重工!H17</f>
        <v>6.8478552162764439E-2</v>
      </c>
      <c r="R17" s="8">
        <f>中国船舶!H17</f>
        <v>0.10121959000447922</v>
      </c>
      <c r="S17" s="8">
        <f>上汽集团!H17</f>
        <v>0.16507463420806778</v>
      </c>
      <c r="T17" s="8">
        <f>山东黄金!H17</f>
        <v>-8.0856447777357676E-3</v>
      </c>
      <c r="U17" s="8">
        <f>隧道股份!H17</f>
        <v>0.10908372342606754</v>
      </c>
      <c r="V17" s="8">
        <f>乐普医疗!H17</f>
        <v>2.4603795241949777E-2</v>
      </c>
      <c r="W17" s="8">
        <f>金证股份!H17</f>
        <v>0.40088732108589764</v>
      </c>
      <c r="X17" s="8">
        <f>恒生电子!H17</f>
        <v>2.3571310239812515E-2</v>
      </c>
    </row>
    <row r="18" spans="1:24" x14ac:dyDescent="0.2">
      <c r="A18" s="3">
        <f>净值数据!A18</f>
        <v>41362</v>
      </c>
      <c r="B18" s="8">
        <f>民生银行!H18</f>
        <v>0.46178165099559232</v>
      </c>
      <c r="C18" s="8">
        <f>招商银行!H18</f>
        <v>0.10286259948874776</v>
      </c>
      <c r="D18" s="8">
        <f>招商证券!H18</f>
        <v>8.6339963468865522E-2</v>
      </c>
      <c r="E18" s="8">
        <f>国金证券!H18</f>
        <v>0.46178165099559232</v>
      </c>
      <c r="F18" s="8">
        <f>万科A!H18</f>
        <v>0.1898111419008135</v>
      </c>
      <c r="G18" s="8">
        <f>保利地产!H18</f>
        <v>0.46178165099559232</v>
      </c>
      <c r="H18" s="8">
        <f>京投发展!H18</f>
        <v>0.12813281166345414</v>
      </c>
      <c r="I18" s="8">
        <f>贵州茅台!H18</f>
        <v>-0.18952255679622509</v>
      </c>
      <c r="J18" s="8">
        <f>泸州老窖!H18</f>
        <v>-0.28652818422025839</v>
      </c>
      <c r="K18" s="8">
        <f>五粮液!H18</f>
        <v>-0.25931325002910066</v>
      </c>
      <c r="L18" s="8">
        <f>伊利股份!H18</f>
        <v>0.42858047609129146</v>
      </c>
      <c r="M18" s="8">
        <f>东阿阿胶!H18</f>
        <v>0.28202598309547677</v>
      </c>
      <c r="N18" s="8">
        <f>格力电器!H18</f>
        <v>0.2744986710838313</v>
      </c>
      <c r="O18" s="8">
        <f>美的集团!H18</f>
        <v>0</v>
      </c>
      <c r="P18" s="8">
        <f>中国建筑!H18</f>
        <v>3.3447425562276756E-2</v>
      </c>
      <c r="Q18" s="8">
        <f>中国重工!H18</f>
        <v>-2.9923546424731606E-2</v>
      </c>
      <c r="R18" s="8">
        <f>中国船舶!H18</f>
        <v>-0.11778323851003369</v>
      </c>
      <c r="S18" s="8">
        <f>上汽集团!H18</f>
        <v>2.2341505177754017E-2</v>
      </c>
      <c r="T18" s="8">
        <f>山东黄金!H18</f>
        <v>-7.0489609036131662E-2</v>
      </c>
      <c r="U18" s="8">
        <f>隧道股份!H18</f>
        <v>0.10517233496561462</v>
      </c>
      <c r="V18" s="8">
        <f>乐普医疗!H18</f>
        <v>-0.11292233707211197</v>
      </c>
      <c r="W18" s="8">
        <f>金证股份!H18</f>
        <v>0.38136929920067075</v>
      </c>
      <c r="X18" s="8">
        <f>恒生电子!H18</f>
        <v>-3.664738422289604E-2</v>
      </c>
    </row>
    <row r="19" spans="1:24" x14ac:dyDescent="0.2">
      <c r="A19" s="3">
        <f>净值数据!A19</f>
        <v>41390</v>
      </c>
      <c r="B19" s="8">
        <f>民生银行!H19</f>
        <v>0.45850905855583202</v>
      </c>
      <c r="C19" s="8">
        <f>招商银行!H19</f>
        <v>5.7139295114897459E-2</v>
      </c>
      <c r="D19" s="8">
        <f>招商证券!H19</f>
        <v>8.6006401994422221E-2</v>
      </c>
      <c r="E19" s="8">
        <f>国金证券!H19</f>
        <v>0.45850905855583202</v>
      </c>
      <c r="F19" s="8">
        <f>万科A!H19</f>
        <v>0.20593781033625325</v>
      </c>
      <c r="G19" s="8">
        <f>保利地产!H19</f>
        <v>0.45850905855583202</v>
      </c>
      <c r="H19" s="8">
        <f>京投发展!H19</f>
        <v>4.119730862594384E-2</v>
      </c>
      <c r="I19" s="8">
        <f>贵州茅台!H19</f>
        <v>-0.15459383692656614</v>
      </c>
      <c r="J19" s="8">
        <f>泸州老窖!H19</f>
        <v>-0.29668689487137834</v>
      </c>
      <c r="K19" s="8">
        <f>五粮液!H19</f>
        <v>-0.25522853506066945</v>
      </c>
      <c r="L19" s="8">
        <f>伊利股份!H19</f>
        <v>0.29864148676932678</v>
      </c>
      <c r="M19" s="8">
        <f>东阿阿胶!H19</f>
        <v>2.8402613583383252E-2</v>
      </c>
      <c r="N19" s="8">
        <f>格力电器!H19</f>
        <v>0.14986104682079837</v>
      </c>
      <c r="O19" s="8">
        <f>美的集团!H19</f>
        <v>0</v>
      </c>
      <c r="P19" s="8">
        <f>中国建筑!H19</f>
        <v>5.148158677696224E-2</v>
      </c>
      <c r="Q19" s="8">
        <f>中国重工!H19</f>
        <v>-0.16141414069240689</v>
      </c>
      <c r="R19" s="8">
        <f>中国船舶!H19</f>
        <v>-0.15080898200253745</v>
      </c>
      <c r="S19" s="8">
        <f>上汽集团!H19</f>
        <v>2.7421141922440828E-2</v>
      </c>
      <c r="T19" s="8">
        <f>山东黄金!H19</f>
        <v>-8.6478850826274933E-2</v>
      </c>
      <c r="U19" s="8">
        <f>隧道股份!H19</f>
        <v>2.4831493128440796E-2</v>
      </c>
      <c r="V19" s="8">
        <f>乐普医疗!H19</f>
        <v>-7.401116467712987E-2</v>
      </c>
      <c r="W19" s="8">
        <f>金证股份!H19</f>
        <v>0.35430917998131894</v>
      </c>
      <c r="X19" s="8">
        <f>恒生电子!H19</f>
        <v>-6.3765864072830025E-3</v>
      </c>
    </row>
    <row r="20" spans="1:24" x14ac:dyDescent="0.2">
      <c r="A20" s="3">
        <f>净值数据!A20</f>
        <v>41425</v>
      </c>
      <c r="B20" s="8">
        <f>民生银行!H20</f>
        <v>0.52100201293819626</v>
      </c>
      <c r="C20" s="8">
        <f>招商银行!H20</f>
        <v>0.17087981623125192</v>
      </c>
      <c r="D20" s="8">
        <f>招商证券!H20</f>
        <v>0.1694245189495065</v>
      </c>
      <c r="E20" s="8">
        <f>国金证券!H20</f>
        <v>0.52100201293819626</v>
      </c>
      <c r="F20" s="8">
        <f>万科A!H20</f>
        <v>0.31149748217205042</v>
      </c>
      <c r="G20" s="8">
        <f>保利地产!H20</f>
        <v>0.52100201293819626</v>
      </c>
      <c r="H20" s="8">
        <f>京投发展!H20</f>
        <v>0.23634458432839289</v>
      </c>
      <c r="I20" s="8">
        <f>贵州茅台!H20</f>
        <v>-3.9815379562555209E-2</v>
      </c>
      <c r="J20" s="8">
        <f>泸州老窖!H20</f>
        <v>-0.2242309691862564</v>
      </c>
      <c r="K20" s="8">
        <f>五粮液!H20</f>
        <v>-0.18273306531705891</v>
      </c>
      <c r="L20" s="8">
        <f>伊利股份!H20</f>
        <v>0.23829229808801333</v>
      </c>
      <c r="M20" s="8">
        <f>东阿阿胶!H20</f>
        <v>7.7820417971726785E-2</v>
      </c>
      <c r="N20" s="8">
        <f>格力电器!H20</f>
        <v>0.17476107385576634</v>
      </c>
      <c r="O20" s="8">
        <f>美的集团!H20</f>
        <v>0</v>
      </c>
      <c r="P20" s="8">
        <f>中国建筑!H20</f>
        <v>0.1433886681666503</v>
      </c>
      <c r="Q20" s="8">
        <f>中国重工!H20</f>
        <v>-8.9758116732760795E-2</v>
      </c>
      <c r="R20" s="8">
        <f>中国船舶!H20</f>
        <v>-9.872398124580406E-2</v>
      </c>
      <c r="S20" s="8">
        <f>上汽集团!H20</f>
        <v>7.3183889348415576E-2</v>
      </c>
      <c r="T20" s="8">
        <f>山东黄金!H20</f>
        <v>-8.1391859601199879E-2</v>
      </c>
      <c r="U20" s="8">
        <f>隧道股份!H20</f>
        <v>0.11574165342647746</v>
      </c>
      <c r="V20" s="8">
        <f>乐普医疗!H20</f>
        <v>0.20712668843451154</v>
      </c>
      <c r="W20" s="8">
        <f>金证股份!H20</f>
        <v>0.5906447953093219</v>
      </c>
      <c r="X20" s="8">
        <f>恒生电子!H20</f>
        <v>0.10488495006138576</v>
      </c>
    </row>
    <row r="21" spans="1:24" x14ac:dyDescent="0.2">
      <c r="A21" s="3">
        <f>净值数据!A21</f>
        <v>41453</v>
      </c>
      <c r="B21" s="8">
        <f>民生银行!H21</f>
        <v>0.25419366757217343</v>
      </c>
      <c r="C21" s="8">
        <f>招商银行!H21</f>
        <v>4.7571786752897305E-2</v>
      </c>
      <c r="D21" s="8">
        <f>招商证券!H21</f>
        <v>-7.2946151786058233E-2</v>
      </c>
      <c r="E21" s="8">
        <f>国金证券!H21</f>
        <v>0.25419366757217343</v>
      </c>
      <c r="F21" s="8">
        <f>万科A!H21</f>
        <v>7.3967044099918722E-2</v>
      </c>
      <c r="G21" s="8">
        <f>保利地产!H21</f>
        <v>0.25419366757217343</v>
      </c>
      <c r="H21" s="8">
        <f>京投发展!H21</f>
        <v>-9.9255933707229627E-3</v>
      </c>
      <c r="I21" s="8">
        <f>贵州茅台!H21</f>
        <v>-3.0295832535117917E-2</v>
      </c>
      <c r="J21" s="8">
        <f>泸州老窖!H21</f>
        <v>-0.28598221970949955</v>
      </c>
      <c r="K21" s="8">
        <f>五粮液!H21</f>
        <v>-0.27030092217932578</v>
      </c>
      <c r="L21" s="8">
        <f>伊利股份!H21</f>
        <v>0.36485785498943435</v>
      </c>
      <c r="M21" s="8">
        <f>东阿阿胶!H21</f>
        <v>-5.1205391659753796E-2</v>
      </c>
      <c r="N21" s="8">
        <f>格力电器!H21</f>
        <v>9.2630678196441663E-2</v>
      </c>
      <c r="O21" s="8">
        <f>美的集团!H21</f>
        <v>0</v>
      </c>
      <c r="P21" s="8">
        <f>中国建筑!H21</f>
        <v>-7.7958139790089698E-3</v>
      </c>
      <c r="Q21" s="8">
        <f>中国重工!H21</f>
        <v>-8.4771554692051998E-2</v>
      </c>
      <c r="R21" s="8">
        <f>中国船舶!H21</f>
        <v>-0.23092774137400907</v>
      </c>
      <c r="S21" s="8">
        <f>上汽集团!H21</f>
        <v>-8.781223419711659E-2</v>
      </c>
      <c r="T21" s="8">
        <f>山东黄金!H21</f>
        <v>-7.6870089623355287E-2</v>
      </c>
      <c r="U21" s="8">
        <f>隧道股份!H21</f>
        <v>-8.7404898068514147E-2</v>
      </c>
      <c r="V21" s="8">
        <f>乐普医疗!H21</f>
        <v>4.2149483602992754E-2</v>
      </c>
      <c r="W21" s="8">
        <f>金证股份!H21</f>
        <v>0.66119878547918187</v>
      </c>
      <c r="X21" s="8">
        <f>恒生电子!H21</f>
        <v>3.6290943559085465E-2</v>
      </c>
    </row>
    <row r="22" spans="1:24" x14ac:dyDescent="0.2">
      <c r="A22" s="3">
        <f>净值数据!A22</f>
        <v>41486</v>
      </c>
      <c r="B22" s="8">
        <f>民生银行!H22</f>
        <v>0.20060814478263334</v>
      </c>
      <c r="C22" s="8">
        <f>招商银行!H22</f>
        <v>-4.0486856114092196E-2</v>
      </c>
      <c r="D22" s="8">
        <f>招商证券!H22</f>
        <v>-9.4351555119950303E-3</v>
      </c>
      <c r="E22" s="8">
        <f>国金证券!H22</f>
        <v>0.20060814478263334</v>
      </c>
      <c r="F22" s="8">
        <f>万科A!H22</f>
        <v>3.598713693274358E-2</v>
      </c>
      <c r="G22" s="8">
        <f>保利地产!H22</f>
        <v>0.20060814478263334</v>
      </c>
      <c r="H22" s="8">
        <f>京投发展!H22</f>
        <v>-6.0262849932806062E-2</v>
      </c>
      <c r="I22" s="8">
        <f>贵州茅台!H22</f>
        <v>-0.14269301758917974</v>
      </c>
      <c r="J22" s="8">
        <f>泸州老窖!H22</f>
        <v>-0.29806855423263545</v>
      </c>
      <c r="K22" s="8">
        <f>五粮液!H22</f>
        <v>-0.29367487276859616</v>
      </c>
      <c r="L22" s="8">
        <f>伊利股份!H22</f>
        <v>0.48124036618633137</v>
      </c>
      <c r="M22" s="8">
        <f>东阿阿胶!H22</f>
        <v>3.7006630609131008E-2</v>
      </c>
      <c r="N22" s="8">
        <f>格力电器!H22</f>
        <v>0.1709906843223794</v>
      </c>
      <c r="O22" s="8">
        <f>美的集团!H22</f>
        <v>0</v>
      </c>
      <c r="P22" s="8">
        <f>中国建筑!H22</f>
        <v>6.0677436219958025E-3</v>
      </c>
      <c r="Q22" s="8">
        <f>中国重工!H22</f>
        <v>-7.9407681814048892E-2</v>
      </c>
      <c r="R22" s="8">
        <f>中国船舶!H22</f>
        <v>-0.2539192231078673</v>
      </c>
      <c r="S22" s="8">
        <f>上汽集团!H22</f>
        <v>-0.10935484153940955</v>
      </c>
      <c r="T22" s="8">
        <f>山东黄金!H22</f>
        <v>-0.35949430851757169</v>
      </c>
      <c r="U22" s="8">
        <f>隧道股份!H22</f>
        <v>-2.8261690347208823E-2</v>
      </c>
      <c r="V22" s="8">
        <f>乐普医疗!H22</f>
        <v>-1.1847284614071252E-2</v>
      </c>
      <c r="W22" s="8">
        <f>金证股份!H22</f>
        <v>0.96411714778200586</v>
      </c>
      <c r="X22" s="8">
        <f>恒生电子!H22</f>
        <v>0.3312618867391246</v>
      </c>
    </row>
    <row r="23" spans="1:24" x14ac:dyDescent="0.2">
      <c r="A23" s="3">
        <f>净值数据!A23</f>
        <v>41516</v>
      </c>
      <c r="B23" s="8">
        <f>民生银行!H23</f>
        <v>0.29389093840794067</v>
      </c>
      <c r="C23" s="8">
        <f>招商银行!H23</f>
        <v>-3.3302867157311455E-2</v>
      </c>
      <c r="D23" s="8">
        <f>招商证券!H23</f>
        <v>2.7098223883107897E-2</v>
      </c>
      <c r="E23" s="8">
        <f>国金证券!H23</f>
        <v>0.29389093840794067</v>
      </c>
      <c r="F23" s="8">
        <f>万科A!H23</f>
        <v>2.798491592589758E-2</v>
      </c>
      <c r="G23" s="8">
        <f>保利地产!H23</f>
        <v>0.29389093840794067</v>
      </c>
      <c r="H23" s="8">
        <f>京投发展!H23</f>
        <v>6.5127298960224955E-2</v>
      </c>
      <c r="I23" s="8">
        <f>贵州茅台!H23</f>
        <v>-0.13420499188881851</v>
      </c>
      <c r="J23" s="8">
        <f>泸州老窖!H23</f>
        <v>-0.23677386935043454</v>
      </c>
      <c r="K23" s="8">
        <f>五粮液!H23</f>
        <v>-0.26411916470984786</v>
      </c>
      <c r="L23" s="8">
        <f>伊利股份!H23</f>
        <v>0.47305796464984806</v>
      </c>
      <c r="M23" s="8">
        <f>东阿阿胶!H23</f>
        <v>-4.4551866218445202E-4</v>
      </c>
      <c r="N23" s="8">
        <f>格力电器!H23</f>
        <v>0.16415062555786708</v>
      </c>
      <c r="O23" s="8">
        <f>美的集团!H23</f>
        <v>0</v>
      </c>
      <c r="P23" s="8">
        <f>中国建筑!H23</f>
        <v>5.7643564408960124E-3</v>
      </c>
      <c r="Q23" s="8">
        <f>中国重工!H23</f>
        <v>-7.5437297723346286E-2</v>
      </c>
      <c r="R23" s="8">
        <f>中国船舶!H23</f>
        <v>-0.13852201920746665</v>
      </c>
      <c r="S23" s="8">
        <f>上汽集团!H23</f>
        <v>-4.7203065276115841E-2</v>
      </c>
      <c r="T23" s="8">
        <f>山东黄金!H23</f>
        <v>-0.25232865396830662</v>
      </c>
      <c r="U23" s="8">
        <f>隧道股份!H23</f>
        <v>0.14216269739574772</v>
      </c>
      <c r="V23" s="8">
        <f>乐普医疗!H23</f>
        <v>9.1778076159921174E-2</v>
      </c>
      <c r="W23" s="8">
        <f>金证股份!H23</f>
        <v>0.85525269013984562</v>
      </c>
      <c r="X23" s="8">
        <f>恒生电子!H23</f>
        <v>0.4149114117018291</v>
      </c>
    </row>
    <row r="24" spans="1:24" x14ac:dyDescent="0.2">
      <c r="A24" s="3">
        <f>净值数据!A24</f>
        <v>41547</v>
      </c>
      <c r="B24" s="8">
        <f>民生银行!H24</f>
        <v>0.37276219102998587</v>
      </c>
      <c r="C24" s="8">
        <f>招商银行!H24</f>
        <v>9.0045256953688035E-3</v>
      </c>
      <c r="D24" s="8">
        <f>招商证券!H24</f>
        <v>1.8931285453189117E-2</v>
      </c>
      <c r="E24" s="8">
        <f>国金证券!H24</f>
        <v>0.37276219102998587</v>
      </c>
      <c r="F24" s="8">
        <f>万科A!H24</f>
        <v>-7.5000219064353946E-3</v>
      </c>
      <c r="G24" s="8">
        <f>保利地产!H24</f>
        <v>0.37276219102998587</v>
      </c>
      <c r="H24" s="8">
        <f>京投发展!H24</f>
        <v>6.8040269472528836E-2</v>
      </c>
      <c r="I24" s="8">
        <f>贵州茅台!H24</f>
        <v>-0.28825253836984266</v>
      </c>
      <c r="J24" s="8">
        <f>泸州老窖!H24</f>
        <v>-0.27374330565925709</v>
      </c>
      <c r="K24" s="8">
        <f>五粮液!H24</f>
        <v>-0.3011109454864892</v>
      </c>
      <c r="L24" s="8">
        <f>伊利股份!H24</f>
        <v>0.84109898114470849</v>
      </c>
      <c r="M24" s="8">
        <f>东阿阿胶!H24</f>
        <v>5.0249257119525659E-3</v>
      </c>
      <c r="N24" s="8">
        <f>格力电器!H24</f>
        <v>0.17717283558241581</v>
      </c>
      <c r="O24" s="8">
        <f>美的集团!H24</f>
        <v>0</v>
      </c>
      <c r="P24" s="8">
        <f>中国建筑!H24</f>
        <v>8.4738845096297144E-3</v>
      </c>
      <c r="Q24" s="8">
        <f>中国重工!H24</f>
        <v>0.25193945844279031</v>
      </c>
      <c r="R24" s="8">
        <f>中国船舶!H24</f>
        <v>-9.4209005675007784E-2</v>
      </c>
      <c r="S24" s="8">
        <f>上汽集团!H24</f>
        <v>-1.2299093793180393E-2</v>
      </c>
      <c r="T24" s="8">
        <f>山东黄金!H24</f>
        <v>-0.3116931918087934</v>
      </c>
      <c r="U24" s="8">
        <f>隧道股份!H24</f>
        <v>6.9221094382535764E-2</v>
      </c>
      <c r="V24" s="8">
        <f>乐普医疗!H24</f>
        <v>0.37218497023145458</v>
      </c>
      <c r="W24" s="8">
        <f>金证股份!H24</f>
        <v>0.77451605231981868</v>
      </c>
      <c r="X24" s="8">
        <f>恒生电子!H24</f>
        <v>0.70116757656676021</v>
      </c>
    </row>
    <row r="25" spans="1:24" x14ac:dyDescent="0.2">
      <c r="A25" s="3">
        <f>净值数据!A25</f>
        <v>41578</v>
      </c>
      <c r="B25" s="8">
        <f>民生银行!H25</f>
        <v>0.27357804233645755</v>
      </c>
      <c r="C25" s="8">
        <f>招商银行!H25</f>
        <v>-7.2807162615157184E-3</v>
      </c>
      <c r="D25" s="8">
        <f>招商证券!H25</f>
        <v>-4.1319067933160536E-2</v>
      </c>
      <c r="E25" s="8">
        <f>国金证券!H25</f>
        <v>0.27357804233645755</v>
      </c>
      <c r="F25" s="8">
        <f>万科A!H25</f>
        <v>1.1421923881196339E-3</v>
      </c>
      <c r="G25" s="8">
        <f>保利地产!H25</f>
        <v>0.27357804233645755</v>
      </c>
      <c r="H25" s="8">
        <f>京投发展!H25</f>
        <v>1.6877133825478285E-2</v>
      </c>
      <c r="I25" s="8">
        <f>贵州茅台!H25</f>
        <v>-0.27929828990136474</v>
      </c>
      <c r="J25" s="8">
        <f>泸州老窖!H25</f>
        <v>-0.29612695552270951</v>
      </c>
      <c r="K25" s="8">
        <f>五粮液!H25</f>
        <v>-0.35005936853176933</v>
      </c>
      <c r="L25" s="8">
        <f>伊利股份!H25</f>
        <v>0.6632339291365843</v>
      </c>
      <c r="M25" s="8">
        <f>东阿阿胶!H25</f>
        <v>6.2722637738065634E-2</v>
      </c>
      <c r="N25" s="8">
        <f>格力电器!H25</f>
        <v>0.3484997776128389</v>
      </c>
      <c r="O25" s="8">
        <f>美的集团!H25</f>
        <v>5.9666975023148439E-2</v>
      </c>
      <c r="P25" s="8">
        <f>中国建筑!H25</f>
        <v>3.2005084648735194E-2</v>
      </c>
      <c r="Q25" s="8">
        <f>中国重工!H25</f>
        <v>0.15428855462377089</v>
      </c>
      <c r="R25" s="8">
        <f>中国船舶!H25</f>
        <v>-0.15466762314887672</v>
      </c>
      <c r="S25" s="8">
        <f>上汽集团!H25</f>
        <v>4.4702851895213724E-2</v>
      </c>
      <c r="T25" s="8">
        <f>山东黄金!H25</f>
        <v>-0.34523855434324946</v>
      </c>
      <c r="U25" s="8">
        <f>隧道股份!H25</f>
        <v>5.9115907350054897E-2</v>
      </c>
      <c r="V25" s="8">
        <f>乐普医疗!H25</f>
        <v>0.13884848113574733</v>
      </c>
      <c r="W25" s="8">
        <f>金证股份!H25</f>
        <v>0.78361942303767451</v>
      </c>
      <c r="X25" s="8">
        <f>恒生电子!H25</f>
        <v>0.52845290359795194</v>
      </c>
    </row>
    <row r="26" spans="1:24" x14ac:dyDescent="0.2">
      <c r="A26" s="3">
        <f>净值数据!A26</f>
        <v>41607</v>
      </c>
      <c r="B26" s="8">
        <f>民生银行!H26</f>
        <v>0.21137800097410708</v>
      </c>
      <c r="C26" s="8">
        <f>招商银行!H26</f>
        <v>8.0660775763541359E-3</v>
      </c>
      <c r="D26" s="8">
        <f>招商证券!H26</f>
        <v>-1.1001406671973024E-2</v>
      </c>
      <c r="E26" s="8">
        <f>国金证券!H26</f>
        <v>0.21137800097410708</v>
      </c>
      <c r="F26" s="8">
        <f>万科A!H26</f>
        <v>-4.5696439045279424E-2</v>
      </c>
      <c r="G26" s="8">
        <f>保利地产!H26</f>
        <v>0.21137800097410708</v>
      </c>
      <c r="H26" s="8">
        <f>京投发展!H26</f>
        <v>2.104880260755948E-3</v>
      </c>
      <c r="I26" s="8">
        <f>贵州茅台!H26</f>
        <v>-0.23485755655467955</v>
      </c>
      <c r="J26" s="8">
        <f>泸州老窖!H26</f>
        <v>-0.25973445991907906</v>
      </c>
      <c r="K26" s="8">
        <f>五粮液!H26</f>
        <v>-0.31806807587757258</v>
      </c>
      <c r="L26" s="8">
        <f>伊利股份!H26</f>
        <v>0.61853876159128185</v>
      </c>
      <c r="M26" s="8">
        <f>东阿阿胶!H26</f>
        <v>1.8243630523520293E-2</v>
      </c>
      <c r="N26" s="8">
        <f>格力电器!H26</f>
        <v>0.35009916340126024</v>
      </c>
      <c r="O26" s="8">
        <f>美的集团!H26</f>
        <v>3.2625961065575693E-2</v>
      </c>
      <c r="P26" s="8">
        <f>中国建筑!H26</f>
        <v>2.4630921057334776E-2</v>
      </c>
      <c r="Q26" s="8">
        <f>中国重工!H26</f>
        <v>0.25682013991947139</v>
      </c>
      <c r="R26" s="8">
        <f>中国船舶!H26</f>
        <v>8.5383019322271103E-2</v>
      </c>
      <c r="S26" s="8">
        <f>上汽集团!H26</f>
        <v>0.11523151102803042</v>
      </c>
      <c r="T26" s="8">
        <f>山东黄金!H26</f>
        <v>-0.35520681648660912</v>
      </c>
      <c r="U26" s="8">
        <f>隧道股份!H26</f>
        <v>9.0160014695860768E-2</v>
      </c>
      <c r="V26" s="8">
        <f>乐普医疗!H26</f>
        <v>0.36920904616071892</v>
      </c>
      <c r="W26" s="8">
        <f>金证股份!H26</f>
        <v>1.0167050306610261</v>
      </c>
      <c r="X26" s="8">
        <f>恒生电子!H26</f>
        <v>0.58344003986500659</v>
      </c>
    </row>
    <row r="27" spans="1:24" x14ac:dyDescent="0.2">
      <c r="A27" s="3">
        <f>净值数据!A27</f>
        <v>41639</v>
      </c>
      <c r="B27" s="8">
        <f>民生银行!H27</f>
        <v>8.499358679162583E-2</v>
      </c>
      <c r="C27" s="8">
        <f>招商银行!H27</f>
        <v>5.9590224967513983E-3</v>
      </c>
      <c r="D27" s="8">
        <f>招商证券!H27</f>
        <v>0.14020242899985358</v>
      </c>
      <c r="E27" s="8">
        <f>国金证券!H27</f>
        <v>8.499358679162583E-2</v>
      </c>
      <c r="F27" s="8">
        <f>万科A!H27</f>
        <v>-0.12000416346686704</v>
      </c>
      <c r="G27" s="8">
        <f>保利地产!H27</f>
        <v>8.499358679162583E-2</v>
      </c>
      <c r="H27" s="8">
        <f>京投发展!H27</f>
        <v>-7.633778103270128E-2</v>
      </c>
      <c r="I27" s="8">
        <f>贵州茅台!H27</f>
        <v>-0.29277823975454564</v>
      </c>
      <c r="J27" s="8">
        <f>泸州老窖!H27</f>
        <v>-0.26943546392581919</v>
      </c>
      <c r="K27" s="8">
        <f>五粮液!H27</f>
        <v>-0.34734268549648639</v>
      </c>
      <c r="L27" s="8">
        <f>伊利股份!H27</f>
        <v>0.53029569874413252</v>
      </c>
      <c r="M27" s="8">
        <f>东阿阿胶!H27</f>
        <v>-1.8851388678561398E-2</v>
      </c>
      <c r="N27" s="8">
        <f>格力电器!H27</f>
        <v>0.39605701063532162</v>
      </c>
      <c r="O27" s="8">
        <f>美的集团!H27</f>
        <v>5.8254509287366751E-2</v>
      </c>
      <c r="P27" s="8">
        <f>中国建筑!H27</f>
        <v>-1.8307353674273497E-2</v>
      </c>
      <c r="Q27" s="8">
        <f>中国重工!H27</f>
        <v>0.1279977401782515</v>
      </c>
      <c r="R27" s="8">
        <f>中国船舶!H27</f>
        <v>0.18693018976697084</v>
      </c>
      <c r="S27" s="8">
        <f>上汽集团!H27</f>
        <v>2.4262006980194872E-2</v>
      </c>
      <c r="T27" s="8">
        <f>山东黄金!H27</f>
        <v>-0.41835170643586717</v>
      </c>
      <c r="U27" s="8">
        <f>隧道股份!H27</f>
        <v>9.1031195393611597E-2</v>
      </c>
      <c r="V27" s="8">
        <f>乐普医疗!H27</f>
        <v>0.47724195796161828</v>
      </c>
      <c r="W27" s="8">
        <f>金证股份!H27</f>
        <v>0.92200916416191592</v>
      </c>
      <c r="X27" s="8">
        <f>恒生电子!H27</f>
        <v>0.56790996127939719</v>
      </c>
    </row>
    <row r="28" spans="1:24" x14ac:dyDescent="0.2">
      <c r="A28" s="3">
        <f>净值数据!A28</f>
        <v>41669</v>
      </c>
      <c r="B28" s="8">
        <f>民生银行!H28</f>
        <v>3.0323680047735113E-2</v>
      </c>
      <c r="C28" s="8">
        <f>招商银行!H28</f>
        <v>-4.127951752583181E-2</v>
      </c>
      <c r="D28" s="8">
        <f>招商证券!H28</f>
        <v>5.6902305131943498E-2</v>
      </c>
      <c r="E28" s="8">
        <f>国金证券!H28</f>
        <v>3.0323680047735113E-2</v>
      </c>
      <c r="F28" s="8">
        <f>万科A!H28</f>
        <v>-0.18358723503487695</v>
      </c>
      <c r="G28" s="8">
        <f>保利地产!H28</f>
        <v>3.0323680047735113E-2</v>
      </c>
      <c r="H28" s="8">
        <f>京投发展!H28</f>
        <v>-0.1035820737848534</v>
      </c>
      <c r="I28" s="8">
        <f>贵州茅台!H28</f>
        <v>-0.26086518120989677</v>
      </c>
      <c r="J28" s="8">
        <f>泸州老窖!H28</f>
        <v>-0.38994201602219625</v>
      </c>
      <c r="K28" s="8">
        <f>五粮液!H28</f>
        <v>-0.37425881475361134</v>
      </c>
      <c r="L28" s="8">
        <f>伊利股份!H28</f>
        <v>0.37262597798515151</v>
      </c>
      <c r="M28" s="8">
        <f>东阿阿胶!H28</f>
        <v>-9.9287628733592315E-2</v>
      </c>
      <c r="N28" s="8">
        <f>格力电器!H28</f>
        <v>0.20376269898202204</v>
      </c>
      <c r="O28" s="8">
        <f>美的集团!H28</f>
        <v>-6.5630991166757413E-3</v>
      </c>
      <c r="P28" s="8">
        <f>中国建筑!H28</f>
        <v>-6.2595359231412684E-2</v>
      </c>
      <c r="Q28" s="8">
        <f>中国重工!H28</f>
        <v>4.1806763041732697E-2</v>
      </c>
      <c r="R28" s="8">
        <f>中国船舶!H28</f>
        <v>6.6873708616909555E-2</v>
      </c>
      <c r="S28" s="8">
        <f>上汽集团!H28</f>
        <v>-5.7374539138710379E-2</v>
      </c>
      <c r="T28" s="8">
        <f>山东黄金!H28</f>
        <v>-0.42621883209058553</v>
      </c>
      <c r="U28" s="8">
        <f>隧道股份!H28</f>
        <v>1.925763566265859E-2</v>
      </c>
      <c r="V28" s="8">
        <f>乐普医疗!H28</f>
        <v>0.47085215080413678</v>
      </c>
      <c r="W28" s="8">
        <f>金证股份!H28</f>
        <v>1.9838462693027719</v>
      </c>
      <c r="X28" s="8">
        <f>恒生电子!H28</f>
        <v>0.62889560179669246</v>
      </c>
    </row>
    <row r="29" spans="1:24" x14ac:dyDescent="0.2">
      <c r="A29" s="3">
        <f>净值数据!A29</f>
        <v>41698</v>
      </c>
      <c r="B29" s="8">
        <f>民生银行!H29</f>
        <v>5.4802100026135836E-2</v>
      </c>
      <c r="C29" s="8">
        <f>招商银行!H29</f>
        <v>-7.7953817292054195E-2</v>
      </c>
      <c r="D29" s="8">
        <f>招商证券!H29</f>
        <v>-3.1555533390849377E-2</v>
      </c>
      <c r="E29" s="8">
        <f>国金证券!H29</f>
        <v>5.4802100026135836E-2</v>
      </c>
      <c r="F29" s="8">
        <f>万科A!H29</f>
        <v>-0.24673053724128402</v>
      </c>
      <c r="G29" s="8">
        <f>保利地产!H29</f>
        <v>5.4802100026135836E-2</v>
      </c>
      <c r="H29" s="8">
        <f>京投发展!H29</f>
        <v>-0.14635434413036608</v>
      </c>
      <c r="I29" s="8">
        <f>贵州茅台!H29</f>
        <v>-0.15503167174673516</v>
      </c>
      <c r="J29" s="8">
        <f>泸州老窖!H29</f>
        <v>-0.35917751100354312</v>
      </c>
      <c r="K29" s="8">
        <f>五粮液!H29</f>
        <v>-0.33397252661885635</v>
      </c>
      <c r="L29" s="8">
        <f>伊利股份!H29</f>
        <v>0.346008038050311</v>
      </c>
      <c r="M29" s="8">
        <f>东阿阿胶!H29</f>
        <v>-8.4448347907675414E-2</v>
      </c>
      <c r="N29" s="8">
        <f>格力电器!H29</f>
        <v>0.17102958177661653</v>
      </c>
      <c r="O29" s="8">
        <f>美的集团!H29</f>
        <v>-0.14538993952917789</v>
      </c>
      <c r="P29" s="8">
        <f>中国建筑!H29</f>
        <v>-0.11143520485995695</v>
      </c>
      <c r="Q29" s="8">
        <f>中国重工!H29</f>
        <v>4.2128940235847345E-2</v>
      </c>
      <c r="R29" s="8">
        <f>中国船舶!H29</f>
        <v>4.5008319835753152E-2</v>
      </c>
      <c r="S29" s="8">
        <f>上汽集团!H29</f>
        <v>-7.4719735025923106E-2</v>
      </c>
      <c r="T29" s="8">
        <f>山东黄金!H29</f>
        <v>-0.3308663167016731</v>
      </c>
      <c r="U29" s="8">
        <f>隧道股份!H29</f>
        <v>5.0877277803529575E-2</v>
      </c>
      <c r="V29" s="8">
        <f>乐普医疗!H29</f>
        <v>0.52889604038584892</v>
      </c>
      <c r="W29" s="8">
        <f>金证股份!H29</f>
        <v>1.8051188103185591</v>
      </c>
      <c r="X29" s="8">
        <f>恒生电子!H29</f>
        <v>0.48378915271553957</v>
      </c>
    </row>
    <row r="30" spans="1:24" x14ac:dyDescent="0.2">
      <c r="A30" s="3">
        <f>净值数据!A30</f>
        <v>41729</v>
      </c>
      <c r="B30" s="8">
        <f>民生银行!H30</f>
        <v>7.03083283714665E-2</v>
      </c>
      <c r="C30" s="8">
        <f>招商银行!H30</f>
        <v>-8.4902348405532457E-2</v>
      </c>
      <c r="D30" s="8">
        <f>招商证券!H30</f>
        <v>-8.6618210624857861E-2</v>
      </c>
      <c r="E30" s="8">
        <f>国金证券!H30</f>
        <v>7.03083283714665E-2</v>
      </c>
      <c r="F30" s="8">
        <f>万科A!H30</f>
        <v>-8.9711757073044573E-2</v>
      </c>
      <c r="G30" s="8">
        <f>保利地产!H30</f>
        <v>7.03083283714665E-2</v>
      </c>
      <c r="H30" s="8">
        <f>京投发展!H30</f>
        <v>5.7911143640899665E-2</v>
      </c>
      <c r="I30" s="8">
        <f>贵州茅台!H30</f>
        <v>-0.12390653841204768</v>
      </c>
      <c r="J30" s="8">
        <f>泸州老窖!H30</f>
        <v>-0.33412756923955744</v>
      </c>
      <c r="K30" s="8">
        <f>五粮液!H30</f>
        <v>-0.2628013594487959</v>
      </c>
      <c r="L30" s="8">
        <f>伊利股份!H30</f>
        <v>0.35939653261506943</v>
      </c>
      <c r="M30" s="8">
        <f>东阿阿胶!H30</f>
        <v>-0.14176647268499165</v>
      </c>
      <c r="N30" s="8">
        <f>格力电器!H30</f>
        <v>0.17485423494611552</v>
      </c>
      <c r="O30" s="8">
        <f>美的集团!H30</f>
        <v>-9.1168495261858551E-3</v>
      </c>
      <c r="P30" s="8">
        <f>中国建筑!H30</f>
        <v>-7.9999837138230778E-2</v>
      </c>
      <c r="Q30" s="8">
        <f>中国重工!H30</f>
        <v>-5.9784548091895151E-2</v>
      </c>
      <c r="R30" s="8">
        <f>中国船舶!H30</f>
        <v>-9.2620293593414282E-2</v>
      </c>
      <c r="S30" s="8">
        <f>上汽集团!H30</f>
        <v>8.7297270842368047E-3</v>
      </c>
      <c r="T30" s="8">
        <f>山东黄金!H30</f>
        <v>-0.39073829586649012</v>
      </c>
      <c r="U30" s="8">
        <f>隧道股份!H30</f>
        <v>0.18992743127202716</v>
      </c>
      <c r="V30" s="8">
        <f>乐普医疗!H30</f>
        <v>0.82095574758186607</v>
      </c>
      <c r="W30" s="8">
        <f>金证股份!H30</f>
        <v>2.161003783927895</v>
      </c>
      <c r="X30" s="8">
        <f>恒生电子!H30</f>
        <v>0.54673516482370643</v>
      </c>
    </row>
    <row r="31" spans="1:24" x14ac:dyDescent="0.2">
      <c r="A31" s="3">
        <f>净值数据!A31</f>
        <v>41759</v>
      </c>
      <c r="B31" s="8">
        <f>民生银行!H31</f>
        <v>9.6092021147216267E-2</v>
      </c>
      <c r="C31" s="8">
        <f>招商银行!H31</f>
        <v>-6.2999727130136018E-2</v>
      </c>
      <c r="D31" s="8">
        <f>招商证券!H31</f>
        <v>-6.2657709747758861E-2</v>
      </c>
      <c r="E31" s="8">
        <f>国金证券!H31</f>
        <v>9.6092021147216267E-2</v>
      </c>
      <c r="F31" s="8">
        <f>万科A!H31</f>
        <v>-0.10712306985555298</v>
      </c>
      <c r="G31" s="8">
        <f>保利地产!H31</f>
        <v>9.6092021147216267E-2</v>
      </c>
      <c r="H31" s="8">
        <f>京投发展!H31</f>
        <v>-4.4531210961085588E-2</v>
      </c>
      <c r="I31" s="8">
        <f>贵州茅台!H31</f>
        <v>-6.9350054230369884E-2</v>
      </c>
      <c r="J31" s="8">
        <f>泸州老窖!H31</f>
        <v>-0.34655867569183874</v>
      </c>
      <c r="K31" s="8">
        <f>五粮液!H31</f>
        <v>-0.21375697576925756</v>
      </c>
      <c r="L31" s="8">
        <f>伊利股份!H31</f>
        <v>0.39302410860867987</v>
      </c>
      <c r="M31" s="8">
        <f>东阿阿胶!H31</f>
        <v>-0.18281500979508369</v>
      </c>
      <c r="N31" s="8">
        <f>格力电器!H31</f>
        <v>0.25398118288789928</v>
      </c>
      <c r="O31" s="8">
        <f>美的集团!H31</f>
        <v>-7.7582987020957672E-3</v>
      </c>
      <c r="P31" s="8">
        <f>中国建筑!H31</f>
        <v>-4.970528728764434E-2</v>
      </c>
      <c r="Q31" s="8">
        <f>中国重工!H31</f>
        <v>-0.1002690421338982</v>
      </c>
      <c r="R31" s="8">
        <f>中国船舶!H31</f>
        <v>-8.552875769127033E-2</v>
      </c>
      <c r="S31" s="8">
        <f>上汽集团!H31</f>
        <v>5.5472929876421384E-2</v>
      </c>
      <c r="T31" s="8">
        <f>山东黄金!H31</f>
        <v>-0.40099940372446907</v>
      </c>
      <c r="U31" s="8">
        <f>隧道股份!H31</f>
        <v>0.18429403820857426</v>
      </c>
      <c r="V31" s="8">
        <f>乐普医疗!H31</f>
        <v>0.7916358994539423</v>
      </c>
      <c r="W31" s="8">
        <f>金证股份!H31</f>
        <v>1.7977528386379333</v>
      </c>
      <c r="X31" s="8">
        <f>恒生电子!H31</f>
        <v>0.81064151549276753</v>
      </c>
    </row>
    <row r="32" spans="1:24" x14ac:dyDescent="0.2">
      <c r="A32" s="3">
        <f>净值数据!A32</f>
        <v>41789</v>
      </c>
      <c r="B32" s="8">
        <f>民生银行!H32</f>
        <v>3.630020422954483E-2</v>
      </c>
      <c r="C32" s="8">
        <f>招商银行!H32</f>
        <v>-5.000351514554513E-2</v>
      </c>
      <c r="D32" s="8">
        <f>招商证券!H32</f>
        <v>-6.0497099066801674E-2</v>
      </c>
      <c r="E32" s="8">
        <f>国金证券!H32</f>
        <v>3.630020422954483E-2</v>
      </c>
      <c r="F32" s="8">
        <f>万科A!H32</f>
        <v>1.8784232850961535E-2</v>
      </c>
      <c r="G32" s="8">
        <f>保利地产!H32</f>
        <v>3.630020422954483E-2</v>
      </c>
      <c r="H32" s="8">
        <f>京投发展!H32</f>
        <v>-3.8886424392641672E-2</v>
      </c>
      <c r="I32" s="8">
        <f>贵州茅台!H32</f>
        <v>-0.12540774760690387</v>
      </c>
      <c r="J32" s="8">
        <f>泸州老窖!H32</f>
        <v>-0.35987535776794632</v>
      </c>
      <c r="K32" s="8">
        <f>五粮液!H32</f>
        <v>-0.24175465810230878</v>
      </c>
      <c r="L32" s="8">
        <f>伊利股份!H32</f>
        <v>0.26527439134058928</v>
      </c>
      <c r="M32" s="8">
        <f>东阿阿胶!H32</f>
        <v>-0.19390838556061829</v>
      </c>
      <c r="N32" s="8">
        <f>格力电器!H32</f>
        <v>0.27940220092060497</v>
      </c>
      <c r="O32" s="8">
        <f>美的集团!H32</f>
        <v>7.6435368253191527E-4</v>
      </c>
      <c r="P32" s="8">
        <f>中国建筑!H32</f>
        <v>-4.1874472333816359E-2</v>
      </c>
      <c r="Q32" s="8">
        <f>中国重工!H32</f>
        <v>-0.1007070304475508</v>
      </c>
      <c r="R32" s="8">
        <f>中国船舶!H32</f>
        <v>-4.2661959990706655E-2</v>
      </c>
      <c r="S32" s="8">
        <f>上汽集团!H32</f>
        <v>5.9174821253643151E-2</v>
      </c>
      <c r="T32" s="8">
        <f>山东黄金!H32</f>
        <v>-0.40843188717208601</v>
      </c>
      <c r="U32" s="8">
        <f>隧道股份!H32</f>
        <v>0.20884329604279861</v>
      </c>
      <c r="V32" s="8">
        <f>乐普医疗!H32</f>
        <v>0.76429617494690105</v>
      </c>
      <c r="W32" s="8">
        <f>金证股份!H32</f>
        <v>2.1116717724370617</v>
      </c>
      <c r="X32" s="8">
        <f>恒生电子!H32</f>
        <v>0.94280687287242948</v>
      </c>
    </row>
    <row r="33" spans="1:24" x14ac:dyDescent="0.2">
      <c r="A33" s="3">
        <f>净值数据!A33</f>
        <v>41820</v>
      </c>
      <c r="B33" s="8">
        <f>民生银行!H33</f>
        <v>4.8680480003413074E-2</v>
      </c>
      <c r="C33" s="8">
        <f>招商银行!H33</f>
        <v>-4.0193904294321903E-2</v>
      </c>
      <c r="D33" s="8">
        <f>招商证券!H33</f>
        <v>-8.1250866201845517E-2</v>
      </c>
      <c r="E33" s="8">
        <f>国金证券!H33</f>
        <v>4.8680480003413074E-2</v>
      </c>
      <c r="F33" s="8">
        <f>万科A!H33</f>
        <v>-1.4093479280132271E-2</v>
      </c>
      <c r="G33" s="8">
        <f>保利地产!H33</f>
        <v>4.8680480003413074E-2</v>
      </c>
      <c r="H33" s="8">
        <f>京投发展!H33</f>
        <v>5.7171468235687639E-2</v>
      </c>
      <c r="I33" s="8">
        <f>贵州茅台!H33</f>
        <v>-8.1247398165285922E-2</v>
      </c>
      <c r="J33" s="8">
        <f>泸州老窖!H33</f>
        <v>-0.32597554245033677</v>
      </c>
      <c r="K33" s="8">
        <f>五粮液!H33</f>
        <v>-0.18346279216022676</v>
      </c>
      <c r="L33" s="8">
        <f>伊利股份!H33</f>
        <v>0.22652994344115673</v>
      </c>
      <c r="M33" s="8">
        <f>东阿阿胶!H33</f>
        <v>-0.14216131554940126</v>
      </c>
      <c r="N33" s="8">
        <f>格力电器!H33</f>
        <v>0.26934475312142236</v>
      </c>
      <c r="O33" s="8">
        <f>美的集团!H33</f>
        <v>9.8925980587363238E-2</v>
      </c>
      <c r="P33" s="8">
        <f>中国建筑!H33</f>
        <v>-5.849586359248593E-2</v>
      </c>
      <c r="Q33" s="8">
        <f>中国重工!H33</f>
        <v>-1.3801660474782151E-2</v>
      </c>
      <c r="R33" s="8">
        <f>中国船舶!H33</f>
        <v>3.6911490826085691E-2</v>
      </c>
      <c r="S33" s="8">
        <f>上汽集团!H33</f>
        <v>0.10629193650746172</v>
      </c>
      <c r="T33" s="8">
        <f>山东黄金!H33</f>
        <v>-0.39407771192172247</v>
      </c>
      <c r="U33" s="8">
        <f>隧道股份!H33</f>
        <v>0.17109656041057875</v>
      </c>
      <c r="V33" s="8">
        <f>乐普医疗!H33</f>
        <v>0.6950892177704997</v>
      </c>
      <c r="W33" s="8">
        <f>金证股份!H33</f>
        <v>2.3029360186901733</v>
      </c>
      <c r="X33" s="8">
        <f>恒生电子!H33</f>
        <v>1.0252009858237536</v>
      </c>
    </row>
    <row r="34" spans="1:24" x14ac:dyDescent="0.2">
      <c r="A34" s="3">
        <f>净值数据!A34</f>
        <v>41851</v>
      </c>
      <c r="B34" s="8">
        <f>民生银行!H34</f>
        <v>0.11901592520221715</v>
      </c>
      <c r="C34" s="8">
        <f>招商银行!H34</f>
        <v>0.10093816056286498</v>
      </c>
      <c r="D34" s="8">
        <f>招商证券!H34</f>
        <v>4.9167626886035265E-3</v>
      </c>
      <c r="E34" s="8">
        <f>国金证券!H34</f>
        <v>0.11901592520221715</v>
      </c>
      <c r="F34" s="8">
        <f>万科A!H34</f>
        <v>0.17441290577602953</v>
      </c>
      <c r="G34" s="8">
        <f>保利地产!H34</f>
        <v>0.11901592520221715</v>
      </c>
      <c r="H34" s="8">
        <f>京投发展!H34</f>
        <v>0.12799243679086847</v>
      </c>
      <c r="I34" s="8">
        <f>贵州茅台!H34</f>
        <v>3.5910188368531992E-2</v>
      </c>
      <c r="J34" s="8">
        <f>泸州老窖!H34</f>
        <v>-0.19957864905275879</v>
      </c>
      <c r="K34" s="8">
        <f>五粮液!H34</f>
        <v>-7.8521014114665166E-2</v>
      </c>
      <c r="L34" s="8">
        <f>伊利股份!H34</f>
        <v>0.4935400652378561</v>
      </c>
      <c r="M34" s="8">
        <f>东阿阿胶!H34</f>
        <v>-4.4891815279497593E-2</v>
      </c>
      <c r="N34" s="8">
        <f>格力电器!H34</f>
        <v>0.29360814944055447</v>
      </c>
      <c r="O34" s="8">
        <f>美的集团!H34</f>
        <v>0.19645386151693134</v>
      </c>
      <c r="P34" s="8">
        <f>中国建筑!H34</f>
        <v>4.6782082470691266E-2</v>
      </c>
      <c r="Q34" s="8">
        <f>中国重工!H34</f>
        <v>4.0104982234645981E-2</v>
      </c>
      <c r="R34" s="8">
        <f>中国船舶!H34</f>
        <v>0.16675225606879218</v>
      </c>
      <c r="S34" s="8">
        <f>上汽集团!H34</f>
        <v>0.25543603155443062</v>
      </c>
      <c r="T34" s="8">
        <f>山东黄金!H34</f>
        <v>-0.3367962897216219</v>
      </c>
      <c r="U34" s="8">
        <f>隧道股份!H34</f>
        <v>0.21231213104225266</v>
      </c>
      <c r="V34" s="8">
        <f>乐普医疗!H34</f>
        <v>0.54237613288645226</v>
      </c>
      <c r="W34" s="8">
        <f>金证股份!H34</f>
        <v>2.209931099476516</v>
      </c>
      <c r="X34" s="8">
        <f>恒生电子!H34</f>
        <v>0.95279922322522492</v>
      </c>
    </row>
    <row r="35" spans="1:24" x14ac:dyDescent="0.2">
      <c r="A35" s="3">
        <f>净值数据!A35</f>
        <v>41880</v>
      </c>
      <c r="B35" s="8">
        <f>民生银行!H35</f>
        <v>5.1721007729054858E-2</v>
      </c>
      <c r="C35" s="8">
        <f>招商银行!H35</f>
        <v>4.8648137539124559E-2</v>
      </c>
      <c r="D35" s="8">
        <f>招商证券!H35</f>
        <v>-2.4283841622110058E-2</v>
      </c>
      <c r="E35" s="8">
        <f>国金证券!H35</f>
        <v>5.1721007729054858E-2</v>
      </c>
      <c r="F35" s="8">
        <f>万科A!H35</f>
        <v>7.932454773042652E-2</v>
      </c>
      <c r="G35" s="8">
        <f>保利地产!H35</f>
        <v>5.1721007729054858E-2</v>
      </c>
      <c r="H35" s="8">
        <f>京投发展!H35</f>
        <v>0.11366429248764609</v>
      </c>
      <c r="I35" s="8">
        <f>贵州茅台!H35</f>
        <v>2.2014440918477041E-2</v>
      </c>
      <c r="J35" s="8">
        <f>泸州老窖!H35</f>
        <v>-0.2008377551825391</v>
      </c>
      <c r="K35" s="8">
        <f>五粮液!H35</f>
        <v>-0.10645251486816321</v>
      </c>
      <c r="L35" s="8">
        <f>伊利股份!H35</f>
        <v>0.47920726746684417</v>
      </c>
      <c r="M35" s="8">
        <f>东阿阿胶!H35</f>
        <v>-6.8001330043679253E-2</v>
      </c>
      <c r="N35" s="8">
        <f>格力电器!H35</f>
        <v>0.20983867484371932</v>
      </c>
      <c r="O35" s="8">
        <f>美的集团!H35</f>
        <v>0.21188741225092556</v>
      </c>
      <c r="P35" s="8">
        <f>中国建筑!H35</f>
        <v>4.5320142393482366E-2</v>
      </c>
      <c r="Q35" s="8">
        <f>中国重工!H35</f>
        <v>3.2912988171209134E-2</v>
      </c>
      <c r="R35" s="8">
        <f>中国船舶!H35</f>
        <v>0.17006689293263388</v>
      </c>
      <c r="S35" s="8">
        <f>上汽集团!H35</f>
        <v>0.29523575130584701</v>
      </c>
      <c r="T35" s="8">
        <f>山东黄金!H35</f>
        <v>-0.3262714056678212</v>
      </c>
      <c r="U35" s="8">
        <f>隧道股份!H35</f>
        <v>0.296375728830232</v>
      </c>
      <c r="V35" s="8">
        <f>乐普医疗!H35</f>
        <v>0.65434234748104902</v>
      </c>
      <c r="W35" s="8">
        <f>金证股份!H35</f>
        <v>2.3840642604305948</v>
      </c>
      <c r="X35" s="8">
        <f>恒生电子!H35</f>
        <v>1.0990032472668259</v>
      </c>
    </row>
    <row r="36" spans="1:24" x14ac:dyDescent="0.2">
      <c r="A36" s="3">
        <f>净值数据!A36</f>
        <v>41912</v>
      </c>
      <c r="B36" s="8">
        <f>民生银行!H36</f>
        <v>4.6895395601405099E-2</v>
      </c>
      <c r="C36" s="8">
        <f>招商银行!H36</f>
        <v>3.0803870434481517E-2</v>
      </c>
      <c r="D36" s="8">
        <f>招商证券!H36</f>
        <v>5.5812153695153466E-2</v>
      </c>
      <c r="E36" s="8">
        <f>国金证券!H36</f>
        <v>4.6895395601405099E-2</v>
      </c>
      <c r="F36" s="8">
        <f>万科A!H36</f>
        <v>8.3806416604499168E-2</v>
      </c>
      <c r="G36" s="8">
        <f>保利地产!H36</f>
        <v>4.6895395601405099E-2</v>
      </c>
      <c r="H36" s="8">
        <f>京投发展!H36</f>
        <v>0.25654453672014688</v>
      </c>
      <c r="I36" s="8">
        <f>贵州茅台!H36</f>
        <v>4.577426450479738E-2</v>
      </c>
      <c r="J36" s="8">
        <f>泸州老窖!H36</f>
        <v>-0.19951399571748085</v>
      </c>
      <c r="K36" s="8">
        <f>五粮液!H36</f>
        <v>-0.11525456549641522</v>
      </c>
      <c r="L36" s="8">
        <f>伊利股份!H36</f>
        <v>0.42904228650570508</v>
      </c>
      <c r="M36" s="8">
        <f>东阿阿胶!H36</f>
        <v>-7.9227459724223626E-2</v>
      </c>
      <c r="N36" s="8">
        <f>格力电器!H36</f>
        <v>0.17419175564646761</v>
      </c>
      <c r="O36" s="8">
        <f>美的集团!H36</f>
        <v>8.829820823793999E-2</v>
      </c>
      <c r="P36" s="8">
        <f>中国建筑!H36</f>
        <v>0.12465092691415691</v>
      </c>
      <c r="Q36" s="8">
        <f>中国重工!H36</f>
        <v>0.32883635451491333</v>
      </c>
      <c r="R36" s="8">
        <f>中国船舶!H36</f>
        <v>0.75256390033099785</v>
      </c>
      <c r="S36" s="8">
        <f>上汽集团!H36</f>
        <v>0.37160428193722961</v>
      </c>
      <c r="T36" s="8">
        <f>山东黄金!H36</f>
        <v>-0.3163843933748568</v>
      </c>
      <c r="U36" s="8">
        <f>隧道股份!H36</f>
        <v>0.43990943776549285</v>
      </c>
      <c r="V36" s="8">
        <f>乐普医疗!H36</f>
        <v>0.83408068044910699</v>
      </c>
      <c r="W36" s="8">
        <f>金证股份!H36</f>
        <v>3.1364317125504302</v>
      </c>
      <c r="X36" s="8">
        <f>恒生电子!H36</f>
        <v>1.7566621659890789</v>
      </c>
    </row>
    <row r="37" spans="1:24" x14ac:dyDescent="0.2">
      <c r="A37" s="3">
        <f>净值数据!A37</f>
        <v>41943</v>
      </c>
      <c r="B37" s="8">
        <f>民生银行!H37</f>
        <v>7.8083566521549574E-2</v>
      </c>
      <c r="C37" s="8">
        <f>招商银行!H37</f>
        <v>6.9378076835331592E-2</v>
      </c>
      <c r="D37" s="8">
        <f>招商证券!H37</f>
        <v>0.11232546450395242</v>
      </c>
      <c r="E37" s="8">
        <f>国金证券!H37</f>
        <v>7.8083566521549574E-2</v>
      </c>
      <c r="F37" s="8">
        <f>万科A!H37</f>
        <v>0.10655116759808947</v>
      </c>
      <c r="G37" s="8">
        <f>保利地产!H37</f>
        <v>7.8083566521549574E-2</v>
      </c>
      <c r="H37" s="8">
        <f>京投发展!H37</f>
        <v>0.32483899445553055</v>
      </c>
      <c r="I37" s="8">
        <f>贵州茅台!H37</f>
        <v>1.030819280210582E-2</v>
      </c>
      <c r="J37" s="8">
        <f>泸州老窖!H37</f>
        <v>-0.2351352671694581</v>
      </c>
      <c r="K37" s="8">
        <f>五粮液!H37</f>
        <v>-0.14812917242562229</v>
      </c>
      <c r="L37" s="8">
        <f>伊利股份!H37</f>
        <v>0.31413798200996079</v>
      </c>
      <c r="M37" s="8">
        <f>东阿阿胶!H37</f>
        <v>-9.4591552703116477E-2</v>
      </c>
      <c r="N37" s="8">
        <f>格力电器!H37</f>
        <v>0.1966043501324426</v>
      </c>
      <c r="O37" s="8">
        <f>美的集团!H37</f>
        <v>0.13330684183813957</v>
      </c>
      <c r="P37" s="8">
        <f>中国建筑!H37</f>
        <v>0.14996453623825956</v>
      </c>
      <c r="Q37" s="8">
        <f>中国重工!H37</f>
        <v>0.25624991984267842</v>
      </c>
      <c r="R37" s="8">
        <f>中国船舶!H37</f>
        <v>0.91688739967208899</v>
      </c>
      <c r="S37" s="8">
        <f>上汽集团!H37</f>
        <v>0.34447574780089218</v>
      </c>
      <c r="T37" s="8">
        <f>山东黄金!H37</f>
        <v>-0.30707897004030216</v>
      </c>
      <c r="U37" s="8">
        <f>隧道股份!H37</f>
        <v>0.55298035736565776</v>
      </c>
      <c r="V37" s="8">
        <f>乐普医疗!H37</f>
        <v>1.0072577430480147</v>
      </c>
      <c r="W37" s="8">
        <f>金证股份!H37</f>
        <v>3.2048524992704914</v>
      </c>
      <c r="X37" s="8">
        <f>恒生电子!H37</f>
        <v>1.6567869133711493</v>
      </c>
    </row>
    <row r="38" spans="1:24" x14ac:dyDescent="0.2">
      <c r="A38" s="3">
        <f>净值数据!A38</f>
        <v>41971</v>
      </c>
      <c r="B38" s="8">
        <f>民生银行!H38</f>
        <v>0.22058556543256147</v>
      </c>
      <c r="C38" s="8">
        <f>招商银行!H38</f>
        <v>0.1972488982557552</v>
      </c>
      <c r="D38" s="8">
        <f>招商证券!H38</f>
        <v>0.64331326810514855</v>
      </c>
      <c r="E38" s="8">
        <f>国金证券!H38</f>
        <v>0.22058556543256147</v>
      </c>
      <c r="F38" s="8">
        <f>万科A!H38</f>
        <v>0.27503909638860757</v>
      </c>
      <c r="G38" s="8">
        <f>保利地产!H38</f>
        <v>0.22058556543256147</v>
      </c>
      <c r="H38" s="8">
        <f>京投发展!H38</f>
        <v>0.49679489647752573</v>
      </c>
      <c r="I38" s="8">
        <f>贵州茅台!H38</f>
        <v>4.751919846370356E-3</v>
      </c>
      <c r="J38" s="8">
        <f>泸州老窖!H38</f>
        <v>-0.18120676890086496</v>
      </c>
      <c r="K38" s="8">
        <f>五粮液!H38</f>
        <v>-0.12471726190862942</v>
      </c>
      <c r="L38" s="8">
        <f>伊利股份!H38</f>
        <v>0.33389788573327861</v>
      </c>
      <c r="M38" s="8">
        <f>东阿阿胶!H38</f>
        <v>-7.6182872009510016E-2</v>
      </c>
      <c r="N38" s="8">
        <f>格力电器!H38</f>
        <v>0.2683450261845044</v>
      </c>
      <c r="O38" s="8">
        <f>美的集团!H38</f>
        <v>0.18565805366053501</v>
      </c>
      <c r="P38" s="8">
        <f>中国建筑!H38</f>
        <v>0.37038554918047173</v>
      </c>
      <c r="Q38" s="8">
        <f>中国重工!H38</f>
        <v>0.26457409695876688</v>
      </c>
      <c r="R38" s="8">
        <f>中国船舶!H38</f>
        <v>0.75652951660604506</v>
      </c>
      <c r="S38" s="8">
        <f>上汽集团!H38</f>
        <v>0.47503892163022887</v>
      </c>
      <c r="T38" s="8">
        <f>山东黄金!H38</f>
        <v>-0.23078959604791138</v>
      </c>
      <c r="U38" s="8">
        <f>隧道股份!H38</f>
        <v>0.56667253267424922</v>
      </c>
      <c r="V38" s="8">
        <f>乐普医疗!H38</f>
        <v>0.86197739029619513</v>
      </c>
      <c r="W38" s="8">
        <f>金证股份!H38</f>
        <v>4.6583892670803078</v>
      </c>
      <c r="X38" s="8">
        <f>恒生电子!H38</f>
        <v>2.4873975395474268</v>
      </c>
    </row>
    <row r="39" spans="1:24" x14ac:dyDescent="0.2">
      <c r="A39" s="3">
        <f>净值数据!A39</f>
        <v>42004</v>
      </c>
      <c r="B39" s="8">
        <f>民生银行!H39</f>
        <v>0.78918062496856756</v>
      </c>
      <c r="C39" s="8">
        <f>招商银行!H39</f>
        <v>0.61712979600412488</v>
      </c>
      <c r="D39" s="8">
        <f>招商证券!H39</f>
        <v>1.517634927610255</v>
      </c>
      <c r="E39" s="8">
        <f>国金证券!H39</f>
        <v>0.78918062496856756</v>
      </c>
      <c r="F39" s="8">
        <f>万科A!H39</f>
        <v>0.60857930783144165</v>
      </c>
      <c r="G39" s="8">
        <f>保利地产!H39</f>
        <v>0.78918062496856756</v>
      </c>
      <c r="H39" s="8">
        <f>京投发展!H39</f>
        <v>0.5596916483635952</v>
      </c>
      <c r="I39" s="8">
        <f>贵州茅台!H39</f>
        <v>0.21636098748795196</v>
      </c>
      <c r="J39" s="8">
        <f>泸州老窖!H39</f>
        <v>-6.5499772000771728E-2</v>
      </c>
      <c r="K39" s="8">
        <f>五粮液!H39</f>
        <v>3.8597698609202258E-2</v>
      </c>
      <c r="L39" s="8">
        <f>伊利股份!H39</f>
        <v>0.54138059564142771</v>
      </c>
      <c r="M39" s="8">
        <f>东阿阿胶!H39</f>
        <v>-9.2300285990545294E-3</v>
      </c>
      <c r="N39" s="8">
        <f>格力电器!H39</f>
        <v>0.53894194822173458</v>
      </c>
      <c r="O39" s="8">
        <f>美的集团!H39</f>
        <v>0.44201394981534436</v>
      </c>
      <c r="P39" s="8">
        <f>中国建筑!H39</f>
        <v>1.3481807411694855</v>
      </c>
      <c r="Q39" s="8">
        <f>中国重工!H39</f>
        <v>0.81942449083446967</v>
      </c>
      <c r="R39" s="8">
        <f>中国船舶!H39</f>
        <v>0.70726515576711968</v>
      </c>
      <c r="S39" s="8">
        <f>上汽集团!H39</f>
        <v>0.58436973045028018</v>
      </c>
      <c r="T39" s="8">
        <f>山东黄金!H39</f>
        <v>-0.15702768908152798</v>
      </c>
      <c r="U39" s="8">
        <f>隧道股份!H39</f>
        <v>0.8834194903151642</v>
      </c>
      <c r="V39" s="8">
        <f>乐普医疗!H39</f>
        <v>0.78273044367134026</v>
      </c>
      <c r="W39" s="8">
        <f>金证股份!H39</f>
        <v>3.39151396382091</v>
      </c>
      <c r="X39" s="8">
        <f>恒生电子!H39</f>
        <v>2.3724935068238948</v>
      </c>
    </row>
    <row r="40" spans="1:24" x14ac:dyDescent="0.2">
      <c r="A40" s="3">
        <f>净值数据!A40</f>
        <v>42034</v>
      </c>
      <c r="B40" s="8">
        <f>民生银行!H40</f>
        <v>0.55354448701466241</v>
      </c>
      <c r="C40" s="8">
        <f>招商银行!H40</f>
        <v>0.3870568168534767</v>
      </c>
      <c r="D40" s="8">
        <f>招商证券!H40</f>
        <v>1.059832077230709</v>
      </c>
      <c r="E40" s="8">
        <f>国金证券!H40</f>
        <v>0.55354448701466241</v>
      </c>
      <c r="F40" s="8">
        <f>万科A!H40</f>
        <v>0.5043052278338449</v>
      </c>
      <c r="G40" s="8">
        <f>保利地产!H40</f>
        <v>0.55354448701466241</v>
      </c>
      <c r="H40" s="8">
        <f>京投发展!H40</f>
        <v>0.51057519891351921</v>
      </c>
      <c r="I40" s="8">
        <f>贵州茅台!H40</f>
        <v>0.13287089562797716</v>
      </c>
      <c r="J40" s="8">
        <f>泸州老窖!H40</f>
        <v>-0.1207800782506242</v>
      </c>
      <c r="K40" s="8">
        <f>五粮液!H40</f>
        <v>7.0455412606504675E-2</v>
      </c>
      <c r="L40" s="8">
        <f>伊利股份!H40</f>
        <v>0.45707946625293361</v>
      </c>
      <c r="M40" s="8">
        <f>东阿阿胶!H40</f>
        <v>1.6619015339367715E-2</v>
      </c>
      <c r="N40" s="8">
        <f>格力电器!H40</f>
        <v>0.65668479838485183</v>
      </c>
      <c r="O40" s="8">
        <f>美的集团!H40</f>
        <v>0.54411520881340403</v>
      </c>
      <c r="P40" s="8">
        <f>中国建筑!H40</f>
        <v>0.87237488599182011</v>
      </c>
      <c r="Q40" s="8">
        <f>中国重工!H40</f>
        <v>0.69348467317913731</v>
      </c>
      <c r="R40" s="8">
        <f>中国船舶!H40</f>
        <v>0.65435058284159586</v>
      </c>
      <c r="S40" s="8">
        <f>上汽集团!H40</f>
        <v>0.65330011481659933</v>
      </c>
      <c r="T40" s="8">
        <f>山东黄金!H40</f>
        <v>8.6868584521910375E-2</v>
      </c>
      <c r="U40" s="8">
        <f>隧道股份!H40</f>
        <v>0.78189429377051978</v>
      </c>
      <c r="V40" s="8">
        <f>乐普医疗!H40</f>
        <v>0.79437165265169218</v>
      </c>
      <c r="W40" s="8">
        <f>金证股份!H40</f>
        <v>5.1837951164673974</v>
      </c>
      <c r="X40" s="8">
        <f>恒生电子!H40</f>
        <v>2.6103804421704937</v>
      </c>
    </row>
    <row r="41" spans="1:24" x14ac:dyDescent="0.2">
      <c r="A41" s="3">
        <f>净值数据!A41</f>
        <v>42062</v>
      </c>
      <c r="B41" s="8">
        <f>民生银行!H41</f>
        <v>0.50064185450003595</v>
      </c>
      <c r="C41" s="8">
        <f>招商银行!H41</f>
        <v>0.4107762656657965</v>
      </c>
      <c r="D41" s="8">
        <f>招商证券!H41</f>
        <v>1.4038289277472251</v>
      </c>
      <c r="E41" s="8">
        <f>国金证券!H41</f>
        <v>0.50064185450003595</v>
      </c>
      <c r="F41" s="8">
        <f>万科A!H41</f>
        <v>0.44972719678798234</v>
      </c>
      <c r="G41" s="8">
        <f>保利地产!H41</f>
        <v>0.50064185450003595</v>
      </c>
      <c r="H41" s="8">
        <f>京投发展!H41</f>
        <v>0.73104351076139107</v>
      </c>
      <c r="I41" s="8">
        <f>贵州茅台!H41</f>
        <v>0.21572388925918728</v>
      </c>
      <c r="J41" s="8">
        <f>泸州老窖!H41</f>
        <v>-6.2081656776811656E-2</v>
      </c>
      <c r="K41" s="8">
        <f>五粮液!H41</f>
        <v>3.0102487786275001E-2</v>
      </c>
      <c r="L41" s="8">
        <f>伊利股份!H41</f>
        <v>0.49390128465236671</v>
      </c>
      <c r="M41" s="8">
        <f>东阿阿胶!H41</f>
        <v>1.4112447048661991E-2</v>
      </c>
      <c r="N41" s="8">
        <f>格力电器!H41</f>
        <v>0.64459424863594794</v>
      </c>
      <c r="O41" s="8">
        <f>美的集团!H41</f>
        <v>0.58333092088945238</v>
      </c>
      <c r="P41" s="8">
        <f>中国建筑!H41</f>
        <v>1.0137448608605442</v>
      </c>
      <c r="Q41" s="8">
        <f>中国重工!H41</f>
        <v>0.73038923952026824</v>
      </c>
      <c r="R41" s="8">
        <f>中国船舶!H41</f>
        <v>0.66344988007448236</v>
      </c>
      <c r="S41" s="8">
        <f>上汽集团!H41</f>
        <v>0.75764198848204667</v>
      </c>
      <c r="T41" s="8">
        <f>山东黄金!H41</f>
        <v>8.3344830216168786E-2</v>
      </c>
      <c r="U41" s="8">
        <f>隧道股份!H41</f>
        <v>0.93240559011256607</v>
      </c>
      <c r="V41" s="8">
        <f>乐普医疗!H41</f>
        <v>1.0328380569451285</v>
      </c>
      <c r="W41" s="8">
        <f>金证股份!H41</f>
        <v>5.9708171991067323</v>
      </c>
      <c r="X41" s="8">
        <f>恒生电子!H41</f>
        <v>3.5768981477959265</v>
      </c>
    </row>
    <row r="42" spans="1:24" x14ac:dyDescent="0.2">
      <c r="A42" s="3">
        <f>净值数据!A42</f>
        <v>42094</v>
      </c>
      <c r="B42" s="8">
        <f>民生银行!H42</f>
        <v>0.56225959821293126</v>
      </c>
      <c r="C42" s="8">
        <f>招商银行!H42</f>
        <v>0.48159756731872516</v>
      </c>
      <c r="D42" s="8">
        <f>招商证券!H42</f>
        <v>1.7064026417977343</v>
      </c>
      <c r="E42" s="8">
        <f>国金证券!H42</f>
        <v>0.56225959821293126</v>
      </c>
      <c r="F42" s="8">
        <f>万科A!H42</f>
        <v>0.55673953678265797</v>
      </c>
      <c r="G42" s="8">
        <f>保利地产!H42</f>
        <v>0.56225959821293126</v>
      </c>
      <c r="H42" s="8">
        <f>京投发展!H42</f>
        <v>0.85939105358831913</v>
      </c>
      <c r="I42" s="8">
        <f>贵州茅台!H42</f>
        <v>0.24063557356991438</v>
      </c>
      <c r="J42" s="8">
        <f>泸州老窖!H42</f>
        <v>0.12713164755237472</v>
      </c>
      <c r="K42" s="8">
        <f>五粮液!H42</f>
        <v>0.11383209246799342</v>
      </c>
      <c r="L42" s="8">
        <f>伊利股份!H42</f>
        <v>0.61576639427432389</v>
      </c>
      <c r="M42" s="8">
        <f>东阿阿胶!H42</f>
        <v>0.1048253646230306</v>
      </c>
      <c r="N42" s="8">
        <f>格力电器!H42</f>
        <v>0.75656068363460327</v>
      </c>
      <c r="O42" s="8">
        <f>美的集团!H42</f>
        <v>0.62367177900012427</v>
      </c>
      <c r="P42" s="8">
        <f>中国建筑!H42</f>
        <v>1.3734392461555029</v>
      </c>
      <c r="Q42" s="8">
        <f>中国重工!H42</f>
        <v>0.91488696961358951</v>
      </c>
      <c r="R42" s="8">
        <f>中国船舶!H42</f>
        <v>1.0138779548915124</v>
      </c>
      <c r="S42" s="8">
        <f>上汽集团!H42</f>
        <v>0.77336663054105048</v>
      </c>
      <c r="T42" s="8">
        <f>山东黄金!H42</f>
        <v>0.12982483145393853</v>
      </c>
      <c r="U42" s="8">
        <f>隧道股份!H42</f>
        <v>1.4328376030029308</v>
      </c>
      <c r="V42" s="8">
        <f>乐普医疗!H42</f>
        <v>1.5874118849369006</v>
      </c>
      <c r="W42" s="8">
        <f>金证股份!H42</f>
        <v>9.6439844542340438</v>
      </c>
      <c r="X42" s="8">
        <f>恒生电子!H42</f>
        <v>5.2981498688689852</v>
      </c>
    </row>
    <row r="43" spans="1:24" x14ac:dyDescent="0.2">
      <c r="A43" s="3">
        <f>净值数据!A43</f>
        <v>42124</v>
      </c>
      <c r="B43" s="8">
        <f>民生银行!H43</f>
        <v>0.6926718566697343</v>
      </c>
      <c r="C43" s="8">
        <f>招商银行!H43</f>
        <v>0.71542003754871519</v>
      </c>
      <c r="D43" s="8">
        <f>招商证券!H43</f>
        <v>2.0915123429812708</v>
      </c>
      <c r="E43" s="8">
        <f>国金证券!H43</f>
        <v>0.6926718566697343</v>
      </c>
      <c r="F43" s="8">
        <f>万科A!H43</f>
        <v>0.62848678047041506</v>
      </c>
      <c r="G43" s="8">
        <f>保利地产!H43</f>
        <v>0.6926718566697343</v>
      </c>
      <c r="H43" s="8">
        <f>京投发展!H43</f>
        <v>1.1403804796558661</v>
      </c>
      <c r="I43" s="8">
        <f>贵州茅台!H43</f>
        <v>0.58196250741733535</v>
      </c>
      <c r="J43" s="8">
        <f>泸州老窖!H43</f>
        <v>0.17590062178254384</v>
      </c>
      <c r="K43" s="8">
        <f>五粮液!H43</f>
        <v>0.24825720603886237</v>
      </c>
      <c r="L43" s="8">
        <f>伊利股份!H43</f>
        <v>0.88684997299386747</v>
      </c>
      <c r="M43" s="8">
        <f>东阿阿胶!H43</f>
        <v>0.38086785786721133</v>
      </c>
      <c r="N43" s="8">
        <f>格力电器!H43</f>
        <v>1.2548049335996589</v>
      </c>
      <c r="O43" s="8">
        <f>美的集团!H43</f>
        <v>0.82815311880791875</v>
      </c>
      <c r="P43" s="8">
        <f>中国建筑!H43</f>
        <v>2.3136213283595319</v>
      </c>
      <c r="Q43" s="8">
        <f>中国重工!H43</f>
        <v>1.732543368589095</v>
      </c>
      <c r="R43" s="8">
        <f>中国船舶!H43</f>
        <v>1.5123428092686888</v>
      </c>
      <c r="S43" s="8">
        <f>上汽集团!H43</f>
        <v>0.90287114034566152</v>
      </c>
      <c r="T43" s="8">
        <f>山东黄金!H43</f>
        <v>0.35799305231156531</v>
      </c>
      <c r="U43" s="8">
        <f>隧道股份!H43</f>
        <v>2.0588754977682138</v>
      </c>
      <c r="V43" s="8">
        <f>乐普医疗!H43</f>
        <v>1.5330188536813063</v>
      </c>
      <c r="W43" s="8">
        <f>金证股份!H43</f>
        <v>14.273163148452227</v>
      </c>
      <c r="X43" s="8">
        <f>恒生电子!H43</f>
        <v>6.0731520424755976</v>
      </c>
    </row>
    <row r="44" spans="1:24" s="6" customFormat="1" x14ac:dyDescent="0.2">
      <c r="A44" s="13">
        <f>净值数据!A44</f>
        <v>42153</v>
      </c>
      <c r="B44" s="7">
        <f>民生银行!H44</f>
        <v>0.58247871056267853</v>
      </c>
      <c r="C44" s="7">
        <f>招商银行!H44</f>
        <v>0.68419266303473991</v>
      </c>
      <c r="D44" s="7">
        <f>招商证券!H44</f>
        <v>1.5163242424201528</v>
      </c>
      <c r="E44" s="8">
        <f>国金证券!H44</f>
        <v>0.58247871056267853</v>
      </c>
      <c r="F44" s="7">
        <f>万科A!H44</f>
        <v>0.58595291010694694</v>
      </c>
      <c r="G44" s="7">
        <f>保利地产!H44</f>
        <v>0.58247871056267853</v>
      </c>
      <c r="H44" s="7">
        <f>京投发展!H44</f>
        <v>1.1661583749390032</v>
      </c>
      <c r="I44" s="7">
        <f>贵州茅台!H44</f>
        <v>0.63874790365322998</v>
      </c>
      <c r="J44" s="7">
        <f>泸州老窖!H44</f>
        <v>0.14973729430152538</v>
      </c>
      <c r="K44" s="7">
        <f>五粮液!H44</f>
        <v>0.27578409685188099</v>
      </c>
      <c r="L44" s="7">
        <f>伊利股份!H44</f>
        <v>1.0972376702944326</v>
      </c>
      <c r="M44" s="7">
        <f>东阿阿胶!H44</f>
        <v>0.51245578773927236</v>
      </c>
      <c r="N44" s="7">
        <f>格力电器!H44</f>
        <v>1.4252702596360254</v>
      </c>
      <c r="O44" s="7">
        <f>美的集团!H44</f>
        <v>0.79013010280904683</v>
      </c>
      <c r="P44" s="7">
        <f>中国建筑!H44</f>
        <v>1.7856177728375244</v>
      </c>
      <c r="Q44" s="7">
        <f>中国重工!H44</f>
        <v>2.2597186627559176</v>
      </c>
      <c r="R44" s="7">
        <f>中国船舶!H44</f>
        <v>1.586423654633184</v>
      </c>
      <c r="S44" s="7">
        <f>上汽集团!H44</f>
        <v>0.67320144337810195</v>
      </c>
      <c r="T44" s="7">
        <f>山东黄金!H44</f>
        <v>0.19075085981799988</v>
      </c>
      <c r="U44" s="7">
        <f>隧道股份!H44</f>
        <v>3.5963488155997334</v>
      </c>
      <c r="V44" s="7">
        <f>乐普医疗!H44</f>
        <v>2.198837149163678</v>
      </c>
      <c r="W44" s="7">
        <f>金证股份!H44</f>
        <v>16.349143094196169</v>
      </c>
      <c r="X44" s="7">
        <f>恒生电子!H44</f>
        <v>5.7777842005231452</v>
      </c>
    </row>
    <row r="45" spans="1:24" x14ac:dyDescent="0.2">
      <c r="A45" s="3">
        <f>净值数据!A45</f>
        <v>42185</v>
      </c>
      <c r="B45" s="8">
        <f>民生银行!H45</f>
        <v>0.5562764321421827</v>
      </c>
      <c r="C45" s="8">
        <f>招商银行!H45</f>
        <v>0.72704239166788365</v>
      </c>
      <c r="D45" s="8">
        <f>招商证券!H45</f>
        <v>1.1674986788791935</v>
      </c>
      <c r="E45" s="8">
        <f>国金证券!H45</f>
        <v>0.5562764321421827</v>
      </c>
      <c r="F45" s="8">
        <f>万科A!H45</f>
        <v>0.59034260236414093</v>
      </c>
      <c r="G45" s="8">
        <f>保利地产!H45</f>
        <v>0.5562764321421827</v>
      </c>
      <c r="H45" s="8">
        <f>京投发展!H45</f>
        <v>1.2479957593819204</v>
      </c>
      <c r="I45" s="8">
        <f>贵州茅台!H45</f>
        <v>0.58606726304875645</v>
      </c>
      <c r="J45" s="8">
        <f>泸州老窖!H45</f>
        <v>0.47562405305347677</v>
      </c>
      <c r="K45" s="8">
        <f>五粮液!H45</f>
        <v>0.52499945170194873</v>
      </c>
      <c r="L45" s="8">
        <f>伊利股份!H45</f>
        <v>0.94410902837191957</v>
      </c>
      <c r="M45" s="8">
        <f>东阿阿胶!H45</f>
        <v>0.41139788374982733</v>
      </c>
      <c r="N45" s="8">
        <f>格力电器!H45</f>
        <v>1.4556515769247111</v>
      </c>
      <c r="O45" s="8">
        <f>美的集团!H45</f>
        <v>0.76714625907511858</v>
      </c>
      <c r="P45" s="8">
        <f>中国建筑!H45</f>
        <v>1.4950072973093045</v>
      </c>
      <c r="Q45" s="8">
        <f>中国重工!H45</f>
        <v>1.689071178699828</v>
      </c>
      <c r="R45" s="8">
        <f>中国船舶!H45</f>
        <v>1.2055103654354298</v>
      </c>
      <c r="S45" s="8">
        <f>上汽集团!H45</f>
        <v>0.56317611644043586</v>
      </c>
      <c r="T45" s="8">
        <f>山东黄金!H45</f>
        <v>3.2686663654851067E-2</v>
      </c>
      <c r="U45" s="8">
        <f>隧道股份!H45</f>
        <v>1.7938644829582833</v>
      </c>
      <c r="V45" s="8">
        <f>乐普医疗!H45</f>
        <v>1.7861595909905632</v>
      </c>
      <c r="W45" s="8">
        <f>金证股份!H45</f>
        <v>9.0777932099624952</v>
      </c>
      <c r="X45" s="8">
        <f>恒生电子!H45</f>
        <v>5.0946296980357637</v>
      </c>
    </row>
    <row r="46" spans="1:24" x14ac:dyDescent="0.2">
      <c r="A46" s="3">
        <f>净值数据!A46</f>
        <v>42216</v>
      </c>
      <c r="B46" s="8">
        <f>民生银行!H46</f>
        <v>0.42909814635736487</v>
      </c>
      <c r="C46" s="8">
        <f>招商银行!H46</f>
        <v>0.64022598550160592</v>
      </c>
      <c r="D46" s="8">
        <f>招商证券!H46</f>
        <v>0.7338915376314683</v>
      </c>
      <c r="E46" s="8">
        <f>国金证券!H46</f>
        <v>0.42909814635736487</v>
      </c>
      <c r="F46" s="8">
        <f>万科A!H46</f>
        <v>0.59136052404946149</v>
      </c>
      <c r="G46" s="8">
        <f>保利地产!H46</f>
        <v>0.42909814635736487</v>
      </c>
      <c r="H46" s="8">
        <f>京投发展!H46</f>
        <v>0.52686476154584505</v>
      </c>
      <c r="I46" s="8">
        <f>贵州茅台!H46</f>
        <v>0.41541368517019905</v>
      </c>
      <c r="J46" s="8">
        <f>泸州老窖!H46</f>
        <v>0.12025811590471336</v>
      </c>
      <c r="K46" s="8">
        <f>五粮液!H46</f>
        <v>0.23226902463225585</v>
      </c>
      <c r="L46" s="8">
        <f>伊利股份!H46</f>
        <v>0.75738097311107677</v>
      </c>
      <c r="M46" s="8">
        <f>东阿阿胶!H46</f>
        <v>0.19668846116513294</v>
      </c>
      <c r="N46" s="8">
        <f>格力电器!H46</f>
        <v>0.78848708772125309</v>
      </c>
      <c r="O46" s="8">
        <f>美的集团!H46</f>
        <v>0.5465335962207083</v>
      </c>
      <c r="P46" s="8">
        <f>中国建筑!H46</f>
        <v>1.0643397787743982</v>
      </c>
      <c r="Q46" s="8">
        <f>中国重工!H46</f>
        <v>1.381812932945742</v>
      </c>
      <c r="R46" s="8">
        <f>中国船舶!H46</f>
        <v>0.66924677396935395</v>
      </c>
      <c r="S46" s="8">
        <f>上汽集团!H46</f>
        <v>0.39740053184565238</v>
      </c>
      <c r="T46" s="8">
        <f>山东黄金!H46</f>
        <v>-0.26291569438956264</v>
      </c>
      <c r="U46" s="8">
        <f>隧道股份!H46</f>
        <v>1.7595664265353732</v>
      </c>
      <c r="V46" s="8">
        <f>乐普医疗!H46</f>
        <v>1.8244441303461536</v>
      </c>
      <c r="W46" s="8">
        <f>金证股份!H46</f>
        <v>7.1198045162562877</v>
      </c>
      <c r="X46" s="8">
        <f>恒生电子!H46</f>
        <v>2.5248644858911748</v>
      </c>
    </row>
    <row r="47" spans="1:24" x14ac:dyDescent="0.2">
      <c r="A47" s="3">
        <f>净值数据!A47</f>
        <v>42247</v>
      </c>
      <c r="B47" s="8">
        <f>民生银行!H47</f>
        <v>0.33945133991936394</v>
      </c>
      <c r="C47" s="8">
        <f>招商银行!H47</f>
        <v>0.60251140471689735</v>
      </c>
      <c r="D47" s="8">
        <f>招商证券!H47</f>
        <v>0.28764678591477932</v>
      </c>
      <c r="E47" s="8">
        <f>国金证券!H47</f>
        <v>0.33945133991936394</v>
      </c>
      <c r="F47" s="8">
        <f>万科A!H47</f>
        <v>0.53624396552594944</v>
      </c>
      <c r="G47" s="8">
        <f>保利地产!H47</f>
        <v>0.33945133991936394</v>
      </c>
      <c r="H47" s="8">
        <f>京投发展!H47</f>
        <v>0.34271787514758811</v>
      </c>
      <c r="I47" s="8">
        <f>贵州茅台!H47</f>
        <v>0.32932986047865143</v>
      </c>
      <c r="J47" s="8">
        <f>泸州老窖!H47</f>
        <v>1.6955780231829198E-2</v>
      </c>
      <c r="K47" s="8">
        <f>五粮液!H47</f>
        <v>0.22699018316334096</v>
      </c>
      <c r="L47" s="8">
        <f>伊利股份!H47</f>
        <v>0.62573807213635857</v>
      </c>
      <c r="M47" s="8">
        <f>东阿阿胶!H47</f>
        <v>0.13818819147377148</v>
      </c>
      <c r="N47" s="8">
        <f>格力电器!H47</f>
        <v>0.46816167947888854</v>
      </c>
      <c r="O47" s="8">
        <f>美的集团!H47</f>
        <v>0.32883126119842432</v>
      </c>
      <c r="P47" s="8">
        <f>中国建筑!H47</f>
        <v>0.79956675250504072</v>
      </c>
      <c r="Q47" s="8">
        <f>中国重工!H47</f>
        <v>1.1995354498441526</v>
      </c>
      <c r="R47" s="8">
        <f>中国船舶!H47</f>
        <v>0.59309571174323827</v>
      </c>
      <c r="S47" s="8">
        <f>上汽集团!H47</f>
        <v>0.24939376904557364</v>
      </c>
      <c r="T47" s="8">
        <f>山东黄金!H47</f>
        <v>-0.24952272727993841</v>
      </c>
      <c r="U47" s="8">
        <f>隧道股份!H47</f>
        <v>1.2633424257831214</v>
      </c>
      <c r="V47" s="8">
        <f>乐普医疗!H47</f>
        <v>1.2066049856677701</v>
      </c>
      <c r="W47" s="8">
        <f>金证股份!H47</f>
        <v>6.9579907772504628</v>
      </c>
      <c r="X47" s="8">
        <f>恒生电子!H47</f>
        <v>1.6239319922830591</v>
      </c>
    </row>
    <row r="48" spans="1:24" x14ac:dyDescent="0.2">
      <c r="A48" s="3">
        <f>净值数据!A48</f>
        <v>42277</v>
      </c>
      <c r="B48" s="8">
        <f>民生银行!H48</f>
        <v>0.31356931980298697</v>
      </c>
      <c r="C48" s="8">
        <f>招商银行!H48</f>
        <v>0.65529047522977901</v>
      </c>
      <c r="D48" s="8">
        <f>招商证券!H48</f>
        <v>0.28677670710304759</v>
      </c>
      <c r="E48" s="8">
        <f>国金证券!H48</f>
        <v>0.31356931980298697</v>
      </c>
      <c r="F48" s="8">
        <f>万科A!H48</f>
        <v>0.4078598550247905</v>
      </c>
      <c r="G48" s="8">
        <f>保利地产!H48</f>
        <v>0.31356931980298697</v>
      </c>
      <c r="H48" s="8">
        <f>京投发展!H48</f>
        <v>0.54317402070637222</v>
      </c>
      <c r="I48" s="8">
        <f>贵州茅台!H48</f>
        <v>0.28834743113049921</v>
      </c>
      <c r="J48" s="8">
        <f>泸州老窖!H48</f>
        <v>-4.2180530419587803E-2</v>
      </c>
      <c r="K48" s="8">
        <f>五粮液!H48</f>
        <v>0.22194595687082219</v>
      </c>
      <c r="L48" s="8">
        <f>伊利股份!H48</f>
        <v>0.53980201141612061</v>
      </c>
      <c r="M48" s="8">
        <f>东阿阿胶!H48</f>
        <v>8.7819939304989436E-2</v>
      </c>
      <c r="N48" s="8">
        <f>格力电器!H48</f>
        <v>0.28113660084867265</v>
      </c>
      <c r="O48" s="8">
        <f>美的集团!H48</f>
        <v>0.15793526263406732</v>
      </c>
      <c r="P48" s="8">
        <f>中国建筑!H48</f>
        <v>0.68133339313787178</v>
      </c>
      <c r="Q48" s="8">
        <f>中国重工!H48</f>
        <v>0.75835733607411937</v>
      </c>
      <c r="R48" s="8">
        <f>中国船舶!H48</f>
        <v>0.47628888428874783</v>
      </c>
      <c r="S48" s="8">
        <f>上汽集团!H48</f>
        <v>0.20854447537378018</v>
      </c>
      <c r="T48" s="8">
        <f>山东黄金!H48</f>
        <v>-0.25810529760349243</v>
      </c>
      <c r="U48" s="8">
        <f>隧道股份!H48</f>
        <v>1.3414142439115455</v>
      </c>
      <c r="V48" s="8">
        <f>乐普医疗!H48</f>
        <v>1.111224719953273</v>
      </c>
      <c r="W48" s="8">
        <f>金证股份!H48</f>
        <v>6.801953635808057</v>
      </c>
      <c r="X48" s="8">
        <f>恒生电子!H48</f>
        <v>1.2739076974565919</v>
      </c>
    </row>
    <row r="49" spans="1:24" x14ac:dyDescent="0.2">
      <c r="A49" s="3">
        <f>净值数据!A49</f>
        <v>42307</v>
      </c>
      <c r="B49" s="8">
        <f>民生银行!H49</f>
        <v>0.32956348537112379</v>
      </c>
      <c r="C49" s="8">
        <f>招商银行!H49</f>
        <v>0.65562516202092858</v>
      </c>
      <c r="D49" s="8">
        <f>招商证券!H49</f>
        <v>0.56625993888914938</v>
      </c>
      <c r="E49" s="8">
        <f>国金证券!H49</f>
        <v>0.32956348537112379</v>
      </c>
      <c r="F49" s="8">
        <f>万科A!H49</f>
        <v>0.50069160459458972</v>
      </c>
      <c r="G49" s="8">
        <f>保利地产!H49</f>
        <v>0.32956348537112379</v>
      </c>
      <c r="H49" s="8">
        <f>京投发展!H49</f>
        <v>0.7744413849769316</v>
      </c>
      <c r="I49" s="8">
        <f>贵州茅台!H49</f>
        <v>0.43804035669155206</v>
      </c>
      <c r="J49" s="8">
        <f>泸州老窖!H49</f>
        <v>0.12478659333902731</v>
      </c>
      <c r="K49" s="8">
        <f>五粮液!H49</f>
        <v>0.21712104476493477</v>
      </c>
      <c r="L49" s="8">
        <f>伊利股份!H49</f>
        <v>0.58193457325104014</v>
      </c>
      <c r="M49" s="8">
        <f>东阿阿胶!H49</f>
        <v>0.225570577182447</v>
      </c>
      <c r="N49" s="8">
        <f>格力电器!H49</f>
        <v>0.36565190669183778</v>
      </c>
      <c r="O49" s="8">
        <f>美的集团!H49</f>
        <v>0.27454216235175743</v>
      </c>
      <c r="P49" s="8">
        <f>中国建筑!H49</f>
        <v>0.78888452201135206</v>
      </c>
      <c r="Q49" s="8">
        <f>中国重工!H49</f>
        <v>0.92230475212632856</v>
      </c>
      <c r="R49" s="8">
        <f>中国船舶!H49</f>
        <v>0.59581436407016963</v>
      </c>
      <c r="S49" s="8">
        <f>上汽集团!H49</f>
        <v>0.27227301984037688</v>
      </c>
      <c r="T49" s="8">
        <f>山东黄金!H49</f>
        <v>-0.21352416866260193</v>
      </c>
      <c r="U49" s="8">
        <f>隧道股份!H49</f>
        <v>1.3913727170021666</v>
      </c>
      <c r="V49" s="8">
        <f>乐普医疗!H49</f>
        <v>1.5919400930727607</v>
      </c>
      <c r="W49" s="8">
        <f>金证股份!H49</f>
        <v>9.1801410134069634</v>
      </c>
      <c r="X49" s="8">
        <f>恒生电子!H49</f>
        <v>2.3172009474083866</v>
      </c>
    </row>
    <row r="50" spans="1:24" x14ac:dyDescent="0.2">
      <c r="A50" s="3">
        <f>净值数据!A50</f>
        <v>42338</v>
      </c>
      <c r="B50" s="8">
        <f>民生银行!H50</f>
        <v>0.3270908273692017</v>
      </c>
      <c r="C50" s="8">
        <f>招商银行!H50</f>
        <v>0.57570294429988778</v>
      </c>
      <c r="D50" s="8">
        <f>招商证券!H50</f>
        <v>0.64650900420546131</v>
      </c>
      <c r="E50" s="8">
        <f>国金证券!H50</f>
        <v>0.3270908273692017</v>
      </c>
      <c r="F50" s="8">
        <f>万科A!H50</f>
        <v>0.64046044940319913</v>
      </c>
      <c r="G50" s="8">
        <f>保利地产!H50</f>
        <v>0.3270908273692017</v>
      </c>
      <c r="H50" s="8">
        <f>京投发展!H50</f>
        <v>0.74347642329556152</v>
      </c>
      <c r="I50" s="8">
        <f>贵州茅台!H50</f>
        <v>0.43168186452840107</v>
      </c>
      <c r="J50" s="8">
        <f>泸州老窖!H50</f>
        <v>7.7514608883207492E-2</v>
      </c>
      <c r="K50" s="8">
        <f>五粮液!H50</f>
        <v>0.13379634705928467</v>
      </c>
      <c r="L50" s="8">
        <f>伊利股份!H50</f>
        <v>0.45486584652379536</v>
      </c>
      <c r="M50" s="8">
        <f>东阿阿胶!H50</f>
        <v>0.19889282859938695</v>
      </c>
      <c r="N50" s="8">
        <f>格力电器!H50</f>
        <v>0.43336853845658685</v>
      </c>
      <c r="O50" s="8">
        <f>美的集团!H50</f>
        <v>0.21266891667438736</v>
      </c>
      <c r="P50" s="8">
        <f>中国建筑!H50</f>
        <v>0.76928038399848409</v>
      </c>
      <c r="Q50" s="8">
        <f>中国重工!H50</f>
        <v>0.73257232714012499</v>
      </c>
      <c r="R50" s="8">
        <f>中国船舶!H50</f>
        <v>0.46885496024631901</v>
      </c>
      <c r="S50" s="8">
        <f>上汽集团!H50</f>
        <v>0.36177972916238788</v>
      </c>
      <c r="T50" s="8">
        <f>山东黄金!H50</f>
        <v>-0.20391978199157312</v>
      </c>
      <c r="U50" s="8">
        <f>隧道股份!H50</f>
        <v>1.0863020680936195</v>
      </c>
      <c r="V50" s="8">
        <f>乐普医疗!H50</f>
        <v>1.6466432920155301</v>
      </c>
      <c r="W50" s="8">
        <f>金证股份!H50</f>
        <v>9.4055017599641531</v>
      </c>
      <c r="X50" s="8">
        <f>恒生电子!H50</f>
        <v>2.2257544223507129</v>
      </c>
    </row>
    <row r="51" spans="1:24" x14ac:dyDescent="0.2">
      <c r="A51" s="3">
        <f>净值数据!A51</f>
        <v>42369</v>
      </c>
      <c r="B51" s="8">
        <f>民生银行!H51</f>
        <v>0.47235494414937307</v>
      </c>
      <c r="C51" s="8">
        <f>招商银行!H51</f>
        <v>0.63457377724549935</v>
      </c>
      <c r="D51" s="8">
        <f>招商证券!H51</f>
        <v>0.74848203023575111</v>
      </c>
      <c r="E51" s="8">
        <f>国金证券!H51</f>
        <v>0.47235494414937307</v>
      </c>
      <c r="F51" s="8">
        <f>万科A!H51</f>
        <v>1.6247830853368272</v>
      </c>
      <c r="G51" s="8">
        <f>保利地产!H51</f>
        <v>0.47235494414937307</v>
      </c>
      <c r="H51" s="8">
        <f>京投发展!H51</f>
        <v>0.96673757479105937</v>
      </c>
      <c r="I51" s="8">
        <f>贵州茅台!H51</f>
        <v>0.44806854002459806</v>
      </c>
      <c r="J51" s="8">
        <f>泸州老窖!H51</f>
        <v>0.25416955914771178</v>
      </c>
      <c r="K51" s="8">
        <f>五粮液!H51</f>
        <v>0.28115751521148247</v>
      </c>
      <c r="L51" s="8">
        <f>伊利股份!H51</f>
        <v>0.60764400472336177</v>
      </c>
      <c r="M51" s="8">
        <f>东阿阿胶!H51</f>
        <v>0.34716302206206917</v>
      </c>
      <c r="N51" s="8">
        <f>格力电器!H51</f>
        <v>0.73214673261243135</v>
      </c>
      <c r="O51" s="8">
        <f>美的集团!H51</f>
        <v>0.46614189050348931</v>
      </c>
      <c r="P51" s="8">
        <f>中国建筑!H51</f>
        <v>0.7923728791124609</v>
      </c>
      <c r="Q51" s="8">
        <f>中国重工!H51</f>
        <v>0.6060107151476708</v>
      </c>
      <c r="R51" s="8">
        <f>中国船舶!H51</f>
        <v>0.42325159718693239</v>
      </c>
      <c r="S51" s="8">
        <f>上汽集团!H51</f>
        <v>0.49992093034807472</v>
      </c>
      <c r="T51" s="8">
        <f>山东黄金!H51</f>
        <v>-8.8072519535568383E-2</v>
      </c>
      <c r="U51" s="8">
        <f>隧道股份!H51</f>
        <v>1.0771994997876404</v>
      </c>
      <c r="V51" s="8">
        <f>乐普医疗!H51</f>
        <v>1.4487966526974994</v>
      </c>
      <c r="W51" s="8">
        <f>金证股份!H51</f>
        <v>9.7070414374173453</v>
      </c>
      <c r="X51" s="8">
        <f>恒生电子!H51</f>
        <v>2.0359713790851139</v>
      </c>
    </row>
    <row r="52" spans="1:24" x14ac:dyDescent="0.2">
      <c r="A52" s="3">
        <f>净值数据!A52</f>
        <v>42398</v>
      </c>
      <c r="B52" s="8">
        <f>民生银行!H52</f>
        <v>0.30561730580842905</v>
      </c>
      <c r="C52" s="8">
        <f>招商银行!H52</f>
        <v>0.35460576080099093</v>
      </c>
      <c r="D52" s="8">
        <f>招商证券!H52</f>
        <v>0.20279179819497251</v>
      </c>
      <c r="E52" s="8">
        <f>国金证券!H52</f>
        <v>0.30561730580842905</v>
      </c>
      <c r="F52" s="8">
        <f>万科A!H52</f>
        <v>1.5916242468605657</v>
      </c>
      <c r="G52" s="8">
        <f>保利地产!H52</f>
        <v>0.30561730580842905</v>
      </c>
      <c r="H52" s="8">
        <f>京投发展!H52</f>
        <v>0.55777814792764469</v>
      </c>
      <c r="I52" s="8">
        <f>贵州茅台!H52</f>
        <v>0.32489168518029188</v>
      </c>
      <c r="J52" s="8">
        <f>泸州老窖!H52</f>
        <v>-1.6936856352216978E-2</v>
      </c>
      <c r="K52" s="8">
        <f>五粮液!H52</f>
        <v>0.10888216445880716</v>
      </c>
      <c r="L52" s="8">
        <f>伊利股份!H52</f>
        <v>0.29906294993536342</v>
      </c>
      <c r="M52" s="8">
        <f>东阿阿胶!H52</f>
        <v>0.15613172275516418</v>
      </c>
      <c r="N52" s="8">
        <f>格力电器!H52</f>
        <v>0.44237702459743433</v>
      </c>
      <c r="O52" s="8">
        <f>美的集团!H52</f>
        <v>0.21241188176911496</v>
      </c>
      <c r="P52" s="8">
        <f>中国建筑!H52</f>
        <v>0.44110570318886344</v>
      </c>
      <c r="Q52" s="8">
        <f>中国重工!H52</f>
        <v>5.6400138264602662E-2</v>
      </c>
      <c r="R52" s="8">
        <f>中国船舶!H52</f>
        <v>-8.0943638120645423E-2</v>
      </c>
      <c r="S52" s="8">
        <f>上汽集团!H52</f>
        <v>0.30968986776808105</v>
      </c>
      <c r="T52" s="8">
        <f>山东黄金!H52</f>
        <v>-0.26961774232296831</v>
      </c>
      <c r="U52" s="8">
        <f>隧道股份!H52</f>
        <v>0.53121461239733248</v>
      </c>
      <c r="V52" s="8">
        <f>乐普医疗!H52</f>
        <v>0.92392872510414015</v>
      </c>
      <c r="W52" s="8">
        <f>金证股份!H52</f>
        <v>5.9331578109253051</v>
      </c>
      <c r="X52" s="8">
        <f>恒生电子!H52</f>
        <v>0.96519887212443978</v>
      </c>
    </row>
    <row r="53" spans="1:24" x14ac:dyDescent="0.2">
      <c r="A53" s="3">
        <f>净值数据!A53</f>
        <v>42429</v>
      </c>
      <c r="B53" s="8">
        <f>民生银行!H53</f>
        <v>0.29021047638276354</v>
      </c>
      <c r="C53" s="8">
        <f>招商银行!H53</f>
        <v>0.30943286722596275</v>
      </c>
      <c r="D53" s="8">
        <f>招商证券!H53</f>
        <v>0.11926177519146153</v>
      </c>
      <c r="E53" s="8">
        <f>国金证券!H53</f>
        <v>0.29021047638276354</v>
      </c>
      <c r="F53" s="8">
        <f>万科A!H53</f>
        <v>1.5597917619233548</v>
      </c>
      <c r="G53" s="8">
        <f>保利地产!H53</f>
        <v>0.29021047638276354</v>
      </c>
      <c r="H53" s="8">
        <f>京投发展!H53</f>
        <v>0.47249755772203761</v>
      </c>
      <c r="I53" s="8">
        <f>贵州茅台!H53</f>
        <v>0.41066943743261697</v>
      </c>
      <c r="J53" s="8">
        <f>泸州老窖!H53</f>
        <v>-8.1429398731431735E-2</v>
      </c>
      <c r="K53" s="8">
        <f>五粮液!H53</f>
        <v>5.1588484592980155E-2</v>
      </c>
      <c r="L53" s="8">
        <f>伊利股份!H53</f>
        <v>0.25967999739633907</v>
      </c>
      <c r="M53" s="8">
        <f>东阿阿胶!H53</f>
        <v>0.15024012585364854</v>
      </c>
      <c r="N53" s="8">
        <f>格力电器!H53</f>
        <v>0.4705091662844334</v>
      </c>
      <c r="O53" s="8">
        <f>美的集团!H53</f>
        <v>0.15211736235067019</v>
      </c>
      <c r="P53" s="8">
        <f>中国建筑!H53</f>
        <v>0.43228358912508602</v>
      </c>
      <c r="Q53" s="8">
        <f>中国重工!H53</f>
        <v>-4.9375525103424467E-3</v>
      </c>
      <c r="R53" s="8">
        <f>中国船舶!H53</f>
        <v>-0.13829993662430828</v>
      </c>
      <c r="S53" s="8">
        <f>上汽集团!H53</f>
        <v>0.28350606716783799</v>
      </c>
      <c r="T53" s="8">
        <f>山东黄金!H53</f>
        <v>0.10331136682704511</v>
      </c>
      <c r="U53" s="8">
        <f>隧道股份!H53</f>
        <v>0.42751573067176585</v>
      </c>
      <c r="V53" s="8">
        <f>乐普医疗!H53</f>
        <v>0.91160571753187147</v>
      </c>
      <c r="W53" s="8">
        <f>金证股份!H53</f>
        <v>4.2217075055466617</v>
      </c>
      <c r="X53" s="8">
        <f>恒生电子!H53</f>
        <v>0.70147482527912475</v>
      </c>
    </row>
    <row r="54" spans="1:24" x14ac:dyDescent="0.2">
      <c r="A54" s="3">
        <f>净值数据!A54</f>
        <v>42460</v>
      </c>
      <c r="B54" s="8">
        <f>民生银行!H54</f>
        <v>0.38331795334110419</v>
      </c>
      <c r="C54" s="8">
        <f>招商银行!H54</f>
        <v>0.43826592017249388</v>
      </c>
      <c r="D54" s="8">
        <f>招商证券!H54</f>
        <v>0.42483144259935468</v>
      </c>
      <c r="E54" s="8">
        <f>国金证券!H54</f>
        <v>0.38331795334110419</v>
      </c>
      <c r="F54" s="8">
        <f>万科A!H54</f>
        <v>1.529207609728779</v>
      </c>
      <c r="G54" s="8">
        <f>保利地产!H54</f>
        <v>0.38331795334110419</v>
      </c>
      <c r="H54" s="8">
        <f>京投发展!H54</f>
        <v>0.65092169809341138</v>
      </c>
      <c r="I54" s="8">
        <f>贵州茅台!H54</f>
        <v>0.61324430147144726</v>
      </c>
      <c r="J54" s="8">
        <f>泸州老窖!H54</f>
        <v>0.1396274965508304</v>
      </c>
      <c r="K54" s="8">
        <f>五粮液!H54</f>
        <v>0.30992580718264584</v>
      </c>
      <c r="L54" s="8">
        <f>伊利股份!H54</f>
        <v>0.40480139791277314</v>
      </c>
      <c r="M54" s="8">
        <f>东阿阿胶!H54</f>
        <v>0.23896585244322122</v>
      </c>
      <c r="N54" s="8">
        <f>格力电器!H54</f>
        <v>0.4612834963572876</v>
      </c>
      <c r="O54" s="8">
        <f>美的集团!H54</f>
        <v>0.35163965360697014</v>
      </c>
      <c r="P54" s="8">
        <f>中国建筑!H54</f>
        <v>0.57982961778331843</v>
      </c>
      <c r="Q54" s="8">
        <f>中国重工!H54</f>
        <v>0.22273214903484995</v>
      </c>
      <c r="R54" s="8">
        <f>中国船舶!H54</f>
        <v>3.1117665376800385E-2</v>
      </c>
      <c r="S54" s="8">
        <f>上汽集团!H54</f>
        <v>0.39671018834370075</v>
      </c>
      <c r="T54" s="8">
        <f>山东黄金!H54</f>
        <v>0.14539207279132382</v>
      </c>
      <c r="U54" s="8">
        <f>隧道股份!H54</f>
        <v>0.57589500419879713</v>
      </c>
      <c r="V54" s="8">
        <f>乐普医疗!H54</f>
        <v>1.2816069135754513</v>
      </c>
      <c r="W54" s="8">
        <f>金证股份!H54</f>
        <v>6.6532127308891456</v>
      </c>
      <c r="X54" s="8">
        <f>恒生电子!H54</f>
        <v>1.815289760852588</v>
      </c>
    </row>
    <row r="55" spans="1:24" x14ac:dyDescent="0.2">
      <c r="A55" s="3">
        <f>净值数据!A55</f>
        <v>42489</v>
      </c>
      <c r="B55" s="8">
        <f>民生银行!H55</f>
        <v>0.40424239058871425</v>
      </c>
      <c r="C55" s="8">
        <f>招商银行!H55</f>
        <v>0.57536958483069989</v>
      </c>
      <c r="D55" s="8">
        <f>招商证券!H55</f>
        <v>0.32605122303935108</v>
      </c>
      <c r="E55" s="8">
        <f>国金证券!H55</f>
        <v>0.40424239058871425</v>
      </c>
      <c r="F55" s="8">
        <f>万科A!H55</f>
        <v>1.4997997710801485</v>
      </c>
      <c r="G55" s="8">
        <f>保利地产!H55</f>
        <v>0.40424239058871425</v>
      </c>
      <c r="H55" s="8">
        <f>京投发展!H55</f>
        <v>0.65929653059974513</v>
      </c>
      <c r="I55" s="8">
        <f>贵州茅台!H55</f>
        <v>0.62419667779305921</v>
      </c>
      <c r="J55" s="8">
        <f>泸州老窖!H55</f>
        <v>8.4797592928826937E-2</v>
      </c>
      <c r="K55" s="8">
        <f>五粮液!H55</f>
        <v>0.31721980893970403</v>
      </c>
      <c r="L55" s="8">
        <f>伊利股份!H55</f>
        <v>0.44051583277292394</v>
      </c>
      <c r="M55" s="8">
        <f>东阿阿胶!H55</f>
        <v>0.16954622494367944</v>
      </c>
      <c r="N55" s="8">
        <f>格力电器!H55</f>
        <v>0.45241265988887802</v>
      </c>
      <c r="O55" s="8">
        <f>美的集团!H55</f>
        <v>0.39370605683174231</v>
      </c>
      <c r="P55" s="8">
        <f>中国建筑!H55</f>
        <v>0.51703077224456884</v>
      </c>
      <c r="Q55" s="8">
        <f>中国重工!H55</f>
        <v>7.0005989849409422E-2</v>
      </c>
      <c r="R55" s="8">
        <f>中国船舶!H55</f>
        <v>-6.6503252682459379E-2</v>
      </c>
      <c r="S55" s="8">
        <f>上汽集团!H55</f>
        <v>0.40820168990763706</v>
      </c>
      <c r="T55" s="8">
        <f>山东黄金!H55</f>
        <v>0.32206104929468715</v>
      </c>
      <c r="U55" s="8">
        <f>隧道股份!H55</f>
        <v>0.7298830385384254</v>
      </c>
      <c r="V55" s="8">
        <f>乐普医疗!H55</f>
        <v>1.1368990895282871</v>
      </c>
      <c r="W55" s="8">
        <f>金证股份!H55</f>
        <v>5.2171353032728085</v>
      </c>
      <c r="X55" s="8">
        <f>恒生电子!H55</f>
        <v>1.6019515818201038</v>
      </c>
    </row>
    <row r="56" spans="1:24" x14ac:dyDescent="0.2">
      <c r="A56" s="3">
        <f>净值数据!A56</f>
        <v>42521</v>
      </c>
      <c r="B56" s="8">
        <f>民生银行!H56</f>
        <v>0.36550475387192827</v>
      </c>
      <c r="C56" s="8">
        <f>招商银行!H56</f>
        <v>0.5862832116944301</v>
      </c>
      <c r="D56" s="8">
        <f>招商证券!H56</f>
        <v>0.30745669379335117</v>
      </c>
      <c r="E56" s="8">
        <f>国金证券!H56</f>
        <v>0.36550475387192827</v>
      </c>
      <c r="F56" s="8">
        <f>万科A!H56</f>
        <v>1.471501662191844</v>
      </c>
      <c r="G56" s="8">
        <f>保利地产!H56</f>
        <v>0.36550475387192827</v>
      </c>
      <c r="H56" s="8">
        <f>京投发展!H56</f>
        <v>0.57427147442350823</v>
      </c>
      <c r="I56" s="8">
        <f>贵州茅台!H56</f>
        <v>0.69660102147791592</v>
      </c>
      <c r="J56" s="8">
        <f>泸州老窖!H56</f>
        <v>0.13029988950992966</v>
      </c>
      <c r="K56" s="8">
        <f>五粮液!H56</f>
        <v>0.38540909171398097</v>
      </c>
      <c r="L56" s="8">
        <f>伊利股份!H56</f>
        <v>0.51152278852411359</v>
      </c>
      <c r="M56" s="8">
        <f>东阿阿胶!H56</f>
        <v>0.17658367383992535</v>
      </c>
      <c r="N56" s="8">
        <f>格力电器!H56</f>
        <v>0.44387657196644636</v>
      </c>
      <c r="O56" s="8">
        <f>美的集团!H56</f>
        <v>0.429550533246841</v>
      </c>
      <c r="P56" s="8">
        <f>中国建筑!H56</f>
        <v>0.50187290641502424</v>
      </c>
      <c r="Q56" s="8">
        <f>中国重工!H56</f>
        <v>4.368947455478045E-2</v>
      </c>
      <c r="R56" s="8">
        <f>中国船舶!H56</f>
        <v>-6.8071541352413889E-2</v>
      </c>
      <c r="S56" s="8">
        <f>上汽集团!H56</f>
        <v>0.39710342942408294</v>
      </c>
      <c r="T56" s="8">
        <f>山东黄金!H56</f>
        <v>0.27812172693452375</v>
      </c>
      <c r="U56" s="8">
        <f>隧道股份!H56</f>
        <v>0.62492202990422019</v>
      </c>
      <c r="V56" s="8">
        <f>乐普医疗!H56</f>
        <v>1.1751797940453157</v>
      </c>
      <c r="W56" s="8">
        <f>金证股份!H56</f>
        <v>5.1869234017480146</v>
      </c>
      <c r="X56" s="8">
        <f>恒生电子!H56</f>
        <v>1.8934184539007064</v>
      </c>
    </row>
    <row r="57" spans="1:24" x14ac:dyDescent="0.2">
      <c r="A57" s="3">
        <f>净值数据!A57</f>
        <v>42551</v>
      </c>
      <c r="B57" s="8">
        <f>民生银行!H57</f>
        <v>0.35873374603726171</v>
      </c>
      <c r="C57" s="8">
        <f>招商银行!H57</f>
        <v>0.53217868194092999</v>
      </c>
      <c r="D57" s="8">
        <f>招商证券!H57</f>
        <v>0.31685570969697974</v>
      </c>
      <c r="E57" s="8">
        <f>国金证券!H57</f>
        <v>0.35873374603726171</v>
      </c>
      <c r="F57" s="8">
        <f>万科A!H57</f>
        <v>1.4442516314105136</v>
      </c>
      <c r="G57" s="8">
        <f>保利地产!H57</f>
        <v>0.35873374603726171</v>
      </c>
      <c r="H57" s="8">
        <f>京投发展!H57</f>
        <v>0.62801674661354023</v>
      </c>
      <c r="I57" s="8">
        <f>贵州茅台!H57</f>
        <v>0.8565344399533632</v>
      </c>
      <c r="J57" s="8">
        <f>泸州老窖!H57</f>
        <v>0.36115265785081063</v>
      </c>
      <c r="K57" s="8">
        <f>五粮液!H57</f>
        <v>0.49147146738024783</v>
      </c>
      <c r="L57" s="8">
        <f>伊利股份!H57</f>
        <v>0.62335123763902689</v>
      </c>
      <c r="M57" s="8">
        <f>东阿阿胶!H57</f>
        <v>0.33419297315276197</v>
      </c>
      <c r="N57" s="8">
        <f>格力电器!H57</f>
        <v>0.43565663544854916</v>
      </c>
      <c r="O57" s="8">
        <f>美的集团!H57</f>
        <v>0.57093948946727813</v>
      </c>
      <c r="P57" s="8">
        <f>中国建筑!H57</f>
        <v>0.50212423749103952</v>
      </c>
      <c r="Q57" s="8">
        <f>中国重工!H57</f>
        <v>7.286173387047068E-2</v>
      </c>
      <c r="R57" s="8">
        <f>中国船舶!H57</f>
        <v>-8.1353085478107157E-2</v>
      </c>
      <c r="S57" s="8">
        <f>上汽集团!H57</f>
        <v>0.38974966221252605</v>
      </c>
      <c r="T57" s="8">
        <f>山东黄金!H57</f>
        <v>0.67216083470666232</v>
      </c>
      <c r="U57" s="8">
        <f>隧道股份!H57</f>
        <v>0.59741738800557953</v>
      </c>
      <c r="V57" s="8">
        <f>乐普医疗!H57</f>
        <v>1.185424208055907</v>
      </c>
      <c r="W57" s="8">
        <f>金证股份!H57</f>
        <v>6.097020766393201</v>
      </c>
      <c r="X57" s="8">
        <f>恒生电子!H57</f>
        <v>2.118336923464164</v>
      </c>
    </row>
    <row r="58" spans="1:24" x14ac:dyDescent="0.2">
      <c r="A58" s="3">
        <f>净值数据!A58</f>
        <v>42580</v>
      </c>
      <c r="B58" s="8">
        <f>民生银行!H58</f>
        <v>0.3865704166545274</v>
      </c>
      <c r="C58" s="8">
        <f>招商银行!H58</f>
        <v>0.55313923951916255</v>
      </c>
      <c r="D58" s="8">
        <f>招商证券!H58</f>
        <v>0.33460220367724536</v>
      </c>
      <c r="E58" s="8">
        <f>国金证券!H58</f>
        <v>0.3865704166545274</v>
      </c>
      <c r="F58" s="8">
        <f>万科A!H58</f>
        <v>0.77239992356002718</v>
      </c>
      <c r="G58" s="8">
        <f>保利地产!H58</f>
        <v>0.3865704166545274</v>
      </c>
      <c r="H58" s="8">
        <f>京投发展!H58</f>
        <v>0.57335106220190735</v>
      </c>
      <c r="I58" s="8">
        <f>贵州茅台!H58</f>
        <v>1.0156704558472671</v>
      </c>
      <c r="J58" s="8">
        <f>泸州老窖!H58</f>
        <v>0.48012726788670546</v>
      </c>
      <c r="K58" s="8">
        <f>五粮液!H58</f>
        <v>0.68455187077124457</v>
      </c>
      <c r="L58" s="8">
        <f>伊利股份!H58</f>
        <v>0.79081019258841456</v>
      </c>
      <c r="M58" s="8">
        <f>东阿阿胶!H58</f>
        <v>0.46421731129665589</v>
      </c>
      <c r="N58" s="8">
        <f>格力电器!H58</f>
        <v>0.4276687903036076</v>
      </c>
      <c r="O58" s="8">
        <f>美的集团!H58</f>
        <v>0.84285326728646837</v>
      </c>
      <c r="P58" s="8">
        <f>中国建筑!H58</f>
        <v>0.59833848359447006</v>
      </c>
      <c r="Q58" s="8">
        <f>中国重工!H58</f>
        <v>0.12145902042311052</v>
      </c>
      <c r="R58" s="8">
        <f>中国船舶!H58</f>
        <v>-3.5303468223069401E-2</v>
      </c>
      <c r="S58" s="8">
        <f>上汽集团!H58</f>
        <v>0.68737023757143279</v>
      </c>
      <c r="T58" s="8">
        <f>山东黄金!H58</f>
        <v>0.95107644365657795</v>
      </c>
      <c r="U58" s="8">
        <f>隧道股份!H58</f>
        <v>0.75105687742514426</v>
      </c>
      <c r="V58" s="8">
        <f>乐普医疗!H58</f>
        <v>1.1932801582690402</v>
      </c>
      <c r="W58" s="8">
        <f>金证股份!H58</f>
        <v>4.9317615847583527</v>
      </c>
      <c r="X58" s="8">
        <f>恒生电子!H58</f>
        <v>1.5946914083326411</v>
      </c>
    </row>
    <row r="59" spans="1:24" x14ac:dyDescent="0.2">
      <c r="A59" s="3">
        <f>净值数据!A59</f>
        <v>42613</v>
      </c>
      <c r="B59" s="8">
        <f>民生银行!H59</f>
        <v>0.40196775937295448</v>
      </c>
      <c r="C59" s="8">
        <f>招商银行!H59</f>
        <v>0.6739345256548761</v>
      </c>
      <c r="D59" s="8">
        <f>招商证券!H59</f>
        <v>0.41913271342727776</v>
      </c>
      <c r="E59" s="8">
        <f>国金证券!H59</f>
        <v>0.40196775937295448</v>
      </c>
      <c r="F59" s="8">
        <f>万科A!H59</f>
        <v>1.5497647057731818</v>
      </c>
      <c r="G59" s="8">
        <f>保利地产!H59</f>
        <v>0.40196775937295448</v>
      </c>
      <c r="H59" s="8">
        <f>京投发展!H59</f>
        <v>0.65593111245258551</v>
      </c>
      <c r="I59" s="8">
        <f>贵州茅台!H59</f>
        <v>0.97882091127366588</v>
      </c>
      <c r="J59" s="8">
        <f>泸州老窖!H59</f>
        <v>0.48007600401039952</v>
      </c>
      <c r="K59" s="8">
        <f>五粮液!H59</f>
        <v>0.61469342167657048</v>
      </c>
      <c r="L59" s="8">
        <f>伊利股份!H59</f>
        <v>0.61636360184669581</v>
      </c>
      <c r="M59" s="8">
        <f>东阿阿胶!H59</f>
        <v>0.51068040345090626</v>
      </c>
      <c r="N59" s="8">
        <f>格力电器!H59</f>
        <v>0.42003184761961454</v>
      </c>
      <c r="O59" s="8">
        <f>美的集团!H59</f>
        <v>0.76861336025189475</v>
      </c>
      <c r="P59" s="8">
        <f>中国建筑!H59</f>
        <v>0.780435921758313</v>
      </c>
      <c r="Q59" s="8">
        <f>中国重工!H59</f>
        <v>0.1359029746003404</v>
      </c>
      <c r="R59" s="8">
        <f>中国船舶!H59</f>
        <v>-4.9274467421555945E-2</v>
      </c>
      <c r="S59" s="8">
        <f>上汽集团!H59</f>
        <v>0.59305425289553826</v>
      </c>
      <c r="T59" s="8">
        <f>山东黄金!H59</f>
        <v>0.76384452540867787</v>
      </c>
      <c r="U59" s="8">
        <f>隧道股份!H59</f>
        <v>0.83597175399166468</v>
      </c>
      <c r="V59" s="8">
        <f>乐普医疗!H59</f>
        <v>1.2243973005377997</v>
      </c>
      <c r="W59" s="8">
        <f>金证股份!H59</f>
        <v>5.0480092572498378</v>
      </c>
      <c r="X59" s="8">
        <f>恒生电子!H59</f>
        <v>1.7031793614158794</v>
      </c>
    </row>
    <row r="60" spans="1:24" x14ac:dyDescent="0.2">
      <c r="A60" s="3">
        <f>净值数据!A60</f>
        <v>42643</v>
      </c>
      <c r="B60" s="8">
        <f>民生银行!H60</f>
        <v>0.40457895422426171</v>
      </c>
      <c r="C60" s="8">
        <f>招商银行!H60</f>
        <v>0.60649772754764086</v>
      </c>
      <c r="D60" s="8">
        <f>招商证券!H60</f>
        <v>0.36425948373944794</v>
      </c>
      <c r="E60" s="8">
        <f>国金证券!H60</f>
        <v>0.40457895422426171</v>
      </c>
      <c r="F60" s="8">
        <f>万科A!H60</f>
        <v>1.647174313766063</v>
      </c>
      <c r="G60" s="8">
        <f>保利地产!H60</f>
        <v>0.40457895422426171</v>
      </c>
      <c r="H60" s="8">
        <f>京投发展!H60</f>
        <v>0.62393818047903116</v>
      </c>
      <c r="I60" s="8">
        <f>贵州茅台!H60</f>
        <v>0.88468415283344259</v>
      </c>
      <c r="J60" s="8">
        <f>泸州老窖!H60</f>
        <v>0.43560885145245742</v>
      </c>
      <c r="K60" s="8">
        <f>五粮液!H60</f>
        <v>0.53347488159492951</v>
      </c>
      <c r="L60" s="8">
        <f>伊利股份!H60</f>
        <v>0.53580986729347169</v>
      </c>
      <c r="M60" s="8">
        <f>东阿阿胶!H60</f>
        <v>0.49650124851942845</v>
      </c>
      <c r="N60" s="8">
        <f>格力电器!H60</f>
        <v>0.7669538123540045</v>
      </c>
      <c r="O60" s="8">
        <f>美的集团!H60</f>
        <v>0.72334670248030419</v>
      </c>
      <c r="P60" s="8">
        <f>中国建筑!H60</f>
        <v>0.7038821811566125</v>
      </c>
      <c r="Q60" s="8">
        <f>中国重工!H60</f>
        <v>4.5633619512625234E-2</v>
      </c>
      <c r="R60" s="8">
        <f>中国船舶!H60</f>
        <v>-0.10648330639805181</v>
      </c>
      <c r="S60" s="8">
        <f>上汽集团!H60</f>
        <v>0.56634660551978544</v>
      </c>
      <c r="T60" s="8">
        <f>山东黄金!H60</f>
        <v>0.60306006936003764</v>
      </c>
      <c r="U60" s="8">
        <f>隧道股份!H60</f>
        <v>0.80474042418637226</v>
      </c>
      <c r="V60" s="8">
        <f>乐普医疗!H60</f>
        <v>1.1533015300815705</v>
      </c>
      <c r="W60" s="8">
        <f>金证股份!H60</f>
        <v>4.5473903958490682</v>
      </c>
      <c r="X60" s="8">
        <f>恒生电子!H60</f>
        <v>1.5266292129251049</v>
      </c>
    </row>
    <row r="61" spans="1:24" x14ac:dyDescent="0.2">
      <c r="A61" s="3">
        <f>净值数据!A61</f>
        <v>42674</v>
      </c>
      <c r="B61" s="8">
        <f>民生银行!H61</f>
        <v>0.38865942428540046</v>
      </c>
      <c r="C61" s="8">
        <f>招商银行!H61</f>
        <v>0.58376131858050728</v>
      </c>
      <c r="D61" s="8">
        <f>招商证券!H61</f>
        <v>0.41725551221441504</v>
      </c>
      <c r="E61" s="8">
        <f>国金证券!H61</f>
        <v>0.38865942428540046</v>
      </c>
      <c r="F61" s="8">
        <f>万科A!H61</f>
        <v>1.4945135139247805</v>
      </c>
      <c r="G61" s="8">
        <f>保利地产!H61</f>
        <v>0.38865942428540046</v>
      </c>
      <c r="H61" s="8">
        <f>京投发展!H61</f>
        <v>0.57586854974592461</v>
      </c>
      <c r="I61" s="8">
        <f>贵州茅台!H61</f>
        <v>0.99402524972384643</v>
      </c>
      <c r="J61" s="8">
        <f>泸州老窖!H61</f>
        <v>0.57880765761770459</v>
      </c>
      <c r="K61" s="8">
        <f>五粮液!H61</f>
        <v>0.59746042515136133</v>
      </c>
      <c r="L61" s="8">
        <f>伊利股份!H61</f>
        <v>0.70270715578110043</v>
      </c>
      <c r="M61" s="8">
        <f>东阿阿胶!H61</f>
        <v>0.40142914670356888</v>
      </c>
      <c r="N61" s="8">
        <f>格力电器!H61</f>
        <v>0.76779743909928388</v>
      </c>
      <c r="O61" s="8">
        <f>美的集团!H61</f>
        <v>0.71300875891637561</v>
      </c>
      <c r="P61" s="8">
        <f>中国建筑!H61</f>
        <v>0.96585486352248151</v>
      </c>
      <c r="Q61" s="8">
        <f>中国重工!H61</f>
        <v>9.7884533803314966E-2</v>
      </c>
      <c r="R61" s="8">
        <f>中国船舶!H61</f>
        <v>-6.5565941609069145E-2</v>
      </c>
      <c r="S61" s="8">
        <f>上汽集团!H61</f>
        <v>0.68550618974700983</v>
      </c>
      <c r="T61" s="8">
        <f>山东黄金!H61</f>
        <v>0.69703052044108937</v>
      </c>
      <c r="U61" s="8">
        <f>隧道股份!H61</f>
        <v>0.8931549361029516</v>
      </c>
      <c r="V61" s="8">
        <f>乐普医疗!H61</f>
        <v>1.1379900639279312</v>
      </c>
      <c r="W61" s="8">
        <f>金证股份!H61</f>
        <v>4.7231174859206684</v>
      </c>
      <c r="X61" s="8">
        <f>恒生电子!H61</f>
        <v>1.637467045671233</v>
      </c>
    </row>
    <row r="62" spans="1:24" x14ac:dyDescent="0.2">
      <c r="A62" s="3">
        <f>净值数据!A62</f>
        <v>42704</v>
      </c>
      <c r="B62" s="8">
        <f>民生银行!H62</f>
        <v>0.4265868511076929</v>
      </c>
      <c r="C62" s="8">
        <f>招商银行!H62</f>
        <v>0.63401674289745835</v>
      </c>
      <c r="D62" s="8">
        <f>招商证券!H62</f>
        <v>0.49789116664648514</v>
      </c>
      <c r="E62" s="8">
        <f>国金证券!H62</f>
        <v>0.4265868511076929</v>
      </c>
      <c r="F62" s="8">
        <f>万科A!H62</f>
        <v>1.6718955077468598</v>
      </c>
      <c r="G62" s="8">
        <f>保利地产!H62</f>
        <v>0.4265868511076929</v>
      </c>
      <c r="H62" s="8">
        <f>京投发展!H62</f>
        <v>0.67230720789599796</v>
      </c>
      <c r="I62" s="8">
        <f>贵州茅台!H62</f>
        <v>0.98414405034099928</v>
      </c>
      <c r="J62" s="8">
        <f>泸州老窖!H62</f>
        <v>0.56403441349194083</v>
      </c>
      <c r="K62" s="8">
        <f>五粮液!H62</f>
        <v>0.62998307913961904</v>
      </c>
      <c r="L62" s="8">
        <f>伊利股份!H62</f>
        <v>0.85734424717904467</v>
      </c>
      <c r="M62" s="8">
        <f>东阿阿胶!H62</f>
        <v>0.50459333809550833</v>
      </c>
      <c r="N62" s="8">
        <f>格力电器!H62</f>
        <v>1.2257061132620182</v>
      </c>
      <c r="O62" s="8">
        <f>美的集团!H62</f>
        <v>0.88714775309018123</v>
      </c>
      <c r="P62" s="8">
        <f>中国建筑!H62</f>
        <v>1.9803493667631042</v>
      </c>
      <c r="Q62" s="8">
        <f>中国重工!H62</f>
        <v>0.21044336681363807</v>
      </c>
      <c r="R62" s="8">
        <f>中国船舶!H62</f>
        <v>-1.1043158110611184E-2</v>
      </c>
      <c r="S62" s="8">
        <f>上汽集团!H62</f>
        <v>0.78374356883051965</v>
      </c>
      <c r="T62" s="8">
        <f>山东黄金!H62</f>
        <v>0.57951581485720727</v>
      </c>
      <c r="U62" s="8">
        <f>隧道股份!H62</f>
        <v>0.91607165243645028</v>
      </c>
      <c r="V62" s="8">
        <f>乐普医疗!H62</f>
        <v>1.1390964649344135</v>
      </c>
      <c r="W62" s="8">
        <f>金证股份!H62</f>
        <v>4.5442966898582293</v>
      </c>
      <c r="X62" s="8">
        <f>恒生电子!H62</f>
        <v>1.5240638629829162</v>
      </c>
    </row>
    <row r="63" spans="1:24" x14ac:dyDescent="0.2">
      <c r="A63" s="3">
        <f>净值数据!A63</f>
        <v>42734</v>
      </c>
      <c r="B63" s="8">
        <f>民生银行!H63</f>
        <v>0.35745808399195322</v>
      </c>
      <c r="C63" s="8">
        <f>招商银行!H63</f>
        <v>0.54116171233128552</v>
      </c>
      <c r="D63" s="8">
        <f>招商证券!H63</f>
        <v>0.27730014179672358</v>
      </c>
      <c r="E63" s="8">
        <f>国金证券!H63</f>
        <v>0.35745808399195322</v>
      </c>
      <c r="F63" s="8">
        <f>万科A!H63</f>
        <v>1.0178649050949349</v>
      </c>
      <c r="G63" s="8">
        <f>保利地产!H63</f>
        <v>0.35745808399195322</v>
      </c>
      <c r="H63" s="8">
        <f>京投发展!H63</f>
        <v>0.49866803904089485</v>
      </c>
      <c r="I63" s="8">
        <f>贵州茅台!H63</f>
        <v>1.0598900135214389</v>
      </c>
      <c r="J63" s="8">
        <f>泸州老窖!H63</f>
        <v>0.49677505738738659</v>
      </c>
      <c r="K63" s="8">
        <f>五粮液!H63</f>
        <v>0.55479969271514462</v>
      </c>
      <c r="L63" s="8">
        <f>伊利股份!H63</f>
        <v>0.64176463285365704</v>
      </c>
      <c r="M63" s="8">
        <f>东阿阿胶!H63</f>
        <v>0.33470154464172208</v>
      </c>
      <c r="N63" s="8">
        <f>格力电器!H63</f>
        <v>0.90931166491168636</v>
      </c>
      <c r="O63" s="8">
        <f>美的集团!H63</f>
        <v>0.7367545706551073</v>
      </c>
      <c r="P63" s="8">
        <f>中国建筑!H63</f>
        <v>1.3750496941897445</v>
      </c>
      <c r="Q63" s="8">
        <f>中国重工!H63</f>
        <v>0.18712566983775525</v>
      </c>
      <c r="R63" s="8">
        <f>中国船舶!H63</f>
        <v>0.14292561931585257</v>
      </c>
      <c r="S63" s="8">
        <f>上汽集团!H63</f>
        <v>0.64564251792439964</v>
      </c>
      <c r="T63" s="8">
        <f>山东黄金!H63</f>
        <v>0.50347807272581768</v>
      </c>
      <c r="U63" s="8">
        <f>隧道股份!H63</f>
        <v>0.99608935226811957</v>
      </c>
      <c r="V63" s="8">
        <f>乐普医疗!H63</f>
        <v>1.0302687109451574</v>
      </c>
      <c r="W63" s="8">
        <f>金证股份!H63</f>
        <v>3.5502880946128945</v>
      </c>
      <c r="X63" s="8">
        <f>恒生电子!H63</f>
        <v>1.0664441309156345</v>
      </c>
    </row>
    <row r="64" spans="1:24" x14ac:dyDescent="0.2">
      <c r="A64" s="3"/>
      <c r="B64" s="11"/>
    </row>
    <row r="65" spans="1:1" x14ac:dyDescent="0.2">
      <c r="A65" s="3"/>
    </row>
  </sheetData>
  <phoneticPr fontId="2" type="noConversion"/>
  <conditionalFormatting sqref="B4:B63">
    <cfRule type="cellIs" dxfId="117" priority="162" operator="greaterThan">
      <formula>0.5</formula>
    </cfRule>
    <cfRule type="dataBar" priority="1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{4164779B-6C34-4F71-BE6C-540C4F1B7CF3}</x14:id>
        </ext>
      </extLst>
    </cfRule>
  </conditionalFormatting>
  <conditionalFormatting sqref="B3">
    <cfRule type="cellIs" dxfId="116" priority="161" operator="greaterThan">
      <formula>0.5</formula>
    </cfRule>
  </conditionalFormatting>
  <conditionalFormatting sqref="B1:B1048576">
    <cfRule type="top10" dxfId="115" priority="93" rank="10"/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{2F8BA966-37EE-4899-8C52-EEE2116CD5D9}</x14:id>
        </ext>
      </extLst>
    </cfRule>
    <cfRule type="top10" dxfId="114" priority="160" bottom="1" rank="10"/>
  </conditionalFormatting>
  <conditionalFormatting sqref="D4:D63">
    <cfRule type="cellIs" dxfId="113" priority="152" operator="greaterThan">
      <formula>0.5</formula>
    </cfRule>
    <cfRule type="dataBar" priority="1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{FAA8D336-AB9C-4658-AC8E-329AB61A2D4F}</x14:id>
        </ext>
      </extLst>
    </cfRule>
  </conditionalFormatting>
  <conditionalFormatting sqref="D3">
    <cfRule type="cellIs" dxfId="112" priority="151" operator="greaterThan">
      <formula>0.5</formula>
    </cfRule>
  </conditionalFormatting>
  <conditionalFormatting sqref="D1:D1048576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{A5BFDC61-DF7F-45F2-99C4-391E3D5141BF}</x14:id>
        </ext>
      </extLst>
    </cfRule>
    <cfRule type="top10" dxfId="111" priority="150" bottom="1" rank="10"/>
  </conditionalFormatting>
  <conditionalFormatting sqref="I4:I63">
    <cfRule type="cellIs" dxfId="110" priority="147" operator="greaterThan">
      <formula>0.5</formula>
    </cfRule>
    <cfRule type="dataBar" priority="1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{972A4B3C-CD2C-4A6A-8001-002A458F205F}</x14:id>
        </ext>
      </extLst>
    </cfRule>
  </conditionalFormatting>
  <conditionalFormatting sqref="I3">
    <cfRule type="cellIs" dxfId="109" priority="146" operator="greaterThan">
      <formula>0.5</formula>
    </cfRule>
  </conditionalFormatting>
  <conditionalFormatting sqref="I1:I1048576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{8BCE3474-A9CC-4ACD-A8B5-3D4AE047FB92}</x14:id>
        </ext>
      </extLst>
    </cfRule>
    <cfRule type="top10" dxfId="108" priority="145" bottom="1" rank="10"/>
  </conditionalFormatting>
  <conditionalFormatting sqref="L4:L63">
    <cfRule type="cellIs" dxfId="107" priority="142" operator="greaterThan">
      <formula>0.5</formula>
    </cfRule>
    <cfRule type="dataBar" priority="1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{1CDBAEBE-1CDC-4AF4-967D-904067ED2349}</x14:id>
        </ext>
      </extLst>
    </cfRule>
  </conditionalFormatting>
  <conditionalFormatting sqref="L3">
    <cfRule type="cellIs" dxfId="106" priority="141" operator="greaterThan">
      <formula>0.5</formula>
    </cfRule>
  </conditionalFormatting>
  <conditionalFormatting sqref="L1:L1048576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{7D14B3A8-CCEB-4640-99DD-2559C4006A25}</x14:id>
        </ext>
      </extLst>
    </cfRule>
    <cfRule type="top10" dxfId="105" priority="140" bottom="1" rank="10"/>
  </conditionalFormatting>
  <conditionalFormatting sqref="F4:F63">
    <cfRule type="cellIs" dxfId="104" priority="137" operator="greaterThan">
      <formula>0.5</formula>
    </cfRule>
    <cfRule type="dataBar" priority="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{09501B86-0291-4BC0-98B5-75BD18797DA5}</x14:id>
        </ext>
      </extLst>
    </cfRule>
  </conditionalFormatting>
  <conditionalFormatting sqref="F3">
    <cfRule type="cellIs" dxfId="103" priority="136" operator="greaterThan">
      <formula>0.5</formula>
    </cfRule>
  </conditionalFormatting>
  <conditionalFormatting sqref="F1:F1048576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{316F4584-9FF5-48DD-877B-C79495611831}</x14:id>
        </ext>
      </extLst>
    </cfRule>
    <cfRule type="top10" dxfId="102" priority="135" bottom="1" rank="10"/>
  </conditionalFormatting>
  <conditionalFormatting sqref="M4:M63">
    <cfRule type="cellIs" dxfId="101" priority="132" operator="greaterThan">
      <formula>0.5</formula>
    </cfRule>
    <cfRule type="dataBar" priority="1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{9CD7EB85-87F5-48E6-93F8-67FEFA7CB1AE}</x14:id>
        </ext>
      </extLst>
    </cfRule>
  </conditionalFormatting>
  <conditionalFormatting sqref="M3">
    <cfRule type="cellIs" dxfId="100" priority="131" operator="greaterThan">
      <formula>0.5</formula>
    </cfRule>
  </conditionalFormatting>
  <conditionalFormatting sqref="M1:M1048576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{89AAB6C3-FB97-41B9-8D43-CB772019A5BF}</x14:id>
        </ext>
      </extLst>
    </cfRule>
    <cfRule type="top10" dxfId="99" priority="130" bottom="1" rank="10"/>
  </conditionalFormatting>
  <conditionalFormatting sqref="N4:N63">
    <cfRule type="cellIs" dxfId="98" priority="127" operator="greaterThan">
      <formula>0.5</formula>
    </cfRule>
    <cfRule type="dataBar" priority="1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{187D778F-D3A4-4855-88C9-85B45A9E369B}</x14:id>
        </ext>
      </extLst>
    </cfRule>
  </conditionalFormatting>
  <conditionalFormatting sqref="N3">
    <cfRule type="cellIs" dxfId="97" priority="126" operator="greaterThan">
      <formula>0.5</formula>
    </cfRule>
  </conditionalFormatting>
  <conditionalFormatting sqref="N1:N1048576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{A337BDE5-6ECD-4F9E-98FA-1643EAE3E638}</x14:id>
        </ext>
      </extLst>
    </cfRule>
    <cfRule type="top10" dxfId="96" priority="125" bottom="1" rank="10"/>
  </conditionalFormatting>
  <conditionalFormatting sqref="P4:P63">
    <cfRule type="cellIs" dxfId="95" priority="122" operator="greaterThan">
      <formula>0.5</formula>
    </cfRule>
    <cfRule type="dataBar" priority="1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{B8E94EE6-1BFE-4DF0-9D9A-835E430D86D1}</x14:id>
        </ext>
      </extLst>
    </cfRule>
  </conditionalFormatting>
  <conditionalFormatting sqref="P3">
    <cfRule type="cellIs" dxfId="94" priority="121" operator="greaterThan">
      <formula>0.5</formula>
    </cfRule>
  </conditionalFormatting>
  <conditionalFormatting sqref="P1:P1048576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{9F5C4D14-45F1-4B94-A628-32456B03B125}</x14:id>
        </ext>
      </extLst>
    </cfRule>
    <cfRule type="top10" dxfId="93" priority="120" bottom="1" rank="10"/>
  </conditionalFormatting>
  <conditionalFormatting sqref="Q4:Q63">
    <cfRule type="cellIs" dxfId="92" priority="117" operator="greaterThan">
      <formula>0.5</formula>
    </cfRule>
    <cfRule type="dataBar" priority="1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{DC693F5B-9786-4115-8809-B7D658174D02}</x14:id>
        </ext>
      </extLst>
    </cfRule>
  </conditionalFormatting>
  <conditionalFormatting sqref="Q3">
    <cfRule type="cellIs" dxfId="91" priority="116" operator="greaterThan">
      <formula>0.5</formula>
    </cfRule>
  </conditionalFormatting>
  <conditionalFormatting sqref="Q1:Q1048576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{45D1556E-9DCA-43B0-8D5C-9FBB1ED10F87}</x14:id>
        </ext>
      </extLst>
    </cfRule>
    <cfRule type="top10" dxfId="90" priority="115" bottom="1" rank="10"/>
  </conditionalFormatting>
  <conditionalFormatting sqref="R4:R63">
    <cfRule type="cellIs" dxfId="89" priority="112" operator="greaterThan">
      <formula>0.5</formula>
    </cfRule>
    <cfRule type="dataBar" priority="1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{665139EC-5BE4-418E-9742-9C2C250AA4F4}</x14:id>
        </ext>
      </extLst>
    </cfRule>
  </conditionalFormatting>
  <conditionalFormatting sqref="R3">
    <cfRule type="cellIs" dxfId="88" priority="111" operator="greaterThan">
      <formula>0.5</formula>
    </cfRule>
  </conditionalFormatting>
  <conditionalFormatting sqref="R1:R1048576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{D20BFB47-8075-4DCE-AE06-B8BC496B947E}</x14:id>
        </ext>
      </extLst>
    </cfRule>
    <cfRule type="top10" dxfId="87" priority="110" bottom="1" rank="10"/>
  </conditionalFormatting>
  <conditionalFormatting sqref="W4:W63">
    <cfRule type="cellIs" dxfId="86" priority="107" operator="greaterThan">
      <formula>0.5</formula>
    </cfRule>
    <cfRule type="dataBar" priority="1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{2D384CE9-100D-4BE1-B39B-717DA2EFB137}</x14:id>
        </ext>
      </extLst>
    </cfRule>
  </conditionalFormatting>
  <conditionalFormatting sqref="W3">
    <cfRule type="cellIs" dxfId="85" priority="106" operator="greaterThan">
      <formula>0.5</formula>
    </cfRule>
  </conditionalFormatting>
  <conditionalFormatting sqref="W1:W10485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{5578F6DC-C71C-4DF9-84A4-43EB3BEB3A49}</x14:id>
        </ext>
      </extLst>
    </cfRule>
    <cfRule type="top10" dxfId="84" priority="105" bottom="1" rank="10"/>
  </conditionalFormatting>
  <conditionalFormatting sqref="X4:X63">
    <cfRule type="cellIs" dxfId="83" priority="102" operator="greaterThan">
      <formula>0.5</formula>
    </cfRule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{1E980EF0-73CA-44A0-B159-8019B7384734}</x14:id>
        </ext>
      </extLst>
    </cfRule>
  </conditionalFormatting>
  <conditionalFormatting sqref="X3">
    <cfRule type="cellIs" dxfId="82" priority="101" operator="greaterThan">
      <formula>0.5</formula>
    </cfRule>
  </conditionalFormatting>
  <conditionalFormatting sqref="X1:X1048576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{D0410FB0-5886-4EF4-81D7-8BAD61F1287C}</x14:id>
        </ext>
      </extLst>
    </cfRule>
    <cfRule type="top10" dxfId="81" priority="100" bottom="1" rank="10"/>
  </conditionalFormatting>
  <conditionalFormatting sqref="C4:C63">
    <cfRule type="cellIs" dxfId="80" priority="83" operator="greaterThan">
      <formula>0.5</formula>
    </cfRule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{5DEEB609-030F-4DCD-81C9-BE9E7FA24856}</x14:id>
        </ext>
      </extLst>
    </cfRule>
  </conditionalFormatting>
  <conditionalFormatting sqref="C3">
    <cfRule type="cellIs" dxfId="79" priority="82" operator="greaterThan">
      <formula>0.5</formula>
    </cfRule>
  </conditionalFormatting>
  <conditionalFormatting sqref="C1:C1048576">
    <cfRule type="top10" dxfId="78" priority="79" rank="10"/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{95D999BA-9E08-4CC2-81A3-8A93ADA62916}</x14:id>
        </ext>
      </extLst>
    </cfRule>
    <cfRule type="top10" dxfId="77" priority="81" bottom="1" rank="10"/>
  </conditionalFormatting>
  <conditionalFormatting sqref="G4:G63">
    <cfRule type="cellIs" dxfId="76" priority="49" operator="greaterThan">
      <formula>0.5</formula>
    </cfRule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{D1DEE4C2-5707-4443-AD7F-10FD0634D714}</x14:id>
        </ext>
      </extLst>
    </cfRule>
  </conditionalFormatting>
  <conditionalFormatting sqref="G3">
    <cfRule type="cellIs" dxfId="75" priority="48" operator="greaterThan">
      <formula>0.5</formula>
    </cfRule>
  </conditionalFormatting>
  <conditionalFormatting sqref="G1:G1048576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{B241532D-C86A-45AB-8086-E4E871DECD6A}</x14:id>
        </ext>
      </extLst>
    </cfRule>
    <cfRule type="top10" dxfId="74" priority="47" bottom="1" rank="10"/>
  </conditionalFormatting>
  <conditionalFormatting sqref="S4:S63">
    <cfRule type="cellIs" dxfId="73" priority="44" operator="greaterThan">
      <formula>0.5</formula>
    </cfRule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{7A830253-B919-4CD7-AECE-BDB43683E2EB}</x14:id>
        </ext>
      </extLst>
    </cfRule>
  </conditionalFormatting>
  <conditionalFormatting sqref="S3">
    <cfRule type="cellIs" dxfId="72" priority="43" operator="greaterThan">
      <formula>0.5</formula>
    </cfRule>
  </conditionalFormatting>
  <conditionalFormatting sqref="S1:S1048576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{F9FBE8A5-E56C-4228-8F56-14F3BD78AD3F}</x14:id>
        </ext>
      </extLst>
    </cfRule>
    <cfRule type="top10" dxfId="71" priority="42" bottom="1" rank="10"/>
  </conditionalFormatting>
  <conditionalFormatting sqref="T4:T63">
    <cfRule type="cellIs" dxfId="70" priority="39" operator="greaterThan">
      <formula>0.5</formula>
    </cfRule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{4AD7ECF4-9D5B-4E97-9EE4-09ED4977DBCD}</x14:id>
        </ext>
      </extLst>
    </cfRule>
  </conditionalFormatting>
  <conditionalFormatting sqref="T3">
    <cfRule type="cellIs" dxfId="69" priority="38" operator="greaterThan">
      <formula>0.5</formula>
    </cfRule>
  </conditionalFormatting>
  <conditionalFormatting sqref="T1:T1048576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{0859710D-6D74-4845-AB73-E29BDD4D2BC3}</x14:id>
        </ext>
      </extLst>
    </cfRule>
    <cfRule type="top10" dxfId="68" priority="37" bottom="1" rank="10"/>
  </conditionalFormatting>
  <conditionalFormatting sqref="H4:H63">
    <cfRule type="cellIs" dxfId="67" priority="34" operator="greaterThan">
      <formula>0.5</formula>
    </cfRule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{D23C7956-B54C-46DD-8390-E5A3F74EB046}</x14:id>
        </ext>
      </extLst>
    </cfRule>
  </conditionalFormatting>
  <conditionalFormatting sqref="H3">
    <cfRule type="cellIs" dxfId="66" priority="33" operator="greaterThan">
      <formula>0.5</formula>
    </cfRule>
  </conditionalFormatting>
  <conditionalFormatting sqref="H1:H1048576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{A84B1C8C-6D55-40E2-936D-38126883AF08}</x14:id>
        </ext>
      </extLst>
    </cfRule>
    <cfRule type="top10" dxfId="65" priority="32" bottom="1" rank="10"/>
  </conditionalFormatting>
  <conditionalFormatting sqref="U4:U63">
    <cfRule type="cellIs" dxfId="64" priority="29" operator="greaterThan">
      <formula>0.5</formula>
    </cfRule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{DE099FDC-D879-4867-A86A-2A5C19DEA3E2}</x14:id>
        </ext>
      </extLst>
    </cfRule>
  </conditionalFormatting>
  <conditionalFormatting sqref="U3">
    <cfRule type="cellIs" dxfId="63" priority="28" operator="greaterThan">
      <formula>0.5</formula>
    </cfRule>
  </conditionalFormatting>
  <conditionalFormatting sqref="U1:U1048576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{D6656DB1-DE75-4EDA-8A50-432BFD9185B5}</x14:id>
        </ext>
      </extLst>
    </cfRule>
    <cfRule type="top10" dxfId="62" priority="27" bottom="1" rank="10"/>
  </conditionalFormatting>
  <conditionalFormatting sqref="O4:O63">
    <cfRule type="cellIs" dxfId="61" priority="24" operator="greaterThan">
      <formula>0.5</formula>
    </cfRule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{3AE0B6E6-8511-4E04-8D09-B52C40549AFB}</x14:id>
        </ext>
      </extLst>
    </cfRule>
  </conditionalFormatting>
  <conditionalFormatting sqref="O3">
    <cfRule type="cellIs" dxfId="60" priority="23" operator="greaterThan">
      <formula>0.5</formula>
    </cfRule>
  </conditionalFormatting>
  <conditionalFormatting sqref="O1:O1048576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{AC49BAC8-A69E-4B69-A072-A97595E247ED}</x14:id>
        </ext>
      </extLst>
    </cfRule>
    <cfRule type="top10" dxfId="59" priority="22" bottom="1" rank="10"/>
  </conditionalFormatting>
  <conditionalFormatting sqref="J4:J63">
    <cfRule type="cellIs" dxfId="58" priority="19" operator="greaterThan">
      <formula>0.5</formula>
    </cfRule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{1774444F-233D-412A-AB25-FE7A63BB4674}</x14:id>
        </ext>
      </extLst>
    </cfRule>
  </conditionalFormatting>
  <conditionalFormatting sqref="J3">
    <cfRule type="cellIs" dxfId="57" priority="18" operator="greaterThan">
      <formula>0.5</formula>
    </cfRule>
  </conditionalFormatting>
  <conditionalFormatting sqref="J1:J1048576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{852ED57C-9CC3-4358-8FEC-0E7CCABBB914}</x14:id>
        </ext>
      </extLst>
    </cfRule>
    <cfRule type="top10" dxfId="56" priority="17" bottom="1" rank="10"/>
  </conditionalFormatting>
  <conditionalFormatting sqref="K4:K63">
    <cfRule type="cellIs" dxfId="55" priority="14" operator="greaterThan">
      <formula>0.5</formula>
    </cfRule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{D3ED43B5-47DA-4F22-BD5D-CBD938EFBBA2}</x14:id>
        </ext>
      </extLst>
    </cfRule>
  </conditionalFormatting>
  <conditionalFormatting sqref="K3">
    <cfRule type="cellIs" dxfId="54" priority="13" operator="greaterThan">
      <formula>0.5</formula>
    </cfRule>
  </conditionalFormatting>
  <conditionalFormatting sqref="K1:K1048576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{80480323-2A4B-41D5-8807-58192D0339D3}</x14:id>
        </ext>
      </extLst>
    </cfRule>
    <cfRule type="top10" dxfId="53" priority="12" bottom="1" rank="10"/>
  </conditionalFormatting>
  <conditionalFormatting sqref="V4:V63">
    <cfRule type="cellIs" dxfId="52" priority="9" operator="greaterThan">
      <formula>0.5</formula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{3E174AC3-151A-4970-974D-121644875308}</x14:id>
        </ext>
      </extLst>
    </cfRule>
  </conditionalFormatting>
  <conditionalFormatting sqref="V3">
    <cfRule type="cellIs" dxfId="51" priority="8" operator="greaterThan">
      <formula>0.5</formula>
    </cfRule>
  </conditionalFormatting>
  <conditionalFormatting sqref="V1:V104857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{10240338-AEF1-4E4B-B5CE-DB5D6942C655}</x14:id>
        </ext>
      </extLst>
    </cfRule>
    <cfRule type="top10" dxfId="50" priority="7" bottom="1" rank="10"/>
  </conditionalFormatting>
  <conditionalFormatting sqref="E4:E63">
    <cfRule type="cellIs" dxfId="49" priority="4" operator="greaterThan">
      <formula>0.5</formula>
    </cfRule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{0CAC954B-F34B-4848-9BD0-B6FA3BDDBD58}</x14:id>
        </ext>
      </extLst>
    </cfRule>
  </conditionalFormatting>
  <conditionalFormatting sqref="E3">
    <cfRule type="cellIs" dxfId="48" priority="3" operator="greaterThan">
      <formula>0.5</formula>
    </cfRule>
  </conditionalFormatting>
  <conditionalFormatting sqref="E1:E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{F4FF2296-6868-4DB1-B6CB-12D32C03F7CF}</x14:id>
        </ext>
      </extLst>
    </cfRule>
    <cfRule type="top10" dxfId="47" priority="2" bottom="1" rank="1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64779B-6C34-4F71-BE6C-540C4F1B7C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B4:B63</xm:sqref>
        </x14:conditionalFormatting>
        <x14:conditionalFormatting xmlns:xm="http://schemas.microsoft.com/office/excel/2006/main">
          <x14:cfRule type="dataBar" id="{2F8BA966-37EE-4899-8C52-EEE2116CD5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FAA8D336-AB9C-4658-AC8E-329AB61A2D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D4:D63</xm:sqref>
        </x14:conditionalFormatting>
        <x14:conditionalFormatting xmlns:xm="http://schemas.microsoft.com/office/excel/2006/main">
          <x14:cfRule type="dataBar" id="{A5BFDC61-DF7F-45F2-99C4-391E3D5141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972A4B3C-CD2C-4A6A-8001-002A458F20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I4:I63</xm:sqref>
        </x14:conditionalFormatting>
        <x14:conditionalFormatting xmlns:xm="http://schemas.microsoft.com/office/excel/2006/main">
          <x14:cfRule type="dataBar" id="{8BCE3474-A9CC-4ACD-A8B5-3D4AE047FB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1CDBAEBE-1CDC-4AF4-967D-904067ED23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L4:L63</xm:sqref>
        </x14:conditionalFormatting>
        <x14:conditionalFormatting xmlns:xm="http://schemas.microsoft.com/office/excel/2006/main">
          <x14:cfRule type="dataBar" id="{7D14B3A8-CCEB-4640-99DD-2559C4006A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09501B86-0291-4BC0-98B5-75BD18797D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F4:F63</xm:sqref>
        </x14:conditionalFormatting>
        <x14:conditionalFormatting xmlns:xm="http://schemas.microsoft.com/office/excel/2006/main">
          <x14:cfRule type="dataBar" id="{316F4584-9FF5-48DD-877B-C794956118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9CD7EB85-87F5-48E6-93F8-67FEFA7CB1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M4:M63</xm:sqref>
        </x14:conditionalFormatting>
        <x14:conditionalFormatting xmlns:xm="http://schemas.microsoft.com/office/excel/2006/main">
          <x14:cfRule type="dataBar" id="{89AAB6C3-FB97-41B9-8D43-CB772019A5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187D778F-D3A4-4855-88C9-85B45A9E36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N4:N63</xm:sqref>
        </x14:conditionalFormatting>
        <x14:conditionalFormatting xmlns:xm="http://schemas.microsoft.com/office/excel/2006/main">
          <x14:cfRule type="dataBar" id="{A337BDE5-6ECD-4F9E-98FA-1643EAE3E6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B8E94EE6-1BFE-4DF0-9D9A-835E430D86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P4:P63</xm:sqref>
        </x14:conditionalFormatting>
        <x14:conditionalFormatting xmlns:xm="http://schemas.microsoft.com/office/excel/2006/main">
          <x14:cfRule type="dataBar" id="{9F5C4D14-45F1-4B94-A628-32456B03B1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DC693F5B-9786-4115-8809-B7D658174D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Q4:Q63</xm:sqref>
        </x14:conditionalFormatting>
        <x14:conditionalFormatting xmlns:xm="http://schemas.microsoft.com/office/excel/2006/main">
          <x14:cfRule type="dataBar" id="{45D1556E-9DCA-43B0-8D5C-9FBB1ED10F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665139EC-5BE4-418E-9742-9C2C250AA4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R4:R63</xm:sqref>
        </x14:conditionalFormatting>
        <x14:conditionalFormatting xmlns:xm="http://schemas.microsoft.com/office/excel/2006/main">
          <x14:cfRule type="dataBar" id="{D20BFB47-8075-4DCE-AE06-B8BC496B94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2D384CE9-100D-4BE1-B39B-717DA2EFB1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W4:W63</xm:sqref>
        </x14:conditionalFormatting>
        <x14:conditionalFormatting xmlns:xm="http://schemas.microsoft.com/office/excel/2006/main">
          <x14:cfRule type="dataBar" id="{5578F6DC-C71C-4DF9-84A4-43EB3BEB3A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E980EF0-73CA-44A0-B159-8019B73847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X4:X63</xm:sqref>
        </x14:conditionalFormatting>
        <x14:conditionalFormatting xmlns:xm="http://schemas.microsoft.com/office/excel/2006/main">
          <x14:cfRule type="dataBar" id="{D0410FB0-5886-4EF4-81D7-8BAD61F128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5DEEB609-030F-4DCD-81C9-BE9E7FA248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C4:C63</xm:sqref>
        </x14:conditionalFormatting>
        <x14:conditionalFormatting xmlns:xm="http://schemas.microsoft.com/office/excel/2006/main">
          <x14:cfRule type="dataBar" id="{95D999BA-9E08-4CC2-81A3-8A93ADA629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D1DEE4C2-5707-4443-AD7F-10FD0634D71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G4:G63</xm:sqref>
        </x14:conditionalFormatting>
        <x14:conditionalFormatting xmlns:xm="http://schemas.microsoft.com/office/excel/2006/main">
          <x14:cfRule type="dataBar" id="{B241532D-C86A-45AB-8086-E4E871DECD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7A830253-B919-4CD7-AECE-BDB43683E2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S4:S63</xm:sqref>
        </x14:conditionalFormatting>
        <x14:conditionalFormatting xmlns:xm="http://schemas.microsoft.com/office/excel/2006/main">
          <x14:cfRule type="dataBar" id="{F9FBE8A5-E56C-4228-8F56-14F3BD78AD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4AD7ECF4-9D5B-4E97-9EE4-09ED4977DB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T4:T63</xm:sqref>
        </x14:conditionalFormatting>
        <x14:conditionalFormatting xmlns:xm="http://schemas.microsoft.com/office/excel/2006/main">
          <x14:cfRule type="dataBar" id="{0859710D-6D74-4845-AB73-E29BDD4D2B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D23C7956-B54C-46DD-8390-E5A3F74EB0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H4:H63</xm:sqref>
        </x14:conditionalFormatting>
        <x14:conditionalFormatting xmlns:xm="http://schemas.microsoft.com/office/excel/2006/main">
          <x14:cfRule type="dataBar" id="{A84B1C8C-6D55-40E2-936D-38126883AF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DE099FDC-D879-4867-A86A-2A5C19DEA3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U4:U63</xm:sqref>
        </x14:conditionalFormatting>
        <x14:conditionalFormatting xmlns:xm="http://schemas.microsoft.com/office/excel/2006/main">
          <x14:cfRule type="dataBar" id="{D6656DB1-DE75-4EDA-8A50-432BFD9185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3AE0B6E6-8511-4E04-8D09-B52C40549A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O4:O63</xm:sqref>
        </x14:conditionalFormatting>
        <x14:conditionalFormatting xmlns:xm="http://schemas.microsoft.com/office/excel/2006/main">
          <x14:cfRule type="dataBar" id="{AC49BAC8-A69E-4B69-A072-A97595E24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1774444F-233D-412A-AB25-FE7A63BB46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J4:J63</xm:sqref>
        </x14:conditionalFormatting>
        <x14:conditionalFormatting xmlns:xm="http://schemas.microsoft.com/office/excel/2006/main">
          <x14:cfRule type="dataBar" id="{852ED57C-9CC3-4358-8FEC-0E7CCABBB9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D3ED43B5-47DA-4F22-BD5D-CBD938EFBB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K4:K63</xm:sqref>
        </x14:conditionalFormatting>
        <x14:conditionalFormatting xmlns:xm="http://schemas.microsoft.com/office/excel/2006/main">
          <x14:cfRule type="dataBar" id="{80480323-2A4B-41D5-8807-58192D0339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3E174AC3-151A-4970-974D-1216448753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V4:V63</xm:sqref>
        </x14:conditionalFormatting>
        <x14:conditionalFormatting xmlns:xm="http://schemas.microsoft.com/office/excel/2006/main">
          <x14:cfRule type="dataBar" id="{10240338-AEF1-4E4B-B5CE-DB5D6942C6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0CAC954B-F34B-4848-9BD0-B6FA3BDDBD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E4:E63</xm:sqref>
        </x14:conditionalFormatting>
        <x14:conditionalFormatting xmlns:xm="http://schemas.microsoft.com/office/excel/2006/main">
          <x14:cfRule type="dataBar" id="{F4FF2296-6868-4DB1-B6CB-12D32C03F7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workbookViewId="0">
      <selection activeCell="K4" sqref="K4"/>
    </sheetView>
  </sheetViews>
  <sheetFormatPr defaultRowHeight="14.25" x14ac:dyDescent="0.2"/>
  <cols>
    <col min="1" max="1" width="11.625" style="4" customWidth="1"/>
    <col min="2" max="2" width="7.125" style="4" customWidth="1"/>
    <col min="3" max="3" width="14.125" customWidth="1"/>
    <col min="4" max="6" width="13" customWidth="1"/>
    <col min="7" max="7" width="12.75" customWidth="1"/>
    <col min="8" max="8" width="13" customWidth="1"/>
  </cols>
  <sheetData>
    <row r="3" spans="1:8" x14ac:dyDescent="0.2">
      <c r="A3" s="4" t="str">
        <f>净值数据!A3</f>
        <v>日期</v>
      </c>
      <c r="B3" s="4" t="s">
        <v>6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>
        <f>净值数据!A4</f>
        <v>40939</v>
      </c>
      <c r="B4" s="9">
        <f>净值数据!Q4</f>
        <v>34.132929279704001</v>
      </c>
      <c r="C4">
        <v>10000</v>
      </c>
      <c r="D4">
        <f>SUM(C$4:C4)</f>
        <v>10000</v>
      </c>
      <c r="E4" s="1">
        <f>C4/B4</f>
        <v>292.97221806117193</v>
      </c>
      <c r="F4">
        <f>SUM(E$4:E4)</f>
        <v>292.97221806117193</v>
      </c>
      <c r="G4">
        <f>F4*B4</f>
        <v>10000</v>
      </c>
      <c r="H4" s="8">
        <f>G4/D4-1</f>
        <v>0</v>
      </c>
    </row>
    <row r="5" spans="1:8" x14ac:dyDescent="0.2">
      <c r="A5" s="3">
        <f>净值数据!A5</f>
        <v>40968</v>
      </c>
      <c r="B5" s="9">
        <f>净值数据!Q5</f>
        <v>36.843600555644002</v>
      </c>
      <c r="C5">
        <v>10000</v>
      </c>
      <c r="D5">
        <f>SUM(C$4:C5)</f>
        <v>20000</v>
      </c>
      <c r="E5" s="1">
        <f t="shared" ref="E5:E63" si="0">C5/B5</f>
        <v>271.4175555371479</v>
      </c>
      <c r="F5">
        <f>SUM(E$4:E5)</f>
        <v>564.38977359831983</v>
      </c>
      <c r="G5">
        <f t="shared" ref="G5:G63" si="1">F5*B5</f>
        <v>20794.151376146849</v>
      </c>
      <c r="H5" s="8">
        <f t="shared" ref="H5:H63" si="2">G5/D5-1</f>
        <v>3.9707568807342497E-2</v>
      </c>
    </row>
    <row r="6" spans="1:8" x14ac:dyDescent="0.2">
      <c r="A6" s="3">
        <f>净值数据!A6</f>
        <v>40998</v>
      </c>
      <c r="B6" s="9">
        <f>净值数据!Q6</f>
        <v>32.087693551648997</v>
      </c>
      <c r="C6">
        <v>10000</v>
      </c>
      <c r="D6">
        <f>SUM(C$4:C6)</f>
        <v>30000</v>
      </c>
      <c r="E6" s="1">
        <f t="shared" si="0"/>
        <v>311.64595809617163</v>
      </c>
      <c r="F6">
        <f>SUM(E$4:E6)</f>
        <v>876.03573169449146</v>
      </c>
      <c r="G6">
        <f t="shared" si="1"/>
        <v>28109.966098907444</v>
      </c>
      <c r="H6" s="8">
        <f t="shared" si="2"/>
        <v>-6.3001130036418496E-2</v>
      </c>
    </row>
    <row r="7" spans="1:8" x14ac:dyDescent="0.2">
      <c r="A7" s="3">
        <f>净值数据!A7</f>
        <v>41026</v>
      </c>
      <c r="B7" s="9">
        <f>净值数据!Q7</f>
        <v>34.377574701721002</v>
      </c>
      <c r="C7">
        <v>10000</v>
      </c>
      <c r="D7">
        <f>SUM(C$4:C7)</f>
        <v>40000</v>
      </c>
      <c r="E7" s="1">
        <f t="shared" si="0"/>
        <v>290.88730332973091</v>
      </c>
      <c r="F7">
        <f>SUM(E$4:E7)</f>
        <v>1166.9230350242224</v>
      </c>
      <c r="G7">
        <f t="shared" si="1"/>
        <v>40115.9838077042</v>
      </c>
      <c r="H7" s="8">
        <f t="shared" si="2"/>
        <v>2.8995951926049646E-3</v>
      </c>
    </row>
    <row r="8" spans="1:8" x14ac:dyDescent="0.2">
      <c r="A8" s="3">
        <f>净值数据!A8</f>
        <v>41060</v>
      </c>
      <c r="B8" s="9">
        <f>净值数据!Q8</f>
        <v>33.575137717506998</v>
      </c>
      <c r="C8">
        <v>10000</v>
      </c>
      <c r="D8">
        <f>SUM(C$4:C8)</f>
        <v>50000</v>
      </c>
      <c r="E8" s="1">
        <f t="shared" si="0"/>
        <v>297.83943357544968</v>
      </c>
      <c r="F8">
        <f>SUM(E$4:E8)</f>
        <v>1464.762468599672</v>
      </c>
      <c r="G8">
        <f t="shared" si="1"/>
        <v>49179.601606669508</v>
      </c>
      <c r="H8" s="8">
        <f t="shared" si="2"/>
        <v>-1.6407967866609807E-2</v>
      </c>
    </row>
    <row r="9" spans="1:8" x14ac:dyDescent="0.2">
      <c r="A9" s="3">
        <f>净值数据!A9</f>
        <v>41089</v>
      </c>
      <c r="B9" s="9">
        <f>净值数据!Q9</f>
        <v>32.272165732127</v>
      </c>
      <c r="C9">
        <v>10000</v>
      </c>
      <c r="D9">
        <f>SUM(C$4:C9)</f>
        <v>60000</v>
      </c>
      <c r="E9" s="1">
        <f t="shared" si="0"/>
        <v>309.86454652607904</v>
      </c>
      <c r="F9">
        <f>SUM(E$4:E9)</f>
        <v>1774.6270151257511</v>
      </c>
      <c r="G9">
        <f t="shared" si="1"/>
        <v>57271.057144848084</v>
      </c>
      <c r="H9" s="8">
        <f t="shared" si="2"/>
        <v>-4.5482380919198651E-2</v>
      </c>
    </row>
    <row r="10" spans="1:8" x14ac:dyDescent="0.2">
      <c r="A10" s="3">
        <f>净值数据!A10</f>
        <v>41121</v>
      </c>
      <c r="B10" s="9">
        <f>净值数据!Q10</f>
        <v>32.920753715780997</v>
      </c>
      <c r="C10">
        <v>10000</v>
      </c>
      <c r="D10">
        <f>SUM(C$4:C10)</f>
        <v>70000</v>
      </c>
      <c r="E10" s="1">
        <f t="shared" si="0"/>
        <v>303.75975247511934</v>
      </c>
      <c r="F10">
        <f>SUM(E$4:E10)</f>
        <v>2078.3867676008704</v>
      </c>
      <c r="G10">
        <f t="shared" si="1"/>
        <v>68422.058902326404</v>
      </c>
      <c r="H10" s="8">
        <f t="shared" si="2"/>
        <v>-2.2542015681051408E-2</v>
      </c>
    </row>
    <row r="11" spans="1:8" x14ac:dyDescent="0.2">
      <c r="A11" s="3">
        <f>净值数据!A11</f>
        <v>41152</v>
      </c>
      <c r="B11" s="9">
        <f>净值数据!Q11</f>
        <v>32.950234987765</v>
      </c>
      <c r="C11">
        <v>10000</v>
      </c>
      <c r="D11">
        <f>SUM(C$4:C11)</f>
        <v>80000</v>
      </c>
      <c r="E11" s="1">
        <f t="shared" si="0"/>
        <v>303.48797220150857</v>
      </c>
      <c r="F11">
        <f>SUM(E$4:E11)</f>
        <v>2381.8747398023788</v>
      </c>
      <c r="G11">
        <f t="shared" si="1"/>
        <v>78483.332387910006</v>
      </c>
      <c r="H11" s="8">
        <f t="shared" si="2"/>
        <v>-1.8958345151124933E-2</v>
      </c>
    </row>
    <row r="12" spans="1:8" x14ac:dyDescent="0.2">
      <c r="A12" s="3">
        <f>净值数据!A12</f>
        <v>41180</v>
      </c>
      <c r="B12" s="9">
        <f>净值数据!Q12</f>
        <v>40.998622239474003</v>
      </c>
      <c r="C12">
        <v>10000</v>
      </c>
      <c r="D12">
        <f>SUM(C$4:C12)</f>
        <v>90000</v>
      </c>
      <c r="E12" s="1">
        <f t="shared" si="0"/>
        <v>243.91063537671445</v>
      </c>
      <c r="F12">
        <f>SUM(E$4:E12)</f>
        <v>2625.7853751790931</v>
      </c>
      <c r="G12">
        <f t="shared" si="1"/>
        <v>107653.58267890316</v>
      </c>
      <c r="H12" s="8">
        <f t="shared" si="2"/>
        <v>0.19615091865447942</v>
      </c>
    </row>
    <row r="13" spans="1:8" x14ac:dyDescent="0.2">
      <c r="A13" s="3">
        <f>净值数据!A13</f>
        <v>41213</v>
      </c>
      <c r="B13" s="9">
        <f>净值数据!Q13</f>
        <v>36.497814716541001</v>
      </c>
      <c r="C13">
        <v>10000</v>
      </c>
      <c r="D13">
        <f>SUM(C$4:C13)</f>
        <v>100000</v>
      </c>
      <c r="E13" s="1">
        <f t="shared" si="0"/>
        <v>273.9890066751845</v>
      </c>
      <c r="F13">
        <f>SUM(E$4:E13)</f>
        <v>2899.7743818542776</v>
      </c>
      <c r="G13">
        <f t="shared" si="1"/>
        <v>105835.42810868964</v>
      </c>
      <c r="H13" s="8">
        <f t="shared" si="2"/>
        <v>5.8354281086896442E-2</v>
      </c>
    </row>
    <row r="14" spans="1:8" x14ac:dyDescent="0.2">
      <c r="A14" s="3">
        <f>净值数据!A14</f>
        <v>41243</v>
      </c>
      <c r="B14" s="9">
        <f>净值数据!Q14</f>
        <v>36.222656178020998</v>
      </c>
      <c r="C14">
        <v>10000</v>
      </c>
      <c r="D14">
        <f>SUM(C$4:C14)</f>
        <v>110000</v>
      </c>
      <c r="E14" s="1">
        <f t="shared" si="0"/>
        <v>276.0703122060869</v>
      </c>
      <c r="F14">
        <f>SUM(E$4:E14)</f>
        <v>3175.8446940603644</v>
      </c>
      <c r="G14">
        <f t="shared" si="1"/>
        <v>115037.53042774086</v>
      </c>
      <c r="H14" s="8">
        <f t="shared" si="2"/>
        <v>4.579573116128044E-2</v>
      </c>
    </row>
    <row r="15" spans="1:8" x14ac:dyDescent="0.2">
      <c r="A15" s="3">
        <f>净值数据!A15</f>
        <v>41274</v>
      </c>
      <c r="B15" s="9">
        <f>净值数据!Q15</f>
        <v>37.500177964005999</v>
      </c>
      <c r="C15">
        <v>10000</v>
      </c>
      <c r="D15">
        <f>SUM(C$4:C15)</f>
        <v>120000</v>
      </c>
      <c r="E15" s="1">
        <f t="shared" si="0"/>
        <v>266.66540115085201</v>
      </c>
      <c r="F15">
        <f>SUM(E$4:E15)</f>
        <v>3442.5100952112166</v>
      </c>
      <c r="G15">
        <f t="shared" si="1"/>
        <v>129094.74121330786</v>
      </c>
      <c r="H15" s="8">
        <f t="shared" si="2"/>
        <v>7.5789510110898739E-2</v>
      </c>
    </row>
    <row r="16" spans="1:8" x14ac:dyDescent="0.2">
      <c r="A16" s="3">
        <f>净值数据!A16</f>
        <v>41305</v>
      </c>
      <c r="B16" s="9">
        <f>净值数据!Q16</f>
        <v>36.714010711092001</v>
      </c>
      <c r="C16">
        <v>10000</v>
      </c>
      <c r="D16">
        <f>SUM(C$4:C16)</f>
        <v>130000</v>
      </c>
      <c r="E16" s="1">
        <f t="shared" si="0"/>
        <v>272.37558104701458</v>
      </c>
      <c r="F16">
        <f>SUM(E$4:E16)</f>
        <v>3714.8856762582313</v>
      </c>
      <c r="G16">
        <f t="shared" si="1"/>
        <v>136388.35250862697</v>
      </c>
      <c r="H16" s="8">
        <f t="shared" si="2"/>
        <v>4.9141173143284256E-2</v>
      </c>
    </row>
    <row r="17" spans="1:8" x14ac:dyDescent="0.2">
      <c r="A17" s="3">
        <f>净值数据!A17</f>
        <v>41333</v>
      </c>
      <c r="B17" s="9">
        <f>净值数据!Q17</f>
        <v>34.689630034837997</v>
      </c>
      <c r="C17">
        <v>10000</v>
      </c>
      <c r="D17">
        <f>SUM(C$4:C17)</f>
        <v>140000</v>
      </c>
      <c r="E17" s="1">
        <f t="shared" si="0"/>
        <v>288.27058662652877</v>
      </c>
      <c r="F17">
        <f>SUM(E$4:E17)</f>
        <v>4003.1562628847601</v>
      </c>
      <c r="G17">
        <f t="shared" si="1"/>
        <v>138868.009731117</v>
      </c>
      <c r="H17" s="8">
        <f t="shared" si="2"/>
        <v>-8.0856447777357676E-3</v>
      </c>
    </row>
    <row r="18" spans="1:8" x14ac:dyDescent="0.2">
      <c r="A18" s="3">
        <f>净值数据!A18</f>
        <v>41362</v>
      </c>
      <c r="B18" s="9">
        <f>净值数据!Q18</f>
        <v>32.331128276095001</v>
      </c>
      <c r="C18">
        <v>10000</v>
      </c>
      <c r="D18">
        <f>SUM(C$4:C18)</f>
        <v>150000</v>
      </c>
      <c r="E18" s="1">
        <f t="shared" si="0"/>
        <v>309.29944400962347</v>
      </c>
      <c r="F18">
        <f>SUM(E$4:E18)</f>
        <v>4312.4557068943832</v>
      </c>
      <c r="G18">
        <f t="shared" si="1"/>
        <v>139426.55864458025</v>
      </c>
      <c r="H18" s="8">
        <f t="shared" si="2"/>
        <v>-7.0489609036131662E-2</v>
      </c>
    </row>
    <row r="19" spans="1:8" x14ac:dyDescent="0.2">
      <c r="A19" s="3">
        <f>净值数据!A19</f>
        <v>41390</v>
      </c>
      <c r="B19" s="9">
        <f>净值数据!Q19</f>
        <v>31.574442295166001</v>
      </c>
      <c r="C19">
        <v>10000</v>
      </c>
      <c r="D19">
        <f>SUM(C$4:C19)</f>
        <v>160000</v>
      </c>
      <c r="E19" s="1">
        <f t="shared" si="0"/>
        <v>316.71184898588012</v>
      </c>
      <c r="F19">
        <f>SUM(E$4:E19)</f>
        <v>4629.1675558802635</v>
      </c>
      <c r="G19">
        <f t="shared" si="1"/>
        <v>146163.38386779602</v>
      </c>
      <c r="H19" s="8">
        <f t="shared" si="2"/>
        <v>-8.6478850826274933E-2</v>
      </c>
    </row>
    <row r="20" spans="1:8" x14ac:dyDescent="0.2">
      <c r="A20" s="3">
        <f>净值数据!A20</f>
        <v>41425</v>
      </c>
      <c r="B20" s="9">
        <f>净值数据!Q20</f>
        <v>31.574442295166001</v>
      </c>
      <c r="C20">
        <v>10000</v>
      </c>
      <c r="D20">
        <f>SUM(C$4:C20)</f>
        <v>170000</v>
      </c>
      <c r="E20" s="1">
        <f t="shared" si="0"/>
        <v>316.71184898588012</v>
      </c>
      <c r="F20">
        <f>SUM(E$4:E20)</f>
        <v>4945.8794048661439</v>
      </c>
      <c r="G20">
        <f t="shared" si="1"/>
        <v>156163.38386779602</v>
      </c>
      <c r="H20" s="8">
        <f t="shared" si="2"/>
        <v>-8.1391859601199879E-2</v>
      </c>
    </row>
    <row r="21" spans="1:8" x14ac:dyDescent="0.2">
      <c r="A21" s="3">
        <f>净值数据!A21</f>
        <v>41453</v>
      </c>
      <c r="B21" s="9">
        <f>净值数据!Q21</f>
        <v>31.574442295166001</v>
      </c>
      <c r="C21">
        <v>10000</v>
      </c>
      <c r="D21">
        <f>SUM(C$4:C21)</f>
        <v>180000</v>
      </c>
      <c r="E21" s="1">
        <f t="shared" si="0"/>
        <v>316.71184898588012</v>
      </c>
      <c r="F21">
        <f>SUM(E$4:E21)</f>
        <v>5262.5912538520242</v>
      </c>
      <c r="G21">
        <f t="shared" si="1"/>
        <v>166163.38386779604</v>
      </c>
      <c r="H21" s="8">
        <f t="shared" si="2"/>
        <v>-7.6870089623355287E-2</v>
      </c>
    </row>
    <row r="22" spans="1:8" x14ac:dyDescent="0.2">
      <c r="A22" s="3">
        <f>净值数据!A22</f>
        <v>41486</v>
      </c>
      <c r="B22" s="9">
        <f>净值数据!Q22</f>
        <v>21.224540534077001</v>
      </c>
      <c r="C22">
        <v>10000</v>
      </c>
      <c r="D22">
        <f>SUM(C$4:C22)</f>
        <v>190000</v>
      </c>
      <c r="E22" s="1">
        <f t="shared" si="0"/>
        <v>471.15271984072064</v>
      </c>
      <c r="F22">
        <f>SUM(E$4:E22)</f>
        <v>5733.7439736927445</v>
      </c>
      <c r="G22">
        <f t="shared" si="1"/>
        <v>121696.08138166138</v>
      </c>
      <c r="H22" s="8">
        <f t="shared" si="2"/>
        <v>-0.35949430851757169</v>
      </c>
    </row>
    <row r="23" spans="1:8" x14ac:dyDescent="0.2">
      <c r="A23" s="3">
        <f>净值数据!A23</f>
        <v>41516</v>
      </c>
      <c r="B23" s="9">
        <f>净值数据!Q23</f>
        <v>24.335629537443999</v>
      </c>
      <c r="C23">
        <v>10000</v>
      </c>
      <c r="D23">
        <f>SUM(C$4:C23)</f>
        <v>200000</v>
      </c>
      <c r="E23" s="1">
        <f t="shared" si="0"/>
        <v>410.92012781561732</v>
      </c>
      <c r="F23">
        <f>SUM(E$4:E23)</f>
        <v>6144.6641015083615</v>
      </c>
      <c r="G23">
        <f t="shared" si="1"/>
        <v>149534.26920633868</v>
      </c>
      <c r="H23" s="8">
        <f t="shared" si="2"/>
        <v>-0.25232865396830662</v>
      </c>
    </row>
    <row r="24" spans="1:8" x14ac:dyDescent="0.2">
      <c r="A24" s="3">
        <f>净值数据!A24</f>
        <v>41547</v>
      </c>
      <c r="B24" s="9">
        <f>净值数据!Q24</f>
        <v>21.896140699884</v>
      </c>
      <c r="C24">
        <v>10000</v>
      </c>
      <c r="D24">
        <f>SUM(C$4:C24)</f>
        <v>210000</v>
      </c>
      <c r="E24" s="1">
        <f t="shared" si="0"/>
        <v>456.70148621455365</v>
      </c>
      <c r="F24">
        <f>SUM(E$4:E24)</f>
        <v>6601.3655877229148</v>
      </c>
      <c r="G24">
        <f t="shared" si="1"/>
        <v>144544.42972015339</v>
      </c>
      <c r="H24" s="8">
        <f t="shared" si="2"/>
        <v>-0.3116931918087934</v>
      </c>
    </row>
    <row r="25" spans="1:8" x14ac:dyDescent="0.2">
      <c r="A25" s="3">
        <f>净值数据!A25</f>
        <v>41578</v>
      </c>
      <c r="B25" s="9">
        <f>净值数据!Q25</f>
        <v>20.306028542606999</v>
      </c>
      <c r="C25">
        <v>10000</v>
      </c>
      <c r="D25">
        <f>SUM(C$4:C25)</f>
        <v>220000</v>
      </c>
      <c r="E25" s="1">
        <f t="shared" si="0"/>
        <v>492.46458897748329</v>
      </c>
      <c r="F25">
        <f>SUM(E$4:E25)</f>
        <v>7093.8301767003977</v>
      </c>
      <c r="G25">
        <f t="shared" si="1"/>
        <v>144047.51804448513</v>
      </c>
      <c r="H25" s="8">
        <f t="shared" si="2"/>
        <v>-0.34523855434324946</v>
      </c>
    </row>
    <row r="26" spans="1:8" x14ac:dyDescent="0.2">
      <c r="A26" s="3">
        <f>净值数据!A26</f>
        <v>41607</v>
      </c>
      <c r="B26" s="9">
        <f>净值数据!Q26</f>
        <v>19.496157754428999</v>
      </c>
      <c r="C26">
        <v>10000</v>
      </c>
      <c r="D26">
        <f>SUM(C$4:C26)</f>
        <v>230000</v>
      </c>
      <c r="E26" s="1">
        <f t="shared" si="0"/>
        <v>512.9215779826294</v>
      </c>
      <c r="F26">
        <f>SUM(E$4:E26)</f>
        <v>7606.7517546830268</v>
      </c>
      <c r="G26">
        <f t="shared" si="1"/>
        <v>148302.4322080799</v>
      </c>
      <c r="H26" s="8">
        <f t="shared" si="2"/>
        <v>-0.35520681648660912</v>
      </c>
    </row>
    <row r="27" spans="1:8" x14ac:dyDescent="0.2">
      <c r="A27" s="3">
        <f>净值数据!A27</f>
        <v>41639</v>
      </c>
      <c r="B27" s="9">
        <f>净值数据!Q27</f>
        <v>17.036915970816001</v>
      </c>
      <c r="C27">
        <v>10000</v>
      </c>
      <c r="D27">
        <f>SUM(C$4:C27)</f>
        <v>240000</v>
      </c>
      <c r="E27" s="1">
        <f t="shared" si="0"/>
        <v>586.96069271750002</v>
      </c>
      <c r="F27">
        <f>SUM(E$4:E27)</f>
        <v>8193.7124474005268</v>
      </c>
      <c r="G27">
        <f t="shared" si="1"/>
        <v>139595.59045539188</v>
      </c>
      <c r="H27" s="8">
        <f t="shared" si="2"/>
        <v>-0.41835170643586717</v>
      </c>
    </row>
    <row r="28" spans="1:8" x14ac:dyDescent="0.2">
      <c r="A28" s="3">
        <f>净值数据!A28</f>
        <v>41669</v>
      </c>
      <c r="B28" s="9">
        <f>净值数据!Q28</f>
        <v>16.286304020797001</v>
      </c>
      <c r="C28">
        <v>10000</v>
      </c>
      <c r="D28">
        <f>SUM(C$4:C28)</f>
        <v>250000</v>
      </c>
      <c r="E28" s="1">
        <f t="shared" si="0"/>
        <v>614.01285320661918</v>
      </c>
      <c r="F28">
        <f>SUM(E$4:E28)</f>
        <v>8807.725300607146</v>
      </c>
      <c r="G28">
        <f t="shared" si="1"/>
        <v>143445.29197735363</v>
      </c>
      <c r="H28" s="8">
        <f t="shared" si="2"/>
        <v>-0.42621883209058553</v>
      </c>
    </row>
    <row r="29" spans="1:8" x14ac:dyDescent="0.2">
      <c r="A29" s="3">
        <f>净值数据!A29</f>
        <v>41698</v>
      </c>
      <c r="B29" s="9">
        <f>净值数据!Q29</f>
        <v>18.617151655065999</v>
      </c>
      <c r="C29">
        <v>10000</v>
      </c>
      <c r="D29">
        <f>SUM(C$4:C29)</f>
        <v>260000</v>
      </c>
      <c r="E29" s="1">
        <f t="shared" si="0"/>
        <v>537.13909545764773</v>
      </c>
      <c r="F29">
        <f>SUM(E$4:E29)</f>
        <v>9344.8643960647933</v>
      </c>
      <c r="G29">
        <f t="shared" si="1"/>
        <v>173974.757657565</v>
      </c>
      <c r="H29" s="8">
        <f t="shared" si="2"/>
        <v>-0.3308663167016731</v>
      </c>
    </row>
    <row r="30" spans="1:8" x14ac:dyDescent="0.2">
      <c r="A30" s="3">
        <f>净值数据!A30</f>
        <v>41729</v>
      </c>
      <c r="B30" s="9">
        <f>净值数据!Q30</f>
        <v>16.533215846461001</v>
      </c>
      <c r="C30">
        <v>10000</v>
      </c>
      <c r="D30">
        <f>SUM(C$4:C30)</f>
        <v>270000</v>
      </c>
      <c r="E30" s="1">
        <f t="shared" si="0"/>
        <v>604.84300772862275</v>
      </c>
      <c r="F30">
        <f>SUM(E$4:E30)</f>
        <v>9949.7074037934162</v>
      </c>
      <c r="G30">
        <f t="shared" si="1"/>
        <v>164500.66011604766</v>
      </c>
      <c r="H30" s="8">
        <f t="shared" si="2"/>
        <v>-0.39073829586649012</v>
      </c>
    </row>
    <row r="31" spans="1:8" x14ac:dyDescent="0.2">
      <c r="A31" s="3">
        <f>净值数据!A31</f>
        <v>41759</v>
      </c>
      <c r="B31" s="9">
        <f>净值数据!Q31</f>
        <v>15.851739207629</v>
      </c>
      <c r="C31">
        <v>10000</v>
      </c>
      <c r="D31">
        <f>SUM(C$4:C31)</f>
        <v>280000</v>
      </c>
      <c r="E31" s="1">
        <f t="shared" si="0"/>
        <v>630.84560432253886</v>
      </c>
      <c r="F31">
        <f>SUM(E$4:E31)</f>
        <v>10580.553008115956</v>
      </c>
      <c r="G31">
        <f t="shared" si="1"/>
        <v>167720.16695714867</v>
      </c>
      <c r="H31" s="8">
        <f t="shared" si="2"/>
        <v>-0.40099940372446907</v>
      </c>
    </row>
    <row r="32" spans="1:8" x14ac:dyDescent="0.2">
      <c r="A32" s="3">
        <f>净值数据!A32</f>
        <v>41789</v>
      </c>
      <c r="B32" s="9">
        <f>净值数据!Q32</f>
        <v>15.269027299062</v>
      </c>
      <c r="C32">
        <v>10000</v>
      </c>
      <c r="D32">
        <f>SUM(C$4:C32)</f>
        <v>290000</v>
      </c>
      <c r="E32" s="1">
        <f t="shared" si="0"/>
        <v>654.92056593639836</v>
      </c>
      <c r="F32">
        <f>SUM(E$4:E32)</f>
        <v>11235.473574052354</v>
      </c>
      <c r="G32">
        <f t="shared" si="1"/>
        <v>171554.75272009507</v>
      </c>
      <c r="H32" s="8">
        <f t="shared" si="2"/>
        <v>-0.40843188717208601</v>
      </c>
    </row>
    <row r="33" spans="1:8" x14ac:dyDescent="0.2">
      <c r="A33" s="3">
        <f>净值数据!A33</f>
        <v>41820</v>
      </c>
      <c r="B33" s="9">
        <f>净值数据!Q33</f>
        <v>15.288780245114999</v>
      </c>
      <c r="C33">
        <v>10000</v>
      </c>
      <c r="D33">
        <f>SUM(C$4:C33)</f>
        <v>300000</v>
      </c>
      <c r="E33" s="1">
        <f t="shared" si="0"/>
        <v>654.0744153344184</v>
      </c>
      <c r="F33">
        <f>SUM(E$4:E33)</f>
        <v>11889.547989386772</v>
      </c>
      <c r="G33">
        <f t="shared" si="1"/>
        <v>181776.68642348325</v>
      </c>
      <c r="H33" s="8">
        <f t="shared" si="2"/>
        <v>-0.39407771192172247</v>
      </c>
    </row>
    <row r="34" spans="1:8" x14ac:dyDescent="0.2">
      <c r="A34" s="3">
        <f>净值数据!A34</f>
        <v>41851</v>
      </c>
      <c r="B34" s="9">
        <f>净值数据!Q34</f>
        <v>16.450848288</v>
      </c>
      <c r="C34">
        <v>10000</v>
      </c>
      <c r="D34">
        <f>SUM(C$4:C34)</f>
        <v>310000</v>
      </c>
      <c r="E34" s="1">
        <f t="shared" si="0"/>
        <v>607.87138905745405</v>
      </c>
      <c r="F34">
        <f>SUM(E$4:E34)</f>
        <v>12497.419378444227</v>
      </c>
      <c r="G34">
        <f t="shared" si="1"/>
        <v>205593.15018629722</v>
      </c>
      <c r="H34" s="8">
        <f t="shared" si="2"/>
        <v>-0.3367962897216219</v>
      </c>
    </row>
    <row r="35" spans="1:8" x14ac:dyDescent="0.2">
      <c r="A35" s="3">
        <f>净值数据!A35</f>
        <v>41880</v>
      </c>
      <c r="B35" s="9">
        <f>净值数据!Q35</f>
        <v>16.450848288</v>
      </c>
      <c r="C35">
        <v>10000</v>
      </c>
      <c r="D35">
        <f>SUM(C$4:C35)</f>
        <v>320000</v>
      </c>
      <c r="E35" s="1">
        <f t="shared" si="0"/>
        <v>607.87138905745405</v>
      </c>
      <c r="F35">
        <f>SUM(E$4:E35)</f>
        <v>13105.290767501681</v>
      </c>
      <c r="G35">
        <f t="shared" si="1"/>
        <v>215593.15018629722</v>
      </c>
      <c r="H35" s="8">
        <f t="shared" si="2"/>
        <v>-0.3262714056678212</v>
      </c>
    </row>
    <row r="36" spans="1:8" x14ac:dyDescent="0.2">
      <c r="A36" s="3">
        <f>净值数据!A36</f>
        <v>41912</v>
      </c>
      <c r="B36" s="9">
        <f>净值数据!Q36</f>
        <v>16.450848288</v>
      </c>
      <c r="C36">
        <v>10000</v>
      </c>
      <c r="D36">
        <f>SUM(C$4:C36)</f>
        <v>330000</v>
      </c>
      <c r="E36" s="1">
        <f t="shared" si="0"/>
        <v>607.87138905745405</v>
      </c>
      <c r="F36">
        <f>SUM(E$4:E36)</f>
        <v>13713.162156559136</v>
      </c>
      <c r="G36">
        <f t="shared" si="1"/>
        <v>225593.15018629725</v>
      </c>
      <c r="H36" s="8">
        <f t="shared" si="2"/>
        <v>-0.3163843933748568</v>
      </c>
    </row>
    <row r="37" spans="1:8" x14ac:dyDescent="0.2">
      <c r="A37" s="3">
        <f>净值数据!A37</f>
        <v>41943</v>
      </c>
      <c r="B37" s="9">
        <f>净值数据!Q37</f>
        <v>16.450848288</v>
      </c>
      <c r="C37">
        <v>10000</v>
      </c>
      <c r="D37">
        <f>SUM(C$4:C37)</f>
        <v>340000</v>
      </c>
      <c r="E37" s="1">
        <f t="shared" si="0"/>
        <v>607.87138905745405</v>
      </c>
      <c r="F37">
        <f>SUM(E$4:E37)</f>
        <v>14321.03354561659</v>
      </c>
      <c r="G37">
        <f t="shared" si="1"/>
        <v>235593.15018629725</v>
      </c>
      <c r="H37" s="8">
        <f t="shared" si="2"/>
        <v>-0.30707897004030216</v>
      </c>
    </row>
    <row r="38" spans="1:8" x14ac:dyDescent="0.2">
      <c r="A38" s="3">
        <f>净值数据!A38</f>
        <v>41971</v>
      </c>
      <c r="B38" s="9">
        <f>净值数据!Q38</f>
        <v>18.100903161600002</v>
      </c>
      <c r="C38">
        <v>10000</v>
      </c>
      <c r="D38">
        <f>SUM(C$4:C38)</f>
        <v>350000</v>
      </c>
      <c r="E38" s="1">
        <f t="shared" si="0"/>
        <v>552.45862102695571</v>
      </c>
      <c r="F38">
        <f>SUM(E$4:E38)</f>
        <v>14873.492166643546</v>
      </c>
      <c r="G38">
        <f t="shared" si="1"/>
        <v>269223.64138323104</v>
      </c>
      <c r="H38" s="8">
        <f t="shared" si="2"/>
        <v>-0.23078959604791138</v>
      </c>
    </row>
    <row r="39" spans="1:8" x14ac:dyDescent="0.2">
      <c r="A39" s="3">
        <f>净值数据!A39</f>
        <v>42004</v>
      </c>
      <c r="B39" s="9">
        <f>净值数据!Q39</f>
        <v>19.731077855999999</v>
      </c>
      <c r="C39">
        <v>10000</v>
      </c>
      <c r="D39">
        <f>SUM(C$4:C39)</f>
        <v>360000</v>
      </c>
      <c r="E39" s="1">
        <f t="shared" si="0"/>
        <v>506.81468457938865</v>
      </c>
      <c r="F39">
        <f>SUM(E$4:E39)</f>
        <v>15380.306851222935</v>
      </c>
      <c r="G39">
        <f t="shared" si="1"/>
        <v>303470.03193064994</v>
      </c>
      <c r="H39" s="8">
        <f t="shared" si="2"/>
        <v>-0.15702768908152798</v>
      </c>
    </row>
    <row r="40" spans="1:8" x14ac:dyDescent="0.2">
      <c r="A40" s="3">
        <f>净值数据!A40</f>
        <v>42034</v>
      </c>
      <c r="B40" s="9">
        <f>净值数据!Q40</f>
        <v>25.496329824</v>
      </c>
      <c r="C40">
        <v>10000</v>
      </c>
      <c r="D40">
        <f>SUM(C$4:C40)</f>
        <v>370000</v>
      </c>
      <c r="E40" s="1">
        <f t="shared" si="0"/>
        <v>392.21331340744109</v>
      </c>
      <c r="F40">
        <f>SUM(E$4:E40)</f>
        <v>15772.520164630376</v>
      </c>
      <c r="G40">
        <f t="shared" si="1"/>
        <v>402141.37627310684</v>
      </c>
      <c r="H40" s="8">
        <f t="shared" si="2"/>
        <v>8.6868584521910375E-2</v>
      </c>
    </row>
    <row r="41" spans="1:8" x14ac:dyDescent="0.2">
      <c r="A41" s="3">
        <f>净值数据!A41</f>
        <v>42062</v>
      </c>
      <c r="B41" s="9">
        <f>净值数据!Q41</f>
        <v>25.466509555199998</v>
      </c>
      <c r="C41">
        <v>10000</v>
      </c>
      <c r="D41">
        <f>SUM(C$4:C41)</f>
        <v>380000</v>
      </c>
      <c r="E41" s="1">
        <f t="shared" si="0"/>
        <v>392.67257958239134</v>
      </c>
      <c r="F41">
        <f>SUM(E$4:E41)</f>
        <v>16165.192744212767</v>
      </c>
      <c r="G41">
        <f t="shared" si="1"/>
        <v>411671.0354821441</v>
      </c>
      <c r="H41" s="8">
        <f t="shared" si="2"/>
        <v>8.3344830216168786E-2</v>
      </c>
    </row>
    <row r="42" spans="1:8" x14ac:dyDescent="0.2">
      <c r="A42" s="3">
        <f>净值数据!A42</f>
        <v>42094</v>
      </c>
      <c r="B42" s="9">
        <f>净值数据!Q42</f>
        <v>26.639440128</v>
      </c>
      <c r="C42">
        <v>10000</v>
      </c>
      <c r="D42">
        <f>SUM(C$4:C42)</f>
        <v>390000</v>
      </c>
      <c r="E42" s="1">
        <f t="shared" si="0"/>
        <v>375.38326451122629</v>
      </c>
      <c r="F42">
        <f>SUM(E$4:E42)</f>
        <v>16540.576008723994</v>
      </c>
      <c r="G42">
        <f t="shared" si="1"/>
        <v>440631.68426703603</v>
      </c>
      <c r="H42" s="8">
        <f t="shared" si="2"/>
        <v>0.12982483145393853</v>
      </c>
    </row>
    <row r="43" spans="1:8" x14ac:dyDescent="0.2">
      <c r="A43" s="3">
        <f>净值数据!A43</f>
        <v>42124</v>
      </c>
      <c r="B43" s="9">
        <f>净值数据!Q43</f>
        <v>32.235710572800002</v>
      </c>
      <c r="C43">
        <v>10000</v>
      </c>
      <c r="D43">
        <f>SUM(C$4:C43)</f>
        <v>400000</v>
      </c>
      <c r="E43" s="1">
        <f t="shared" si="0"/>
        <v>310.21497036388729</v>
      </c>
      <c r="F43">
        <f>SUM(E$4:E43)</f>
        <v>16850.79097908788</v>
      </c>
      <c r="G43">
        <f t="shared" si="1"/>
        <v>543197.2209246261</v>
      </c>
      <c r="H43" s="8">
        <f t="shared" si="2"/>
        <v>0.35799305231156531</v>
      </c>
    </row>
    <row r="44" spans="1:8" x14ac:dyDescent="0.2">
      <c r="A44" s="3">
        <f>净值数据!A44</f>
        <v>42153</v>
      </c>
      <c r="B44" s="9">
        <f>净值数据!Q44</f>
        <v>28.378955808000001</v>
      </c>
      <c r="C44">
        <v>10000</v>
      </c>
      <c r="D44">
        <f>SUM(C$4:C44)</f>
        <v>410000</v>
      </c>
      <c r="E44" s="1">
        <f t="shared" si="0"/>
        <v>352.37378244836651</v>
      </c>
      <c r="F44">
        <f>SUM(E$4:E44)</f>
        <v>17203.164761536245</v>
      </c>
      <c r="G44">
        <f t="shared" si="1"/>
        <v>488207.85252537997</v>
      </c>
      <c r="H44" s="8">
        <f t="shared" si="2"/>
        <v>0.19075085981799988</v>
      </c>
    </row>
    <row r="45" spans="1:8" x14ac:dyDescent="0.2">
      <c r="A45" s="3">
        <f>净值数据!A45</f>
        <v>42185</v>
      </c>
      <c r="B45" s="9">
        <f>净值数据!Q45</f>
        <v>24.630839999999999</v>
      </c>
      <c r="C45">
        <v>10000</v>
      </c>
      <c r="D45">
        <f>SUM(C$4:C45)</f>
        <v>420000</v>
      </c>
      <c r="E45" s="1">
        <f t="shared" si="0"/>
        <v>405.99508583548106</v>
      </c>
      <c r="F45">
        <f>SUM(E$4:E45)</f>
        <v>17609.159847371728</v>
      </c>
      <c r="G45">
        <f t="shared" si="1"/>
        <v>433728.39873503742</v>
      </c>
      <c r="H45" s="8">
        <f t="shared" si="2"/>
        <v>3.2686663654851067E-2</v>
      </c>
    </row>
    <row r="46" spans="1:8" x14ac:dyDescent="0.2">
      <c r="A46" s="3">
        <f>净值数据!A46</f>
        <v>42216</v>
      </c>
      <c r="B46" s="9">
        <f>净值数据!Q46</f>
        <v>17.431056000000002</v>
      </c>
      <c r="C46">
        <v>10000</v>
      </c>
      <c r="D46">
        <f>SUM(C$4:C46)</f>
        <v>430000</v>
      </c>
      <c r="E46" s="1">
        <f t="shared" si="0"/>
        <v>573.68870824578835</v>
      </c>
      <c r="F46">
        <f>SUM(E$4:E46)</f>
        <v>18182.848555617515</v>
      </c>
      <c r="G46">
        <f t="shared" si="1"/>
        <v>316946.25141248805</v>
      </c>
      <c r="H46" s="8">
        <f t="shared" si="2"/>
        <v>-0.26291569438956264</v>
      </c>
    </row>
    <row r="47" spans="1:8" x14ac:dyDescent="0.2">
      <c r="A47" s="3">
        <f>净值数据!A47</f>
        <v>42247</v>
      </c>
      <c r="B47" s="9">
        <f>净值数据!Q47</f>
        <v>17.610551999999998</v>
      </c>
      <c r="C47">
        <v>10000</v>
      </c>
      <c r="D47">
        <f>SUM(C$4:C47)</f>
        <v>440000</v>
      </c>
      <c r="E47" s="1">
        <f t="shared" si="0"/>
        <v>567.84137146865135</v>
      </c>
      <c r="F47">
        <f>SUM(E$4:E47)</f>
        <v>18750.689927086165</v>
      </c>
      <c r="G47">
        <f t="shared" si="1"/>
        <v>330209.9999968271</v>
      </c>
      <c r="H47" s="8">
        <f t="shared" si="2"/>
        <v>-0.24952272727993841</v>
      </c>
    </row>
    <row r="48" spans="1:8" x14ac:dyDescent="0.2">
      <c r="A48" s="3">
        <f>净值数据!A48</f>
        <v>42277</v>
      </c>
      <c r="B48" s="9">
        <f>净值数据!Q48</f>
        <v>17.271504</v>
      </c>
      <c r="C48">
        <v>10000</v>
      </c>
      <c r="D48">
        <f>SUM(C$4:C48)</f>
        <v>450000</v>
      </c>
      <c r="E48" s="1">
        <f t="shared" si="0"/>
        <v>578.98837298708906</v>
      </c>
      <c r="F48">
        <f>SUM(E$4:E48)</f>
        <v>19329.678300073254</v>
      </c>
      <c r="G48">
        <f t="shared" si="1"/>
        <v>333852.6160784284</v>
      </c>
      <c r="H48" s="8">
        <f t="shared" si="2"/>
        <v>-0.25810529760349243</v>
      </c>
    </row>
    <row r="49" spans="1:8" x14ac:dyDescent="0.2">
      <c r="A49" s="3">
        <f>净值数据!A49</f>
        <v>42307</v>
      </c>
      <c r="B49" s="9">
        <f>净值数据!Q49</f>
        <v>18.198899999999998</v>
      </c>
      <c r="C49">
        <v>10000</v>
      </c>
      <c r="D49">
        <f>SUM(C$4:C49)</f>
        <v>460000</v>
      </c>
      <c r="E49" s="1">
        <f t="shared" si="0"/>
        <v>549.48376000747305</v>
      </c>
      <c r="F49">
        <f>SUM(E$4:E49)</f>
        <v>19879.162060080725</v>
      </c>
      <c r="G49">
        <f t="shared" si="1"/>
        <v>361778.88241520309</v>
      </c>
      <c r="H49" s="8">
        <f t="shared" si="2"/>
        <v>-0.21352416866260193</v>
      </c>
    </row>
    <row r="50" spans="1:8" x14ac:dyDescent="0.2">
      <c r="A50" s="3">
        <f>净值数据!A50</f>
        <v>42338</v>
      </c>
      <c r="B50" s="9">
        <f>净值数据!Q50</f>
        <v>18.318563999999999</v>
      </c>
      <c r="C50">
        <v>10000</v>
      </c>
      <c r="D50">
        <f>SUM(C$4:C50)</f>
        <v>470000</v>
      </c>
      <c r="E50" s="1">
        <f t="shared" si="0"/>
        <v>545.89431791705954</v>
      </c>
      <c r="F50">
        <f>SUM(E$4:E50)</f>
        <v>20425.056377997786</v>
      </c>
      <c r="G50">
        <f t="shared" si="1"/>
        <v>374157.70246396062</v>
      </c>
      <c r="H50" s="8">
        <f t="shared" si="2"/>
        <v>-0.20391978199157312</v>
      </c>
    </row>
    <row r="51" spans="1:8" x14ac:dyDescent="0.2">
      <c r="A51" s="3">
        <f>净值数据!A51</f>
        <v>42369</v>
      </c>
      <c r="B51" s="9">
        <f>净值数据!Q51</f>
        <v>20.941199999999998</v>
      </c>
      <c r="C51">
        <v>10000</v>
      </c>
      <c r="D51">
        <f>SUM(C$4:C51)</f>
        <v>480000</v>
      </c>
      <c r="E51" s="1">
        <f t="shared" si="0"/>
        <v>477.52755333982776</v>
      </c>
      <c r="F51">
        <f>SUM(E$4:E51)</f>
        <v>20902.583931337613</v>
      </c>
      <c r="G51">
        <f t="shared" si="1"/>
        <v>437725.19062292716</v>
      </c>
      <c r="H51" s="8">
        <f t="shared" si="2"/>
        <v>-8.8072519535568383E-2</v>
      </c>
    </row>
    <row r="52" spans="1:8" x14ac:dyDescent="0.2">
      <c r="A52" s="3">
        <f>净值数据!A52</f>
        <v>42398</v>
      </c>
      <c r="B52" s="9">
        <f>净值数据!Q52</f>
        <v>16.643267999999999</v>
      </c>
      <c r="C52">
        <v>10000</v>
      </c>
      <c r="D52">
        <f>SUM(C$4:C52)</f>
        <v>490000</v>
      </c>
      <c r="E52" s="1">
        <f t="shared" si="0"/>
        <v>600.84353625742256</v>
      </c>
      <c r="F52">
        <f>SUM(E$4:E52)</f>
        <v>21503.427467595036</v>
      </c>
      <c r="G52">
        <f t="shared" si="1"/>
        <v>357887.30626174551</v>
      </c>
      <c r="H52" s="8">
        <f t="shared" si="2"/>
        <v>-0.26961774232296831</v>
      </c>
    </row>
    <row r="53" spans="1:8" x14ac:dyDescent="0.2">
      <c r="A53" s="3">
        <f>净值数据!A53</f>
        <v>42429</v>
      </c>
      <c r="B53" s="9">
        <f>净值数据!Q53</f>
        <v>25.189271999999999</v>
      </c>
      <c r="C53">
        <v>10000</v>
      </c>
      <c r="D53">
        <f>SUM(C$4:C53)</f>
        <v>500000</v>
      </c>
      <c r="E53" s="1">
        <f t="shared" si="0"/>
        <v>396.99440301410857</v>
      </c>
      <c r="F53">
        <f>SUM(E$4:E53)</f>
        <v>21900.421870609145</v>
      </c>
      <c r="G53">
        <f t="shared" si="1"/>
        <v>551655.68341352255</v>
      </c>
      <c r="H53" s="8">
        <f t="shared" si="2"/>
        <v>0.10331136682704511</v>
      </c>
    </row>
    <row r="54" spans="1:8" x14ac:dyDescent="0.2">
      <c r="A54" s="3">
        <f>净值数据!A54</f>
        <v>42460</v>
      </c>
      <c r="B54" s="9">
        <f>净值数据!Q54</f>
        <v>26.216387999999998</v>
      </c>
      <c r="C54">
        <v>10000</v>
      </c>
      <c r="D54">
        <f>SUM(C$4:C54)</f>
        <v>510000</v>
      </c>
      <c r="E54" s="1">
        <f t="shared" si="0"/>
        <v>381.4407995487403</v>
      </c>
      <c r="F54">
        <f>SUM(E$4:E54)</f>
        <v>22281.862670157887</v>
      </c>
      <c r="G54">
        <f t="shared" si="1"/>
        <v>584149.95712357515</v>
      </c>
      <c r="H54" s="8">
        <f t="shared" si="2"/>
        <v>0.14539207279132382</v>
      </c>
    </row>
    <row r="55" spans="1:8" x14ac:dyDescent="0.2">
      <c r="A55" s="3">
        <f>净值数据!A55</f>
        <v>42489</v>
      </c>
      <c r="B55" s="9">
        <f>净值数据!Q55</f>
        <v>30.404627999999999</v>
      </c>
      <c r="C55">
        <v>10000</v>
      </c>
      <c r="D55">
        <f>SUM(C$4:C55)</f>
        <v>520000</v>
      </c>
      <c r="E55" s="1">
        <f t="shared" si="0"/>
        <v>328.89729813500765</v>
      </c>
      <c r="F55">
        <f>SUM(E$4:E55)</f>
        <v>22610.759968292896</v>
      </c>
      <c r="G55">
        <f t="shared" si="1"/>
        <v>687471.7456332373</v>
      </c>
      <c r="H55" s="8">
        <f t="shared" si="2"/>
        <v>0.32206104929468715</v>
      </c>
    </row>
    <row r="56" spans="1:8" x14ac:dyDescent="0.2">
      <c r="A56" s="3">
        <f>净值数据!A56</f>
        <v>42521</v>
      </c>
      <c r="B56" s="9">
        <f>净值数据!Q56</f>
        <v>29.517119999999998</v>
      </c>
      <c r="C56">
        <v>10000</v>
      </c>
      <c r="D56">
        <f>SUM(C$4:C56)</f>
        <v>530000</v>
      </c>
      <c r="E56" s="1">
        <f t="shared" si="0"/>
        <v>338.78643986947236</v>
      </c>
      <c r="F56">
        <f>SUM(E$4:E56)</f>
        <v>22949.546408162369</v>
      </c>
      <c r="G56">
        <f t="shared" si="1"/>
        <v>677404.51527529757</v>
      </c>
      <c r="H56" s="8">
        <f t="shared" si="2"/>
        <v>0.27812172693452375</v>
      </c>
    </row>
    <row r="57" spans="1:8" x14ac:dyDescent="0.2">
      <c r="A57" s="3">
        <f>净值数据!A57</f>
        <v>42551</v>
      </c>
      <c r="B57" s="9">
        <f>净值数据!Q57</f>
        <v>38.909999999999997</v>
      </c>
      <c r="C57">
        <v>10000</v>
      </c>
      <c r="D57">
        <f>SUM(C$4:C57)</f>
        <v>540000</v>
      </c>
      <c r="E57" s="1">
        <f t="shared" si="0"/>
        <v>257.00334104343358</v>
      </c>
      <c r="F57">
        <f>SUM(E$4:E57)</f>
        <v>23206.549749205802</v>
      </c>
      <c r="G57">
        <f t="shared" si="1"/>
        <v>902966.85074159771</v>
      </c>
      <c r="H57" s="8">
        <f t="shared" si="2"/>
        <v>0.67216083470666232</v>
      </c>
    </row>
    <row r="58" spans="1:8" x14ac:dyDescent="0.2">
      <c r="A58" s="3">
        <f>净值数据!A58</f>
        <v>42580</v>
      </c>
      <c r="B58" s="9">
        <f>净值数据!Q58</f>
        <v>45.81</v>
      </c>
      <c r="C58">
        <v>10000</v>
      </c>
      <c r="D58">
        <f>SUM(C$4:C58)</f>
        <v>550000</v>
      </c>
      <c r="E58" s="1">
        <f t="shared" si="0"/>
        <v>218.29294913774285</v>
      </c>
      <c r="F58">
        <f>SUM(E$4:E58)</f>
        <v>23424.842698343546</v>
      </c>
      <c r="G58">
        <f t="shared" si="1"/>
        <v>1073092.0440111179</v>
      </c>
      <c r="H58" s="8">
        <f t="shared" si="2"/>
        <v>0.95107644365657795</v>
      </c>
    </row>
    <row r="59" spans="1:8" x14ac:dyDescent="0.2">
      <c r="A59" s="3">
        <f>净值数据!A59</f>
        <v>42613</v>
      </c>
      <c r="B59" s="9">
        <f>净值数据!Q59</f>
        <v>41.74</v>
      </c>
      <c r="C59">
        <v>10000</v>
      </c>
      <c r="D59">
        <f>SUM(C$4:C59)</f>
        <v>560000</v>
      </c>
      <c r="E59" s="1">
        <f t="shared" si="0"/>
        <v>239.57834211787252</v>
      </c>
      <c r="F59">
        <f>SUM(E$4:E59)</f>
        <v>23664.421040461417</v>
      </c>
      <c r="G59">
        <f t="shared" si="1"/>
        <v>987752.93422885961</v>
      </c>
      <c r="H59" s="8">
        <f t="shared" si="2"/>
        <v>0.76384452540867787</v>
      </c>
    </row>
    <row r="60" spans="1:8" x14ac:dyDescent="0.2">
      <c r="A60" s="3">
        <f>净值数据!A60</f>
        <v>42643</v>
      </c>
      <c r="B60" s="9">
        <f>净值数据!Q60</f>
        <v>38.19</v>
      </c>
      <c r="C60">
        <v>10000</v>
      </c>
      <c r="D60">
        <f>SUM(C$4:C60)</f>
        <v>570000</v>
      </c>
      <c r="E60" s="1">
        <f t="shared" si="0"/>
        <v>261.84865147944487</v>
      </c>
      <c r="F60">
        <f>SUM(E$4:E60)</f>
        <v>23926.269691940863</v>
      </c>
      <c r="G60">
        <f t="shared" si="1"/>
        <v>913744.23953522148</v>
      </c>
      <c r="H60" s="8">
        <f t="shared" si="2"/>
        <v>0.60306006936003764</v>
      </c>
    </row>
    <row r="61" spans="1:8" x14ac:dyDescent="0.2">
      <c r="A61" s="3">
        <f>净值数据!A61</f>
        <v>42674</v>
      </c>
      <c r="B61" s="9">
        <f>净值数据!Q61</f>
        <v>40.72</v>
      </c>
      <c r="C61">
        <v>10000</v>
      </c>
      <c r="D61">
        <f>SUM(C$4:C61)</f>
        <v>580000</v>
      </c>
      <c r="E61" s="1">
        <f t="shared" si="0"/>
        <v>245.57956777996071</v>
      </c>
      <c r="F61">
        <f>SUM(E$4:E61)</f>
        <v>24171.849259720824</v>
      </c>
      <c r="G61">
        <f t="shared" si="1"/>
        <v>984277.7018558319</v>
      </c>
      <c r="H61" s="8">
        <f t="shared" si="2"/>
        <v>0.69703052044108937</v>
      </c>
    </row>
    <row r="62" spans="1:8" x14ac:dyDescent="0.2">
      <c r="A62" s="3">
        <f>净值数据!A62</f>
        <v>42704</v>
      </c>
      <c r="B62" s="9">
        <f>净值数据!Q62</f>
        <v>38.14</v>
      </c>
      <c r="C62">
        <v>10000</v>
      </c>
      <c r="D62">
        <f>SUM(C$4:C62)</f>
        <v>590000</v>
      </c>
      <c r="E62" s="1">
        <f t="shared" si="0"/>
        <v>262.19192448872576</v>
      </c>
      <c r="F62">
        <f>SUM(E$4:E62)</f>
        <v>24434.041184209549</v>
      </c>
      <c r="G62">
        <f t="shared" si="1"/>
        <v>931914.33076575224</v>
      </c>
      <c r="H62" s="8">
        <f t="shared" si="2"/>
        <v>0.57951581485720727</v>
      </c>
    </row>
    <row r="63" spans="1:8" x14ac:dyDescent="0.2">
      <c r="A63" s="3">
        <f>净值数据!A63</f>
        <v>42734</v>
      </c>
      <c r="B63" s="9">
        <f>净值数据!Q63</f>
        <v>36.51</v>
      </c>
      <c r="C63">
        <v>10000</v>
      </c>
      <c r="D63">
        <f>SUM(C$4:C63)</f>
        <v>600000</v>
      </c>
      <c r="E63" s="1">
        <f t="shared" si="0"/>
        <v>273.89756231169542</v>
      </c>
      <c r="F63">
        <f>SUM(E$4:E63)</f>
        <v>24707.938746521246</v>
      </c>
      <c r="G63">
        <f t="shared" si="1"/>
        <v>902086.84363549063</v>
      </c>
      <c r="H63" s="8">
        <f t="shared" si="2"/>
        <v>0.50347807272581768</v>
      </c>
    </row>
  </sheetData>
  <phoneticPr fontId="2" type="noConversion"/>
  <conditionalFormatting sqref="H4:H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{CF7D80A9-BEF6-456A-B506-599E4E6FB951}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7D80A9-BEF6-456A-B506-599E4E6FB95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H4:H63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workbookViewId="0">
      <selection activeCell="F4" sqref="F4:F63"/>
    </sheetView>
  </sheetViews>
  <sheetFormatPr defaultRowHeight="14.25" x14ac:dyDescent="0.2"/>
  <cols>
    <col min="1" max="2" width="11.625" style="4" customWidth="1"/>
    <col min="3" max="3" width="14.125" customWidth="1"/>
    <col min="4" max="6" width="13" customWidth="1"/>
    <col min="7" max="7" width="12.75" customWidth="1"/>
    <col min="8" max="8" width="13" customWidth="1"/>
  </cols>
  <sheetData>
    <row r="3" spans="1:8" x14ac:dyDescent="0.2">
      <c r="A3" s="4" t="str">
        <f>净值数据!A3</f>
        <v>日期</v>
      </c>
      <c r="B3" s="4" t="s">
        <v>6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>
        <f>净值数据!A4</f>
        <v>40939</v>
      </c>
      <c r="B4" s="9">
        <f>净值数据!R4</f>
        <v>4.4733588854170003</v>
      </c>
      <c r="C4">
        <v>10000</v>
      </c>
      <c r="D4">
        <f>SUM(C$4:C4)</f>
        <v>10000</v>
      </c>
      <c r="E4" s="1">
        <f>C4/B4</f>
        <v>2235.4566794539255</v>
      </c>
      <c r="F4">
        <f>SUM(E$4:E4)</f>
        <v>2235.4566794539255</v>
      </c>
      <c r="G4">
        <f>F4*B4</f>
        <v>10000</v>
      </c>
      <c r="H4" s="8">
        <f>G4/D4-1</f>
        <v>0</v>
      </c>
    </row>
    <row r="5" spans="1:8" x14ac:dyDescent="0.2">
      <c r="A5" s="3">
        <f>净值数据!A5</f>
        <v>40968</v>
      </c>
      <c r="B5" s="9">
        <f>净值数据!R5</f>
        <v>5.2849401950821999</v>
      </c>
      <c r="C5">
        <v>10000</v>
      </c>
      <c r="D5">
        <f>SUM(C$4:C5)</f>
        <v>20000</v>
      </c>
      <c r="E5" s="1">
        <f t="shared" ref="E5:E63" si="0">C5/B5</f>
        <v>1892.16899924531</v>
      </c>
      <c r="F5">
        <f>SUM(E$4:E5)</f>
        <v>4127.6256786992353</v>
      </c>
      <c r="G5">
        <f t="shared" ref="G5:G63" si="1">F5*B5</f>
        <v>21814.254859611035</v>
      </c>
      <c r="H5" s="8">
        <f t="shared" ref="H5:H63" si="2">G5/D5-1</f>
        <v>9.0712742980551875E-2</v>
      </c>
    </row>
    <row r="6" spans="1:8" x14ac:dyDescent="0.2">
      <c r="A6" s="3">
        <f>净值数据!A6</f>
        <v>40998</v>
      </c>
      <c r="B6" s="9">
        <f>净值数据!R6</f>
        <v>4.8598261757337999</v>
      </c>
      <c r="C6">
        <v>10000</v>
      </c>
      <c r="D6">
        <f>SUM(C$4:C6)</f>
        <v>30000</v>
      </c>
      <c r="E6" s="1">
        <f t="shared" si="0"/>
        <v>2057.6867645868156</v>
      </c>
      <c r="F6">
        <f>SUM(E$4:E6)</f>
        <v>6185.3124432860513</v>
      </c>
      <c r="G6">
        <f t="shared" si="1"/>
        <v>30059.543316973537</v>
      </c>
      <c r="H6" s="8">
        <f t="shared" si="2"/>
        <v>1.9847772324512736E-3</v>
      </c>
    </row>
    <row r="7" spans="1:8" x14ac:dyDescent="0.2">
      <c r="A7" s="3">
        <f>净值数据!A7</f>
        <v>41026</v>
      </c>
      <c r="B7" s="9">
        <f>净值数据!R7</f>
        <v>6.3960336547430003</v>
      </c>
      <c r="C7">
        <v>10000</v>
      </c>
      <c r="D7">
        <f>SUM(C$4:C7)</f>
        <v>40000</v>
      </c>
      <c r="E7" s="1">
        <f t="shared" si="0"/>
        <v>1563.4689465063191</v>
      </c>
      <c r="F7">
        <f>SUM(E$4:E7)</f>
        <v>7748.7813897923706</v>
      </c>
      <c r="G7">
        <f t="shared" si="1"/>
        <v>49561.466552358244</v>
      </c>
      <c r="H7" s="8">
        <f t="shared" si="2"/>
        <v>0.23903666380895605</v>
      </c>
    </row>
    <row r="8" spans="1:8" x14ac:dyDescent="0.2">
      <c r="A8" s="3">
        <f>净值数据!A8</f>
        <v>41060</v>
      </c>
      <c r="B8" s="9">
        <f>净值数据!R8</f>
        <v>5.7970093547520003</v>
      </c>
      <c r="C8">
        <v>10000</v>
      </c>
      <c r="D8">
        <f>SUM(C$4:C8)</f>
        <v>50000</v>
      </c>
      <c r="E8" s="1">
        <f t="shared" si="0"/>
        <v>1725.0274043119612</v>
      </c>
      <c r="F8">
        <f>SUM(E$4:E8)</f>
        <v>9473.8087941043323</v>
      </c>
      <c r="G8">
        <f t="shared" si="1"/>
        <v>54919.758204554579</v>
      </c>
      <c r="H8" s="8">
        <f t="shared" si="2"/>
        <v>9.8395164091091614E-2</v>
      </c>
    </row>
    <row r="9" spans="1:8" x14ac:dyDescent="0.2">
      <c r="A9" s="3">
        <f>净值数据!A9</f>
        <v>41089</v>
      </c>
      <c r="B9" s="9">
        <f>净值数据!R9</f>
        <v>4.5216672967065996</v>
      </c>
      <c r="C9">
        <v>10000</v>
      </c>
      <c r="D9">
        <f>SUM(C$4:C9)</f>
        <v>60000</v>
      </c>
      <c r="E9" s="1">
        <f t="shared" si="0"/>
        <v>2211.5735952717259</v>
      </c>
      <c r="F9">
        <f>SUM(E$4:E9)</f>
        <v>11685.382389376058</v>
      </c>
      <c r="G9">
        <f t="shared" si="1"/>
        <v>52837.411399552948</v>
      </c>
      <c r="H9" s="8">
        <f t="shared" si="2"/>
        <v>-0.11937647667411755</v>
      </c>
    </row>
    <row r="10" spans="1:8" x14ac:dyDescent="0.2">
      <c r="A10" s="3">
        <f>净值数据!A10</f>
        <v>41121</v>
      </c>
      <c r="B10" s="9">
        <f>净值数据!R10</f>
        <v>3.7970411273626001</v>
      </c>
      <c r="C10">
        <v>10000</v>
      </c>
      <c r="D10">
        <f>SUM(C$4:C10)</f>
        <v>70000</v>
      </c>
      <c r="E10" s="1">
        <f t="shared" si="0"/>
        <v>2633.62962490373</v>
      </c>
      <c r="F10">
        <f>SUM(E$4:E10)</f>
        <v>14319.012014279788</v>
      </c>
      <c r="G10">
        <f t="shared" si="1"/>
        <v>54369.877521419541</v>
      </c>
      <c r="H10" s="8">
        <f t="shared" si="2"/>
        <v>-0.22328746397972088</v>
      </c>
    </row>
    <row r="11" spans="1:8" x14ac:dyDescent="0.2">
      <c r="A11" s="3">
        <f>净值数据!A11</f>
        <v>41152</v>
      </c>
      <c r="B11" s="9">
        <f>净值数据!R11</f>
        <v>3.8646729031680001</v>
      </c>
      <c r="C11">
        <v>10000</v>
      </c>
      <c r="D11">
        <f>SUM(C$4:C11)</f>
        <v>80000</v>
      </c>
      <c r="E11" s="1">
        <f t="shared" si="0"/>
        <v>2587.541106467942</v>
      </c>
      <c r="F11">
        <f>SUM(E$4:E11)</f>
        <v>16906.553120747729</v>
      </c>
      <c r="G11">
        <f t="shared" si="1"/>
        <v>65338.297731724138</v>
      </c>
      <c r="H11" s="8">
        <f t="shared" si="2"/>
        <v>-0.18327127835344825</v>
      </c>
    </row>
    <row r="12" spans="1:8" x14ac:dyDescent="0.2">
      <c r="A12" s="3">
        <f>净值数据!A12</f>
        <v>41180</v>
      </c>
      <c r="B12" s="9">
        <f>净值数据!R12</f>
        <v>3.7777177628467</v>
      </c>
      <c r="C12">
        <v>10000</v>
      </c>
      <c r="D12">
        <f>SUM(C$4:C12)</f>
        <v>90000</v>
      </c>
      <c r="E12" s="1">
        <f t="shared" si="0"/>
        <v>2647.1008761820517</v>
      </c>
      <c r="F12">
        <f>SUM(E$4:E12)</f>
        <v>19553.653996929781</v>
      </c>
      <c r="G12">
        <f t="shared" si="1"/>
        <v>73868.186032760001</v>
      </c>
      <c r="H12" s="8">
        <f t="shared" si="2"/>
        <v>-0.1792423774137778</v>
      </c>
    </row>
    <row r="13" spans="1:8" x14ac:dyDescent="0.2">
      <c r="A13" s="3">
        <f>净值数据!A13</f>
        <v>41213</v>
      </c>
      <c r="B13" s="9">
        <f>净值数据!R13</f>
        <v>3.7004243047833998</v>
      </c>
      <c r="C13">
        <v>10000</v>
      </c>
      <c r="D13">
        <f>SUM(C$4:C13)</f>
        <v>100000</v>
      </c>
      <c r="E13" s="1">
        <f t="shared" si="0"/>
        <v>2702.392800488683</v>
      </c>
      <c r="F13">
        <f>SUM(E$4:E13)</f>
        <v>22256.046797418465</v>
      </c>
      <c r="G13">
        <f t="shared" si="1"/>
        <v>82356.816497564039</v>
      </c>
      <c r="H13" s="8">
        <f t="shared" si="2"/>
        <v>-0.17643183502435966</v>
      </c>
    </row>
    <row r="14" spans="1:8" x14ac:dyDescent="0.2">
      <c r="A14" s="3">
        <f>净值数据!A14</f>
        <v>41243</v>
      </c>
      <c r="B14" s="9">
        <f>净值数据!R14</f>
        <v>3.3622654257561999</v>
      </c>
      <c r="C14">
        <v>10000</v>
      </c>
      <c r="D14">
        <f>SUM(C$4:C14)</f>
        <v>110000</v>
      </c>
      <c r="E14" s="1">
        <f t="shared" si="0"/>
        <v>2974.1851798481739</v>
      </c>
      <c r="F14">
        <f>SUM(E$4:E14)</f>
        <v>25230.231977266638</v>
      </c>
      <c r="G14">
        <f t="shared" si="1"/>
        <v>84830.736660972107</v>
      </c>
      <c r="H14" s="8">
        <f t="shared" si="2"/>
        <v>-0.2288114849002536</v>
      </c>
    </row>
    <row r="15" spans="1:8" x14ac:dyDescent="0.2">
      <c r="A15" s="3">
        <f>净值数据!A15</f>
        <v>41274</v>
      </c>
      <c r="B15" s="9">
        <f>净值数据!R15</f>
        <v>4.9274579515391999</v>
      </c>
      <c r="C15">
        <v>10000</v>
      </c>
      <c r="D15">
        <f>SUM(C$4:C15)</f>
        <v>120000</v>
      </c>
      <c r="E15" s="1">
        <f t="shared" si="0"/>
        <v>2029.4440050728956</v>
      </c>
      <c r="F15">
        <f>SUM(E$4:E15)</f>
        <v>27259.675982339533</v>
      </c>
      <c r="G15">
        <f t="shared" si="1"/>
        <v>134320.90717556109</v>
      </c>
      <c r="H15" s="8">
        <f t="shared" si="2"/>
        <v>0.11934089312967577</v>
      </c>
    </row>
    <row r="16" spans="1:8" x14ac:dyDescent="0.2">
      <c r="A16" s="3">
        <f>净值数据!A16</f>
        <v>41305</v>
      </c>
      <c r="B16" s="9">
        <f>净值数据!R16</f>
        <v>5.8259944015257998</v>
      </c>
      <c r="C16">
        <v>10000</v>
      </c>
      <c r="D16">
        <f>SUM(C$4:C16)</f>
        <v>130000</v>
      </c>
      <c r="E16" s="1">
        <f t="shared" si="0"/>
        <v>1716.4451784198502</v>
      </c>
      <c r="F16">
        <f>SUM(E$4:E16)</f>
        <v>28976.121160759383</v>
      </c>
      <c r="G16">
        <f t="shared" si="1"/>
        <v>168814.71966051744</v>
      </c>
      <c r="H16" s="8">
        <f t="shared" si="2"/>
        <v>0.298574766619365</v>
      </c>
    </row>
    <row r="17" spans="1:8" x14ac:dyDescent="0.2">
      <c r="A17" s="3">
        <f>净值数据!A17</f>
        <v>41333</v>
      </c>
      <c r="B17" s="9">
        <f>净值数据!R17</f>
        <v>5.6520841208831998</v>
      </c>
      <c r="C17">
        <v>10000</v>
      </c>
      <c r="D17">
        <f>SUM(C$4:C17)</f>
        <v>140000</v>
      </c>
      <c r="E17" s="1">
        <f t="shared" si="0"/>
        <v>1769.2588762173962</v>
      </c>
      <c r="F17">
        <f>SUM(E$4:E17)</f>
        <v>30745.380036976778</v>
      </c>
      <c r="G17">
        <f t="shared" si="1"/>
        <v>173775.47429751576</v>
      </c>
      <c r="H17" s="8">
        <f t="shared" si="2"/>
        <v>0.24125338783939831</v>
      </c>
    </row>
    <row r="18" spans="1:8" x14ac:dyDescent="0.2">
      <c r="A18" s="3">
        <f>净值数据!A18</f>
        <v>41362</v>
      </c>
      <c r="B18" s="9">
        <f>净值数据!R18</f>
        <v>5.1786616902451001</v>
      </c>
      <c r="C18">
        <v>10000</v>
      </c>
      <c r="D18">
        <f>SUM(C$4:C18)</f>
        <v>150000</v>
      </c>
      <c r="E18" s="1">
        <f t="shared" si="0"/>
        <v>1931.0008257223521</v>
      </c>
      <c r="F18">
        <f>SUM(E$4:E18)</f>
        <v>32676.38086269913</v>
      </c>
      <c r="G18">
        <f t="shared" si="1"/>
        <v>169219.92174951814</v>
      </c>
      <c r="H18" s="8">
        <f t="shared" si="2"/>
        <v>0.12813281166345414</v>
      </c>
    </row>
    <row r="19" spans="1:8" x14ac:dyDescent="0.2">
      <c r="A19" s="3">
        <f>净值数据!A19</f>
        <v>41390</v>
      </c>
      <c r="B19" s="9">
        <f>净值数据!R19</f>
        <v>4.7921943999282997</v>
      </c>
      <c r="C19">
        <v>10000</v>
      </c>
      <c r="D19">
        <f>SUM(C$4:C19)</f>
        <v>160000</v>
      </c>
      <c r="E19" s="1">
        <f t="shared" si="0"/>
        <v>2086.726698764478</v>
      </c>
      <c r="F19">
        <f>SUM(E$4:E19)</f>
        <v>34763.107561463607</v>
      </c>
      <c r="G19">
        <f t="shared" si="1"/>
        <v>166591.56938015102</v>
      </c>
      <c r="H19" s="8">
        <f t="shared" si="2"/>
        <v>4.119730862594384E-2</v>
      </c>
    </row>
    <row r="20" spans="1:8" x14ac:dyDescent="0.2">
      <c r="A20" s="3">
        <f>净值数据!A20</f>
        <v>41425</v>
      </c>
      <c r="B20" s="9">
        <f>净值数据!R20</f>
        <v>5.7583626257203004</v>
      </c>
      <c r="C20">
        <v>10000</v>
      </c>
      <c r="D20">
        <f>SUM(C$4:C20)</f>
        <v>170000</v>
      </c>
      <c r="E20" s="1">
        <f t="shared" si="0"/>
        <v>1736.6047694415777</v>
      </c>
      <c r="F20">
        <f>SUM(E$4:E20)</f>
        <v>36499.712330905182</v>
      </c>
      <c r="G20">
        <f t="shared" si="1"/>
        <v>210178.5793358268</v>
      </c>
      <c r="H20" s="8">
        <f t="shared" si="2"/>
        <v>0.23634458432839289</v>
      </c>
    </row>
    <row r="21" spans="1:8" x14ac:dyDescent="0.2">
      <c r="A21" s="3">
        <f>净值数据!A21</f>
        <v>41453</v>
      </c>
      <c r="B21" s="9">
        <f>净值数据!R21</f>
        <v>4.6086224370278002</v>
      </c>
      <c r="C21">
        <v>10000</v>
      </c>
      <c r="D21">
        <f>SUM(C$4:C21)</f>
        <v>180000</v>
      </c>
      <c r="E21" s="1">
        <f t="shared" si="0"/>
        <v>2169.8457915873914</v>
      </c>
      <c r="F21">
        <f>SUM(E$4:E21)</f>
        <v>38669.55812249257</v>
      </c>
      <c r="G21">
        <f t="shared" si="1"/>
        <v>178213.39319326988</v>
      </c>
      <c r="H21" s="8">
        <f t="shared" si="2"/>
        <v>-9.9255933707229627E-3</v>
      </c>
    </row>
    <row r="22" spans="1:8" x14ac:dyDescent="0.2">
      <c r="A22" s="3">
        <f>净值数据!A22</f>
        <v>41486</v>
      </c>
      <c r="B22" s="9">
        <f>净值数据!R22</f>
        <v>4.3587272959999996</v>
      </c>
      <c r="C22">
        <v>10000</v>
      </c>
      <c r="D22">
        <f>SUM(C$4:C22)</f>
        <v>190000</v>
      </c>
      <c r="E22" s="1">
        <f t="shared" si="0"/>
        <v>2294.2476830741375</v>
      </c>
      <c r="F22">
        <f>SUM(E$4:E22)</f>
        <v>40963.805805566706</v>
      </c>
      <c r="G22">
        <f t="shared" si="1"/>
        <v>178550.05851276685</v>
      </c>
      <c r="H22" s="8">
        <f t="shared" si="2"/>
        <v>-6.0262849932806062E-2</v>
      </c>
    </row>
    <row r="23" spans="1:8" x14ac:dyDescent="0.2">
      <c r="A23" s="3">
        <f>净值数据!A23</f>
        <v>41516</v>
      </c>
      <c r="B23" s="9">
        <f>净值数据!R23</f>
        <v>4.9562157567999998</v>
      </c>
      <c r="C23">
        <v>10000</v>
      </c>
      <c r="D23">
        <f>SUM(C$4:C23)</f>
        <v>200000</v>
      </c>
      <c r="E23" s="1">
        <f t="shared" si="0"/>
        <v>2017.6684169327889</v>
      </c>
      <c r="F23">
        <f>SUM(E$4:E23)</f>
        <v>42981.474222499492</v>
      </c>
      <c r="G23">
        <f t="shared" si="1"/>
        <v>213025.459792045</v>
      </c>
      <c r="H23" s="8">
        <f t="shared" si="2"/>
        <v>6.5127298960224955E-2</v>
      </c>
    </row>
    <row r="24" spans="1:8" x14ac:dyDescent="0.2">
      <c r="A24" s="3">
        <f>净值数据!A24</f>
        <v>41547</v>
      </c>
      <c r="B24" s="9">
        <f>净值数据!R24</f>
        <v>4.9856004352000003</v>
      </c>
      <c r="C24">
        <v>10000</v>
      </c>
      <c r="D24">
        <f>SUM(C$4:C24)</f>
        <v>210000</v>
      </c>
      <c r="E24" s="1">
        <f t="shared" si="0"/>
        <v>2005.7764616267016</v>
      </c>
      <c r="F24">
        <f>SUM(E$4:E24)</f>
        <v>44987.250684126193</v>
      </c>
      <c r="G24">
        <f t="shared" si="1"/>
        <v>224288.45658923106</v>
      </c>
      <c r="H24" s="8">
        <f t="shared" si="2"/>
        <v>6.8040269472528836E-2</v>
      </c>
    </row>
    <row r="25" spans="1:8" x14ac:dyDescent="0.2">
      <c r="A25" s="3">
        <f>净值数据!A25</f>
        <v>41578</v>
      </c>
      <c r="B25" s="9">
        <f>净值数据!R25</f>
        <v>4.750523008</v>
      </c>
      <c r="C25">
        <v>10000</v>
      </c>
      <c r="D25">
        <f>SUM(C$4:C25)</f>
        <v>220000</v>
      </c>
      <c r="E25" s="1">
        <f t="shared" si="0"/>
        <v>2105.0313793154455</v>
      </c>
      <c r="F25">
        <f>SUM(E$4:E25)</f>
        <v>47092.282063441642</v>
      </c>
      <c r="G25">
        <f t="shared" si="1"/>
        <v>223712.96944160524</v>
      </c>
      <c r="H25" s="8">
        <f t="shared" si="2"/>
        <v>1.6877133825478285E-2</v>
      </c>
    </row>
    <row r="26" spans="1:8" x14ac:dyDescent="0.2">
      <c r="A26" s="3">
        <f>净值数据!A26</f>
        <v>41607</v>
      </c>
      <c r="B26" s="9">
        <f>净值数据!R26</f>
        <v>4.6819587584000004</v>
      </c>
      <c r="C26">
        <v>10000</v>
      </c>
      <c r="D26">
        <f>SUM(C$4:C26)</f>
        <v>230000</v>
      </c>
      <c r="E26" s="1">
        <f t="shared" si="0"/>
        <v>2135.8581986778054</v>
      </c>
      <c r="F26">
        <f>SUM(E$4:E26)</f>
        <v>49228.14026211945</v>
      </c>
      <c r="G26">
        <f t="shared" si="1"/>
        <v>230484.12245997385</v>
      </c>
      <c r="H26" s="8">
        <f t="shared" si="2"/>
        <v>2.104880260755948E-3</v>
      </c>
    </row>
    <row r="27" spans="1:8" x14ac:dyDescent="0.2">
      <c r="A27" s="3">
        <f>净值数据!A27</f>
        <v>41639</v>
      </c>
      <c r="B27" s="9">
        <f>净值数据!R27</f>
        <v>4.2999579391999996</v>
      </c>
      <c r="C27">
        <v>10000</v>
      </c>
      <c r="D27">
        <f>SUM(C$4:C27)</f>
        <v>240000</v>
      </c>
      <c r="E27" s="1">
        <f t="shared" si="0"/>
        <v>2325.60414343506</v>
      </c>
      <c r="F27">
        <f>SUM(E$4:E27)</f>
        <v>51553.744405554513</v>
      </c>
      <c r="G27">
        <f t="shared" si="1"/>
        <v>221678.9325521517</v>
      </c>
      <c r="H27" s="8">
        <f t="shared" si="2"/>
        <v>-7.633778103270128E-2</v>
      </c>
    </row>
    <row r="28" spans="1:8" x14ac:dyDescent="0.2">
      <c r="A28" s="3">
        <f>净值数据!A28</f>
        <v>41669</v>
      </c>
      <c r="B28" s="9">
        <f>净值数据!R28</f>
        <v>4.1530345471999999</v>
      </c>
      <c r="C28">
        <v>10000</v>
      </c>
      <c r="D28">
        <f>SUM(C$4:C28)</f>
        <v>250000</v>
      </c>
      <c r="E28" s="1">
        <f t="shared" si="0"/>
        <v>2407.8778749245075</v>
      </c>
      <c r="F28">
        <f>SUM(E$4:E28)</f>
        <v>53961.622280479023</v>
      </c>
      <c r="G28">
        <f t="shared" si="1"/>
        <v>224104.48155378664</v>
      </c>
      <c r="H28" s="8">
        <f t="shared" si="2"/>
        <v>-0.1035820737848534</v>
      </c>
    </row>
    <row r="29" spans="1:8" x14ac:dyDescent="0.2">
      <c r="A29" s="3">
        <f>净值数据!A29</f>
        <v>41698</v>
      </c>
      <c r="B29" s="9">
        <f>净值数据!R29</f>
        <v>3.9277520128000001</v>
      </c>
      <c r="C29">
        <v>10000</v>
      </c>
      <c r="D29">
        <f>SUM(C$4:C29)</f>
        <v>260000</v>
      </c>
      <c r="E29" s="1">
        <f t="shared" si="0"/>
        <v>2545.9855834613245</v>
      </c>
      <c r="F29">
        <f>SUM(E$4:E29)</f>
        <v>56507.607863940349</v>
      </c>
      <c r="G29">
        <f t="shared" si="1"/>
        <v>221947.87052610482</v>
      </c>
      <c r="H29" s="8">
        <f t="shared" si="2"/>
        <v>-0.14635434413036608</v>
      </c>
    </row>
    <row r="30" spans="1:8" x14ac:dyDescent="0.2">
      <c r="A30" s="3">
        <f>净值数据!A30</f>
        <v>41729</v>
      </c>
      <c r="B30" s="9">
        <f>净值数据!R30</f>
        <v>4.8778566143999997</v>
      </c>
      <c r="C30">
        <v>10000</v>
      </c>
      <c r="D30">
        <f>SUM(C$4:C30)</f>
        <v>270000</v>
      </c>
      <c r="E30" s="1">
        <f t="shared" si="0"/>
        <v>2050.0807609799022</v>
      </c>
      <c r="F30">
        <f>SUM(E$4:E30)</f>
        <v>58557.688624920251</v>
      </c>
      <c r="G30">
        <f t="shared" si="1"/>
        <v>285636.0087830429</v>
      </c>
      <c r="H30" s="8">
        <f t="shared" si="2"/>
        <v>5.7911143640899665E-2</v>
      </c>
    </row>
    <row r="31" spans="1:8" x14ac:dyDescent="0.2">
      <c r="A31" s="3">
        <f>净值数据!A31</f>
        <v>41759</v>
      </c>
      <c r="B31" s="9">
        <f>净值数据!R31</f>
        <v>4.3979068671999997</v>
      </c>
      <c r="C31">
        <v>10000</v>
      </c>
      <c r="D31">
        <f>SUM(C$4:C31)</f>
        <v>280000</v>
      </c>
      <c r="E31" s="1">
        <f t="shared" si="0"/>
        <v>2273.808950930938</v>
      </c>
      <c r="F31">
        <f>SUM(E$4:E31)</f>
        <v>60831.497575851186</v>
      </c>
      <c r="G31">
        <f t="shared" si="1"/>
        <v>267531.26093089604</v>
      </c>
      <c r="H31" s="8">
        <f t="shared" si="2"/>
        <v>-4.4531210961085588E-2</v>
      </c>
    </row>
    <row r="32" spans="1:8" x14ac:dyDescent="0.2">
      <c r="A32" s="3">
        <f>净值数据!A32</f>
        <v>41789</v>
      </c>
      <c r="B32" s="9">
        <f>净值数据!R32</f>
        <v>4.4174966527999997</v>
      </c>
      <c r="C32">
        <v>10000</v>
      </c>
      <c r="D32">
        <f>SUM(C$4:C32)</f>
        <v>290000</v>
      </c>
      <c r="E32" s="1">
        <f t="shared" si="0"/>
        <v>2263.7255409489826</v>
      </c>
      <c r="F32">
        <f>SUM(E$4:E32)</f>
        <v>63095.223116800167</v>
      </c>
      <c r="G32">
        <f t="shared" si="1"/>
        <v>278722.93692613393</v>
      </c>
      <c r="H32" s="8">
        <f t="shared" si="2"/>
        <v>-3.8886424392641672E-2</v>
      </c>
    </row>
    <row r="33" spans="1:8" x14ac:dyDescent="0.2">
      <c r="A33" s="3">
        <f>净值数据!A33</f>
        <v>41820</v>
      </c>
      <c r="B33" s="9">
        <f>净值数据!R33</f>
        <v>4.8680617216000002</v>
      </c>
      <c r="C33">
        <v>10000</v>
      </c>
      <c r="D33">
        <f>SUM(C$4:C33)</f>
        <v>300000</v>
      </c>
      <c r="E33" s="1">
        <f t="shared" si="0"/>
        <v>2054.2056719677889</v>
      </c>
      <c r="F33">
        <f>SUM(E$4:E33)</f>
        <v>65149.428788767953</v>
      </c>
      <c r="G33">
        <f t="shared" si="1"/>
        <v>317151.44047070632</v>
      </c>
      <c r="H33" s="8">
        <f t="shared" si="2"/>
        <v>5.7171468235687639E-2</v>
      </c>
    </row>
    <row r="34" spans="1:8" x14ac:dyDescent="0.2">
      <c r="A34" s="3">
        <f>净值数据!A34</f>
        <v>41851</v>
      </c>
      <c r="B34" s="9">
        <f>净值数据!R34</f>
        <v>5.2138239999999998</v>
      </c>
      <c r="C34">
        <v>10000</v>
      </c>
      <c r="D34">
        <f>SUM(C$4:C34)</f>
        <v>310000</v>
      </c>
      <c r="E34" s="1">
        <f t="shared" si="0"/>
        <v>1917.9780521935531</v>
      </c>
      <c r="F34">
        <f>SUM(E$4:E34)</f>
        <v>67067.406840961499</v>
      </c>
      <c r="G34">
        <f t="shared" si="1"/>
        <v>349677.65540516924</v>
      </c>
      <c r="H34" s="8">
        <f t="shared" si="2"/>
        <v>0.12799243679086847</v>
      </c>
    </row>
    <row r="35" spans="1:8" x14ac:dyDescent="0.2">
      <c r="A35" s="3">
        <f>净值数据!A35</f>
        <v>41880</v>
      </c>
      <c r="B35" s="9">
        <f>净值数据!R35</f>
        <v>5.1645440000000002</v>
      </c>
      <c r="C35">
        <v>10000</v>
      </c>
      <c r="D35">
        <f>SUM(C$4:C35)</f>
        <v>320000</v>
      </c>
      <c r="E35" s="1">
        <f t="shared" si="0"/>
        <v>1936.2793694854763</v>
      </c>
      <c r="F35">
        <f>SUM(E$4:E35)</f>
        <v>69003.686210446976</v>
      </c>
      <c r="G35">
        <f t="shared" si="1"/>
        <v>356372.57359604671</v>
      </c>
      <c r="H35" s="8">
        <f t="shared" si="2"/>
        <v>0.11366429248764609</v>
      </c>
    </row>
    <row r="36" spans="1:8" x14ac:dyDescent="0.2">
      <c r="A36" s="3">
        <f>净值数据!A36</f>
        <v>41912</v>
      </c>
      <c r="B36" s="9">
        <f>净值数据!R36</f>
        <v>5.8643200000000002</v>
      </c>
      <c r="C36">
        <v>10000</v>
      </c>
      <c r="D36">
        <f>SUM(C$4:C36)</f>
        <v>330000</v>
      </c>
      <c r="E36" s="1">
        <f t="shared" si="0"/>
        <v>1705.22754556368</v>
      </c>
      <c r="F36">
        <f>SUM(E$4:E36)</f>
        <v>70708.913756010661</v>
      </c>
      <c r="G36">
        <f t="shared" si="1"/>
        <v>414659.69711764844</v>
      </c>
      <c r="H36" s="8">
        <f t="shared" si="2"/>
        <v>0.25654453672014688</v>
      </c>
    </row>
    <row r="37" spans="1:8" x14ac:dyDescent="0.2">
      <c r="A37" s="3">
        <f>净值数据!A37</f>
        <v>41943</v>
      </c>
      <c r="B37" s="9">
        <f>净值数据!R37</f>
        <v>6.2289919999999999</v>
      </c>
      <c r="C37">
        <v>10000</v>
      </c>
      <c r="D37">
        <f>SUM(C$4:C37)</f>
        <v>340000</v>
      </c>
      <c r="E37" s="1">
        <f t="shared" si="0"/>
        <v>1605.3961860923887</v>
      </c>
      <c r="F37">
        <f>SUM(E$4:E37)</f>
        <v>72314.309942103049</v>
      </c>
      <c r="G37">
        <f t="shared" si="1"/>
        <v>450445.25811488036</v>
      </c>
      <c r="H37" s="8">
        <f t="shared" si="2"/>
        <v>0.32483899445553055</v>
      </c>
    </row>
    <row r="38" spans="1:8" x14ac:dyDescent="0.2">
      <c r="A38" s="3">
        <f>净值数据!A38</f>
        <v>41971</v>
      </c>
      <c r="B38" s="9">
        <f>净值数据!R38</f>
        <v>7.1061759999999996</v>
      </c>
      <c r="C38">
        <v>10000</v>
      </c>
      <c r="D38">
        <f>SUM(C$4:C38)</f>
        <v>350000</v>
      </c>
      <c r="E38" s="1">
        <f t="shared" si="0"/>
        <v>1407.2266152709981</v>
      </c>
      <c r="F38">
        <f>SUM(E$4:E38)</f>
        <v>73721.536557374042</v>
      </c>
      <c r="G38">
        <f t="shared" si="1"/>
        <v>523878.213767134</v>
      </c>
      <c r="H38" s="8">
        <f t="shared" si="2"/>
        <v>0.49679489647752573</v>
      </c>
    </row>
    <row r="39" spans="1:8" x14ac:dyDescent="0.2">
      <c r="A39" s="3">
        <f>净值数据!A39</f>
        <v>42004</v>
      </c>
      <c r="B39" s="9">
        <f>净值数据!R39</f>
        <v>7.4807040000000002</v>
      </c>
      <c r="C39">
        <v>10000</v>
      </c>
      <c r="D39">
        <f>SUM(C$4:C39)</f>
        <v>360000</v>
      </c>
      <c r="E39" s="1">
        <f t="shared" si="0"/>
        <v>1336.7725818318704</v>
      </c>
      <c r="F39">
        <f>SUM(E$4:E39)</f>
        <v>75058.309139205914</v>
      </c>
      <c r="G39">
        <f t="shared" si="1"/>
        <v>561488.9934108943</v>
      </c>
      <c r="H39" s="8">
        <f t="shared" si="2"/>
        <v>0.5596916483635952</v>
      </c>
    </row>
    <row r="40" spans="1:8" x14ac:dyDescent="0.2">
      <c r="A40" s="3">
        <f>净值数据!A40</f>
        <v>42034</v>
      </c>
      <c r="B40" s="9">
        <f>净值数据!R40</f>
        <v>7.3131519999999997</v>
      </c>
      <c r="C40">
        <v>10000</v>
      </c>
      <c r="D40">
        <f>SUM(C$4:C40)</f>
        <v>370000</v>
      </c>
      <c r="E40" s="1">
        <f t="shared" si="0"/>
        <v>1367.3994469142717</v>
      </c>
      <c r="F40">
        <f>SUM(E$4:E40)</f>
        <v>76425.708586120192</v>
      </c>
      <c r="G40">
        <f t="shared" si="1"/>
        <v>558912.82359800208</v>
      </c>
      <c r="H40" s="8">
        <f t="shared" si="2"/>
        <v>0.51057519891351921</v>
      </c>
    </row>
    <row r="41" spans="1:8" x14ac:dyDescent="0.2">
      <c r="A41" s="3">
        <f>净值数据!A41</f>
        <v>42062</v>
      </c>
      <c r="B41" s="9">
        <f>净值数据!R41</f>
        <v>8.4761600000000001</v>
      </c>
      <c r="C41">
        <v>10000</v>
      </c>
      <c r="D41">
        <f>SUM(C$4:C41)</f>
        <v>380000</v>
      </c>
      <c r="E41" s="1">
        <f t="shared" si="0"/>
        <v>1179.7795228027785</v>
      </c>
      <c r="F41">
        <f>SUM(E$4:E41)</f>
        <v>77605.488108922975</v>
      </c>
      <c r="G41">
        <f t="shared" si="1"/>
        <v>657796.5340893286</v>
      </c>
      <c r="H41" s="8">
        <f t="shared" si="2"/>
        <v>0.73104351076139107</v>
      </c>
    </row>
    <row r="42" spans="1:8" x14ac:dyDescent="0.2">
      <c r="A42" s="3">
        <f>净值数据!A42</f>
        <v>42094</v>
      </c>
      <c r="B42" s="9">
        <f>净值数据!R42</f>
        <v>9.2153600000000004</v>
      </c>
      <c r="C42">
        <v>10000</v>
      </c>
      <c r="D42">
        <f>SUM(C$4:C42)</f>
        <v>390000</v>
      </c>
      <c r="E42" s="1">
        <f t="shared" si="0"/>
        <v>1085.1448017223418</v>
      </c>
      <c r="F42">
        <f>SUM(E$4:E42)</f>
        <v>78690.632910645319</v>
      </c>
      <c r="G42">
        <f t="shared" si="1"/>
        <v>725162.51089944446</v>
      </c>
      <c r="H42" s="8">
        <f t="shared" si="2"/>
        <v>0.85939105358831913</v>
      </c>
    </row>
    <row r="43" spans="1:8" x14ac:dyDescent="0.2">
      <c r="A43" s="3">
        <f>净值数据!A43</f>
        <v>42124</v>
      </c>
      <c r="B43" s="9">
        <f>净值数据!R43</f>
        <v>10.752896</v>
      </c>
      <c r="C43">
        <v>10000</v>
      </c>
      <c r="D43">
        <f>SUM(C$4:C43)</f>
        <v>400000</v>
      </c>
      <c r="E43" s="1">
        <f t="shared" si="0"/>
        <v>929.98202530741492</v>
      </c>
      <c r="F43">
        <f>SUM(E$4:E43)</f>
        <v>79620.614935952734</v>
      </c>
      <c r="G43">
        <f t="shared" si="1"/>
        <v>856152.19186234637</v>
      </c>
      <c r="H43" s="8">
        <f t="shared" si="2"/>
        <v>1.1403804796558661</v>
      </c>
    </row>
    <row r="44" spans="1:8" x14ac:dyDescent="0.2">
      <c r="A44" s="3">
        <f>净值数据!A44</f>
        <v>42153</v>
      </c>
      <c r="B44" s="9">
        <f>净值数据!R44</f>
        <v>11.028864</v>
      </c>
      <c r="C44">
        <v>10000</v>
      </c>
      <c r="D44">
        <f>SUM(C$4:C44)</f>
        <v>410000</v>
      </c>
      <c r="E44" s="1">
        <f t="shared" si="0"/>
        <v>906.711697596416</v>
      </c>
      <c r="F44">
        <f>SUM(E$4:E44)</f>
        <v>80527.32663354915</v>
      </c>
      <c r="G44">
        <f t="shared" si="1"/>
        <v>888124.9337249914</v>
      </c>
      <c r="H44" s="8">
        <f t="shared" si="2"/>
        <v>1.1661583749390032</v>
      </c>
    </row>
    <row r="45" spans="1:8" x14ac:dyDescent="0.2">
      <c r="A45" s="3">
        <f>净值数据!A45</f>
        <v>42185</v>
      </c>
      <c r="B45" s="9">
        <f>净值数据!R45</f>
        <v>11.600512</v>
      </c>
      <c r="C45">
        <v>10000</v>
      </c>
      <c r="D45">
        <f>SUM(C$4:C45)</f>
        <v>420000</v>
      </c>
      <c r="E45" s="1">
        <f t="shared" si="0"/>
        <v>862.03091725606589</v>
      </c>
      <c r="F45">
        <f>SUM(E$4:E45)</f>
        <v>81389.357550805216</v>
      </c>
      <c r="G45">
        <f t="shared" si="1"/>
        <v>944158.21894040657</v>
      </c>
      <c r="H45" s="8">
        <f t="shared" si="2"/>
        <v>1.2479957593819204</v>
      </c>
    </row>
    <row r="46" spans="1:8" x14ac:dyDescent="0.2">
      <c r="A46" s="3">
        <f>净值数据!A46</f>
        <v>42216</v>
      </c>
      <c r="B46" s="9">
        <f>净值数据!R46</f>
        <v>7.9439359999999999</v>
      </c>
      <c r="C46">
        <v>10000</v>
      </c>
      <c r="D46">
        <f>SUM(C$4:C46)</f>
        <v>430000</v>
      </c>
      <c r="E46" s="1">
        <f t="shared" si="0"/>
        <v>1258.8218233379523</v>
      </c>
      <c r="F46">
        <f>SUM(E$4:E46)</f>
        <v>82648.179374143176</v>
      </c>
      <c r="G46">
        <f t="shared" si="1"/>
        <v>656551.84746471338</v>
      </c>
      <c r="H46" s="8">
        <f t="shared" si="2"/>
        <v>0.52686476154584505</v>
      </c>
    </row>
    <row r="47" spans="1:8" x14ac:dyDescent="0.2">
      <c r="A47" s="3">
        <f>净值数据!A47</f>
        <v>42247</v>
      </c>
      <c r="B47" s="9">
        <f>净值数据!R47</f>
        <v>7.0273279999999998</v>
      </c>
      <c r="C47">
        <v>10000</v>
      </c>
      <c r="D47">
        <f>SUM(C$4:C47)</f>
        <v>440000</v>
      </c>
      <c r="E47" s="1">
        <f t="shared" si="0"/>
        <v>1423.01597420812</v>
      </c>
      <c r="F47">
        <f>SUM(E$4:E47)</f>
        <v>84071.195348351292</v>
      </c>
      <c r="G47">
        <f t="shared" si="1"/>
        <v>590795.86506493879</v>
      </c>
      <c r="H47" s="8">
        <f t="shared" si="2"/>
        <v>0.34271787514758811</v>
      </c>
    </row>
    <row r="48" spans="1:8" x14ac:dyDescent="0.2">
      <c r="A48" s="3">
        <f>净值数据!A48</f>
        <v>42277</v>
      </c>
      <c r="B48" s="9">
        <f>净值数据!R48</f>
        <v>8.1410560000000007</v>
      </c>
      <c r="C48">
        <v>10000</v>
      </c>
      <c r="D48">
        <f>SUM(C$4:C48)</f>
        <v>450000</v>
      </c>
      <c r="E48" s="1">
        <f t="shared" si="0"/>
        <v>1228.3418760416339</v>
      </c>
      <c r="F48">
        <f>SUM(E$4:E48)</f>
        <v>85299.537224392931</v>
      </c>
      <c r="G48">
        <f t="shared" si="1"/>
        <v>694428.3093178675</v>
      </c>
      <c r="H48" s="8">
        <f t="shared" si="2"/>
        <v>0.54317402070637222</v>
      </c>
    </row>
    <row r="49" spans="1:8" x14ac:dyDescent="0.2">
      <c r="A49" s="3">
        <f>净值数据!A49</f>
        <v>42307</v>
      </c>
      <c r="B49" s="9">
        <f>净值数据!R49</f>
        <v>9.4519040000000007</v>
      </c>
      <c r="C49">
        <v>10000</v>
      </c>
      <c r="D49">
        <f>SUM(C$4:C49)</f>
        <v>460000</v>
      </c>
      <c r="E49" s="1">
        <f t="shared" si="0"/>
        <v>1057.98789323294</v>
      </c>
      <c r="F49">
        <f>SUM(E$4:E49)</f>
        <v>86357.525117625875</v>
      </c>
      <c r="G49">
        <f t="shared" si="1"/>
        <v>816243.03708938858</v>
      </c>
      <c r="H49" s="8">
        <f t="shared" si="2"/>
        <v>0.7744413849769316</v>
      </c>
    </row>
    <row r="50" spans="1:8" x14ac:dyDescent="0.2">
      <c r="A50" s="3">
        <f>净值数据!A50</f>
        <v>42338</v>
      </c>
      <c r="B50" s="9">
        <f>净值数据!R50</f>
        <v>9.3730560000000001</v>
      </c>
      <c r="C50">
        <v>10000</v>
      </c>
      <c r="D50">
        <f>SUM(C$4:C50)</f>
        <v>470000</v>
      </c>
      <c r="E50" s="1">
        <f t="shared" si="0"/>
        <v>1066.8878965408933</v>
      </c>
      <c r="F50">
        <f>SUM(E$4:E50)</f>
        <v>87424.41301416677</v>
      </c>
      <c r="G50">
        <f t="shared" si="1"/>
        <v>819433.91894891392</v>
      </c>
      <c r="H50" s="8">
        <f t="shared" si="2"/>
        <v>0.74347642329556152</v>
      </c>
    </row>
    <row r="51" spans="1:8" x14ac:dyDescent="0.2">
      <c r="A51" s="3">
        <f>净值数据!A51</f>
        <v>42369</v>
      </c>
      <c r="B51" s="9">
        <f>净值数据!R51</f>
        <v>10.683904</v>
      </c>
      <c r="C51">
        <v>10000</v>
      </c>
      <c r="D51">
        <f>SUM(C$4:C51)</f>
        <v>480000</v>
      </c>
      <c r="E51" s="1">
        <f t="shared" si="0"/>
        <v>935.98744429002727</v>
      </c>
      <c r="F51">
        <f>SUM(E$4:E51)</f>
        <v>88360.400458456803</v>
      </c>
      <c r="G51">
        <f t="shared" si="1"/>
        <v>944034.03589970851</v>
      </c>
      <c r="H51" s="8">
        <f t="shared" si="2"/>
        <v>0.96673757479105937</v>
      </c>
    </row>
    <row r="52" spans="1:8" x14ac:dyDescent="0.2">
      <c r="A52" s="3">
        <f>净值数据!A52</f>
        <v>42398</v>
      </c>
      <c r="B52" s="9">
        <f>净值数据!R52</f>
        <v>8.5254399999999997</v>
      </c>
      <c r="C52">
        <v>10000</v>
      </c>
      <c r="D52">
        <f>SUM(C$4:C52)</f>
        <v>490000</v>
      </c>
      <c r="E52" s="1">
        <f t="shared" si="0"/>
        <v>1172.9599879888897</v>
      </c>
      <c r="F52">
        <f>SUM(E$4:E52)</f>
        <v>89533.360446445688</v>
      </c>
      <c r="G52">
        <f t="shared" si="1"/>
        <v>763311.29248454585</v>
      </c>
      <c r="H52" s="8">
        <f t="shared" si="2"/>
        <v>0.55777814792764469</v>
      </c>
    </row>
    <row r="53" spans="1:8" x14ac:dyDescent="0.2">
      <c r="A53" s="3">
        <f>净值数据!A53</f>
        <v>42429</v>
      </c>
      <c r="B53" s="9">
        <f>净值数据!R53</f>
        <v>8.1114879999999996</v>
      </c>
      <c r="C53">
        <v>10000</v>
      </c>
      <c r="D53">
        <f>SUM(C$4:C53)</f>
        <v>500000</v>
      </c>
      <c r="E53" s="1">
        <f t="shared" si="0"/>
        <v>1232.8194284451879</v>
      </c>
      <c r="F53">
        <f>SUM(E$4:E53)</f>
        <v>90766.179874890877</v>
      </c>
      <c r="G53">
        <f t="shared" si="1"/>
        <v>736248.77886101883</v>
      </c>
      <c r="H53" s="8">
        <f t="shared" si="2"/>
        <v>0.47249755772203761</v>
      </c>
    </row>
    <row r="54" spans="1:8" x14ac:dyDescent="0.2">
      <c r="A54" s="3">
        <f>净值数据!A54</f>
        <v>42460</v>
      </c>
      <c r="B54" s="9">
        <f>净值数据!R54</f>
        <v>9.1660799999999991</v>
      </c>
      <c r="C54">
        <v>10000</v>
      </c>
      <c r="D54">
        <f>SUM(C$4:C54)</f>
        <v>510000</v>
      </c>
      <c r="E54" s="1">
        <f t="shared" si="0"/>
        <v>1090.9789135595588</v>
      </c>
      <c r="F54">
        <f>SUM(E$4:E54)</f>
        <v>91857.158788450441</v>
      </c>
      <c r="G54">
        <f t="shared" si="1"/>
        <v>841970.06602763978</v>
      </c>
      <c r="H54" s="8">
        <f t="shared" si="2"/>
        <v>0.65092169809341138</v>
      </c>
    </row>
    <row r="55" spans="1:8" x14ac:dyDescent="0.2">
      <c r="A55" s="3">
        <f>净值数据!A55</f>
        <v>42489</v>
      </c>
      <c r="B55" s="9">
        <f>净值数据!R55</f>
        <v>9.2843520000000002</v>
      </c>
      <c r="C55">
        <v>10000</v>
      </c>
      <c r="D55">
        <f>SUM(C$4:C55)</f>
        <v>520000</v>
      </c>
      <c r="E55" s="1">
        <f t="shared" si="0"/>
        <v>1077.0810930046598</v>
      </c>
      <c r="F55">
        <f>SUM(E$4:E55)</f>
        <v>92934.239881455098</v>
      </c>
      <c r="G55">
        <f t="shared" si="1"/>
        <v>862834.19591186743</v>
      </c>
      <c r="H55" s="8">
        <f t="shared" si="2"/>
        <v>0.65929653059974513</v>
      </c>
    </row>
    <row r="56" spans="1:8" x14ac:dyDescent="0.2">
      <c r="A56" s="3">
        <f>净值数据!A56</f>
        <v>42521</v>
      </c>
      <c r="B56" s="9">
        <f>净值数据!R56</f>
        <v>8.8704000000000001</v>
      </c>
      <c r="C56">
        <v>10000</v>
      </c>
      <c r="D56">
        <f>SUM(C$4:C56)</f>
        <v>530000</v>
      </c>
      <c r="E56" s="1">
        <f t="shared" si="0"/>
        <v>1127.3448773448774</v>
      </c>
      <c r="F56">
        <f>SUM(E$4:E56)</f>
        <v>94061.584758799974</v>
      </c>
      <c r="G56">
        <f t="shared" si="1"/>
        <v>834363.88144445932</v>
      </c>
      <c r="H56" s="8">
        <f t="shared" si="2"/>
        <v>0.57427147442350823</v>
      </c>
    </row>
    <row r="57" spans="1:8" x14ac:dyDescent="0.2">
      <c r="A57" s="3">
        <f>净值数据!A57</f>
        <v>42551</v>
      </c>
      <c r="B57" s="9">
        <f>净值数据!R57</f>
        <v>9.24</v>
      </c>
      <c r="C57">
        <v>10000</v>
      </c>
      <c r="D57">
        <f>SUM(C$4:C57)</f>
        <v>540000</v>
      </c>
      <c r="E57" s="1">
        <f t="shared" si="0"/>
        <v>1082.2510822510822</v>
      </c>
      <c r="F57">
        <f>SUM(E$4:E57)</f>
        <v>95143.835841051055</v>
      </c>
      <c r="G57">
        <f t="shared" si="1"/>
        <v>879129.04317131173</v>
      </c>
      <c r="H57" s="8">
        <f t="shared" si="2"/>
        <v>0.62801674661354023</v>
      </c>
    </row>
    <row r="58" spans="1:8" x14ac:dyDescent="0.2">
      <c r="A58" s="3">
        <f>净值数据!A58</f>
        <v>42580</v>
      </c>
      <c r="B58" s="9">
        <f>净值数据!R58</f>
        <v>8.99</v>
      </c>
      <c r="C58">
        <v>10000</v>
      </c>
      <c r="D58">
        <f>SUM(C$4:C58)</f>
        <v>550000</v>
      </c>
      <c r="E58" s="1">
        <f t="shared" si="0"/>
        <v>1112.3470522803113</v>
      </c>
      <c r="F58">
        <f>SUM(E$4:E58)</f>
        <v>96256.182893331366</v>
      </c>
      <c r="G58">
        <f t="shared" si="1"/>
        <v>865343.08421104902</v>
      </c>
      <c r="H58" s="8">
        <f t="shared" si="2"/>
        <v>0.57335106220190735</v>
      </c>
    </row>
    <row r="59" spans="1:8" x14ac:dyDescent="0.2">
      <c r="A59" s="3">
        <f>净值数据!A59</f>
        <v>42613</v>
      </c>
      <c r="B59" s="9">
        <f>净值数据!R59</f>
        <v>9.5299999999999994</v>
      </c>
      <c r="C59">
        <v>10000</v>
      </c>
      <c r="D59">
        <f>SUM(C$4:C59)</f>
        <v>560000</v>
      </c>
      <c r="E59" s="1">
        <f t="shared" si="0"/>
        <v>1049.3179433368311</v>
      </c>
      <c r="F59">
        <f>SUM(E$4:E59)</f>
        <v>97305.500836668201</v>
      </c>
      <c r="G59">
        <f t="shared" si="1"/>
        <v>927321.42297344794</v>
      </c>
      <c r="H59" s="8">
        <f t="shared" si="2"/>
        <v>0.65593111245258551</v>
      </c>
    </row>
    <row r="60" spans="1:8" x14ac:dyDescent="0.2">
      <c r="A60" s="3">
        <f>净值数据!A60</f>
        <v>42643</v>
      </c>
      <c r="B60" s="9">
        <f>净值数据!R60</f>
        <v>9.41</v>
      </c>
      <c r="C60">
        <v>10000</v>
      </c>
      <c r="D60">
        <f>SUM(C$4:C60)</f>
        <v>570000</v>
      </c>
      <c r="E60" s="1">
        <f t="shared" si="0"/>
        <v>1062.6992561105208</v>
      </c>
      <c r="F60">
        <f>SUM(E$4:E60)</f>
        <v>98368.200092778716</v>
      </c>
      <c r="G60">
        <f t="shared" si="1"/>
        <v>925644.76287304773</v>
      </c>
      <c r="H60" s="8">
        <f t="shared" si="2"/>
        <v>0.62393818047903116</v>
      </c>
    </row>
    <row r="61" spans="1:8" x14ac:dyDescent="0.2">
      <c r="A61" s="3">
        <f>净值数据!A61</f>
        <v>42674</v>
      </c>
      <c r="B61" s="9">
        <f>净值数据!R61</f>
        <v>9.19</v>
      </c>
      <c r="C61">
        <v>10000</v>
      </c>
      <c r="D61">
        <f>SUM(C$4:C61)</f>
        <v>580000</v>
      </c>
      <c r="E61" s="1">
        <f t="shared" si="0"/>
        <v>1088.139281828074</v>
      </c>
      <c r="F61">
        <f>SUM(E$4:E61)</f>
        <v>99456.339374606789</v>
      </c>
      <c r="G61">
        <f t="shared" si="1"/>
        <v>914003.75885263633</v>
      </c>
      <c r="H61" s="8">
        <f t="shared" si="2"/>
        <v>0.57586854974592461</v>
      </c>
    </row>
    <row r="62" spans="1:8" x14ac:dyDescent="0.2">
      <c r="A62" s="3">
        <f>净值数据!A62</f>
        <v>42704</v>
      </c>
      <c r="B62" s="9">
        <f>净值数据!R62</f>
        <v>9.82</v>
      </c>
      <c r="C62">
        <v>10000</v>
      </c>
      <c r="D62">
        <f>SUM(C$4:C62)</f>
        <v>590000</v>
      </c>
      <c r="E62" s="1">
        <f t="shared" si="0"/>
        <v>1018.3299389002036</v>
      </c>
      <c r="F62">
        <f>SUM(E$4:E62)</f>
        <v>100474.66931350699</v>
      </c>
      <c r="G62">
        <f t="shared" si="1"/>
        <v>986661.25265863875</v>
      </c>
      <c r="H62" s="8">
        <f t="shared" si="2"/>
        <v>0.67230720789599796</v>
      </c>
    </row>
    <row r="63" spans="1:8" x14ac:dyDescent="0.2">
      <c r="A63" s="3">
        <f>净值数据!A63</f>
        <v>42734</v>
      </c>
      <c r="B63" s="9">
        <f>净值数据!R63</f>
        <v>8.85</v>
      </c>
      <c r="C63">
        <v>10000</v>
      </c>
      <c r="D63">
        <f>SUM(C$4:C63)</f>
        <v>600000</v>
      </c>
      <c r="E63" s="1">
        <f t="shared" si="0"/>
        <v>1129.9435028248588</v>
      </c>
      <c r="F63">
        <f>SUM(E$4:E63)</f>
        <v>101604.61281633185</v>
      </c>
      <c r="G63">
        <f t="shared" si="1"/>
        <v>899200.82342453685</v>
      </c>
      <c r="H63" s="8">
        <f t="shared" si="2"/>
        <v>0.49866803904089485</v>
      </c>
    </row>
  </sheetData>
  <phoneticPr fontId="2" type="noConversion"/>
  <conditionalFormatting sqref="H4:H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{81BA90B0-7E29-498D-BB2E-41ECF74BCB7B}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BA90B0-7E29-498D-BB2E-41ECF74BCB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H4:H63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workbookViewId="0">
      <selection activeCell="F4" sqref="F4:F63"/>
    </sheetView>
  </sheetViews>
  <sheetFormatPr defaultRowHeight="14.25" x14ac:dyDescent="0.2"/>
  <cols>
    <col min="1" max="1" width="11.625" style="4" customWidth="1"/>
    <col min="2" max="2" width="7.375" style="4" customWidth="1"/>
    <col min="3" max="3" width="14.125" customWidth="1"/>
    <col min="4" max="6" width="13" customWidth="1"/>
    <col min="7" max="7" width="12.75" customWidth="1"/>
    <col min="8" max="8" width="13" customWidth="1"/>
  </cols>
  <sheetData>
    <row r="3" spans="1:8" x14ac:dyDescent="0.2">
      <c r="A3" s="4" t="str">
        <f>净值数据!A3</f>
        <v>日期</v>
      </c>
      <c r="B3" s="4" t="s">
        <v>6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>
        <f>净值数据!A4</f>
        <v>40939</v>
      </c>
      <c r="B4" s="9">
        <f>净值数据!S4</f>
        <v>3.6500192205678998</v>
      </c>
      <c r="C4">
        <v>10000</v>
      </c>
      <c r="D4">
        <f>SUM(C$4:C4)</f>
        <v>10000</v>
      </c>
      <c r="E4" s="1">
        <f>C4/B4</f>
        <v>2739.7116003252495</v>
      </c>
      <c r="F4">
        <f>SUM(E$4:E4)</f>
        <v>2739.7116003252495</v>
      </c>
      <c r="G4">
        <f>F4*B4</f>
        <v>10000</v>
      </c>
      <c r="H4" s="8">
        <f>G4/D4-1</f>
        <v>0</v>
      </c>
    </row>
    <row r="5" spans="1:8" x14ac:dyDescent="0.2">
      <c r="A5" s="3">
        <f>净值数据!A5</f>
        <v>40968</v>
      </c>
      <c r="B5" s="9">
        <f>净值数据!S5</f>
        <v>3.7962027187633001</v>
      </c>
      <c r="C5">
        <v>10000</v>
      </c>
      <c r="D5">
        <f>SUM(C$4:C5)</f>
        <v>20000</v>
      </c>
      <c r="E5" s="1">
        <f t="shared" ref="E5:E63" si="0">C5/B5</f>
        <v>2634.2112739589757</v>
      </c>
      <c r="F5">
        <f>SUM(E$4:E5)</f>
        <v>5373.9228742842251</v>
      </c>
      <c r="G5">
        <f t="shared" ref="G5:G63" si="1">F5*B5</f>
        <v>20400.500625782064</v>
      </c>
      <c r="H5" s="8">
        <f t="shared" ref="H5:H63" si="2">G5/D5-1</f>
        <v>2.0025031289103268E-2</v>
      </c>
    </row>
    <row r="6" spans="1:8" x14ac:dyDescent="0.2">
      <c r="A6" s="3">
        <f>净值数据!A6</f>
        <v>40998</v>
      </c>
      <c r="B6" s="9">
        <f>净值数据!S6</f>
        <v>3.4992674880538002</v>
      </c>
      <c r="C6">
        <v>10000</v>
      </c>
      <c r="D6">
        <f>SUM(C$4:C6)</f>
        <v>30000</v>
      </c>
      <c r="E6" s="1">
        <f t="shared" si="0"/>
        <v>2857.7409512531249</v>
      </c>
      <c r="F6">
        <f>SUM(E$4:E6)</f>
        <v>8231.6638255373509</v>
      </c>
      <c r="G6">
        <f t="shared" si="1"/>
        <v>28804.79359729142</v>
      </c>
      <c r="H6" s="8">
        <f t="shared" si="2"/>
        <v>-3.9840213423619319E-2</v>
      </c>
    </row>
    <row r="7" spans="1:8" x14ac:dyDescent="0.2">
      <c r="A7" s="3">
        <f>净值数据!A7</f>
        <v>41026</v>
      </c>
      <c r="B7" s="9">
        <f>净值数据!S7</f>
        <v>3.9880685601449</v>
      </c>
      <c r="C7">
        <v>10000</v>
      </c>
      <c r="D7">
        <f>SUM(C$4:C7)</f>
        <v>40000</v>
      </c>
      <c r="E7" s="1">
        <f t="shared" si="0"/>
        <v>2507.4794600914952</v>
      </c>
      <c r="F7">
        <f>SUM(E$4:E7)</f>
        <v>10739.143285628847</v>
      </c>
      <c r="G7">
        <f t="shared" si="1"/>
        <v>42828.439700307601</v>
      </c>
      <c r="H7" s="8">
        <f t="shared" si="2"/>
        <v>7.0710992507690085E-2</v>
      </c>
    </row>
    <row r="8" spans="1:8" x14ac:dyDescent="0.2">
      <c r="A8" s="3">
        <f>净值数据!A8</f>
        <v>41060</v>
      </c>
      <c r="B8" s="9">
        <f>净值数据!S8</f>
        <v>4.2667308535800004</v>
      </c>
      <c r="C8">
        <v>10000</v>
      </c>
      <c r="D8">
        <f>SUM(C$4:C8)</f>
        <v>50000</v>
      </c>
      <c r="E8" s="1">
        <f t="shared" si="0"/>
        <v>2343.7147416058597</v>
      </c>
      <c r="F8">
        <f>SUM(E$4:E8)</f>
        <v>13082.858027234706</v>
      </c>
      <c r="G8">
        <f t="shared" si="1"/>
        <v>55821.0339978091</v>
      </c>
      <c r="H8" s="8">
        <f t="shared" si="2"/>
        <v>0.11642067995618199</v>
      </c>
    </row>
    <row r="9" spans="1:8" x14ac:dyDescent="0.2">
      <c r="A9" s="3">
        <f>净值数据!A9</f>
        <v>41089</v>
      </c>
      <c r="B9" s="9">
        <f>净值数据!S9</f>
        <v>4.0657285435611996</v>
      </c>
      <c r="C9">
        <v>10000</v>
      </c>
      <c r="D9">
        <f>SUM(C$4:C9)</f>
        <v>60000</v>
      </c>
      <c r="E9" s="1">
        <f t="shared" si="0"/>
        <v>2459.5837850111193</v>
      </c>
      <c r="F9">
        <f>SUM(E$4:E9)</f>
        <v>15542.441812245826</v>
      </c>
      <c r="G9">
        <f t="shared" si="1"/>
        <v>63191.349312686914</v>
      </c>
      <c r="H9" s="8">
        <f t="shared" si="2"/>
        <v>5.3189155211448513E-2</v>
      </c>
    </row>
    <row r="10" spans="1:8" x14ac:dyDescent="0.2">
      <c r="A10" s="3">
        <f>净值数据!A10</f>
        <v>41121</v>
      </c>
      <c r="B10" s="9">
        <f>净值数据!S10</f>
        <v>3.4855627850980002</v>
      </c>
      <c r="C10">
        <v>10000</v>
      </c>
      <c r="D10">
        <f>SUM(C$4:C10)</f>
        <v>70000</v>
      </c>
      <c r="E10" s="1">
        <f t="shared" si="0"/>
        <v>2868.9771542069179</v>
      </c>
      <c r="F10">
        <f>SUM(E$4:E10)</f>
        <v>18411.418966452744</v>
      </c>
      <c r="G10">
        <f t="shared" si="1"/>
        <v>64174.156770315174</v>
      </c>
      <c r="H10" s="8">
        <f t="shared" si="2"/>
        <v>-8.3226331852640389E-2</v>
      </c>
    </row>
    <row r="11" spans="1:8" x14ac:dyDescent="0.2">
      <c r="A11" s="3">
        <f>净值数据!A11</f>
        <v>41152</v>
      </c>
      <c r="B11" s="9">
        <f>净值数据!S11</f>
        <v>3.2936969437163999</v>
      </c>
      <c r="C11">
        <v>10000</v>
      </c>
      <c r="D11">
        <f>SUM(C$4:C11)</f>
        <v>80000</v>
      </c>
      <c r="E11" s="1">
        <f t="shared" si="0"/>
        <v>3036.1020369763073</v>
      </c>
      <c r="F11">
        <f>SUM(E$4:E11)</f>
        <v>21447.52100342905</v>
      </c>
      <c r="G11">
        <f t="shared" si="1"/>
        <v>70641.634379287556</v>
      </c>
      <c r="H11" s="8">
        <f t="shared" si="2"/>
        <v>-0.1169795702589056</v>
      </c>
    </row>
    <row r="12" spans="1:8" x14ac:dyDescent="0.2">
      <c r="A12" s="3">
        <f>净值数据!A12</f>
        <v>41180</v>
      </c>
      <c r="B12" s="9">
        <f>净值数据!S12</f>
        <v>3.6682921578422998</v>
      </c>
      <c r="C12">
        <v>10000</v>
      </c>
      <c r="D12">
        <f>SUM(C$4:C12)</f>
        <v>90000</v>
      </c>
      <c r="E12" s="1">
        <f t="shared" si="0"/>
        <v>2726.0642199998674</v>
      </c>
      <c r="F12">
        <f>SUM(E$4:E12)</f>
        <v>24173.58522342892</v>
      </c>
      <c r="G12">
        <f t="shared" si="1"/>
        <v>88675.773102036808</v>
      </c>
      <c r="H12" s="8">
        <f t="shared" si="2"/>
        <v>-1.4713632199590987E-2</v>
      </c>
    </row>
    <row r="13" spans="1:8" x14ac:dyDescent="0.2">
      <c r="A13" s="3">
        <f>净值数据!A13</f>
        <v>41213</v>
      </c>
      <c r="B13" s="9">
        <f>净值数据!S13</f>
        <v>3.6089051117004001</v>
      </c>
      <c r="C13">
        <v>10000</v>
      </c>
      <c r="D13">
        <f>SUM(C$4:C13)</f>
        <v>100000</v>
      </c>
      <c r="E13" s="1">
        <f t="shared" si="0"/>
        <v>2770.9235046327726</v>
      </c>
      <c r="F13">
        <f>SUM(E$4:E13)</f>
        <v>26944.508728061694</v>
      </c>
      <c r="G13">
        <f t="shared" si="1"/>
        <v>97240.17528095789</v>
      </c>
      <c r="H13" s="8">
        <f t="shared" si="2"/>
        <v>-2.7598247190421143E-2</v>
      </c>
    </row>
    <row r="14" spans="1:8" x14ac:dyDescent="0.2">
      <c r="A14" s="3">
        <f>净值数据!A14</f>
        <v>41243</v>
      </c>
      <c r="B14" s="9">
        <f>净值数据!S14</f>
        <v>3.6500192205678998</v>
      </c>
      <c r="C14">
        <v>10000</v>
      </c>
      <c r="D14">
        <f>SUM(C$4:C14)</f>
        <v>110000</v>
      </c>
      <c r="E14" s="1">
        <f t="shared" si="0"/>
        <v>2739.7116003252495</v>
      </c>
      <c r="F14">
        <f>SUM(E$4:E14)</f>
        <v>29684.220328386942</v>
      </c>
      <c r="G14">
        <f t="shared" si="1"/>
        <v>108347.97474618471</v>
      </c>
      <c r="H14" s="8">
        <f t="shared" si="2"/>
        <v>-1.501841139832083E-2</v>
      </c>
    </row>
    <row r="15" spans="1:8" x14ac:dyDescent="0.2">
      <c r="A15" s="3">
        <f>净值数据!A15</f>
        <v>41274</v>
      </c>
      <c r="B15" s="9">
        <f>净值数据!S15</f>
        <v>4.1570932299334</v>
      </c>
      <c r="C15">
        <v>10000</v>
      </c>
      <c r="D15">
        <f>SUM(C$4:C15)</f>
        <v>120000</v>
      </c>
      <c r="E15" s="1">
        <f t="shared" si="0"/>
        <v>2405.5269985273358</v>
      </c>
      <c r="F15">
        <f>SUM(E$4:E15)</f>
        <v>32089.747326914279</v>
      </c>
      <c r="G15">
        <f t="shared" si="1"/>
        <v>133400.07136298876</v>
      </c>
      <c r="H15" s="8">
        <f t="shared" si="2"/>
        <v>0.11166726135823968</v>
      </c>
    </row>
    <row r="16" spans="1:8" x14ac:dyDescent="0.2">
      <c r="A16" s="3">
        <f>净值数据!A16</f>
        <v>41305</v>
      </c>
      <c r="B16" s="9">
        <f>净值数据!S16</f>
        <v>4.2987084938102003</v>
      </c>
      <c r="C16">
        <v>10000</v>
      </c>
      <c r="D16">
        <f>SUM(C$4:C16)</f>
        <v>130000</v>
      </c>
      <c r="E16" s="1">
        <f t="shared" si="0"/>
        <v>2326.2800942188119</v>
      </c>
      <c r="F16">
        <f>SUM(E$4:E16)</f>
        <v>34416.027421133091</v>
      </c>
      <c r="G16">
        <f t="shared" si="1"/>
        <v>147944.46939842959</v>
      </c>
      <c r="H16" s="8">
        <f t="shared" si="2"/>
        <v>0.13803437998792001</v>
      </c>
    </row>
    <row r="17" spans="1:8" x14ac:dyDescent="0.2">
      <c r="A17" s="3">
        <f>净值数据!A17</f>
        <v>41333</v>
      </c>
      <c r="B17" s="9">
        <f>净值数据!S17</f>
        <v>4.2210485103939002</v>
      </c>
      <c r="C17">
        <v>10000</v>
      </c>
      <c r="D17">
        <f>SUM(C$4:C17)</f>
        <v>140000</v>
      </c>
      <c r="E17" s="1">
        <f t="shared" si="0"/>
        <v>2369.0796197617778</v>
      </c>
      <c r="F17">
        <f>SUM(E$4:E17)</f>
        <v>36785.107040894865</v>
      </c>
      <c r="G17">
        <f t="shared" si="1"/>
        <v>155271.72127964944</v>
      </c>
      <c r="H17" s="8">
        <f t="shared" si="2"/>
        <v>0.10908372342606754</v>
      </c>
    </row>
    <row r="18" spans="1:8" x14ac:dyDescent="0.2">
      <c r="A18" s="3">
        <f>净值数据!A18</f>
        <v>41362</v>
      </c>
      <c r="B18" s="9">
        <f>净值数据!S18</f>
        <v>4.2347532133497001</v>
      </c>
      <c r="C18">
        <v>10000</v>
      </c>
      <c r="D18">
        <f>SUM(C$4:C18)</f>
        <v>150000</v>
      </c>
      <c r="E18" s="1">
        <f t="shared" si="0"/>
        <v>2361.4126954259928</v>
      </c>
      <c r="F18">
        <f>SUM(E$4:E18)</f>
        <v>39146.519736320857</v>
      </c>
      <c r="G18">
        <f t="shared" si="1"/>
        <v>165775.85024484221</v>
      </c>
      <c r="H18" s="8">
        <f t="shared" si="2"/>
        <v>0.10517233496561462</v>
      </c>
    </row>
    <row r="19" spans="1:8" x14ac:dyDescent="0.2">
      <c r="A19" s="3">
        <f>净值数据!A19</f>
        <v>41390</v>
      </c>
      <c r="B19" s="9">
        <f>净值数据!S19</f>
        <v>3.9332497483215998</v>
      </c>
      <c r="C19">
        <v>10000</v>
      </c>
      <c r="D19">
        <f>SUM(C$4:C19)</f>
        <v>160000</v>
      </c>
      <c r="E19" s="1">
        <f t="shared" si="0"/>
        <v>2542.4269090126327</v>
      </c>
      <c r="F19">
        <f>SUM(E$4:E19)</f>
        <v>41688.94664533349</v>
      </c>
      <c r="G19">
        <f t="shared" si="1"/>
        <v>163973.03890055054</v>
      </c>
      <c r="H19" s="8">
        <f t="shared" si="2"/>
        <v>2.4831493128440796E-2</v>
      </c>
    </row>
    <row r="20" spans="1:8" x14ac:dyDescent="0.2">
      <c r="A20" s="3">
        <f>净值数据!A20</f>
        <v>41425</v>
      </c>
      <c r="B20" s="9">
        <f>净值数据!S20</f>
        <v>4.3099213470439999</v>
      </c>
      <c r="C20">
        <v>10000</v>
      </c>
      <c r="D20">
        <f>SUM(C$4:C20)</f>
        <v>170000</v>
      </c>
      <c r="E20" s="1">
        <f t="shared" si="0"/>
        <v>2320.2279565631966</v>
      </c>
      <c r="F20">
        <f>SUM(E$4:E20)</f>
        <v>44009.174601896688</v>
      </c>
      <c r="G20">
        <f t="shared" si="1"/>
        <v>189676.08108250116</v>
      </c>
      <c r="H20" s="8">
        <f t="shared" si="2"/>
        <v>0.11574165342647746</v>
      </c>
    </row>
    <row r="21" spans="1:8" x14ac:dyDescent="0.2">
      <c r="A21" s="3">
        <f>净值数据!A21</f>
        <v>41453</v>
      </c>
      <c r="B21" s="9">
        <f>净值数据!S21</f>
        <v>3.5053399602050002</v>
      </c>
      <c r="C21">
        <v>10000</v>
      </c>
      <c r="D21">
        <f>SUM(C$4:C21)</f>
        <v>180000</v>
      </c>
      <c r="E21" s="1">
        <f t="shared" si="0"/>
        <v>2852.7903465931381</v>
      </c>
      <c r="F21">
        <f>SUM(E$4:E21)</f>
        <v>46861.964948489825</v>
      </c>
      <c r="G21">
        <f t="shared" si="1"/>
        <v>164267.11834766745</v>
      </c>
      <c r="H21" s="8">
        <f t="shared" si="2"/>
        <v>-8.7404898068514147E-2</v>
      </c>
    </row>
    <row r="22" spans="1:8" x14ac:dyDescent="0.2">
      <c r="A22" s="3">
        <f>净值数据!A22</f>
        <v>41486</v>
      </c>
      <c r="B22" s="9">
        <f>净值数据!S22</f>
        <v>3.726482212728</v>
      </c>
      <c r="C22">
        <v>10000</v>
      </c>
      <c r="D22">
        <f>SUM(C$4:C22)</f>
        <v>190000</v>
      </c>
      <c r="E22" s="1">
        <f t="shared" si="0"/>
        <v>2683.4959699645051</v>
      </c>
      <c r="F22">
        <f>SUM(E$4:E22)</f>
        <v>49545.46091845433</v>
      </c>
      <c r="G22">
        <f t="shared" si="1"/>
        <v>184630.27883403032</v>
      </c>
      <c r="H22" s="8">
        <f t="shared" si="2"/>
        <v>-2.8261690347208823E-2</v>
      </c>
    </row>
    <row r="23" spans="1:8" x14ac:dyDescent="0.2">
      <c r="A23" s="3">
        <f>净值数据!A23</f>
        <v>41516</v>
      </c>
      <c r="B23" s="9">
        <f>净值数据!S23</f>
        <v>4.4087295875330001</v>
      </c>
      <c r="C23">
        <v>10000</v>
      </c>
      <c r="D23">
        <f>SUM(C$4:C23)</f>
        <v>200000</v>
      </c>
      <c r="E23" s="1">
        <f t="shared" si="0"/>
        <v>2268.2271165548432</v>
      </c>
      <c r="F23">
        <f>SUM(E$4:E23)</f>
        <v>51813.688035009174</v>
      </c>
      <c r="G23">
        <f t="shared" si="1"/>
        <v>228432.53947914953</v>
      </c>
      <c r="H23" s="8">
        <f t="shared" si="2"/>
        <v>0.14216269739574772</v>
      </c>
    </row>
    <row r="24" spans="1:8" x14ac:dyDescent="0.2">
      <c r="A24" s="3">
        <f>净值数据!A24</f>
        <v>41547</v>
      </c>
      <c r="B24" s="9">
        <f>净值数据!S24</f>
        <v>4.1405357919199997</v>
      </c>
      <c r="C24">
        <v>10000</v>
      </c>
      <c r="D24">
        <f>SUM(C$4:C24)</f>
        <v>210000</v>
      </c>
      <c r="E24" s="1">
        <f t="shared" si="0"/>
        <v>2415.1463729680549</v>
      </c>
      <c r="F24">
        <f>SUM(E$4:E24)</f>
        <v>54228.834407977229</v>
      </c>
      <c r="G24">
        <f t="shared" si="1"/>
        <v>224536.42982033253</v>
      </c>
      <c r="H24" s="8">
        <f t="shared" si="2"/>
        <v>6.9221094382535764E-2</v>
      </c>
    </row>
    <row r="25" spans="1:8" x14ac:dyDescent="0.2">
      <c r="A25" s="3">
        <f>净值数据!A25</f>
        <v>41578</v>
      </c>
      <c r="B25" s="9">
        <f>净值数据!S25</f>
        <v>4.1123048660660002</v>
      </c>
      <c r="C25">
        <v>10000</v>
      </c>
      <c r="D25">
        <f>SUM(C$4:C25)</f>
        <v>220000</v>
      </c>
      <c r="E25" s="1">
        <f t="shared" si="0"/>
        <v>2431.7263251852264</v>
      </c>
      <c r="F25">
        <f>SUM(E$4:E25)</f>
        <v>56660.560733162456</v>
      </c>
      <c r="G25">
        <f t="shared" si="1"/>
        <v>233005.4996170121</v>
      </c>
      <c r="H25" s="8">
        <f t="shared" si="2"/>
        <v>5.9115907350054897E-2</v>
      </c>
    </row>
    <row r="26" spans="1:8" x14ac:dyDescent="0.2">
      <c r="A26" s="3">
        <f>净值数据!A26</f>
        <v>41607</v>
      </c>
      <c r="B26" s="9">
        <f>净值数据!S26</f>
        <v>4.2487543410270003</v>
      </c>
      <c r="C26">
        <v>10000</v>
      </c>
      <c r="D26">
        <f>SUM(C$4:C26)</f>
        <v>230000</v>
      </c>
      <c r="E26" s="1">
        <f t="shared" si="0"/>
        <v>2353.6310168459445</v>
      </c>
      <c r="F26">
        <f>SUM(E$4:E26)</f>
        <v>59014.191750008402</v>
      </c>
      <c r="G26">
        <f t="shared" si="1"/>
        <v>250736.80338004799</v>
      </c>
      <c r="H26" s="8">
        <f t="shared" si="2"/>
        <v>9.0160014695860768E-2</v>
      </c>
    </row>
    <row r="27" spans="1:8" x14ac:dyDescent="0.2">
      <c r="A27" s="3">
        <f>净值数据!A27</f>
        <v>41639</v>
      </c>
      <c r="B27" s="9">
        <f>净值数据!S27</f>
        <v>4.2675749582630003</v>
      </c>
      <c r="C27">
        <v>10000</v>
      </c>
      <c r="D27">
        <f>SUM(C$4:C27)</f>
        <v>240000</v>
      </c>
      <c r="E27" s="1">
        <f t="shared" si="0"/>
        <v>2343.2511667165249</v>
      </c>
      <c r="F27">
        <f>SUM(E$4:E27)</f>
        <v>61357.442916724925</v>
      </c>
      <c r="G27">
        <f t="shared" si="1"/>
        <v>261847.4868944668</v>
      </c>
      <c r="H27" s="8">
        <f t="shared" si="2"/>
        <v>9.1031195393611597E-2</v>
      </c>
    </row>
    <row r="28" spans="1:8" x14ac:dyDescent="0.2">
      <c r="A28" s="3">
        <f>净值数据!A28</f>
        <v>41669</v>
      </c>
      <c r="B28" s="9">
        <f>净值数据!S28</f>
        <v>3.9899708540319998</v>
      </c>
      <c r="C28">
        <v>10000</v>
      </c>
      <c r="D28">
        <f>SUM(C$4:C28)</f>
        <v>250000</v>
      </c>
      <c r="E28" s="1">
        <f t="shared" si="0"/>
        <v>2506.2839719479816</v>
      </c>
      <c r="F28">
        <f>SUM(E$4:E28)</f>
        <v>63863.726888672907</v>
      </c>
      <c r="G28">
        <f t="shared" si="1"/>
        <v>254814.40891566462</v>
      </c>
      <c r="H28" s="8">
        <f t="shared" si="2"/>
        <v>1.925763566265859E-2</v>
      </c>
    </row>
    <row r="29" spans="1:8" x14ac:dyDescent="0.2">
      <c r="A29" s="3">
        <f>净值数据!A29</f>
        <v>41698</v>
      </c>
      <c r="B29" s="9">
        <f>净值数据!S29</f>
        <v>4.1217151746839997</v>
      </c>
      <c r="C29">
        <v>10000</v>
      </c>
      <c r="D29">
        <f>SUM(C$4:C29)</f>
        <v>260000</v>
      </c>
      <c r="E29" s="1">
        <f t="shared" si="0"/>
        <v>2426.174438598046</v>
      </c>
      <c r="F29">
        <f>SUM(E$4:E29)</f>
        <v>66289.901327270956</v>
      </c>
      <c r="G29">
        <f t="shared" si="1"/>
        <v>273228.0922289177</v>
      </c>
      <c r="H29" s="8">
        <f t="shared" si="2"/>
        <v>5.0877277803529575E-2</v>
      </c>
    </row>
    <row r="30" spans="1:8" x14ac:dyDescent="0.2">
      <c r="A30" s="3">
        <f>净值数据!A30</f>
        <v>41729</v>
      </c>
      <c r="B30" s="9">
        <f>净值数据!S30</f>
        <v>4.6957440003819997</v>
      </c>
      <c r="C30">
        <v>10000</v>
      </c>
      <c r="D30">
        <f>SUM(C$4:C30)</f>
        <v>270000</v>
      </c>
      <c r="E30" s="1">
        <f t="shared" si="0"/>
        <v>2129.5879841802489</v>
      </c>
      <c r="F30">
        <f>SUM(E$4:E30)</f>
        <v>68419.489311451209</v>
      </c>
      <c r="G30">
        <f t="shared" si="1"/>
        <v>321280.40644344734</v>
      </c>
      <c r="H30" s="8">
        <f t="shared" si="2"/>
        <v>0.18992743127202716</v>
      </c>
    </row>
    <row r="31" spans="1:8" x14ac:dyDescent="0.2">
      <c r="A31" s="3">
        <f>净值数据!A31</f>
        <v>41759</v>
      </c>
      <c r="B31" s="9">
        <f>净值数据!S31</f>
        <v>4.7004491546910003</v>
      </c>
      <c r="C31">
        <v>10000</v>
      </c>
      <c r="D31">
        <f>SUM(C$4:C31)</f>
        <v>280000</v>
      </c>
      <c r="E31" s="1">
        <f t="shared" si="0"/>
        <v>2127.4562644763641</v>
      </c>
      <c r="F31">
        <f>SUM(E$4:E31)</f>
        <v>70546.945575927573</v>
      </c>
      <c r="G31">
        <f t="shared" si="1"/>
        <v>331602.33069840079</v>
      </c>
      <c r="H31" s="8">
        <f t="shared" si="2"/>
        <v>0.18429403820857426</v>
      </c>
    </row>
    <row r="32" spans="1:8" x14ac:dyDescent="0.2">
      <c r="A32" s="3">
        <f>净值数据!A32</f>
        <v>41789</v>
      </c>
      <c r="B32" s="9">
        <f>净值数据!S32</f>
        <v>4.8274883210340001</v>
      </c>
      <c r="C32">
        <v>10000</v>
      </c>
      <c r="D32">
        <f>SUM(C$4:C32)</f>
        <v>290000</v>
      </c>
      <c r="E32" s="1">
        <f t="shared" si="0"/>
        <v>2071.4705733059336</v>
      </c>
      <c r="F32">
        <f>SUM(E$4:E32)</f>
        <v>72618.416149233512</v>
      </c>
      <c r="G32">
        <f t="shared" si="1"/>
        <v>350564.55585241161</v>
      </c>
      <c r="H32" s="8">
        <f t="shared" si="2"/>
        <v>0.20884329604279861</v>
      </c>
    </row>
    <row r="33" spans="1:8" x14ac:dyDescent="0.2">
      <c r="A33" s="3">
        <f>净值数据!A33</f>
        <v>41820</v>
      </c>
      <c r="B33" s="9">
        <f>净值数据!S33</f>
        <v>4.7003086300000003</v>
      </c>
      <c r="C33">
        <v>10000</v>
      </c>
      <c r="D33">
        <f>SUM(C$4:C33)</f>
        <v>300000</v>
      </c>
      <c r="E33" s="1">
        <f t="shared" si="0"/>
        <v>2127.5198688389105</v>
      </c>
      <c r="F33">
        <f>SUM(E$4:E33)</f>
        <v>74745.936018072418</v>
      </c>
      <c r="G33">
        <f t="shared" si="1"/>
        <v>351328.96812317363</v>
      </c>
      <c r="H33" s="8">
        <f t="shared" si="2"/>
        <v>0.17109656041057875</v>
      </c>
    </row>
    <row r="34" spans="1:8" x14ac:dyDescent="0.2">
      <c r="A34" s="3">
        <f>净值数据!A34</f>
        <v>41851</v>
      </c>
      <c r="B34" s="9">
        <f>净值数据!S34</f>
        <v>4.89413579</v>
      </c>
      <c r="C34">
        <v>10000</v>
      </c>
      <c r="D34">
        <f>SUM(C$4:C34)</f>
        <v>310000</v>
      </c>
      <c r="E34" s="1">
        <f t="shared" si="0"/>
        <v>2043.261656211627</v>
      </c>
      <c r="F34">
        <f>SUM(E$4:E34)</f>
        <v>76789.197674284049</v>
      </c>
      <c r="G34">
        <f t="shared" si="1"/>
        <v>375816.76062309835</v>
      </c>
      <c r="H34" s="8">
        <f t="shared" si="2"/>
        <v>0.21231213104225266</v>
      </c>
    </row>
    <row r="35" spans="1:8" x14ac:dyDescent="0.2">
      <c r="A35" s="3">
        <f>净值数据!A35</f>
        <v>41880</v>
      </c>
      <c r="B35" s="9">
        <f>净值数据!S35</f>
        <v>5.2720987519999998</v>
      </c>
      <c r="C35">
        <v>10000</v>
      </c>
      <c r="D35">
        <f>SUM(C$4:C35)</f>
        <v>320000</v>
      </c>
      <c r="E35" s="1">
        <f t="shared" si="0"/>
        <v>1896.777824240573</v>
      </c>
      <c r="F35">
        <f>SUM(E$4:E35)</f>
        <v>78685.975498524625</v>
      </c>
      <c r="G35">
        <f t="shared" si="1"/>
        <v>414840.23322567425</v>
      </c>
      <c r="H35" s="8">
        <f t="shared" si="2"/>
        <v>0.296375728830232</v>
      </c>
    </row>
    <row r="36" spans="1:8" x14ac:dyDescent="0.2">
      <c r="A36" s="3">
        <f>净值数据!A36</f>
        <v>41912</v>
      </c>
      <c r="B36" s="9">
        <f>净值数据!S36</f>
        <v>5.9117283799999996</v>
      </c>
      <c r="C36">
        <v>10000</v>
      </c>
      <c r="D36">
        <f>SUM(C$4:C36)</f>
        <v>330000</v>
      </c>
      <c r="E36" s="1">
        <f t="shared" si="0"/>
        <v>1691.5526826014291</v>
      </c>
      <c r="F36">
        <f>SUM(E$4:E36)</f>
        <v>80377.52818112605</v>
      </c>
      <c r="G36">
        <f t="shared" si="1"/>
        <v>475170.1144626126</v>
      </c>
      <c r="H36" s="8">
        <f t="shared" si="2"/>
        <v>0.43990943776549285</v>
      </c>
    </row>
    <row r="37" spans="1:8" x14ac:dyDescent="0.2">
      <c r="A37" s="3">
        <f>净值数据!A37</f>
        <v>41943</v>
      </c>
      <c r="B37" s="9">
        <f>净值数据!S37</f>
        <v>6.44475307</v>
      </c>
      <c r="C37">
        <v>10000</v>
      </c>
      <c r="D37">
        <f>SUM(C$4:C37)</f>
        <v>340000</v>
      </c>
      <c r="E37" s="1">
        <f t="shared" si="0"/>
        <v>1551.6498291531905</v>
      </c>
      <c r="F37">
        <f>SUM(E$4:E37)</f>
        <v>81929.17801027924</v>
      </c>
      <c r="G37">
        <f t="shared" si="1"/>
        <v>528013.32150432363</v>
      </c>
      <c r="H37" s="8">
        <f t="shared" si="2"/>
        <v>0.55298035736565776</v>
      </c>
    </row>
    <row r="38" spans="1:8" x14ac:dyDescent="0.2">
      <c r="A38" s="3">
        <f>净值数据!A38</f>
        <v>41971</v>
      </c>
      <c r="B38" s="9">
        <f>净值数据!S38</f>
        <v>6.5707407240000002</v>
      </c>
      <c r="C38">
        <v>10000</v>
      </c>
      <c r="D38">
        <f>SUM(C$4:C38)</f>
        <v>350000</v>
      </c>
      <c r="E38" s="1">
        <f t="shared" si="0"/>
        <v>1521.8984312490732</v>
      </c>
      <c r="F38">
        <f>SUM(E$4:E38)</f>
        <v>83451.076441528319</v>
      </c>
      <c r="G38">
        <f t="shared" si="1"/>
        <v>548335.3864359872</v>
      </c>
      <c r="H38" s="8">
        <f t="shared" si="2"/>
        <v>0.56667253267424922</v>
      </c>
    </row>
    <row r="39" spans="1:8" x14ac:dyDescent="0.2">
      <c r="A39" s="3">
        <f>净值数据!A39</f>
        <v>42004</v>
      </c>
      <c r="B39" s="9">
        <f>净值数据!S39</f>
        <v>8.0050617079999995</v>
      </c>
      <c r="C39">
        <v>10000</v>
      </c>
      <c r="D39">
        <f>SUM(C$4:C39)</f>
        <v>360000</v>
      </c>
      <c r="E39" s="1">
        <f t="shared" si="0"/>
        <v>1249.2096082165517</v>
      </c>
      <c r="F39">
        <f>SUM(E$4:E39)</f>
        <v>84700.286049744871</v>
      </c>
      <c r="G39">
        <f t="shared" si="1"/>
        <v>678031.01651345915</v>
      </c>
      <c r="H39" s="8">
        <f t="shared" si="2"/>
        <v>0.8834194903151642</v>
      </c>
    </row>
    <row r="40" spans="1:8" x14ac:dyDescent="0.2">
      <c r="A40" s="3">
        <f>净值数据!A40</f>
        <v>42034</v>
      </c>
      <c r="B40" s="9">
        <f>净值数据!S40</f>
        <v>7.6658641779999996</v>
      </c>
      <c r="C40">
        <v>10000</v>
      </c>
      <c r="D40">
        <f>SUM(C$4:C40)</f>
        <v>370000</v>
      </c>
      <c r="E40" s="1">
        <f t="shared" si="0"/>
        <v>1304.4843696420628</v>
      </c>
      <c r="F40">
        <f>SUM(E$4:E40)</f>
        <v>86004.770419386929</v>
      </c>
      <c r="G40">
        <f t="shared" si="1"/>
        <v>659300.88869509229</v>
      </c>
      <c r="H40" s="8">
        <f t="shared" si="2"/>
        <v>0.78189429377051978</v>
      </c>
    </row>
    <row r="41" spans="1:8" x14ac:dyDescent="0.2">
      <c r="A41" s="3">
        <f>净值数据!A41</f>
        <v>42062</v>
      </c>
      <c r="B41" s="9">
        <f>净值数据!S41</f>
        <v>8.4217901019999992</v>
      </c>
      <c r="C41">
        <v>10000</v>
      </c>
      <c r="D41">
        <f>SUM(C$4:C41)</f>
        <v>380000</v>
      </c>
      <c r="E41" s="1">
        <f t="shared" si="0"/>
        <v>1187.3960142541678</v>
      </c>
      <c r="F41">
        <f>SUM(E$4:E41)</f>
        <v>87192.16643364109</v>
      </c>
      <c r="G41">
        <f t="shared" si="1"/>
        <v>734314.12424277514</v>
      </c>
      <c r="H41" s="8">
        <f t="shared" si="2"/>
        <v>0.93240559011256607</v>
      </c>
    </row>
    <row r="42" spans="1:8" x14ac:dyDescent="0.2">
      <c r="A42" s="3">
        <f>净值数据!A42</f>
        <v>42094</v>
      </c>
      <c r="B42" s="9">
        <f>净值数据!S42</f>
        <v>10.767098738</v>
      </c>
      <c r="C42">
        <v>10000</v>
      </c>
      <c r="D42">
        <f>SUM(C$4:C42)</f>
        <v>390000</v>
      </c>
      <c r="E42" s="1">
        <f t="shared" si="0"/>
        <v>928.75529827801233</v>
      </c>
      <c r="F42">
        <f>SUM(E$4:E42)</f>
        <v>88120.921731919108</v>
      </c>
      <c r="G42">
        <f t="shared" si="1"/>
        <v>948806.66517114302</v>
      </c>
      <c r="H42" s="8">
        <f t="shared" si="2"/>
        <v>1.4328376030029308</v>
      </c>
    </row>
    <row r="43" spans="1:8" x14ac:dyDescent="0.2">
      <c r="A43" s="3">
        <f>净值数据!A43</f>
        <v>42124</v>
      </c>
      <c r="B43" s="9">
        <f>净值数据!S43</f>
        <v>13.771419718000001</v>
      </c>
      <c r="C43">
        <v>10000</v>
      </c>
      <c r="D43">
        <f>SUM(C$4:C43)</f>
        <v>400000</v>
      </c>
      <c r="E43" s="1">
        <f t="shared" si="0"/>
        <v>726.14154566282309</v>
      </c>
      <c r="F43">
        <f>SUM(E$4:E43)</f>
        <v>88847.063277581925</v>
      </c>
      <c r="G43">
        <f t="shared" si="1"/>
        <v>1223550.1991072856</v>
      </c>
      <c r="H43" s="8">
        <f t="shared" si="2"/>
        <v>2.0588754977682138</v>
      </c>
    </row>
    <row r="44" spans="1:8" x14ac:dyDescent="0.2">
      <c r="A44" s="3">
        <f>净值数据!A44</f>
        <v>42153</v>
      </c>
      <c r="B44" s="9">
        <f>净值数据!S44</f>
        <v>21.098086366</v>
      </c>
      <c r="C44">
        <v>10000</v>
      </c>
      <c r="D44">
        <f>SUM(C$4:C44)</f>
        <v>410000</v>
      </c>
      <c r="E44" s="1">
        <f t="shared" si="0"/>
        <v>473.97663591496172</v>
      </c>
      <c r="F44">
        <f>SUM(E$4:E44)</f>
        <v>89321.03991349689</v>
      </c>
      <c r="G44">
        <f t="shared" si="1"/>
        <v>1884503.0143958905</v>
      </c>
      <c r="H44" s="8">
        <f t="shared" si="2"/>
        <v>3.5963488155997334</v>
      </c>
    </row>
    <row r="45" spans="1:8" x14ac:dyDescent="0.2">
      <c r="A45" s="3">
        <f>净值数据!A45</f>
        <v>42185</v>
      </c>
      <c r="B45" s="9">
        <f>净值数据!S45</f>
        <v>13.025185152000001</v>
      </c>
      <c r="C45">
        <v>10000</v>
      </c>
      <c r="D45">
        <f>SUM(C$4:C45)</f>
        <v>420000</v>
      </c>
      <c r="E45" s="1">
        <f t="shared" si="0"/>
        <v>767.74340504975567</v>
      </c>
      <c r="F45">
        <f>SUM(E$4:E45)</f>
        <v>90088.783318546644</v>
      </c>
      <c r="G45">
        <f t="shared" si="1"/>
        <v>1173423.082842479</v>
      </c>
      <c r="H45" s="8">
        <f t="shared" si="2"/>
        <v>1.7938644829582833</v>
      </c>
    </row>
    <row r="46" spans="1:8" x14ac:dyDescent="0.2">
      <c r="A46" s="3">
        <f>净值数据!A46</f>
        <v>42216</v>
      </c>
      <c r="B46" s="9">
        <f>净值数据!S46</f>
        <v>13.060600000000001</v>
      </c>
      <c r="C46">
        <v>10000</v>
      </c>
      <c r="D46">
        <f>SUM(C$4:C46)</f>
        <v>430000</v>
      </c>
      <c r="E46" s="1">
        <f t="shared" si="0"/>
        <v>765.66160819564175</v>
      </c>
      <c r="F46">
        <f>SUM(E$4:E46)</f>
        <v>90854.44492674229</v>
      </c>
      <c r="G46">
        <f t="shared" si="1"/>
        <v>1186613.5634102104</v>
      </c>
      <c r="H46" s="8">
        <f t="shared" si="2"/>
        <v>1.7595664265353732</v>
      </c>
    </row>
    <row r="47" spans="1:8" x14ac:dyDescent="0.2">
      <c r="A47" s="3">
        <f>净值数据!A47</f>
        <v>42247</v>
      </c>
      <c r="B47" s="9">
        <f>净值数据!S47</f>
        <v>10.851100000000001</v>
      </c>
      <c r="C47">
        <v>10000</v>
      </c>
      <c r="D47">
        <f>SUM(C$4:C47)</f>
        <v>440000</v>
      </c>
      <c r="E47" s="1">
        <f t="shared" si="0"/>
        <v>921.56555556579508</v>
      </c>
      <c r="F47">
        <f>SUM(E$4:E47)</f>
        <v>91776.010482308091</v>
      </c>
      <c r="G47">
        <f t="shared" si="1"/>
        <v>995870.66734457342</v>
      </c>
      <c r="H47" s="8">
        <f t="shared" si="2"/>
        <v>1.2633424257831214</v>
      </c>
    </row>
    <row r="48" spans="1:8" x14ac:dyDescent="0.2">
      <c r="A48" s="3">
        <f>净值数据!A48</f>
        <v>42277</v>
      </c>
      <c r="B48" s="9">
        <f>净值数据!S48</f>
        <v>11.371560000000001</v>
      </c>
      <c r="C48">
        <v>10000</v>
      </c>
      <c r="D48">
        <f>SUM(C$4:C48)</f>
        <v>450000</v>
      </c>
      <c r="E48" s="1">
        <f t="shared" si="0"/>
        <v>879.38682115734332</v>
      </c>
      <c r="F48">
        <f>SUM(E$4:E48)</f>
        <v>92655.397303465434</v>
      </c>
      <c r="G48">
        <f t="shared" si="1"/>
        <v>1053636.4097601955</v>
      </c>
      <c r="H48" s="8">
        <f t="shared" si="2"/>
        <v>1.3414142439115455</v>
      </c>
    </row>
    <row r="49" spans="1:8" x14ac:dyDescent="0.2">
      <c r="A49" s="3">
        <f>净值数据!A49</f>
        <v>42307</v>
      </c>
      <c r="B49" s="9">
        <f>净值数据!S49</f>
        <v>11.76436</v>
      </c>
      <c r="C49">
        <v>10000</v>
      </c>
      <c r="D49">
        <f>SUM(C$4:C49)</f>
        <v>460000</v>
      </c>
      <c r="E49" s="1">
        <f t="shared" si="0"/>
        <v>850.02499073472757</v>
      </c>
      <c r="F49">
        <f>SUM(E$4:E49)</f>
        <v>93505.422294200165</v>
      </c>
      <c r="G49">
        <f t="shared" si="1"/>
        <v>1100031.4498209967</v>
      </c>
      <c r="H49" s="8">
        <f t="shared" si="2"/>
        <v>1.3913727170021666</v>
      </c>
    </row>
    <row r="50" spans="1:8" x14ac:dyDescent="0.2">
      <c r="A50" s="3">
        <f>净值数据!A50</f>
        <v>42338</v>
      </c>
      <c r="B50" s="9">
        <f>净值数据!S50</f>
        <v>10.37974</v>
      </c>
      <c r="C50">
        <v>10000</v>
      </c>
      <c r="D50">
        <f>SUM(C$4:C50)</f>
        <v>470000</v>
      </c>
      <c r="E50" s="1">
        <f t="shared" si="0"/>
        <v>963.41526859054272</v>
      </c>
      <c r="F50">
        <f>SUM(E$4:E50)</f>
        <v>94468.837562790708</v>
      </c>
      <c r="G50">
        <f t="shared" si="1"/>
        <v>980561.97200400126</v>
      </c>
      <c r="H50" s="8">
        <f t="shared" si="2"/>
        <v>1.0863020680936195</v>
      </c>
    </row>
    <row r="51" spans="1:8" x14ac:dyDescent="0.2">
      <c r="A51" s="3">
        <f>净值数据!A51</f>
        <v>42369</v>
      </c>
      <c r="B51" s="9">
        <f>净值数据!S51</f>
        <v>10.44848</v>
      </c>
      <c r="C51">
        <v>10000</v>
      </c>
      <c r="D51">
        <f>SUM(C$4:C51)</f>
        <v>480000</v>
      </c>
      <c r="E51" s="1">
        <f t="shared" si="0"/>
        <v>957.0770102445523</v>
      </c>
      <c r="F51">
        <f>SUM(E$4:E51)</f>
        <v>95425.914573035261</v>
      </c>
      <c r="G51">
        <f t="shared" si="1"/>
        <v>997055.75989806745</v>
      </c>
      <c r="H51" s="8">
        <f t="shared" si="2"/>
        <v>1.0771994997876404</v>
      </c>
    </row>
    <row r="52" spans="1:8" x14ac:dyDescent="0.2">
      <c r="A52" s="3">
        <f>净值数据!A52</f>
        <v>42398</v>
      </c>
      <c r="B52" s="9">
        <f>净值数据!S52</f>
        <v>7.7577999999999996</v>
      </c>
      <c r="C52">
        <v>10000</v>
      </c>
      <c r="D52">
        <f>SUM(C$4:C52)</f>
        <v>490000</v>
      </c>
      <c r="E52" s="1">
        <f t="shared" si="0"/>
        <v>1289.0252391141819</v>
      </c>
      <c r="F52">
        <f>SUM(E$4:E52)</f>
        <v>96714.939812149445</v>
      </c>
      <c r="G52">
        <f t="shared" si="1"/>
        <v>750295.16007469292</v>
      </c>
      <c r="H52" s="8">
        <f t="shared" si="2"/>
        <v>0.53121461239733248</v>
      </c>
    </row>
    <row r="53" spans="1:8" x14ac:dyDescent="0.2">
      <c r="A53" s="3">
        <f>净值数据!A53</f>
        <v>42429</v>
      </c>
      <c r="B53" s="9">
        <f>净值数据!S53</f>
        <v>7.2766200000000003</v>
      </c>
      <c r="C53">
        <v>10000</v>
      </c>
      <c r="D53">
        <f>SUM(C$4:C53)</f>
        <v>500000</v>
      </c>
      <c r="E53" s="1">
        <f t="shared" si="0"/>
        <v>1374.2644249665366</v>
      </c>
      <c r="F53">
        <f>SUM(E$4:E53)</f>
        <v>98089.204237115977</v>
      </c>
      <c r="G53">
        <f t="shared" si="1"/>
        <v>713757.86533588287</v>
      </c>
      <c r="H53" s="8">
        <f t="shared" si="2"/>
        <v>0.42751573067176585</v>
      </c>
    </row>
    <row r="54" spans="1:8" x14ac:dyDescent="0.2">
      <c r="A54" s="3">
        <f>净值数据!A54</f>
        <v>42460</v>
      </c>
      <c r="B54" s="9">
        <f>净值数据!S54</f>
        <v>8.0916800000000002</v>
      </c>
      <c r="C54">
        <v>10000</v>
      </c>
      <c r="D54">
        <f>SUM(C$4:C54)</f>
        <v>510000</v>
      </c>
      <c r="E54" s="1">
        <f t="shared" si="0"/>
        <v>1235.8373044905384</v>
      </c>
      <c r="F54">
        <f>SUM(E$4:E54)</f>
        <v>99325.041541606508</v>
      </c>
      <c r="G54">
        <f t="shared" si="1"/>
        <v>803706.45214138657</v>
      </c>
      <c r="H54" s="8">
        <f t="shared" si="2"/>
        <v>0.57589500419879713</v>
      </c>
    </row>
    <row r="55" spans="1:8" x14ac:dyDescent="0.2">
      <c r="A55" s="3">
        <f>净值数据!A55</f>
        <v>42489</v>
      </c>
      <c r="B55" s="9">
        <f>净值数据!S55</f>
        <v>8.9558400000000002</v>
      </c>
      <c r="C55">
        <v>10000</v>
      </c>
      <c r="D55">
        <f>SUM(C$4:C55)</f>
        <v>520000</v>
      </c>
      <c r="E55" s="1">
        <f t="shared" si="0"/>
        <v>1116.589845285311</v>
      </c>
      <c r="F55">
        <f>SUM(E$4:E55)</f>
        <v>100441.63138689182</v>
      </c>
      <c r="G55">
        <f t="shared" si="1"/>
        <v>899539.18003998126</v>
      </c>
      <c r="H55" s="8">
        <f t="shared" si="2"/>
        <v>0.7298830385384254</v>
      </c>
    </row>
    <row r="56" spans="1:8" x14ac:dyDescent="0.2">
      <c r="A56" s="3">
        <f>净值数据!A56</f>
        <v>42521</v>
      </c>
      <c r="B56" s="9">
        <f>净值数据!S56</f>
        <v>8.4746600000000001</v>
      </c>
      <c r="C56">
        <v>10000</v>
      </c>
      <c r="D56">
        <f>SUM(C$4:C56)</f>
        <v>530000</v>
      </c>
      <c r="E56" s="1">
        <f t="shared" si="0"/>
        <v>1179.9883417151839</v>
      </c>
      <c r="F56">
        <f>SUM(E$4:E56)</f>
        <v>101621.61972860701</v>
      </c>
      <c r="G56">
        <f t="shared" si="1"/>
        <v>861208.67584923666</v>
      </c>
      <c r="H56" s="8">
        <f t="shared" si="2"/>
        <v>0.62492202990422019</v>
      </c>
    </row>
    <row r="57" spans="1:8" x14ac:dyDescent="0.2">
      <c r="A57" s="3">
        <f>净值数据!A57</f>
        <v>42551</v>
      </c>
      <c r="B57" s="9">
        <f>净值数据!S57</f>
        <v>8.39</v>
      </c>
      <c r="C57">
        <v>10000</v>
      </c>
      <c r="D57">
        <f>SUM(C$4:C57)</f>
        <v>540000</v>
      </c>
      <c r="E57" s="1">
        <f t="shared" si="0"/>
        <v>1191.8951132300356</v>
      </c>
      <c r="F57">
        <f>SUM(E$4:E57)</f>
        <v>102813.51484183705</v>
      </c>
      <c r="G57">
        <f t="shared" si="1"/>
        <v>862605.38952301291</v>
      </c>
      <c r="H57" s="8">
        <f t="shared" si="2"/>
        <v>0.59741738800557953</v>
      </c>
    </row>
    <row r="58" spans="1:8" x14ac:dyDescent="0.2">
      <c r="A58" s="3">
        <f>净值数据!A58</f>
        <v>42580</v>
      </c>
      <c r="B58" s="9">
        <f>净值数据!S58</f>
        <v>9.27</v>
      </c>
      <c r="C58">
        <v>10000</v>
      </c>
      <c r="D58">
        <f>SUM(C$4:C58)</f>
        <v>550000</v>
      </c>
      <c r="E58" s="1">
        <f t="shared" si="0"/>
        <v>1078.7486515641856</v>
      </c>
      <c r="F58">
        <f>SUM(E$4:E58)</f>
        <v>103892.26349340123</v>
      </c>
      <c r="G58">
        <f t="shared" si="1"/>
        <v>963081.28258382936</v>
      </c>
      <c r="H58" s="8">
        <f t="shared" si="2"/>
        <v>0.75105687742514426</v>
      </c>
    </row>
    <row r="59" spans="1:8" x14ac:dyDescent="0.2">
      <c r="A59" s="3">
        <f>净值数据!A59</f>
        <v>42613</v>
      </c>
      <c r="B59" s="9">
        <f>净值数据!S59</f>
        <v>9.8000000000000007</v>
      </c>
      <c r="C59">
        <v>10000</v>
      </c>
      <c r="D59">
        <f>SUM(C$4:C59)</f>
        <v>560000</v>
      </c>
      <c r="E59" s="1">
        <f t="shared" si="0"/>
        <v>1020.408163265306</v>
      </c>
      <c r="F59">
        <f>SUM(E$4:E59)</f>
        <v>104912.67165666654</v>
      </c>
      <c r="G59">
        <f t="shared" si="1"/>
        <v>1028144.1822353322</v>
      </c>
      <c r="H59" s="8">
        <f t="shared" si="2"/>
        <v>0.83597175399166468</v>
      </c>
    </row>
    <row r="60" spans="1:8" x14ac:dyDescent="0.2">
      <c r="A60" s="3">
        <f>净值数据!A60</f>
        <v>42643</v>
      </c>
      <c r="B60" s="9">
        <f>净值数据!S60</f>
        <v>9.7100000000000009</v>
      </c>
      <c r="C60">
        <v>10000</v>
      </c>
      <c r="D60">
        <f>SUM(C$4:C60)</f>
        <v>570000</v>
      </c>
      <c r="E60" s="1">
        <f t="shared" si="0"/>
        <v>1029.8661174047372</v>
      </c>
      <c r="F60">
        <f>SUM(E$4:E60)</f>
        <v>105942.53777407127</v>
      </c>
      <c r="G60">
        <f t="shared" si="1"/>
        <v>1028702.0417862321</v>
      </c>
      <c r="H60" s="8">
        <f t="shared" si="2"/>
        <v>0.80474042418637226</v>
      </c>
    </row>
    <row r="61" spans="1:8" x14ac:dyDescent="0.2">
      <c r="A61" s="3">
        <f>净值数据!A61</f>
        <v>42674</v>
      </c>
      <c r="B61" s="9">
        <f>净值数据!S61</f>
        <v>10.27</v>
      </c>
      <c r="C61">
        <v>10000</v>
      </c>
      <c r="D61">
        <f>SUM(C$4:C61)</f>
        <v>580000</v>
      </c>
      <c r="E61" s="1">
        <f t="shared" si="0"/>
        <v>973.70983446932814</v>
      </c>
      <c r="F61">
        <f>SUM(E$4:E61)</f>
        <v>106916.24760854059</v>
      </c>
      <c r="G61">
        <f t="shared" si="1"/>
        <v>1098029.8629397119</v>
      </c>
      <c r="H61" s="8">
        <f t="shared" si="2"/>
        <v>0.8931549361029516</v>
      </c>
    </row>
    <row r="62" spans="1:8" x14ac:dyDescent="0.2">
      <c r="A62" s="3">
        <f>净值数据!A62</f>
        <v>42704</v>
      </c>
      <c r="B62" s="9">
        <f>净值数据!S62</f>
        <v>10.48</v>
      </c>
      <c r="C62">
        <v>10000</v>
      </c>
      <c r="D62">
        <f>SUM(C$4:C62)</f>
        <v>590000</v>
      </c>
      <c r="E62" s="1">
        <f t="shared" si="0"/>
        <v>954.19847328244271</v>
      </c>
      <c r="F62">
        <f>SUM(E$4:E62)</f>
        <v>107870.44608182304</v>
      </c>
      <c r="G62">
        <f t="shared" si="1"/>
        <v>1130482.2749375056</v>
      </c>
      <c r="H62" s="8">
        <f t="shared" si="2"/>
        <v>0.91607165243645028</v>
      </c>
    </row>
    <row r="63" spans="1:8" x14ac:dyDescent="0.2">
      <c r="A63" s="3">
        <f>净值数据!A63</f>
        <v>42734</v>
      </c>
      <c r="B63" s="9">
        <f>净值数据!S63</f>
        <v>11.01</v>
      </c>
      <c r="C63">
        <v>10000</v>
      </c>
      <c r="D63">
        <f>SUM(C$4:C63)</f>
        <v>600000</v>
      </c>
      <c r="E63" s="1">
        <f t="shared" si="0"/>
        <v>908.26521344232515</v>
      </c>
      <c r="F63">
        <f>SUM(E$4:E63)</f>
        <v>108778.71129526537</v>
      </c>
      <c r="G63">
        <f t="shared" si="1"/>
        <v>1197653.6113608717</v>
      </c>
      <c r="H63" s="8">
        <f t="shared" si="2"/>
        <v>0.99608935226811957</v>
      </c>
    </row>
  </sheetData>
  <phoneticPr fontId="2" type="noConversion"/>
  <conditionalFormatting sqref="H4:H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{E9E9D286-A968-4FFE-9C5B-99D7CDA6F1D2}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E9D286-A968-4FFE-9C5B-99D7CDA6F1D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H4:H63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workbookViewId="0">
      <selection activeCell="D31" sqref="D31"/>
    </sheetView>
  </sheetViews>
  <sheetFormatPr defaultRowHeight="14.25" x14ac:dyDescent="0.2"/>
  <cols>
    <col min="1" max="2" width="11.625" style="4" customWidth="1"/>
    <col min="4" max="5" width="13" customWidth="1"/>
  </cols>
  <sheetData>
    <row r="3" spans="1:8" x14ac:dyDescent="0.2">
      <c r="A3" s="4" t="str">
        <f>净值数据!A3</f>
        <v>日期</v>
      </c>
      <c r="B3" s="4" t="s">
        <v>6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/>
      <c r="B4" s="9"/>
      <c r="E4" s="1"/>
      <c r="H4" s="8"/>
    </row>
    <row r="5" spans="1:8" x14ac:dyDescent="0.2">
      <c r="A5" s="3"/>
      <c r="B5" s="9"/>
      <c r="E5" s="1"/>
      <c r="H5" s="8"/>
    </row>
    <row r="6" spans="1:8" x14ac:dyDescent="0.2">
      <c r="A6" s="3"/>
      <c r="B6" s="9"/>
      <c r="E6" s="1"/>
      <c r="H6" s="8"/>
    </row>
    <row r="7" spans="1:8" x14ac:dyDescent="0.2">
      <c r="A7" s="3"/>
      <c r="B7" s="9"/>
      <c r="E7" s="1"/>
      <c r="H7" s="8"/>
    </row>
    <row r="8" spans="1:8" x14ac:dyDescent="0.2">
      <c r="A8" s="3"/>
      <c r="B8" s="9"/>
      <c r="E8" s="1"/>
      <c r="H8" s="8"/>
    </row>
    <row r="9" spans="1:8" x14ac:dyDescent="0.2">
      <c r="A9" s="3"/>
      <c r="B9" s="9"/>
      <c r="E9" s="1"/>
      <c r="H9" s="8"/>
    </row>
    <row r="10" spans="1:8" x14ac:dyDescent="0.2">
      <c r="A10" s="3"/>
      <c r="B10" s="9"/>
      <c r="E10" s="1"/>
      <c r="H10" s="8"/>
    </row>
    <row r="11" spans="1:8" x14ac:dyDescent="0.2">
      <c r="A11" s="3"/>
      <c r="B11" s="9"/>
      <c r="E11" s="1"/>
      <c r="H11" s="8"/>
    </row>
    <row r="12" spans="1:8" x14ac:dyDescent="0.2">
      <c r="A12" s="3"/>
      <c r="B12" s="9"/>
      <c r="E12" s="1"/>
      <c r="H12" s="8"/>
    </row>
    <row r="13" spans="1:8" x14ac:dyDescent="0.2">
      <c r="A13" s="3"/>
      <c r="B13" s="9"/>
      <c r="E13" s="1"/>
      <c r="H13" s="8"/>
    </row>
    <row r="14" spans="1:8" x14ac:dyDescent="0.2">
      <c r="A14" s="3"/>
      <c r="B14" s="9"/>
      <c r="E14" s="1"/>
      <c r="H14" s="8"/>
    </row>
    <row r="15" spans="1:8" x14ac:dyDescent="0.2">
      <c r="A15" s="3"/>
      <c r="B15" s="9"/>
      <c r="E15" s="1"/>
      <c r="H15" s="8"/>
    </row>
    <row r="16" spans="1:8" x14ac:dyDescent="0.2">
      <c r="A16" s="3"/>
      <c r="B16" s="9"/>
      <c r="E16" s="1"/>
      <c r="H16" s="8"/>
    </row>
    <row r="17" spans="1:8" x14ac:dyDescent="0.2">
      <c r="A17" s="3"/>
      <c r="B17" s="9"/>
      <c r="E17" s="1"/>
      <c r="H17" s="8"/>
    </row>
    <row r="18" spans="1:8" x14ac:dyDescent="0.2">
      <c r="A18" s="3"/>
      <c r="B18" s="9"/>
      <c r="E18" s="1"/>
      <c r="H18" s="8"/>
    </row>
    <row r="19" spans="1:8" x14ac:dyDescent="0.2">
      <c r="A19" s="3"/>
      <c r="B19" s="9"/>
      <c r="E19" s="1"/>
      <c r="H19" s="8"/>
    </row>
    <row r="20" spans="1:8" x14ac:dyDescent="0.2">
      <c r="A20" s="3"/>
      <c r="B20" s="9"/>
      <c r="E20" s="1"/>
      <c r="H20" s="8"/>
    </row>
    <row r="21" spans="1:8" x14ac:dyDescent="0.2">
      <c r="A21" s="3"/>
      <c r="B21" s="9"/>
      <c r="E21" s="1"/>
      <c r="H21" s="8"/>
    </row>
    <row r="22" spans="1:8" x14ac:dyDescent="0.2">
      <c r="A22" s="3"/>
      <c r="B22" s="9"/>
      <c r="E22" s="1"/>
      <c r="H22" s="8"/>
    </row>
    <row r="23" spans="1:8" x14ac:dyDescent="0.2">
      <c r="A23" s="3"/>
      <c r="B23" s="9"/>
      <c r="E23" s="1"/>
      <c r="H23" s="8"/>
    </row>
    <row r="24" spans="1:8" x14ac:dyDescent="0.2">
      <c r="A24" s="3">
        <f>净值数据!A24</f>
        <v>41547</v>
      </c>
      <c r="B24" s="9">
        <f>净值数据!T24</f>
        <v>10.354680783286</v>
      </c>
      <c r="C24">
        <v>10000</v>
      </c>
      <c r="D24">
        <f>SUM(C$7:C24)</f>
        <v>10000</v>
      </c>
      <c r="E24" s="1">
        <f t="shared" ref="E24:E63" si="0">C24/B24</f>
        <v>965.74681627477037</v>
      </c>
      <c r="F24">
        <f>SUM(E$7:E24)</f>
        <v>965.74681627477037</v>
      </c>
      <c r="G24">
        <f t="shared" ref="G24:G63" si="1">F24*B24</f>
        <v>10000</v>
      </c>
      <c r="H24" s="8">
        <f t="shared" ref="H24:H63" si="2">G24/D24-1</f>
        <v>0</v>
      </c>
    </row>
    <row r="25" spans="1:8" x14ac:dyDescent="0.2">
      <c r="A25" s="3">
        <f>净值数据!A25</f>
        <v>41578</v>
      </c>
      <c r="B25" s="9">
        <f>净值数据!T25</f>
        <v>11.590345742624001</v>
      </c>
      <c r="C25">
        <v>10000</v>
      </c>
      <c r="D25">
        <f>SUM(C$7:C25)</f>
        <v>20000</v>
      </c>
      <c r="E25" s="1">
        <f t="shared" si="0"/>
        <v>862.78703172974076</v>
      </c>
      <c r="F25">
        <f>SUM(E$7:E25)</f>
        <v>1828.5338480045111</v>
      </c>
      <c r="G25">
        <f t="shared" si="1"/>
        <v>21193.339500462967</v>
      </c>
      <c r="H25" s="8">
        <f t="shared" si="2"/>
        <v>5.9666975023148439E-2</v>
      </c>
    </row>
    <row r="26" spans="1:8" x14ac:dyDescent="0.2">
      <c r="A26" s="3">
        <f>净值数据!A26</f>
        <v>41607</v>
      </c>
      <c r="B26" s="9">
        <f>净值数据!T26</f>
        <v>11.473005465478</v>
      </c>
      <c r="C26">
        <v>10000</v>
      </c>
      <c r="D26">
        <f>SUM(C$7:C26)</f>
        <v>30000</v>
      </c>
      <c r="E26" s="1">
        <f t="shared" si="0"/>
        <v>871.61119465076195</v>
      </c>
      <c r="F26">
        <f>SUM(E$7:E26)</f>
        <v>2700.1450426552728</v>
      </c>
      <c r="G26">
        <f t="shared" si="1"/>
        <v>30978.778831967273</v>
      </c>
      <c r="H26" s="8">
        <f t="shared" si="2"/>
        <v>3.2625961065575693E-2</v>
      </c>
    </row>
    <row r="27" spans="1:8" x14ac:dyDescent="0.2">
      <c r="A27" s="3">
        <f>净值数据!A27</f>
        <v>41639</v>
      </c>
      <c r="B27" s="9">
        <f>净值数据!T27</f>
        <v>11.973497668</v>
      </c>
      <c r="C27">
        <v>10000</v>
      </c>
      <c r="D27">
        <f>SUM(C$7:C27)</f>
        <v>40000</v>
      </c>
      <c r="E27" s="1">
        <f t="shared" si="0"/>
        <v>835.17784671438915</v>
      </c>
      <c r="F27">
        <f>SUM(E$7:E27)</f>
        <v>3535.3228893696619</v>
      </c>
      <c r="G27">
        <f t="shared" si="1"/>
        <v>42330.180371494673</v>
      </c>
      <c r="H27" s="8">
        <f t="shared" si="2"/>
        <v>5.8254509287366751E-2</v>
      </c>
    </row>
    <row r="28" spans="1:8" x14ac:dyDescent="0.2">
      <c r="A28" s="3">
        <f>净值数据!A28</f>
        <v>41669</v>
      </c>
      <c r="B28" s="9">
        <f>净值数据!T28</f>
        <v>11.221562014450001</v>
      </c>
      <c r="C28">
        <v>10000</v>
      </c>
      <c r="D28">
        <f>SUM(C$7:C28)</f>
        <v>50000</v>
      </c>
      <c r="E28" s="1">
        <f t="shared" si="0"/>
        <v>891.14153511988832</v>
      </c>
      <c r="F28">
        <f>SUM(E$7:E28)</f>
        <v>4426.4644244895499</v>
      </c>
      <c r="G28">
        <f t="shared" si="1"/>
        <v>49671.845044166213</v>
      </c>
      <c r="H28" s="8">
        <f t="shared" si="2"/>
        <v>-6.5630991166757413E-3</v>
      </c>
    </row>
    <row r="29" spans="1:8" x14ac:dyDescent="0.2">
      <c r="A29" s="3">
        <f>净值数据!A29</f>
        <v>41698</v>
      </c>
      <c r="B29" s="9">
        <f>净值数据!T29</f>
        <v>9.3249599838384007</v>
      </c>
      <c r="C29">
        <v>10000</v>
      </c>
      <c r="D29">
        <f>SUM(C$7:C29)</f>
        <v>60000</v>
      </c>
      <c r="E29" s="1">
        <f t="shared" si="0"/>
        <v>1072.3906609070225</v>
      </c>
      <c r="F29">
        <f>SUM(E$7:E29)</f>
        <v>5498.8550853965726</v>
      </c>
      <c r="G29">
        <f t="shared" si="1"/>
        <v>51276.60362824933</v>
      </c>
      <c r="H29" s="8">
        <f t="shared" si="2"/>
        <v>-0.14538993952917789</v>
      </c>
    </row>
    <row r="30" spans="1:8" x14ac:dyDescent="0.2">
      <c r="A30" s="3">
        <f>净值数据!A30</f>
        <v>41729</v>
      </c>
      <c r="B30" s="9">
        <f>净值数据!T30</f>
        <v>10.795305497469</v>
      </c>
      <c r="C30">
        <v>10000</v>
      </c>
      <c r="D30">
        <f>SUM(C$7:C30)</f>
        <v>70000</v>
      </c>
      <c r="E30" s="1">
        <f t="shared" si="0"/>
        <v>926.32857887574721</v>
      </c>
      <c r="F30">
        <f>SUM(E$7:E30)</f>
        <v>6425.1836642723201</v>
      </c>
      <c r="G30">
        <f t="shared" si="1"/>
        <v>69361.820533166989</v>
      </c>
      <c r="H30" s="8">
        <f t="shared" si="2"/>
        <v>-9.1168495261858551E-3</v>
      </c>
    </row>
    <row r="31" spans="1:8" x14ac:dyDescent="0.2">
      <c r="A31" s="3">
        <f>净值数据!A31</f>
        <v>41759</v>
      </c>
      <c r="B31" s="9">
        <f>净值数据!T31</f>
        <v>10.7980315784</v>
      </c>
      <c r="C31">
        <v>10000</v>
      </c>
      <c r="D31">
        <f>SUM(C$7:C31)</f>
        <v>80000</v>
      </c>
      <c r="E31" s="1">
        <f t="shared" si="0"/>
        <v>926.09471711526066</v>
      </c>
      <c r="F31">
        <f>SUM(E$7:E31)</f>
        <v>7351.2783813875812</v>
      </c>
      <c r="G31">
        <f t="shared" si="1"/>
        <v>79379.336103832335</v>
      </c>
      <c r="H31" s="8">
        <f t="shared" si="2"/>
        <v>-7.7582987020957672E-3</v>
      </c>
    </row>
    <row r="32" spans="1:8" x14ac:dyDescent="0.2">
      <c r="A32" s="3">
        <f>净值数据!A32</f>
        <v>41789</v>
      </c>
      <c r="B32" s="9">
        <f>净值数据!T32</f>
        <v>10.8918187664</v>
      </c>
      <c r="C32">
        <v>10000</v>
      </c>
      <c r="D32">
        <f>SUM(C$7:C32)</f>
        <v>90000</v>
      </c>
      <c r="E32" s="1">
        <f t="shared" si="0"/>
        <v>918.12030795525561</v>
      </c>
      <c r="F32">
        <f>SUM(E$7:E32)</f>
        <v>8269.3986893428373</v>
      </c>
      <c r="G32">
        <f t="shared" si="1"/>
        <v>90068.79183142788</v>
      </c>
      <c r="H32" s="8">
        <f t="shared" si="2"/>
        <v>7.6435368253191527E-4</v>
      </c>
    </row>
    <row r="33" spans="1:8" x14ac:dyDescent="0.2">
      <c r="A33" s="3">
        <f>净值数据!A33</f>
        <v>41820</v>
      </c>
      <c r="B33" s="9">
        <f>净值数据!T33</f>
        <v>12.0797898144</v>
      </c>
      <c r="C33">
        <v>10000</v>
      </c>
      <c r="D33">
        <f>SUM(C$7:C33)</f>
        <v>100000</v>
      </c>
      <c r="E33" s="1">
        <f t="shared" si="0"/>
        <v>827.82897332197479</v>
      </c>
      <c r="F33">
        <f>SUM(E$7:E33)</f>
        <v>9097.2276626648127</v>
      </c>
      <c r="G33">
        <f t="shared" si="1"/>
        <v>109892.59805873632</v>
      </c>
      <c r="H33" s="8">
        <f t="shared" si="2"/>
        <v>9.8925980587363238E-2</v>
      </c>
    </row>
    <row r="34" spans="1:8" x14ac:dyDescent="0.2">
      <c r="A34" s="3">
        <f>净值数据!A34</f>
        <v>41851</v>
      </c>
      <c r="B34" s="9">
        <f>净值数据!T34</f>
        <v>13.3678005296</v>
      </c>
      <c r="C34">
        <v>10000</v>
      </c>
      <c r="D34">
        <f>SUM(C$7:C34)</f>
        <v>110000</v>
      </c>
      <c r="E34" s="1">
        <f t="shared" si="0"/>
        <v>748.06621911040941</v>
      </c>
      <c r="F34">
        <f>SUM(E$7:E34)</f>
        <v>9845.293881775222</v>
      </c>
      <c r="G34">
        <f t="shared" si="1"/>
        <v>131609.92476686244</v>
      </c>
      <c r="H34" s="8">
        <f t="shared" si="2"/>
        <v>0.19645386151693134</v>
      </c>
    </row>
    <row r="35" spans="1:8" x14ac:dyDescent="0.2">
      <c r="A35" s="3">
        <f>净值数据!A35</f>
        <v>41880</v>
      </c>
      <c r="B35" s="9">
        <f>净值数据!T35</f>
        <v>13.755454240000001</v>
      </c>
      <c r="C35">
        <v>10000</v>
      </c>
      <c r="D35">
        <f>SUM(C$7:C35)</f>
        <v>120000</v>
      </c>
      <c r="E35" s="1">
        <f t="shared" si="0"/>
        <v>726.98435293547959</v>
      </c>
      <c r="F35">
        <f>SUM(E$7:E35)</f>
        <v>10572.278234710702</v>
      </c>
      <c r="G35">
        <f t="shared" si="1"/>
        <v>145426.48947011106</v>
      </c>
      <c r="H35" s="8">
        <f t="shared" si="2"/>
        <v>0.21188741225092556</v>
      </c>
    </row>
    <row r="36" spans="1:8" x14ac:dyDescent="0.2">
      <c r="A36" s="3">
        <f>净值数据!A36</f>
        <v>41912</v>
      </c>
      <c r="B36" s="9">
        <f>净值数据!T36</f>
        <v>12.436181128799999</v>
      </c>
      <c r="C36">
        <v>10000</v>
      </c>
      <c r="D36">
        <f>SUM(C$7:C36)</f>
        <v>130000</v>
      </c>
      <c r="E36" s="1">
        <f t="shared" si="0"/>
        <v>804.10536775166179</v>
      </c>
      <c r="F36">
        <f>SUM(E$7:E36)</f>
        <v>11376.383602462363</v>
      </c>
      <c r="G36">
        <f t="shared" si="1"/>
        <v>141478.7670709322</v>
      </c>
      <c r="H36" s="8">
        <f t="shared" si="2"/>
        <v>8.829820823793999E-2</v>
      </c>
    </row>
    <row r="37" spans="1:8" x14ac:dyDescent="0.2">
      <c r="A37" s="3">
        <f>净值数据!A37</f>
        <v>41943</v>
      </c>
      <c r="B37" s="9">
        <f>净值数据!T37</f>
        <v>13.067681528</v>
      </c>
      <c r="C37">
        <v>10000</v>
      </c>
      <c r="D37">
        <f>SUM(C$7:C37)</f>
        <v>140000</v>
      </c>
      <c r="E37" s="1">
        <f t="shared" si="0"/>
        <v>765.24668730050496</v>
      </c>
      <c r="F37">
        <f>SUM(E$7:E37)</f>
        <v>12141.630289762868</v>
      </c>
      <c r="G37">
        <f t="shared" si="1"/>
        <v>158662.95785733953</v>
      </c>
      <c r="H37" s="8">
        <f t="shared" si="2"/>
        <v>0.13330684183813957</v>
      </c>
    </row>
    <row r="38" spans="1:8" x14ac:dyDescent="0.2">
      <c r="A38" s="3">
        <f>净值数据!A38</f>
        <v>41971</v>
      </c>
      <c r="B38" s="9">
        <f>净值数据!T38</f>
        <v>13.824231511200001</v>
      </c>
      <c r="C38">
        <v>10000</v>
      </c>
      <c r="D38">
        <f>SUM(C$7:C38)</f>
        <v>150000</v>
      </c>
      <c r="E38" s="1">
        <f t="shared" si="0"/>
        <v>723.36751535868621</v>
      </c>
      <c r="F38">
        <f>SUM(E$7:E38)</f>
        <v>12864.997805121555</v>
      </c>
      <c r="G38">
        <f t="shared" si="1"/>
        <v>177848.70804908025</v>
      </c>
      <c r="H38" s="8">
        <f t="shared" si="2"/>
        <v>0.18565805366053501</v>
      </c>
    </row>
    <row r="39" spans="1:8" x14ac:dyDescent="0.2">
      <c r="A39" s="3">
        <f>净值数据!A39</f>
        <v>42004</v>
      </c>
      <c r="B39" s="9">
        <f>净值数据!T39</f>
        <v>17.156802924800001</v>
      </c>
      <c r="C39">
        <v>10000</v>
      </c>
      <c r="D39">
        <f>SUM(C$7:C39)</f>
        <v>160000</v>
      </c>
      <c r="E39" s="1">
        <f t="shared" si="0"/>
        <v>582.85917509404339</v>
      </c>
      <c r="F39">
        <f>SUM(E$7:E39)</f>
        <v>13447.856980215598</v>
      </c>
      <c r="G39">
        <f t="shared" si="1"/>
        <v>230722.23197045509</v>
      </c>
      <c r="H39" s="8">
        <f t="shared" si="2"/>
        <v>0.44201394981534436</v>
      </c>
    </row>
    <row r="40" spans="1:8" x14ac:dyDescent="0.2">
      <c r="A40" s="3">
        <f>净值数据!A40</f>
        <v>42034</v>
      </c>
      <c r="B40" s="9">
        <f>净值数据!T40</f>
        <v>18.776195037600001</v>
      </c>
      <c r="C40">
        <v>10000</v>
      </c>
      <c r="D40">
        <f>SUM(C$7:C40)</f>
        <v>170000</v>
      </c>
      <c r="E40" s="1">
        <f t="shared" si="0"/>
        <v>532.58926954980188</v>
      </c>
      <c r="F40">
        <f>SUM(E$7:E40)</f>
        <v>13980.4462497654</v>
      </c>
      <c r="G40">
        <f t="shared" si="1"/>
        <v>262499.58549827867</v>
      </c>
      <c r="H40" s="8">
        <f t="shared" si="2"/>
        <v>0.54411520881340403</v>
      </c>
    </row>
    <row r="41" spans="1:8" x14ac:dyDescent="0.2">
      <c r="A41" s="3">
        <f>净值数据!A41</f>
        <v>42062</v>
      </c>
      <c r="B41" s="9">
        <f>净值数据!T41</f>
        <v>19.6702995632</v>
      </c>
      <c r="C41">
        <v>10000</v>
      </c>
      <c r="D41">
        <f>SUM(C$7:C41)</f>
        <v>180000</v>
      </c>
      <c r="E41" s="1">
        <f t="shared" si="0"/>
        <v>508.38066638844731</v>
      </c>
      <c r="F41">
        <f>SUM(E$7:E41)</f>
        <v>14488.826916153848</v>
      </c>
      <c r="G41">
        <f t="shared" si="1"/>
        <v>284999.56576010142</v>
      </c>
      <c r="H41" s="8">
        <f t="shared" si="2"/>
        <v>0.58333092088945238</v>
      </c>
    </row>
    <row r="42" spans="1:8" x14ac:dyDescent="0.2">
      <c r="A42" s="3">
        <f>净值数据!A42</f>
        <v>42094</v>
      </c>
      <c r="B42" s="9">
        <f>净值数据!T42</f>
        <v>20.601918963999999</v>
      </c>
      <c r="C42">
        <v>10000</v>
      </c>
      <c r="D42">
        <f>SUM(C$7:C42)</f>
        <v>190000</v>
      </c>
      <c r="E42" s="1">
        <f t="shared" si="0"/>
        <v>485.39167722550997</v>
      </c>
      <c r="F42">
        <f>SUM(E$7:E42)</f>
        <v>14974.218593379359</v>
      </c>
      <c r="G42">
        <f t="shared" si="1"/>
        <v>308497.63801002363</v>
      </c>
      <c r="H42" s="8">
        <f t="shared" si="2"/>
        <v>0.62367177900012427</v>
      </c>
    </row>
    <row r="43" spans="1:8" x14ac:dyDescent="0.2">
      <c r="A43" s="3">
        <f>净值数据!A43</f>
        <v>42124</v>
      </c>
      <c r="B43" s="9">
        <f>净值数据!T43</f>
        <v>23.749528000000002</v>
      </c>
      <c r="C43">
        <v>10000</v>
      </c>
      <c r="D43">
        <f>SUM(C$7:C43)</f>
        <v>200000</v>
      </c>
      <c r="E43" s="1">
        <f t="shared" si="0"/>
        <v>421.06099961228699</v>
      </c>
      <c r="F43">
        <f>SUM(E$7:E43)</f>
        <v>15395.279592991646</v>
      </c>
      <c r="G43">
        <f t="shared" si="1"/>
        <v>365630.62376158376</v>
      </c>
      <c r="H43" s="8">
        <f t="shared" si="2"/>
        <v>0.82815311880791875</v>
      </c>
    </row>
    <row r="44" spans="1:8" x14ac:dyDescent="0.2">
      <c r="A44" s="3">
        <f>净值数据!A44</f>
        <v>42153</v>
      </c>
      <c r="B44" s="9">
        <f>净值数据!T44</f>
        <v>23.768799999999999</v>
      </c>
      <c r="C44">
        <v>10000</v>
      </c>
      <c r="D44">
        <f>SUM(C$7:C44)</f>
        <v>210000</v>
      </c>
      <c r="E44" s="1">
        <f t="shared" si="0"/>
        <v>420.7195988017906</v>
      </c>
      <c r="F44">
        <f>SUM(E$7:E44)</f>
        <v>15815.999191793437</v>
      </c>
      <c r="G44">
        <f t="shared" si="1"/>
        <v>375927.32158989983</v>
      </c>
      <c r="H44" s="8">
        <f t="shared" si="2"/>
        <v>0.79013010280904683</v>
      </c>
    </row>
    <row r="45" spans="1:8" x14ac:dyDescent="0.2">
      <c r="A45" s="3">
        <f>净值数据!A45</f>
        <v>42185</v>
      </c>
      <c r="B45" s="9">
        <f>净值数据!T45</f>
        <v>23.948671999999998</v>
      </c>
      <c r="C45">
        <v>10000</v>
      </c>
      <c r="D45">
        <f>SUM(C$7:C45)</f>
        <v>220000</v>
      </c>
      <c r="E45" s="1">
        <f t="shared" si="0"/>
        <v>417.55968765199174</v>
      </c>
      <c r="F45">
        <f>SUM(E$7:E45)</f>
        <v>16233.558879445429</v>
      </c>
      <c r="G45">
        <f t="shared" si="1"/>
        <v>388772.17699652608</v>
      </c>
      <c r="H45" s="8">
        <f t="shared" si="2"/>
        <v>0.76714625907511858</v>
      </c>
    </row>
    <row r="46" spans="1:8" x14ac:dyDescent="0.2">
      <c r="A46" s="3">
        <f>净值数据!A46</f>
        <v>42216</v>
      </c>
      <c r="B46" s="9">
        <f>净值数据!T46</f>
        <v>21.295559999999998</v>
      </c>
      <c r="C46">
        <v>10000</v>
      </c>
      <c r="D46">
        <f>SUM(C$7:C46)</f>
        <v>230000</v>
      </c>
      <c r="E46" s="1">
        <f t="shared" si="0"/>
        <v>469.58145265961548</v>
      </c>
      <c r="F46">
        <f>SUM(E$7:E46)</f>
        <v>16703.140332105046</v>
      </c>
      <c r="G46">
        <f t="shared" si="1"/>
        <v>355702.72713076288</v>
      </c>
      <c r="H46" s="8">
        <f t="shared" si="2"/>
        <v>0.5465335962207083</v>
      </c>
    </row>
    <row r="47" spans="1:8" x14ac:dyDescent="0.2">
      <c r="A47" s="3">
        <f>净值数据!A47</f>
        <v>42247</v>
      </c>
      <c r="B47" s="9">
        <f>净值数据!T47</f>
        <v>18.494696000000001</v>
      </c>
      <c r="C47">
        <v>10000</v>
      </c>
      <c r="D47">
        <f>SUM(C$7:C47)</f>
        <v>240000</v>
      </c>
      <c r="E47" s="1">
        <f t="shared" si="0"/>
        <v>540.69555941876524</v>
      </c>
      <c r="F47">
        <f>SUM(E$7:E47)</f>
        <v>17243.83589152381</v>
      </c>
      <c r="G47">
        <f t="shared" si="1"/>
        <v>318919.50268762186</v>
      </c>
      <c r="H47" s="8">
        <f t="shared" si="2"/>
        <v>0.32883126119842432</v>
      </c>
    </row>
    <row r="48" spans="1:8" x14ac:dyDescent="0.2">
      <c r="A48" s="3">
        <f>净值数据!A48</f>
        <v>42277</v>
      </c>
      <c r="B48" s="9">
        <f>净值数据!T48</f>
        <v>16.207751999999999</v>
      </c>
      <c r="C48">
        <v>10000</v>
      </c>
      <c r="D48">
        <f>SUM(C$7:C48)</f>
        <v>250000</v>
      </c>
      <c r="E48" s="1">
        <f t="shared" si="0"/>
        <v>616.98871009378729</v>
      </c>
      <c r="F48">
        <f>SUM(E$7:E48)</f>
        <v>17860.824601617598</v>
      </c>
      <c r="G48">
        <f t="shared" si="1"/>
        <v>289483.81565851683</v>
      </c>
      <c r="H48" s="8">
        <f t="shared" si="2"/>
        <v>0.15793526263406732</v>
      </c>
    </row>
    <row r="49" spans="1:8" x14ac:dyDescent="0.2">
      <c r="A49" s="3">
        <f>净值数据!A49</f>
        <v>42307</v>
      </c>
      <c r="B49" s="9">
        <f>净值数据!T49</f>
        <v>17.993624000000001</v>
      </c>
      <c r="C49">
        <v>10000</v>
      </c>
      <c r="D49">
        <f>SUM(C$7:C49)</f>
        <v>260000</v>
      </c>
      <c r="E49" s="1">
        <f t="shared" si="0"/>
        <v>555.75241541114781</v>
      </c>
      <c r="F49">
        <f>SUM(E$7:E49)</f>
        <v>18416.577017028747</v>
      </c>
      <c r="G49">
        <f t="shared" si="1"/>
        <v>331380.96221145691</v>
      </c>
      <c r="H49" s="8">
        <f t="shared" si="2"/>
        <v>0.27454216235175743</v>
      </c>
    </row>
    <row r="50" spans="1:8" x14ac:dyDescent="0.2">
      <c r="A50" s="3">
        <f>净值数据!A50</f>
        <v>42338</v>
      </c>
      <c r="B50" s="9">
        <f>净值数据!T50</f>
        <v>17.235592</v>
      </c>
      <c r="C50">
        <v>10000</v>
      </c>
      <c r="D50">
        <f>SUM(C$7:C50)</f>
        <v>270000</v>
      </c>
      <c r="E50" s="1">
        <f t="shared" si="0"/>
        <v>580.19475049072867</v>
      </c>
      <c r="F50">
        <f>SUM(E$7:E50)</f>
        <v>18996.771767519476</v>
      </c>
      <c r="G50">
        <f t="shared" si="1"/>
        <v>327420.60750208457</v>
      </c>
      <c r="H50" s="8">
        <f t="shared" si="2"/>
        <v>0.21266891667438736</v>
      </c>
    </row>
    <row r="51" spans="1:8" x14ac:dyDescent="0.2">
      <c r="A51" s="3">
        <f>净值数据!A51</f>
        <v>42369</v>
      </c>
      <c r="B51" s="9">
        <f>净值数据!T51</f>
        <v>21.083568</v>
      </c>
      <c r="C51">
        <v>10000</v>
      </c>
      <c r="D51">
        <f>SUM(C$7:C51)</f>
        <v>280000</v>
      </c>
      <c r="E51" s="1">
        <f t="shared" si="0"/>
        <v>474.30302119641232</v>
      </c>
      <c r="F51">
        <f>SUM(E$7:E51)</f>
        <v>19471.074788715887</v>
      </c>
      <c r="G51">
        <f t="shared" si="1"/>
        <v>410519.72934097704</v>
      </c>
      <c r="H51" s="8">
        <f t="shared" si="2"/>
        <v>0.46614189050348931</v>
      </c>
    </row>
    <row r="52" spans="1:8" x14ac:dyDescent="0.2">
      <c r="A52" s="3">
        <f>净值数据!A52</f>
        <v>42398</v>
      </c>
      <c r="B52" s="9">
        <f>净值数据!T52</f>
        <v>17.543944</v>
      </c>
      <c r="C52">
        <v>10000</v>
      </c>
      <c r="D52">
        <f>SUM(C$7:C52)</f>
        <v>290000</v>
      </c>
      <c r="E52" s="1">
        <f t="shared" si="0"/>
        <v>569.99725945317653</v>
      </c>
      <c r="F52">
        <f>SUM(E$7:E52)</f>
        <v>20041.072048169062</v>
      </c>
      <c r="G52">
        <f t="shared" si="1"/>
        <v>351599.44571304333</v>
      </c>
      <c r="H52" s="8">
        <f t="shared" si="2"/>
        <v>0.21241188176911496</v>
      </c>
    </row>
    <row r="53" spans="1:8" x14ac:dyDescent="0.2">
      <c r="A53" s="3">
        <f>净值数据!A53</f>
        <v>42429</v>
      </c>
      <c r="B53" s="9">
        <f>净值数据!T53</f>
        <v>16.747368000000002</v>
      </c>
      <c r="C53">
        <v>10000</v>
      </c>
      <c r="D53">
        <f>SUM(C$7:C53)</f>
        <v>300000</v>
      </c>
      <c r="E53" s="1">
        <f t="shared" si="0"/>
        <v>597.1087516557825</v>
      </c>
      <c r="F53">
        <f>SUM(E$7:E53)</f>
        <v>20638.180799824844</v>
      </c>
      <c r="G53">
        <f t="shared" si="1"/>
        <v>345635.20870520105</v>
      </c>
      <c r="H53" s="8">
        <f t="shared" si="2"/>
        <v>0.15211736235067019</v>
      </c>
    </row>
    <row r="54" spans="1:8" x14ac:dyDescent="0.2">
      <c r="A54" s="3">
        <f>净值数据!A54</f>
        <v>42460</v>
      </c>
      <c r="B54" s="9">
        <f>净值数据!T54</f>
        <v>19.81804</v>
      </c>
      <c r="C54">
        <v>10000</v>
      </c>
      <c r="D54">
        <f>SUM(C$7:C54)</f>
        <v>310000</v>
      </c>
      <c r="E54" s="1">
        <f t="shared" si="0"/>
        <v>504.59076679631283</v>
      </c>
      <c r="F54">
        <f>SUM(E$7:E54)</f>
        <v>21142.771566621155</v>
      </c>
      <c r="G54">
        <f t="shared" si="1"/>
        <v>419008.29261816072</v>
      </c>
      <c r="H54" s="8">
        <f t="shared" si="2"/>
        <v>0.35163965360697014</v>
      </c>
    </row>
    <row r="55" spans="1:8" x14ac:dyDescent="0.2">
      <c r="A55" s="3">
        <f>净值数据!A55</f>
        <v>42489</v>
      </c>
      <c r="B55" s="9">
        <f>净值数据!T55</f>
        <v>20.621040000000001</v>
      </c>
      <c r="C55">
        <v>10000</v>
      </c>
      <c r="D55">
        <f>SUM(C$7:C55)</f>
        <v>320000</v>
      </c>
      <c r="E55" s="1">
        <f t="shared" si="0"/>
        <v>484.94159363446266</v>
      </c>
      <c r="F55">
        <f>SUM(E$7:E55)</f>
        <v>21627.713160255618</v>
      </c>
      <c r="G55">
        <f t="shared" si="1"/>
        <v>445985.93818615755</v>
      </c>
      <c r="H55" s="8">
        <f t="shared" si="2"/>
        <v>0.39370605683174231</v>
      </c>
    </row>
    <row r="56" spans="1:8" x14ac:dyDescent="0.2">
      <c r="A56" s="3">
        <f>净值数据!A56</f>
        <v>42521</v>
      </c>
      <c r="B56" s="9">
        <f>净值数据!T56</f>
        <v>21.35</v>
      </c>
      <c r="C56">
        <v>10000</v>
      </c>
      <c r="D56">
        <f>SUM(C$7:C56)</f>
        <v>330000</v>
      </c>
      <c r="E56" s="1">
        <f t="shared" si="0"/>
        <v>468.38407494145196</v>
      </c>
      <c r="F56">
        <f>SUM(E$7:E56)</f>
        <v>22096.09723519707</v>
      </c>
      <c r="G56">
        <f t="shared" si="1"/>
        <v>471751.6759714575</v>
      </c>
      <c r="H56" s="8">
        <f t="shared" si="2"/>
        <v>0.429550533246841</v>
      </c>
    </row>
    <row r="57" spans="1:8" x14ac:dyDescent="0.2">
      <c r="A57" s="3">
        <f>净值数据!A57</f>
        <v>42551</v>
      </c>
      <c r="B57" s="9">
        <f>净值数据!T57</f>
        <v>23.72</v>
      </c>
      <c r="C57">
        <v>10000</v>
      </c>
      <c r="D57">
        <f>SUM(C$7:C57)</f>
        <v>340000</v>
      </c>
      <c r="E57" s="1">
        <f t="shared" si="0"/>
        <v>421.5851602023609</v>
      </c>
      <c r="F57">
        <f>SUM(E$7:E57)</f>
        <v>22517.682395399432</v>
      </c>
      <c r="G57">
        <f t="shared" si="1"/>
        <v>534119.42641887453</v>
      </c>
      <c r="H57" s="8">
        <f t="shared" si="2"/>
        <v>0.57093948946727813</v>
      </c>
    </row>
    <row r="58" spans="1:8" x14ac:dyDescent="0.2">
      <c r="A58" s="3">
        <f>净值数据!A58</f>
        <v>42580</v>
      </c>
      <c r="B58" s="9">
        <f>净值数据!T58</f>
        <v>28.2</v>
      </c>
      <c r="C58">
        <v>10000</v>
      </c>
      <c r="D58">
        <f>SUM(C$7:C58)</f>
        <v>350000</v>
      </c>
      <c r="E58" s="1">
        <f t="shared" si="0"/>
        <v>354.6099290780142</v>
      </c>
      <c r="F58">
        <f>SUM(E$7:E58)</f>
        <v>22872.292324477447</v>
      </c>
      <c r="G58">
        <f t="shared" si="1"/>
        <v>644998.64355026395</v>
      </c>
      <c r="H58" s="8">
        <f t="shared" si="2"/>
        <v>0.84285326728646837</v>
      </c>
    </row>
    <row r="59" spans="1:8" x14ac:dyDescent="0.2">
      <c r="A59" s="3">
        <f>净值数据!A59</f>
        <v>42613</v>
      </c>
      <c r="B59" s="9">
        <f>净值数据!T59</f>
        <v>27.4</v>
      </c>
      <c r="C59">
        <v>10000</v>
      </c>
      <c r="D59">
        <f>SUM(C$7:C59)</f>
        <v>360000</v>
      </c>
      <c r="E59" s="1">
        <f t="shared" si="0"/>
        <v>364.96350364963507</v>
      </c>
      <c r="F59">
        <f>SUM(E$7:E59)</f>
        <v>23237.255828127083</v>
      </c>
      <c r="G59">
        <f t="shared" si="1"/>
        <v>636700.8096906821</v>
      </c>
      <c r="H59" s="8">
        <f t="shared" si="2"/>
        <v>0.76861336025189475</v>
      </c>
    </row>
    <row r="60" spans="1:8" x14ac:dyDescent="0.2">
      <c r="A60" s="3">
        <f>净值数据!A60</f>
        <v>42643</v>
      </c>
      <c r="B60" s="9">
        <f>净值数据!T60</f>
        <v>27.01</v>
      </c>
      <c r="C60">
        <v>10000</v>
      </c>
      <c r="D60">
        <f>SUM(C$7:C60)</f>
        <v>370000</v>
      </c>
      <c r="E60" s="1">
        <f t="shared" si="0"/>
        <v>370.23324694557567</v>
      </c>
      <c r="F60">
        <f>SUM(E$7:E60)</f>
        <v>23607.489075072659</v>
      </c>
      <c r="G60">
        <f t="shared" si="1"/>
        <v>637638.27991771256</v>
      </c>
      <c r="H60" s="8">
        <f t="shared" si="2"/>
        <v>0.72334670248030419</v>
      </c>
    </row>
    <row r="61" spans="1:8" x14ac:dyDescent="0.2">
      <c r="A61" s="3">
        <f>净值数据!A61</f>
        <v>42674</v>
      </c>
      <c r="B61" s="9">
        <f>净值数据!T61</f>
        <v>27.15</v>
      </c>
      <c r="C61">
        <v>10000</v>
      </c>
      <c r="D61">
        <f>SUM(C$7:C61)</f>
        <v>380000</v>
      </c>
      <c r="E61" s="1">
        <f t="shared" si="0"/>
        <v>368.32412523020258</v>
      </c>
      <c r="F61">
        <f>SUM(E$7:E61)</f>
        <v>23975.813200302862</v>
      </c>
      <c r="G61">
        <f t="shared" si="1"/>
        <v>650943.32838822273</v>
      </c>
      <c r="H61" s="8">
        <f t="shared" si="2"/>
        <v>0.71300875891637561</v>
      </c>
    </row>
    <row r="62" spans="1:8" x14ac:dyDescent="0.2">
      <c r="A62" s="3">
        <f>净值数据!A62</f>
        <v>42704</v>
      </c>
      <c r="B62" s="9">
        <f>净值数据!T62</f>
        <v>30.28</v>
      </c>
      <c r="C62">
        <v>10000</v>
      </c>
      <c r="D62">
        <f>SUM(C$7:C62)</f>
        <v>390000</v>
      </c>
      <c r="E62" s="1">
        <f t="shared" si="0"/>
        <v>330.25099075297226</v>
      </c>
      <c r="F62">
        <f>SUM(E$7:E62)</f>
        <v>24306.064191055833</v>
      </c>
      <c r="G62">
        <f t="shared" si="1"/>
        <v>735987.6237051707</v>
      </c>
      <c r="H62" s="8">
        <f t="shared" si="2"/>
        <v>0.88714775309018123</v>
      </c>
    </row>
    <row r="63" spans="1:8" x14ac:dyDescent="0.2">
      <c r="A63" s="3">
        <f>净值数据!A63</f>
        <v>42734</v>
      </c>
      <c r="B63" s="9">
        <f>净值数据!T63</f>
        <v>28.17</v>
      </c>
      <c r="C63">
        <v>10000</v>
      </c>
      <c r="D63">
        <f>SUM(C$7:C63)</f>
        <v>400000</v>
      </c>
      <c r="E63" s="1">
        <f t="shared" si="0"/>
        <v>354.98757543485976</v>
      </c>
      <c r="F63">
        <f>SUM(E$7:E63)</f>
        <v>24661.051766490695</v>
      </c>
      <c r="G63">
        <f t="shared" si="1"/>
        <v>694701.82826204295</v>
      </c>
      <c r="H63" s="8">
        <f t="shared" si="2"/>
        <v>0.7367545706551073</v>
      </c>
    </row>
  </sheetData>
  <phoneticPr fontId="2" type="noConversion"/>
  <conditionalFormatting sqref="H4:H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{BBC98402-D09A-46B5-876F-C0D726F70D15}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C98402-D09A-46B5-876F-C0D726F70D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H4:H63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workbookViewId="0">
      <selection activeCell="F4" sqref="F4:F63"/>
    </sheetView>
  </sheetViews>
  <sheetFormatPr defaultRowHeight="14.25" x14ac:dyDescent="0.2"/>
  <cols>
    <col min="1" max="2" width="11.625" style="4" customWidth="1"/>
    <col min="4" max="5" width="13" customWidth="1"/>
  </cols>
  <sheetData>
    <row r="3" spans="1:8" x14ac:dyDescent="0.2">
      <c r="A3" s="4" t="str">
        <f>净值数据!A3</f>
        <v>日期</v>
      </c>
      <c r="B3" s="4" t="s">
        <v>6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>
        <f>净值数据!A4</f>
        <v>40939</v>
      </c>
      <c r="B4" s="9">
        <f>净值数据!U4</f>
        <v>29.474194157052999</v>
      </c>
      <c r="C4">
        <v>10000</v>
      </c>
      <c r="D4">
        <f>SUM(C$4:C4)</f>
        <v>10000</v>
      </c>
      <c r="E4" s="1">
        <f>C4/B4</f>
        <v>339.27984414824311</v>
      </c>
      <c r="F4">
        <f>SUM(E$4:E4)</f>
        <v>339.27984414824311</v>
      </c>
      <c r="G4">
        <f>F4*B4</f>
        <v>10000</v>
      </c>
      <c r="H4" s="8">
        <f>G4/D4-1</f>
        <v>0</v>
      </c>
    </row>
    <row r="5" spans="1:8" x14ac:dyDescent="0.2">
      <c r="A5" s="3">
        <f>净值数据!A5</f>
        <v>40968</v>
      </c>
      <c r="B5" s="9">
        <f>净值数据!U5</f>
        <v>32.317568317178001</v>
      </c>
      <c r="C5">
        <v>10000</v>
      </c>
      <c r="D5">
        <f>SUM(C$4:C5)</f>
        <v>20000</v>
      </c>
      <c r="E5" s="1">
        <f t="shared" ref="E5:E63" si="0">C5/B5</f>
        <v>309.42922134041328</v>
      </c>
      <c r="F5">
        <f>SUM(E$4:E5)</f>
        <v>648.70906548865639</v>
      </c>
      <c r="G5">
        <f t="shared" ref="G5:G63" si="1">F5*B5</f>
        <v>20964.699541902351</v>
      </c>
      <c r="H5" s="8">
        <f t="shared" ref="H5:H63" si="2">G5/D5-1</f>
        <v>4.8234977095117593E-2</v>
      </c>
    </row>
    <row r="6" spans="1:8" x14ac:dyDescent="0.2">
      <c r="A6" s="3">
        <f>净值数据!A6</f>
        <v>40998</v>
      </c>
      <c r="B6" s="9">
        <f>净值数据!U6</f>
        <v>31.046786569636001</v>
      </c>
      <c r="C6">
        <v>10000</v>
      </c>
      <c r="D6">
        <f>SUM(C$4:C6)</f>
        <v>30000</v>
      </c>
      <c r="E6" s="1">
        <f t="shared" si="0"/>
        <v>322.0945258721261</v>
      </c>
      <c r="F6">
        <f>SUM(E$4:E6)</f>
        <v>970.80359136078255</v>
      </c>
      <c r="G6">
        <f t="shared" si="1"/>
        <v>30140.331902014339</v>
      </c>
      <c r="H6" s="8">
        <f t="shared" si="2"/>
        <v>4.6777300671445587E-3</v>
      </c>
    </row>
    <row r="7" spans="1:8" x14ac:dyDescent="0.2">
      <c r="A7" s="3">
        <f>净值数据!A7</f>
        <v>41026</v>
      </c>
      <c r="B7" s="9">
        <f>净值数据!U7</f>
        <v>34.732053637508002</v>
      </c>
      <c r="C7">
        <v>10000</v>
      </c>
      <c r="D7">
        <f>SUM(C$4:C7)</f>
        <v>40000</v>
      </c>
      <c r="E7" s="1">
        <f t="shared" si="0"/>
        <v>287.91847739175302</v>
      </c>
      <c r="F7">
        <f>SUM(E$4:E7)</f>
        <v>1258.7220687525355</v>
      </c>
      <c r="G7">
        <f t="shared" si="1"/>
        <v>43718.002406628097</v>
      </c>
      <c r="H7" s="8">
        <f t="shared" si="2"/>
        <v>9.2950060165702508E-2</v>
      </c>
    </row>
    <row r="8" spans="1:8" x14ac:dyDescent="0.2">
      <c r="A8" s="3">
        <f>净值数据!A8</f>
        <v>41060</v>
      </c>
      <c r="B8" s="9">
        <f>净值数据!U8</f>
        <v>31.412136322054</v>
      </c>
      <c r="C8">
        <v>10000</v>
      </c>
      <c r="D8">
        <f>SUM(C$4:C8)</f>
        <v>50000</v>
      </c>
      <c r="E8" s="1">
        <f t="shared" si="0"/>
        <v>318.34829371280762</v>
      </c>
      <c r="F8">
        <f>SUM(E$4:E8)</f>
        <v>1577.0703624653431</v>
      </c>
      <c r="G8">
        <f t="shared" si="1"/>
        <v>49539.149215232472</v>
      </c>
      <c r="H8" s="8">
        <f t="shared" si="2"/>
        <v>-9.2170156953506055E-3</v>
      </c>
    </row>
    <row r="9" spans="1:8" x14ac:dyDescent="0.2">
      <c r="A9" s="3">
        <f>净值数据!A9</f>
        <v>41089</v>
      </c>
      <c r="B9" s="9">
        <f>净值数据!U9</f>
        <v>33.604234836563997</v>
      </c>
      <c r="C9">
        <v>10000</v>
      </c>
      <c r="D9">
        <f>SUM(C$4:C9)</f>
        <v>60000</v>
      </c>
      <c r="E9" s="1">
        <f t="shared" si="0"/>
        <v>297.58154139308743</v>
      </c>
      <c r="F9">
        <f>SUM(E$4:E9)</f>
        <v>1874.6519038584306</v>
      </c>
      <c r="G9">
        <f t="shared" si="1"/>
        <v>62996.242814070494</v>
      </c>
      <c r="H9" s="8">
        <f t="shared" si="2"/>
        <v>4.9937380234508222E-2</v>
      </c>
    </row>
    <row r="10" spans="1:8" x14ac:dyDescent="0.2">
      <c r="A10" s="3">
        <f>净值数据!A10</f>
        <v>41121</v>
      </c>
      <c r="B10" s="9">
        <f>净值数据!U10</f>
        <v>32.605153140905003</v>
      </c>
      <c r="C10">
        <v>10000</v>
      </c>
      <c r="D10">
        <f>SUM(C$4:C10)</f>
        <v>70000</v>
      </c>
      <c r="E10" s="1">
        <f t="shared" si="0"/>
        <v>306.69998563676234</v>
      </c>
      <c r="F10">
        <f>SUM(E$4:E10)</f>
        <v>2181.3518894951931</v>
      </c>
      <c r="G10">
        <f t="shared" si="1"/>
        <v>71123.312411193256</v>
      </c>
      <c r="H10" s="8">
        <f t="shared" si="2"/>
        <v>1.6047320159903622E-2</v>
      </c>
    </row>
    <row r="11" spans="1:8" x14ac:dyDescent="0.2">
      <c r="A11" s="3">
        <f>净值数据!A11</f>
        <v>41152</v>
      </c>
      <c r="B11" s="9">
        <f>净值数据!U11</f>
        <v>29.30367657915</v>
      </c>
      <c r="C11">
        <v>10000</v>
      </c>
      <c r="D11">
        <f>SUM(C$4:C11)</f>
        <v>80000</v>
      </c>
      <c r="E11" s="1">
        <f t="shared" si="0"/>
        <v>341.2541075857747</v>
      </c>
      <c r="F11">
        <f>SUM(E$4:E11)</f>
        <v>2522.6059970809679</v>
      </c>
      <c r="G11">
        <f t="shared" si="1"/>
        <v>73921.630275084899</v>
      </c>
      <c r="H11" s="8">
        <f t="shared" si="2"/>
        <v>-7.5979621561438782E-2</v>
      </c>
    </row>
    <row r="12" spans="1:8" x14ac:dyDescent="0.2">
      <c r="A12" s="3">
        <f>净值数据!A12</f>
        <v>41180</v>
      </c>
      <c r="B12" s="9">
        <f>净值数据!U12</f>
        <v>31.540160701630001</v>
      </c>
      <c r="C12">
        <v>10000</v>
      </c>
      <c r="D12">
        <f>SUM(C$4:C12)</f>
        <v>90000</v>
      </c>
      <c r="E12" s="1">
        <f t="shared" si="0"/>
        <v>317.05608904786584</v>
      </c>
      <c r="F12">
        <f>SUM(E$4:E12)</f>
        <v>2839.6620861288338</v>
      </c>
      <c r="G12">
        <f t="shared" si="1"/>
        <v>89563.398534829306</v>
      </c>
      <c r="H12" s="8">
        <f t="shared" si="2"/>
        <v>-4.8511273907855257E-3</v>
      </c>
    </row>
    <row r="13" spans="1:8" x14ac:dyDescent="0.2">
      <c r="A13" s="3">
        <f>净值数据!A13</f>
        <v>41213</v>
      </c>
      <c r="B13" s="9">
        <f>净值数据!U13</f>
        <v>31.974349926873</v>
      </c>
      <c r="C13">
        <v>10000</v>
      </c>
      <c r="D13">
        <f>SUM(C$4:C13)</f>
        <v>100000</v>
      </c>
      <c r="E13" s="1">
        <f t="shared" si="0"/>
        <v>312.75068993960843</v>
      </c>
      <c r="F13">
        <f>SUM(E$4:E13)</f>
        <v>3152.4127760684423</v>
      </c>
      <c r="G13">
        <f t="shared" si="1"/>
        <v>100796.34921595751</v>
      </c>
      <c r="H13" s="8">
        <f t="shared" si="2"/>
        <v>7.9634921595750363E-3</v>
      </c>
    </row>
    <row r="14" spans="1:8" x14ac:dyDescent="0.2">
      <c r="A14" s="3">
        <f>净值数据!A14</f>
        <v>41243</v>
      </c>
      <c r="B14" s="9">
        <f>净值数据!U14</f>
        <v>27.435843685651001</v>
      </c>
      <c r="C14">
        <v>10000</v>
      </c>
      <c r="D14">
        <f>SUM(C$4:C14)</f>
        <v>110000</v>
      </c>
      <c r="E14" s="1">
        <f t="shared" si="0"/>
        <v>364.4866953819984</v>
      </c>
      <c r="F14">
        <f>SUM(E$4:E14)</f>
        <v>3516.8994714504406</v>
      </c>
      <c r="G14">
        <f t="shared" si="1"/>
        <v>96489.104156862915</v>
      </c>
      <c r="H14" s="8">
        <f t="shared" si="2"/>
        <v>-0.12282632584670072</v>
      </c>
    </row>
    <row r="15" spans="1:8" x14ac:dyDescent="0.2">
      <c r="A15" s="3">
        <f>净值数据!A15</f>
        <v>41274</v>
      </c>
      <c r="B15" s="9">
        <f>净值数据!U15</f>
        <v>29.000563346433001</v>
      </c>
      <c r="C15">
        <v>10000</v>
      </c>
      <c r="D15">
        <f>SUM(C$4:C15)</f>
        <v>120000</v>
      </c>
      <c r="E15" s="1">
        <f t="shared" si="0"/>
        <v>344.82088780630448</v>
      </c>
      <c r="F15">
        <f>SUM(E$4:E15)</f>
        <v>3861.7203592567453</v>
      </c>
      <c r="G15">
        <f t="shared" si="1"/>
        <v>111992.06590483525</v>
      </c>
      <c r="H15" s="8">
        <f t="shared" si="2"/>
        <v>-6.6732784126372846E-2</v>
      </c>
    </row>
    <row r="16" spans="1:8" x14ac:dyDescent="0.2">
      <c r="A16" s="3">
        <f>净值数据!A16</f>
        <v>41305</v>
      </c>
      <c r="B16" s="9">
        <f>净值数据!U16</f>
        <v>25.117437067842999</v>
      </c>
      <c r="C16">
        <v>10000</v>
      </c>
      <c r="D16">
        <f>SUM(C$4:C16)</f>
        <v>130000</v>
      </c>
      <c r="E16" s="1">
        <f t="shared" si="0"/>
        <v>398.12979218340155</v>
      </c>
      <c r="F16">
        <f>SUM(E$4:E16)</f>
        <v>4259.8501514401469</v>
      </c>
      <c r="G16">
        <f t="shared" si="1"/>
        <v>106996.51809723936</v>
      </c>
      <c r="H16" s="8">
        <f t="shared" si="2"/>
        <v>-0.17694986079046648</v>
      </c>
    </row>
    <row r="17" spans="1:8" x14ac:dyDescent="0.2">
      <c r="A17" s="3">
        <f>净值数据!A17</f>
        <v>41333</v>
      </c>
      <c r="B17" s="9">
        <f>净值数据!U17</f>
        <v>26.010392266928001</v>
      </c>
      <c r="C17">
        <v>10000</v>
      </c>
      <c r="D17">
        <f>SUM(C$4:C17)</f>
        <v>140000</v>
      </c>
      <c r="E17" s="1">
        <f t="shared" si="0"/>
        <v>384.46171427852386</v>
      </c>
      <c r="F17">
        <f>SUM(E$4:E17)</f>
        <v>4644.3118657186706</v>
      </c>
      <c r="G17">
        <f t="shared" si="1"/>
        <v>120800.37343729087</v>
      </c>
      <c r="H17" s="8">
        <f t="shared" si="2"/>
        <v>-0.13714018973363662</v>
      </c>
    </row>
    <row r="18" spans="1:8" x14ac:dyDescent="0.2">
      <c r="A18" s="3">
        <f>净值数据!A18</f>
        <v>41362</v>
      </c>
      <c r="B18" s="9">
        <f>净值数据!U18</f>
        <v>20.890236308872002</v>
      </c>
      <c r="C18">
        <v>10000</v>
      </c>
      <c r="D18">
        <f>SUM(C$4:C18)</f>
        <v>150000</v>
      </c>
      <c r="E18" s="1">
        <f t="shared" si="0"/>
        <v>478.69252660167558</v>
      </c>
      <c r="F18">
        <f>SUM(E$4:E18)</f>
        <v>5123.0043923203466</v>
      </c>
      <c r="G18">
        <f t="shared" si="1"/>
        <v>107020.77236696125</v>
      </c>
      <c r="H18" s="8">
        <f t="shared" si="2"/>
        <v>-0.28652818422025839</v>
      </c>
    </row>
    <row r="19" spans="1:8" x14ac:dyDescent="0.2">
      <c r="A19" s="3">
        <f>净值数据!A19</f>
        <v>41390</v>
      </c>
      <c r="B19" s="9">
        <f>净值数据!U19</f>
        <v>20.013665608852001</v>
      </c>
      <c r="C19">
        <v>10000</v>
      </c>
      <c r="D19">
        <f>SUM(C$4:C19)</f>
        <v>160000</v>
      </c>
      <c r="E19" s="1">
        <f t="shared" si="0"/>
        <v>499.65859305538817</v>
      </c>
      <c r="F19">
        <f>SUM(E$4:E19)</f>
        <v>5622.6629853757349</v>
      </c>
      <c r="G19">
        <f t="shared" si="1"/>
        <v>112530.09682057946</v>
      </c>
      <c r="H19" s="8">
        <f t="shared" si="2"/>
        <v>-0.29668689487137834</v>
      </c>
    </row>
    <row r="20" spans="1:8" x14ac:dyDescent="0.2">
      <c r="A20" s="3">
        <f>净值数据!A20</f>
        <v>41425</v>
      </c>
      <c r="B20" s="9">
        <f>净值数据!U20</f>
        <v>21.676692264029001</v>
      </c>
      <c r="C20">
        <v>10000</v>
      </c>
      <c r="D20">
        <f>SUM(C$4:C20)</f>
        <v>170000</v>
      </c>
      <c r="E20" s="1">
        <f t="shared" si="0"/>
        <v>461.3249972918756</v>
      </c>
      <c r="F20">
        <f>SUM(E$4:E20)</f>
        <v>6083.9879826676106</v>
      </c>
      <c r="G20">
        <f t="shared" si="1"/>
        <v>131880.73523833641</v>
      </c>
      <c r="H20" s="8">
        <f t="shared" si="2"/>
        <v>-0.2242309691862564</v>
      </c>
    </row>
    <row r="21" spans="1:8" x14ac:dyDescent="0.2">
      <c r="A21" s="3">
        <f>净值数据!A21</f>
        <v>41453</v>
      </c>
      <c r="B21" s="9">
        <f>净值数据!U21</f>
        <v>19.481169389213999</v>
      </c>
      <c r="C21">
        <v>10000</v>
      </c>
      <c r="D21">
        <f>SUM(C$4:C21)</f>
        <v>180000</v>
      </c>
      <c r="E21" s="1">
        <f t="shared" si="0"/>
        <v>513.31620808844411</v>
      </c>
      <c r="F21">
        <f>SUM(E$4:E21)</f>
        <v>6597.3041907560546</v>
      </c>
      <c r="G21">
        <f t="shared" si="1"/>
        <v>128523.20045229008</v>
      </c>
      <c r="H21" s="8">
        <f t="shared" si="2"/>
        <v>-0.28598221970949955</v>
      </c>
    </row>
    <row r="22" spans="1:8" x14ac:dyDescent="0.2">
      <c r="A22" s="3">
        <f>净值数据!A22</f>
        <v>41486</v>
      </c>
      <c r="B22" s="9">
        <f>净值数据!U22</f>
        <v>18.699603827372002</v>
      </c>
      <c r="C22">
        <v>10000</v>
      </c>
      <c r="D22">
        <f>SUM(C$4:C22)</f>
        <v>190000</v>
      </c>
      <c r="E22" s="1">
        <f t="shared" si="0"/>
        <v>534.77068778121679</v>
      </c>
      <c r="F22">
        <f>SUM(E$4:E22)</f>
        <v>7132.0748785372716</v>
      </c>
      <c r="G22">
        <f t="shared" si="1"/>
        <v>133366.97469579926</v>
      </c>
      <c r="H22" s="8">
        <f t="shared" si="2"/>
        <v>-0.29806855423263545</v>
      </c>
    </row>
    <row r="23" spans="1:8" x14ac:dyDescent="0.2">
      <c r="A23" s="3">
        <f>净值数据!A23</f>
        <v>41516</v>
      </c>
      <c r="B23" s="9">
        <f>净值数据!U23</f>
        <v>20.000522787440001</v>
      </c>
      <c r="C23">
        <v>10000</v>
      </c>
      <c r="D23">
        <f>SUM(C$4:C23)</f>
        <v>200000</v>
      </c>
      <c r="E23" s="1">
        <f t="shared" si="0"/>
        <v>499.98693065562441</v>
      </c>
      <c r="F23">
        <f>SUM(E$4:E23)</f>
        <v>7632.0618091928964</v>
      </c>
      <c r="G23">
        <f t="shared" si="1"/>
        <v>152645.22612991309</v>
      </c>
      <c r="H23" s="8">
        <f t="shared" si="2"/>
        <v>-0.23677386935043454</v>
      </c>
    </row>
    <row r="24" spans="1:8" x14ac:dyDescent="0.2">
      <c r="A24" s="3">
        <f>净值数据!A24</f>
        <v>41547</v>
      </c>
      <c r="B24" s="9">
        <f>净值数据!U24</f>
        <v>18.67305446084</v>
      </c>
      <c r="C24">
        <v>10000</v>
      </c>
      <c r="D24">
        <f>SUM(C$4:C24)</f>
        <v>210000</v>
      </c>
      <c r="E24" s="1">
        <f t="shared" si="0"/>
        <v>535.53102525199586</v>
      </c>
      <c r="F24">
        <f>SUM(E$4:E24)</f>
        <v>8167.5928344448921</v>
      </c>
      <c r="G24">
        <f t="shared" si="1"/>
        <v>152513.905811556</v>
      </c>
      <c r="H24" s="8">
        <f t="shared" si="2"/>
        <v>-0.27374330565925709</v>
      </c>
    </row>
    <row r="25" spans="1:8" x14ac:dyDescent="0.2">
      <c r="A25" s="3">
        <f>净值数据!A25</f>
        <v>41578</v>
      </c>
      <c r="B25" s="9">
        <f>净值数据!U25</f>
        <v>17.734976843376</v>
      </c>
      <c r="C25">
        <v>10000</v>
      </c>
      <c r="D25">
        <f>SUM(C$4:C25)</f>
        <v>220000</v>
      </c>
      <c r="E25" s="1">
        <f t="shared" si="0"/>
        <v>563.85751660764038</v>
      </c>
      <c r="F25">
        <f>SUM(E$4:E25)</f>
        <v>8731.4503510525319</v>
      </c>
      <c r="G25">
        <f t="shared" si="1"/>
        <v>154852.0697850039</v>
      </c>
      <c r="H25" s="8">
        <f t="shared" si="2"/>
        <v>-0.29612695552270951</v>
      </c>
    </row>
    <row r="26" spans="1:8" x14ac:dyDescent="0.2">
      <c r="A26" s="3">
        <f>净值数据!A26</f>
        <v>41607</v>
      </c>
      <c r="B26" s="9">
        <f>净值数据!U26</f>
        <v>18.354462062456001</v>
      </c>
      <c r="C26">
        <v>10000</v>
      </c>
      <c r="D26">
        <f>SUM(C$4:C26)</f>
        <v>230000</v>
      </c>
      <c r="E26" s="1">
        <f t="shared" si="0"/>
        <v>544.82664574817318</v>
      </c>
      <c r="F26">
        <f>SUM(E$4:E26)</f>
        <v>9276.2769968007051</v>
      </c>
      <c r="G26">
        <f t="shared" si="1"/>
        <v>170261.07421861182</v>
      </c>
      <c r="H26" s="8">
        <f t="shared" si="2"/>
        <v>-0.25973445991907906</v>
      </c>
    </row>
    <row r="27" spans="1:8" x14ac:dyDescent="0.2">
      <c r="A27" s="3">
        <f>净值数据!A27</f>
        <v>41639</v>
      </c>
      <c r="B27" s="9">
        <f>净值数据!U27</f>
        <v>17.823474731815999</v>
      </c>
      <c r="C27">
        <v>10000</v>
      </c>
      <c r="D27">
        <f>SUM(C$4:C27)</f>
        <v>240000</v>
      </c>
      <c r="E27" s="1">
        <f t="shared" si="0"/>
        <v>561.05782685288546</v>
      </c>
      <c r="F27">
        <f>SUM(E$4:E27)</f>
        <v>9837.3348236535912</v>
      </c>
      <c r="G27">
        <f t="shared" si="1"/>
        <v>175335.48865780339</v>
      </c>
      <c r="H27" s="8">
        <f t="shared" si="2"/>
        <v>-0.26943546392581919</v>
      </c>
    </row>
    <row r="28" spans="1:8" x14ac:dyDescent="0.2">
      <c r="A28" s="3">
        <f>净值数据!A28</f>
        <v>41669</v>
      </c>
      <c r="B28" s="9">
        <f>净值数据!U28</f>
        <v>14.487104337628001</v>
      </c>
      <c r="C28">
        <v>10000</v>
      </c>
      <c r="D28">
        <f>SUM(C$4:C28)</f>
        <v>250000</v>
      </c>
      <c r="E28" s="1">
        <f t="shared" si="0"/>
        <v>690.26906736818034</v>
      </c>
      <c r="F28">
        <f>SUM(E$4:E28)</f>
        <v>10527.603891021772</v>
      </c>
      <c r="G28">
        <f t="shared" si="1"/>
        <v>152514.49599445093</v>
      </c>
      <c r="H28" s="8">
        <f t="shared" si="2"/>
        <v>-0.38994201602219625</v>
      </c>
    </row>
    <row r="29" spans="1:8" x14ac:dyDescent="0.2">
      <c r="A29" s="3">
        <f>净值数据!A29</f>
        <v>41698</v>
      </c>
      <c r="B29" s="9">
        <f>净值数据!U29</f>
        <v>14.876495046763999</v>
      </c>
      <c r="C29">
        <v>10000</v>
      </c>
      <c r="D29">
        <f>SUM(C$4:C29)</f>
        <v>260000</v>
      </c>
      <c r="E29" s="1">
        <f t="shared" si="0"/>
        <v>672.20134639007222</v>
      </c>
      <c r="F29">
        <f>SUM(E$4:E29)</f>
        <v>11199.805237411845</v>
      </c>
      <c r="G29">
        <f t="shared" si="1"/>
        <v>166613.8471390788</v>
      </c>
      <c r="H29" s="8">
        <f t="shared" si="2"/>
        <v>-0.35917751100354312</v>
      </c>
    </row>
    <row r="30" spans="1:8" x14ac:dyDescent="0.2">
      <c r="A30" s="3">
        <f>净值数据!A30</f>
        <v>41729</v>
      </c>
      <c r="B30" s="9">
        <f>净值数据!U30</f>
        <v>15.159688289771999</v>
      </c>
      <c r="C30">
        <v>10000</v>
      </c>
      <c r="D30">
        <f>SUM(C$4:C30)</f>
        <v>270000</v>
      </c>
      <c r="E30" s="1">
        <f t="shared" si="0"/>
        <v>659.64417004186305</v>
      </c>
      <c r="F30">
        <f>SUM(E$4:E30)</f>
        <v>11859.449407453709</v>
      </c>
      <c r="G30">
        <f t="shared" si="1"/>
        <v>179785.55630531948</v>
      </c>
      <c r="H30" s="8">
        <f t="shared" si="2"/>
        <v>-0.33412756923955744</v>
      </c>
    </row>
    <row r="31" spans="1:8" x14ac:dyDescent="0.2">
      <c r="A31" s="3">
        <f>净值数据!A31</f>
        <v>41759</v>
      </c>
      <c r="B31" s="9">
        <f>净值数据!U31</f>
        <v>14.584452014911999</v>
      </c>
      <c r="C31">
        <v>10000</v>
      </c>
      <c r="D31">
        <f>SUM(C$4:C31)</f>
        <v>280000</v>
      </c>
      <c r="E31" s="1">
        <f t="shared" si="0"/>
        <v>685.66168888453353</v>
      </c>
      <c r="F31">
        <f>SUM(E$4:E31)</f>
        <v>12545.111096338242</v>
      </c>
      <c r="G31">
        <f t="shared" si="1"/>
        <v>182963.57080628516</v>
      </c>
      <c r="H31" s="8">
        <f t="shared" si="2"/>
        <v>-0.34655867569183874</v>
      </c>
    </row>
    <row r="32" spans="1:8" x14ac:dyDescent="0.2">
      <c r="A32" s="3">
        <f>净值数据!A32</f>
        <v>41789</v>
      </c>
      <c r="B32" s="9">
        <f>净值数据!U32</f>
        <v>14.000365951208</v>
      </c>
      <c r="C32">
        <v>10000</v>
      </c>
      <c r="D32">
        <f>SUM(C$4:C32)</f>
        <v>290000</v>
      </c>
      <c r="E32" s="1">
        <f t="shared" si="0"/>
        <v>714.26704379374928</v>
      </c>
      <c r="F32">
        <f>SUM(E$4:E32)</f>
        <v>13259.37814013199</v>
      </c>
      <c r="G32">
        <f t="shared" si="1"/>
        <v>185636.14624729558</v>
      </c>
      <c r="H32" s="8">
        <f t="shared" si="2"/>
        <v>-0.35987535776794632</v>
      </c>
    </row>
    <row r="33" spans="1:8" x14ac:dyDescent="0.2">
      <c r="A33" s="3">
        <f>净值数据!A33</f>
        <v>41820</v>
      </c>
      <c r="B33" s="9">
        <f>净值数据!U33</f>
        <v>14.495954126472</v>
      </c>
      <c r="C33">
        <v>10000</v>
      </c>
      <c r="D33">
        <f>SUM(C$4:C33)</f>
        <v>300000</v>
      </c>
      <c r="E33" s="1">
        <f t="shared" si="0"/>
        <v>689.84765768114244</v>
      </c>
      <c r="F33">
        <f>SUM(E$4:E33)</f>
        <v>13949.225797813133</v>
      </c>
      <c r="G33">
        <f t="shared" si="1"/>
        <v>202207.33726489896</v>
      </c>
      <c r="H33" s="8">
        <f t="shared" si="2"/>
        <v>-0.32597554245033677</v>
      </c>
    </row>
    <row r="34" spans="1:8" x14ac:dyDescent="0.2">
      <c r="A34" s="3">
        <f>净值数据!A34</f>
        <v>41851</v>
      </c>
      <c r="B34" s="9">
        <f>净值数据!U34</f>
        <v>17.071242680076001</v>
      </c>
      <c r="C34">
        <v>10000</v>
      </c>
      <c r="D34">
        <f>SUM(C$4:C34)</f>
        <v>310000</v>
      </c>
      <c r="E34" s="1">
        <f t="shared" si="0"/>
        <v>585.78043716003697</v>
      </c>
      <c r="F34">
        <f>SUM(E$4:E34)</f>
        <v>14535.006234973171</v>
      </c>
      <c r="G34">
        <f t="shared" si="1"/>
        <v>248130.61879364477</v>
      </c>
      <c r="H34" s="8">
        <f t="shared" si="2"/>
        <v>-0.19957864905275879</v>
      </c>
    </row>
    <row r="35" spans="1:8" x14ac:dyDescent="0.2">
      <c r="A35" s="3">
        <f>净值数据!A35</f>
        <v>41880</v>
      </c>
      <c r="B35" s="9">
        <f>净值数据!U35</f>
        <v>16.906213480000002</v>
      </c>
      <c r="C35">
        <v>10000</v>
      </c>
      <c r="D35">
        <f>SUM(C$4:C35)</f>
        <v>320000</v>
      </c>
      <c r="E35" s="1">
        <f t="shared" si="0"/>
        <v>591.49850508098507</v>
      </c>
      <c r="F35">
        <f>SUM(E$4:E35)</f>
        <v>15126.504740054155</v>
      </c>
      <c r="G35">
        <f t="shared" si="1"/>
        <v>255731.91834158747</v>
      </c>
      <c r="H35" s="8">
        <f t="shared" si="2"/>
        <v>-0.2008377551825391</v>
      </c>
    </row>
    <row r="36" spans="1:8" x14ac:dyDescent="0.2">
      <c r="A36" s="3">
        <f>净值数据!A36</f>
        <v>41912</v>
      </c>
      <c r="B36" s="9">
        <f>净值数据!U36</f>
        <v>16.802320548000001</v>
      </c>
      <c r="C36">
        <v>10000</v>
      </c>
      <c r="D36">
        <f>SUM(C$4:C36)</f>
        <v>330000</v>
      </c>
      <c r="E36" s="1">
        <f t="shared" si="0"/>
        <v>595.1558876306708</v>
      </c>
      <c r="F36">
        <f>SUM(E$4:E36)</f>
        <v>15721.660627684825</v>
      </c>
      <c r="G36">
        <f t="shared" si="1"/>
        <v>264160.38141323131</v>
      </c>
      <c r="H36" s="8">
        <f t="shared" si="2"/>
        <v>-0.19951399571748085</v>
      </c>
    </row>
    <row r="37" spans="1:8" x14ac:dyDescent="0.2">
      <c r="A37" s="3">
        <f>净值数据!A37</f>
        <v>41943</v>
      </c>
      <c r="B37" s="9">
        <f>净值数据!U37</f>
        <v>15.905063408</v>
      </c>
      <c r="C37">
        <v>10000</v>
      </c>
      <c r="D37">
        <f>SUM(C$4:C37)</f>
        <v>340000</v>
      </c>
      <c r="E37" s="1">
        <f t="shared" si="0"/>
        <v>628.73059625591657</v>
      </c>
      <c r="F37">
        <f>SUM(E$4:E37)</f>
        <v>16350.391223940742</v>
      </c>
      <c r="G37">
        <f t="shared" si="1"/>
        <v>260054.00916238423</v>
      </c>
      <c r="H37" s="8">
        <f t="shared" si="2"/>
        <v>-0.2351352671694581</v>
      </c>
    </row>
    <row r="38" spans="1:8" x14ac:dyDescent="0.2">
      <c r="A38" s="3">
        <f>净值数据!A38</f>
        <v>41971</v>
      </c>
      <c r="B38" s="9">
        <f>净值数据!U38</f>
        <v>16.915658292</v>
      </c>
      <c r="C38">
        <v>10000</v>
      </c>
      <c r="D38">
        <f>SUM(C$4:C38)</f>
        <v>350000</v>
      </c>
      <c r="E38" s="1">
        <f t="shared" si="0"/>
        <v>591.16824349244189</v>
      </c>
      <c r="F38">
        <f>SUM(E$4:E38)</f>
        <v>16941.559467433184</v>
      </c>
      <c r="G38">
        <f t="shared" si="1"/>
        <v>286577.63088469725</v>
      </c>
      <c r="H38" s="8">
        <f t="shared" si="2"/>
        <v>-0.18120676890086496</v>
      </c>
    </row>
    <row r="39" spans="1:8" x14ac:dyDescent="0.2">
      <c r="A39" s="3">
        <f>净值数据!A39</f>
        <v>42004</v>
      </c>
      <c r="B39" s="9">
        <f>净值数据!U39</f>
        <v>19.267416480000001</v>
      </c>
      <c r="C39">
        <v>10000</v>
      </c>
      <c r="D39">
        <f>SUM(C$4:C39)</f>
        <v>360000</v>
      </c>
      <c r="E39" s="1">
        <f t="shared" si="0"/>
        <v>519.01094318380558</v>
      </c>
      <c r="F39">
        <f>SUM(E$4:E39)</f>
        <v>17460.570410616991</v>
      </c>
      <c r="G39">
        <f t="shared" si="1"/>
        <v>336420.0820797222</v>
      </c>
      <c r="H39" s="8">
        <f t="shared" si="2"/>
        <v>-6.5499772000771728E-2</v>
      </c>
    </row>
    <row r="40" spans="1:8" x14ac:dyDescent="0.2">
      <c r="A40" s="3">
        <f>净值数据!A40</f>
        <v>42034</v>
      </c>
      <c r="B40" s="9">
        <f>净值数据!U40</f>
        <v>18.058480543999998</v>
      </c>
      <c r="C40">
        <v>10000</v>
      </c>
      <c r="D40">
        <f>SUM(C$4:C40)</f>
        <v>370000</v>
      </c>
      <c r="E40" s="1">
        <f t="shared" si="0"/>
        <v>553.75644565636173</v>
      </c>
      <c r="F40">
        <f>SUM(E$4:E40)</f>
        <v>18014.326856273354</v>
      </c>
      <c r="G40">
        <f t="shared" si="1"/>
        <v>325311.37104726903</v>
      </c>
      <c r="H40" s="8">
        <f t="shared" si="2"/>
        <v>-0.1207800782506242</v>
      </c>
    </row>
    <row r="41" spans="1:8" x14ac:dyDescent="0.2">
      <c r="A41" s="3">
        <f>净值数据!A41</f>
        <v>42062</v>
      </c>
      <c r="B41" s="9">
        <f>净值数据!U41</f>
        <v>19.229637232000002</v>
      </c>
      <c r="C41">
        <v>10000</v>
      </c>
      <c r="D41">
        <f>SUM(C$4:C41)</f>
        <v>380000</v>
      </c>
      <c r="E41" s="1">
        <f t="shared" si="0"/>
        <v>520.03061104860672</v>
      </c>
      <c r="F41">
        <f>SUM(E$4:E41)</f>
        <v>18534.357467321959</v>
      </c>
      <c r="G41">
        <f t="shared" si="1"/>
        <v>356408.97042481159</v>
      </c>
      <c r="H41" s="8">
        <f t="shared" si="2"/>
        <v>-6.2081656776811656E-2</v>
      </c>
    </row>
    <row r="42" spans="1:8" x14ac:dyDescent="0.2">
      <c r="A42" s="3">
        <f>净值数据!A42</f>
        <v>42094</v>
      </c>
      <c r="B42" s="9">
        <f>净值数据!U42</f>
        <v>23.177568648000001</v>
      </c>
      <c r="C42">
        <v>10000</v>
      </c>
      <c r="D42">
        <f>SUM(C$4:C42)</f>
        <v>390000</v>
      </c>
      <c r="E42" s="1">
        <f t="shared" si="0"/>
        <v>431.45163981049853</v>
      </c>
      <c r="F42">
        <f>SUM(E$4:E42)</f>
        <v>18965.809107132456</v>
      </c>
      <c r="G42">
        <f t="shared" si="1"/>
        <v>439581.3425454261</v>
      </c>
      <c r="H42" s="8">
        <f t="shared" si="2"/>
        <v>0.12713164755237472</v>
      </c>
    </row>
    <row r="43" spans="1:8" x14ac:dyDescent="0.2">
      <c r="A43" s="3">
        <f>净值数据!A43</f>
        <v>42124</v>
      </c>
      <c r="B43" s="9">
        <f>净值数据!U43</f>
        <v>24.273166839999998</v>
      </c>
      <c r="C43">
        <v>10000</v>
      </c>
      <c r="D43">
        <f>SUM(C$4:C43)</f>
        <v>400000</v>
      </c>
      <c r="E43" s="1">
        <f t="shared" si="0"/>
        <v>411.97755801360449</v>
      </c>
      <c r="F43">
        <f>SUM(E$4:E43)</f>
        <v>19377.786665146061</v>
      </c>
      <c r="G43">
        <f t="shared" si="1"/>
        <v>470360.2487130175</v>
      </c>
      <c r="H43" s="8">
        <f t="shared" si="2"/>
        <v>0.17590062178254384</v>
      </c>
    </row>
    <row r="44" spans="1:8" x14ac:dyDescent="0.2">
      <c r="A44" s="3">
        <f>净值数据!A44</f>
        <v>42153</v>
      </c>
      <c r="B44" s="9">
        <f>净值数据!U44</f>
        <v>23.810371052000001</v>
      </c>
      <c r="C44">
        <v>10000</v>
      </c>
      <c r="D44">
        <f>SUM(C$4:C44)</f>
        <v>410000</v>
      </c>
      <c r="E44" s="1">
        <f t="shared" si="0"/>
        <v>419.9850551745194</v>
      </c>
      <c r="F44">
        <f>SUM(E$4:E44)</f>
        <v>19797.771720320579</v>
      </c>
      <c r="G44">
        <f t="shared" si="1"/>
        <v>471392.2906636254</v>
      </c>
      <c r="H44" s="8">
        <f t="shared" si="2"/>
        <v>0.14973729430152538</v>
      </c>
    </row>
    <row r="45" spans="1:8" x14ac:dyDescent="0.2">
      <c r="A45" s="3">
        <f>净值数据!A45</f>
        <v>42185</v>
      </c>
      <c r="B45" s="9">
        <f>净值数据!U45</f>
        <v>30.799531932000001</v>
      </c>
      <c r="C45">
        <v>10000</v>
      </c>
      <c r="D45">
        <f>SUM(C$4:C45)</f>
        <v>420000</v>
      </c>
      <c r="E45" s="1">
        <f t="shared" si="0"/>
        <v>324.68025884543499</v>
      </c>
      <c r="F45">
        <f>SUM(E$4:E45)</f>
        <v>20122.451979166013</v>
      </c>
      <c r="G45">
        <f t="shared" si="1"/>
        <v>619762.1022824602</v>
      </c>
      <c r="H45" s="8">
        <f t="shared" si="2"/>
        <v>0.47562405305347677</v>
      </c>
    </row>
    <row r="46" spans="1:8" x14ac:dyDescent="0.2">
      <c r="A46" s="3">
        <f>净值数据!A46</f>
        <v>42216</v>
      </c>
      <c r="B46" s="9">
        <f>净值数据!U46</f>
        <v>23.442023383999999</v>
      </c>
      <c r="C46">
        <v>10000</v>
      </c>
      <c r="D46">
        <f>SUM(C$4:C46)</f>
        <v>430000</v>
      </c>
      <c r="E46" s="1">
        <f t="shared" si="0"/>
        <v>426.58433686340192</v>
      </c>
      <c r="F46">
        <f>SUM(E$4:E46)</f>
        <v>20549.036316029415</v>
      </c>
      <c r="G46">
        <f t="shared" si="1"/>
        <v>481710.9898390267</v>
      </c>
      <c r="H46" s="8">
        <f t="shared" si="2"/>
        <v>0.12025811590471336</v>
      </c>
    </row>
    <row r="47" spans="1:8" x14ac:dyDescent="0.2">
      <c r="A47" s="3">
        <f>净值数据!A47</f>
        <v>42247</v>
      </c>
      <c r="B47" s="9">
        <f>净值数据!U47</f>
        <v>21.288616000000001</v>
      </c>
      <c r="C47">
        <v>10000</v>
      </c>
      <c r="D47">
        <f>SUM(C$4:C47)</f>
        <v>440000</v>
      </c>
      <c r="E47" s="1">
        <f t="shared" si="0"/>
        <v>469.73462248555751</v>
      </c>
      <c r="F47">
        <f>SUM(E$4:E47)</f>
        <v>21018.770938514972</v>
      </c>
      <c r="G47">
        <f t="shared" si="1"/>
        <v>447460.54330200487</v>
      </c>
      <c r="H47" s="8">
        <f t="shared" si="2"/>
        <v>1.6955780231829198E-2</v>
      </c>
    </row>
    <row r="48" spans="1:8" x14ac:dyDescent="0.2">
      <c r="A48" s="3">
        <f>净值数据!A48</f>
        <v>42277</v>
      </c>
      <c r="B48" s="9">
        <f>净值数据!U48</f>
        <v>20.030608000000001</v>
      </c>
      <c r="C48">
        <v>10000</v>
      </c>
      <c r="D48">
        <f>SUM(C$4:C48)</f>
        <v>450000</v>
      </c>
      <c r="E48" s="1">
        <f t="shared" si="0"/>
        <v>499.23596927262514</v>
      </c>
      <c r="F48">
        <f>SUM(E$4:E48)</f>
        <v>21518.006907787596</v>
      </c>
      <c r="G48">
        <f t="shared" si="1"/>
        <v>431018.76131118549</v>
      </c>
      <c r="H48" s="8">
        <f t="shared" si="2"/>
        <v>-4.2180530419587803E-2</v>
      </c>
    </row>
    <row r="49" spans="1:8" x14ac:dyDescent="0.2">
      <c r="A49" s="3">
        <f>净值数据!A49</f>
        <v>42307</v>
      </c>
      <c r="B49" s="9">
        <f>净值数据!U49</f>
        <v>23.580335999999999</v>
      </c>
      <c r="C49">
        <v>10000</v>
      </c>
      <c r="D49">
        <f>SUM(C$4:C49)</f>
        <v>460000</v>
      </c>
      <c r="E49" s="1">
        <f t="shared" si="0"/>
        <v>424.08216744663861</v>
      </c>
      <c r="F49">
        <f>SUM(E$4:E49)</f>
        <v>21942.089075234235</v>
      </c>
      <c r="G49">
        <f t="shared" si="1"/>
        <v>517401.83293595252</v>
      </c>
      <c r="H49" s="8">
        <f t="shared" si="2"/>
        <v>0.12478659333902731</v>
      </c>
    </row>
    <row r="50" spans="1:8" x14ac:dyDescent="0.2">
      <c r="A50" s="3">
        <f>净值数据!A50</f>
        <v>42338</v>
      </c>
      <c r="B50" s="9">
        <f>净值数据!U50</f>
        <v>22.624639999999999</v>
      </c>
      <c r="C50">
        <v>10000</v>
      </c>
      <c r="D50">
        <f>SUM(C$4:C50)</f>
        <v>470000</v>
      </c>
      <c r="E50" s="1">
        <f t="shared" si="0"/>
        <v>441.99598314050525</v>
      </c>
      <c r="F50">
        <f>SUM(E$4:E50)</f>
        <v>22384.085058374741</v>
      </c>
      <c r="G50">
        <f t="shared" si="1"/>
        <v>506431.86617510748</v>
      </c>
      <c r="H50" s="8">
        <f t="shared" si="2"/>
        <v>7.7514608883207492E-2</v>
      </c>
    </row>
    <row r="51" spans="1:8" x14ac:dyDescent="0.2">
      <c r="A51" s="3">
        <f>净值数据!A51</f>
        <v>42369</v>
      </c>
      <c r="B51" s="9">
        <f>净值数据!U51</f>
        <v>26.447424000000002</v>
      </c>
      <c r="C51">
        <v>10000</v>
      </c>
      <c r="D51">
        <f>SUM(C$4:C51)</f>
        <v>480000</v>
      </c>
      <c r="E51" s="1">
        <f t="shared" si="0"/>
        <v>378.10865814379503</v>
      </c>
      <c r="F51">
        <f>SUM(E$4:E51)</f>
        <v>22762.193716518537</v>
      </c>
      <c r="G51">
        <f t="shared" si="1"/>
        <v>602001.38839090161</v>
      </c>
      <c r="H51" s="8">
        <f t="shared" si="2"/>
        <v>0.25416955914771178</v>
      </c>
    </row>
    <row r="52" spans="1:8" x14ac:dyDescent="0.2">
      <c r="A52" s="3">
        <f>净值数据!A52</f>
        <v>42398</v>
      </c>
      <c r="B52" s="9">
        <f>净值数据!U52</f>
        <v>20.722999999999999</v>
      </c>
      <c r="C52">
        <v>10000</v>
      </c>
      <c r="D52">
        <f>SUM(C$4:C52)</f>
        <v>490000</v>
      </c>
      <c r="E52" s="1">
        <f t="shared" si="0"/>
        <v>482.55561453457511</v>
      </c>
      <c r="F52">
        <f>SUM(E$4:E52)</f>
        <v>23244.749331053114</v>
      </c>
      <c r="G52">
        <f t="shared" si="1"/>
        <v>481700.94038741366</v>
      </c>
      <c r="H52" s="8">
        <f t="shared" si="2"/>
        <v>-1.6936856352216978E-2</v>
      </c>
    </row>
    <row r="53" spans="1:8" x14ac:dyDescent="0.2">
      <c r="A53" s="3">
        <f>净值数据!A53</f>
        <v>42429</v>
      </c>
      <c r="B53" s="9">
        <f>净值数据!U53</f>
        <v>19.328464</v>
      </c>
      <c r="C53">
        <v>10000</v>
      </c>
      <c r="D53">
        <f>SUM(C$4:C53)</f>
        <v>500000</v>
      </c>
      <c r="E53" s="1">
        <f t="shared" si="0"/>
        <v>517.37168561350757</v>
      </c>
      <c r="F53">
        <f>SUM(E$4:E53)</f>
        <v>23762.121016666621</v>
      </c>
      <c r="G53">
        <f t="shared" si="1"/>
        <v>459285.30063428415</v>
      </c>
      <c r="H53" s="8">
        <f t="shared" si="2"/>
        <v>-8.1429398731431735E-2</v>
      </c>
    </row>
    <row r="54" spans="1:8" x14ac:dyDescent="0.2">
      <c r="A54" s="3">
        <f>净值数据!A54</f>
        <v>42460</v>
      </c>
      <c r="B54" s="9">
        <f>净值数据!U54</f>
        <v>24.038679999999999</v>
      </c>
      <c r="C54">
        <v>10000</v>
      </c>
      <c r="D54">
        <f>SUM(C$4:C54)</f>
        <v>510000</v>
      </c>
      <c r="E54" s="1">
        <f t="shared" si="0"/>
        <v>415.99621942635787</v>
      </c>
      <c r="F54">
        <f>SUM(E$4:E54)</f>
        <v>24178.117236092978</v>
      </c>
      <c r="G54">
        <f t="shared" si="1"/>
        <v>581210.02324092353</v>
      </c>
      <c r="H54" s="8">
        <f t="shared" si="2"/>
        <v>0.1396274965508304</v>
      </c>
    </row>
    <row r="55" spans="1:8" x14ac:dyDescent="0.2">
      <c r="A55" s="3">
        <f>净值数据!A55</f>
        <v>42489</v>
      </c>
      <c r="B55" s="9">
        <f>净值数据!U55</f>
        <v>22.917200000000001</v>
      </c>
      <c r="C55">
        <v>10000</v>
      </c>
      <c r="D55">
        <f>SUM(C$4:C55)</f>
        <v>520000</v>
      </c>
      <c r="E55" s="1">
        <f t="shared" si="0"/>
        <v>436.35348122807324</v>
      </c>
      <c r="F55">
        <f>SUM(E$4:E55)</f>
        <v>24614.470717321052</v>
      </c>
      <c r="G55">
        <f t="shared" si="1"/>
        <v>564094.74832299002</v>
      </c>
      <c r="H55" s="8">
        <f t="shared" si="2"/>
        <v>8.4797592928826937E-2</v>
      </c>
    </row>
    <row r="56" spans="1:8" x14ac:dyDescent="0.2">
      <c r="A56" s="3">
        <f>净值数据!A56</f>
        <v>42521</v>
      </c>
      <c r="B56" s="9">
        <f>净值数据!U56</f>
        <v>23.931408000000001</v>
      </c>
      <c r="C56">
        <v>10000</v>
      </c>
      <c r="D56">
        <f>SUM(C$4:C56)</f>
        <v>530000</v>
      </c>
      <c r="E56" s="1">
        <f t="shared" si="0"/>
        <v>417.86091315646786</v>
      </c>
      <c r="F56">
        <f>SUM(E$4:E56)</f>
        <v>25032.331630477518</v>
      </c>
      <c r="G56">
        <f t="shared" si="1"/>
        <v>599058.94144026272</v>
      </c>
      <c r="H56" s="8">
        <f t="shared" si="2"/>
        <v>0.13029988950992966</v>
      </c>
    </row>
    <row r="57" spans="1:8" x14ac:dyDescent="0.2">
      <c r="A57" s="3">
        <f>净值数据!A57</f>
        <v>42551</v>
      </c>
      <c r="B57" s="9">
        <f>净值数据!U57</f>
        <v>28.963439999999999</v>
      </c>
      <c r="C57">
        <v>10000</v>
      </c>
      <c r="D57">
        <f>SUM(C$4:C57)</f>
        <v>540000</v>
      </c>
      <c r="E57" s="1">
        <f t="shared" si="0"/>
        <v>345.26285551716234</v>
      </c>
      <c r="F57">
        <f>SUM(E$4:E57)</f>
        <v>25377.594485994679</v>
      </c>
      <c r="G57">
        <f t="shared" si="1"/>
        <v>735022.43523943773</v>
      </c>
      <c r="H57" s="8">
        <f t="shared" si="2"/>
        <v>0.36115265785081063</v>
      </c>
    </row>
    <row r="58" spans="1:8" x14ac:dyDescent="0.2">
      <c r="A58" s="3">
        <f>净值数据!A58</f>
        <v>42580</v>
      </c>
      <c r="B58" s="9">
        <f>净值数据!U58</f>
        <v>31.684248</v>
      </c>
      <c r="C58">
        <v>10000</v>
      </c>
      <c r="D58">
        <f>SUM(C$4:C58)</f>
        <v>550000</v>
      </c>
      <c r="E58" s="1">
        <f t="shared" si="0"/>
        <v>315.61424465557775</v>
      </c>
      <c r="F58">
        <f>SUM(E$4:E58)</f>
        <v>25693.208730650258</v>
      </c>
      <c r="G58">
        <f t="shared" si="1"/>
        <v>814069.99733768799</v>
      </c>
      <c r="H58" s="8">
        <f t="shared" si="2"/>
        <v>0.48012726788670546</v>
      </c>
    </row>
    <row r="59" spans="1:8" x14ac:dyDescent="0.2">
      <c r="A59" s="3">
        <f>净值数据!A59</f>
        <v>42613</v>
      </c>
      <c r="B59" s="9">
        <f>净值数据!U59</f>
        <v>31.87</v>
      </c>
      <c r="C59">
        <v>10000</v>
      </c>
      <c r="D59">
        <f>SUM(C$4:C59)</f>
        <v>560000</v>
      </c>
      <c r="E59" s="1">
        <f t="shared" si="0"/>
        <v>313.77470975839344</v>
      </c>
      <c r="F59">
        <f>SUM(E$4:E59)</f>
        <v>26006.98344040865</v>
      </c>
      <c r="G59">
        <f t="shared" si="1"/>
        <v>828842.56224582368</v>
      </c>
      <c r="H59" s="8">
        <f t="shared" si="2"/>
        <v>0.48007600401039952</v>
      </c>
    </row>
    <row r="60" spans="1:8" x14ac:dyDescent="0.2">
      <c r="A60" s="3">
        <f>净值数据!A60</f>
        <v>42643</v>
      </c>
      <c r="B60" s="9">
        <f>净值数据!U60</f>
        <v>31.08</v>
      </c>
      <c r="C60">
        <v>10000</v>
      </c>
      <c r="D60">
        <f>SUM(C$4:C60)</f>
        <v>570000</v>
      </c>
      <c r="E60" s="1">
        <f t="shared" si="0"/>
        <v>321.75032175032175</v>
      </c>
      <c r="F60">
        <f>SUM(E$4:E60)</f>
        <v>26328.733762158972</v>
      </c>
      <c r="G60">
        <f t="shared" si="1"/>
        <v>818297.04532790079</v>
      </c>
      <c r="H60" s="8">
        <f t="shared" si="2"/>
        <v>0.43560885145245742</v>
      </c>
    </row>
    <row r="61" spans="1:8" x14ac:dyDescent="0.2">
      <c r="A61" s="3">
        <f>净值数据!A61</f>
        <v>42674</v>
      </c>
      <c r="B61" s="9">
        <f>净值数据!U61</f>
        <v>34.4</v>
      </c>
      <c r="C61">
        <v>10000</v>
      </c>
      <c r="D61">
        <f>SUM(C$4:C61)</f>
        <v>580000</v>
      </c>
      <c r="E61" s="1">
        <f t="shared" si="0"/>
        <v>290.69767441860466</v>
      </c>
      <c r="F61">
        <f>SUM(E$4:E61)</f>
        <v>26619.431436577575</v>
      </c>
      <c r="G61">
        <f t="shared" si="1"/>
        <v>915708.4414182686</v>
      </c>
      <c r="H61" s="8">
        <f t="shared" si="2"/>
        <v>0.57880765761770459</v>
      </c>
    </row>
    <row r="62" spans="1:8" x14ac:dyDescent="0.2">
      <c r="A62" s="3">
        <f>净值数据!A62</f>
        <v>42704</v>
      </c>
      <c r="B62" s="9">
        <f>净值数据!U62</f>
        <v>34.29</v>
      </c>
      <c r="C62">
        <v>10000</v>
      </c>
      <c r="D62">
        <f>SUM(C$4:C62)</f>
        <v>590000</v>
      </c>
      <c r="E62" s="1">
        <f t="shared" si="0"/>
        <v>291.63021289005542</v>
      </c>
      <c r="F62">
        <f>SUM(E$4:E62)</f>
        <v>26911.061649467632</v>
      </c>
      <c r="G62">
        <f t="shared" si="1"/>
        <v>922780.3039602451</v>
      </c>
      <c r="H62" s="8">
        <f t="shared" si="2"/>
        <v>0.56403441349194083</v>
      </c>
    </row>
    <row r="63" spans="1:8" x14ac:dyDescent="0.2">
      <c r="A63" s="3">
        <f>净值数据!A63</f>
        <v>42734</v>
      </c>
      <c r="B63" s="9">
        <f>净值数据!U63</f>
        <v>33</v>
      </c>
      <c r="C63">
        <v>10000</v>
      </c>
      <c r="D63">
        <f>SUM(C$4:C63)</f>
        <v>600000</v>
      </c>
      <c r="E63" s="1">
        <f t="shared" si="0"/>
        <v>303.030303030303</v>
      </c>
      <c r="F63">
        <f>SUM(E$4:E63)</f>
        <v>27214.091952497936</v>
      </c>
      <c r="G63">
        <f t="shared" si="1"/>
        <v>898065.03443243192</v>
      </c>
      <c r="H63" s="8">
        <f t="shared" si="2"/>
        <v>0.49677505738738659</v>
      </c>
    </row>
  </sheetData>
  <phoneticPr fontId="2" type="noConversion"/>
  <conditionalFormatting sqref="H4:H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{8BE5EA0D-0C12-4EBE-A55E-3FE618FE564F}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E5EA0D-0C12-4EBE-A55E-3FE618FE56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H4:H63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workbookViewId="0">
      <selection activeCell="F4" sqref="F4:F63"/>
    </sheetView>
  </sheetViews>
  <sheetFormatPr defaultRowHeight="14.25" x14ac:dyDescent="0.2"/>
  <cols>
    <col min="1" max="2" width="11.625" style="4" customWidth="1"/>
    <col min="4" max="5" width="13" customWidth="1"/>
  </cols>
  <sheetData>
    <row r="3" spans="1:8" x14ac:dyDescent="0.2">
      <c r="A3" s="4" t="str">
        <f>净值数据!A3</f>
        <v>日期</v>
      </c>
      <c r="B3" s="4" t="s">
        <v>6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>
        <f>净值数据!A4</f>
        <v>40939</v>
      </c>
      <c r="B4" s="9">
        <f>净值数据!V4</f>
        <v>28.041564173013001</v>
      </c>
      <c r="C4">
        <v>10000</v>
      </c>
      <c r="D4">
        <f>SUM(C$4:C4)</f>
        <v>10000</v>
      </c>
      <c r="E4" s="1">
        <f>C4/B4</f>
        <v>356.61348768924694</v>
      </c>
      <c r="F4">
        <f>SUM(E$4:E4)</f>
        <v>356.61348768924694</v>
      </c>
      <c r="G4">
        <f>F4*B4</f>
        <v>10000</v>
      </c>
      <c r="H4" s="8">
        <f>G4/D4-1</f>
        <v>0</v>
      </c>
    </row>
    <row r="5" spans="1:8" x14ac:dyDescent="0.2">
      <c r="A5" s="3">
        <f>净值数据!A5</f>
        <v>40968</v>
      </c>
      <c r="B5" s="9">
        <f>净值数据!V5</f>
        <v>30.890425803593999</v>
      </c>
      <c r="C5">
        <v>10000</v>
      </c>
      <c r="D5">
        <f>SUM(C$4:C5)</f>
        <v>20000</v>
      </c>
      <c r="E5" s="1">
        <f t="shared" ref="E5:E63" si="0">C5/B5</f>
        <v>323.72489986319749</v>
      </c>
      <c r="F5">
        <f>SUM(E$4:E5)</f>
        <v>680.33838755244437</v>
      </c>
      <c r="G5">
        <f t="shared" ref="G5:G63" si="1">F5*B5</f>
        <v>21015.942482025563</v>
      </c>
      <c r="H5" s="8">
        <f t="shared" ref="H5:H63" si="2">G5/D5-1</f>
        <v>5.0797124101278124E-2</v>
      </c>
    </row>
    <row r="6" spans="1:8" x14ac:dyDescent="0.2">
      <c r="A6" s="3">
        <f>净值数据!A6</f>
        <v>40998</v>
      </c>
      <c r="B6" s="9">
        <f>净值数据!V6</f>
        <v>28.786651061011</v>
      </c>
      <c r="C6">
        <v>10000</v>
      </c>
      <c r="D6">
        <f>SUM(C$4:C6)</f>
        <v>30000</v>
      </c>
      <c r="E6" s="1">
        <f t="shared" si="0"/>
        <v>347.38323602859538</v>
      </c>
      <c r="F6">
        <f>SUM(E$4:E6)</f>
        <v>1027.7216235810397</v>
      </c>
      <c r="G6">
        <f t="shared" si="1"/>
        <v>29584.663765883084</v>
      </c>
      <c r="H6" s="8">
        <f t="shared" si="2"/>
        <v>-1.3844541137230548E-2</v>
      </c>
    </row>
    <row r="7" spans="1:8" x14ac:dyDescent="0.2">
      <c r="A7" s="3">
        <f>净值数据!A7</f>
        <v>41026</v>
      </c>
      <c r="B7" s="9">
        <f>净值数据!V7</f>
        <v>31.223523471168999</v>
      </c>
      <c r="C7">
        <v>10000</v>
      </c>
      <c r="D7">
        <f>SUM(C$4:C7)</f>
        <v>40000</v>
      </c>
      <c r="E7" s="1">
        <f t="shared" si="0"/>
        <v>320.2713495558483</v>
      </c>
      <c r="F7">
        <f>SUM(E$4:E7)</f>
        <v>1347.9929731368879</v>
      </c>
      <c r="G7">
        <f t="shared" si="1"/>
        <v>42089.090235710501</v>
      </c>
      <c r="H7" s="8">
        <f t="shared" si="2"/>
        <v>5.2227255892762559E-2</v>
      </c>
    </row>
    <row r="8" spans="1:8" x14ac:dyDescent="0.2">
      <c r="A8" s="3">
        <f>净值数据!A8</f>
        <v>41060</v>
      </c>
      <c r="B8" s="9">
        <f>净值数据!V8</f>
        <v>28.676681987683999</v>
      </c>
      <c r="C8">
        <v>10000</v>
      </c>
      <c r="D8">
        <f>SUM(C$4:C8)</f>
        <v>50000</v>
      </c>
      <c r="E8" s="1">
        <f t="shared" si="0"/>
        <v>348.71537803065149</v>
      </c>
      <c r="F8">
        <f>SUM(E$4:E8)</f>
        <v>1696.7083511675394</v>
      </c>
      <c r="G8">
        <f t="shared" si="1"/>
        <v>48655.965812279195</v>
      </c>
      <c r="H8" s="8">
        <f t="shared" si="2"/>
        <v>-2.6880683754416101E-2</v>
      </c>
    </row>
    <row r="9" spans="1:8" x14ac:dyDescent="0.2">
      <c r="A9" s="3">
        <f>净值数据!A9</f>
        <v>41089</v>
      </c>
      <c r="B9" s="9">
        <f>净值数据!V9</f>
        <v>29.130173702838</v>
      </c>
      <c r="C9">
        <v>10000</v>
      </c>
      <c r="D9">
        <f>SUM(C$4:C9)</f>
        <v>60000</v>
      </c>
      <c r="E9" s="1">
        <f t="shared" si="0"/>
        <v>343.28665877559638</v>
      </c>
      <c r="F9">
        <f>SUM(E$4:E9)</f>
        <v>2039.9950099431358</v>
      </c>
      <c r="G9">
        <f t="shared" si="1"/>
        <v>59425.408992566277</v>
      </c>
      <c r="H9" s="8">
        <f t="shared" si="2"/>
        <v>-9.5765167905620396E-3</v>
      </c>
    </row>
    <row r="10" spans="1:8" x14ac:dyDescent="0.2">
      <c r="A10" s="3">
        <f>净值数据!A10</f>
        <v>41121</v>
      </c>
      <c r="B10" s="9">
        <f>净值数据!V10</f>
        <v>31.121980451750002</v>
      </c>
      <c r="C10">
        <v>10000</v>
      </c>
      <c r="D10">
        <f>SUM(C$4:C10)</f>
        <v>70000</v>
      </c>
      <c r="E10" s="1">
        <f t="shared" si="0"/>
        <v>321.31631261395819</v>
      </c>
      <c r="F10">
        <f>SUM(E$4:E10)</f>
        <v>2361.3113225570942</v>
      </c>
      <c r="G10">
        <f t="shared" si="1"/>
        <v>73488.684821117829</v>
      </c>
      <c r="H10" s="8">
        <f t="shared" si="2"/>
        <v>4.9838354587397493E-2</v>
      </c>
    </row>
    <row r="11" spans="1:8" x14ac:dyDescent="0.2">
      <c r="A11" s="3">
        <f>净值数据!A11</f>
        <v>41152</v>
      </c>
      <c r="B11" s="9">
        <f>净值数据!V11</f>
        <v>28.961225808957</v>
      </c>
      <c r="C11">
        <v>10000</v>
      </c>
      <c r="D11">
        <f>SUM(C$4:C11)</f>
        <v>80000</v>
      </c>
      <c r="E11" s="1">
        <f t="shared" si="0"/>
        <v>345.28925211816289</v>
      </c>
      <c r="F11">
        <f>SUM(E$4:E11)</f>
        <v>2706.6005746752571</v>
      </c>
      <c r="G11">
        <f t="shared" si="1"/>
        <v>78386.4704178229</v>
      </c>
      <c r="H11" s="8">
        <f t="shared" si="2"/>
        <v>-2.0169119777213695E-2</v>
      </c>
    </row>
    <row r="12" spans="1:8" x14ac:dyDescent="0.2">
      <c r="A12" s="3">
        <f>净值数据!A12</f>
        <v>41180</v>
      </c>
      <c r="B12" s="9">
        <f>净值数据!V12</f>
        <v>30.143861066124</v>
      </c>
      <c r="C12">
        <v>10000</v>
      </c>
      <c r="D12">
        <f>SUM(C$4:C12)</f>
        <v>90000</v>
      </c>
      <c r="E12" s="1">
        <f t="shared" si="0"/>
        <v>331.74250564862473</v>
      </c>
      <c r="F12">
        <f>SUM(E$4:E12)</f>
        <v>3038.3430803238816</v>
      </c>
      <c r="G12">
        <f t="shared" si="1"/>
        <v>91587.39168450232</v>
      </c>
      <c r="H12" s="8">
        <f t="shared" si="2"/>
        <v>1.7637685383359081E-2</v>
      </c>
    </row>
    <row r="13" spans="1:8" x14ac:dyDescent="0.2">
      <c r="A13" s="3">
        <f>净值数据!A13</f>
        <v>41213</v>
      </c>
      <c r="B13" s="9">
        <f>净值数据!V13</f>
        <v>29.877101233680001</v>
      </c>
      <c r="C13">
        <v>10000</v>
      </c>
      <c r="D13">
        <f>SUM(C$4:C13)</f>
        <v>100000</v>
      </c>
      <c r="E13" s="1">
        <f t="shared" si="0"/>
        <v>334.70449230620648</v>
      </c>
      <c r="F13">
        <f>SUM(E$4:E13)</f>
        <v>3373.0475726300883</v>
      </c>
      <c r="G13">
        <f t="shared" si="1"/>
        <v>100776.88379348775</v>
      </c>
      <c r="H13" s="8">
        <f t="shared" si="2"/>
        <v>7.7688379348774816E-3</v>
      </c>
    </row>
    <row r="14" spans="1:8" x14ac:dyDescent="0.2">
      <c r="A14" s="3">
        <f>净值数据!A14</f>
        <v>41243</v>
      </c>
      <c r="B14" s="9">
        <f>净值数据!V14</f>
        <v>23.981708936676998</v>
      </c>
      <c r="C14">
        <v>10000</v>
      </c>
      <c r="D14">
        <f>SUM(C$4:C14)</f>
        <v>110000</v>
      </c>
      <c r="E14" s="1">
        <f t="shared" si="0"/>
        <v>416.98446205000266</v>
      </c>
      <c r="F14">
        <f>SUM(E$4:E14)</f>
        <v>3790.0320346800909</v>
      </c>
      <c r="G14">
        <f t="shared" si="1"/>
        <v>90891.445116379648</v>
      </c>
      <c r="H14" s="8">
        <f t="shared" si="2"/>
        <v>-0.17371413530563962</v>
      </c>
    </row>
    <row r="15" spans="1:8" x14ac:dyDescent="0.2">
      <c r="A15" s="3">
        <f>净值数据!A15</f>
        <v>41274</v>
      </c>
      <c r="B15" s="9">
        <f>净值数据!V15</f>
        <v>25.10210023294</v>
      </c>
      <c r="C15">
        <v>10000</v>
      </c>
      <c r="D15">
        <f>SUM(C$4:C15)</f>
        <v>120000</v>
      </c>
      <c r="E15" s="1">
        <f t="shared" si="0"/>
        <v>398.37304078953491</v>
      </c>
      <c r="F15">
        <f>SUM(E$4:E15)</f>
        <v>4188.4050754696254</v>
      </c>
      <c r="G15">
        <f t="shared" si="1"/>
        <v>105137.76402059317</v>
      </c>
      <c r="H15" s="8">
        <f t="shared" si="2"/>
        <v>-0.12385196649505692</v>
      </c>
    </row>
    <row r="16" spans="1:8" x14ac:dyDescent="0.2">
      <c r="A16" s="3">
        <f>净值数据!A16</f>
        <v>41305</v>
      </c>
      <c r="B16" s="9">
        <f>净值数据!V16</f>
        <v>22.674585757704001</v>
      </c>
      <c r="C16">
        <v>10000</v>
      </c>
      <c r="D16">
        <f>SUM(C$4:C16)</f>
        <v>130000</v>
      </c>
      <c r="E16" s="1">
        <f t="shared" si="0"/>
        <v>441.02238986228724</v>
      </c>
      <c r="F16">
        <f>SUM(E$4:E16)</f>
        <v>4629.4274653319126</v>
      </c>
      <c r="G16">
        <f t="shared" si="1"/>
        <v>104970.35007173872</v>
      </c>
      <c r="H16" s="8">
        <f t="shared" si="2"/>
        <v>-0.19253576867893296</v>
      </c>
    </row>
    <row r="17" spans="1:8" x14ac:dyDescent="0.2">
      <c r="A17" s="3">
        <f>净值数据!A17</f>
        <v>41333</v>
      </c>
      <c r="B17" s="9">
        <f>净值数据!V17</f>
        <v>21.732034349736999</v>
      </c>
      <c r="C17">
        <v>10000</v>
      </c>
      <c r="D17">
        <f>SUM(C$4:C17)</f>
        <v>140000</v>
      </c>
      <c r="E17" s="1">
        <f t="shared" si="0"/>
        <v>460.15020218855028</v>
      </c>
      <c r="F17">
        <f>SUM(E$4:E17)</f>
        <v>5089.5776675204625</v>
      </c>
      <c r="G17">
        <f t="shared" si="1"/>
        <v>110606.876696209</v>
      </c>
      <c r="H17" s="8">
        <f t="shared" si="2"/>
        <v>-0.20995088074136425</v>
      </c>
    </row>
    <row r="18" spans="1:8" x14ac:dyDescent="0.2">
      <c r="A18" s="3">
        <f>净值数据!A18</f>
        <v>41362</v>
      </c>
      <c r="B18" s="9">
        <f>净值数据!V18</f>
        <v>19.864715522632</v>
      </c>
      <c r="C18">
        <v>10000</v>
      </c>
      <c r="D18">
        <f>SUM(C$4:C18)</f>
        <v>150000</v>
      </c>
      <c r="E18" s="1">
        <f t="shared" si="0"/>
        <v>503.4051450979469</v>
      </c>
      <c r="F18">
        <f>SUM(E$4:E18)</f>
        <v>5592.9828126184093</v>
      </c>
      <c r="G18">
        <f t="shared" si="1"/>
        <v>111103.0124956349</v>
      </c>
      <c r="H18" s="8">
        <f t="shared" si="2"/>
        <v>-0.25931325002910066</v>
      </c>
    </row>
    <row r="19" spans="1:8" x14ac:dyDescent="0.2">
      <c r="A19" s="3">
        <f>净值数据!A19</f>
        <v>41390</v>
      </c>
      <c r="B19" s="9">
        <f>净值数据!V19</f>
        <v>19.517927740455001</v>
      </c>
      <c r="C19">
        <v>10000</v>
      </c>
      <c r="D19">
        <f>SUM(C$4:C19)</f>
        <v>160000</v>
      </c>
      <c r="E19" s="1">
        <f t="shared" si="0"/>
        <v>512.34947341632494</v>
      </c>
      <c r="F19">
        <f>SUM(E$4:E19)</f>
        <v>6105.3322860347344</v>
      </c>
      <c r="G19">
        <f t="shared" si="1"/>
        <v>119163.43439029288</v>
      </c>
      <c r="H19" s="8">
        <f t="shared" si="2"/>
        <v>-0.25522853506066945</v>
      </c>
    </row>
    <row r="20" spans="1:8" x14ac:dyDescent="0.2">
      <c r="A20" s="3">
        <f>净值数据!A20</f>
        <v>41425</v>
      </c>
      <c r="B20" s="9">
        <f>净值数据!V20</f>
        <v>21.118486735116001</v>
      </c>
      <c r="C20">
        <v>10000</v>
      </c>
      <c r="D20">
        <f>SUM(C$4:C20)</f>
        <v>170000</v>
      </c>
      <c r="E20" s="1">
        <f t="shared" si="0"/>
        <v>473.51877648372948</v>
      </c>
      <c r="F20">
        <f>SUM(E$4:E20)</f>
        <v>6578.8510625184636</v>
      </c>
      <c r="G20">
        <f t="shared" si="1"/>
        <v>138935.37889609998</v>
      </c>
      <c r="H20" s="8">
        <f t="shared" si="2"/>
        <v>-0.18273306531705891</v>
      </c>
    </row>
    <row r="21" spans="1:8" x14ac:dyDescent="0.2">
      <c r="A21" s="3">
        <f>净值数据!A21</f>
        <v>41453</v>
      </c>
      <c r="B21" s="9">
        <f>净值数据!V21</f>
        <v>18.444836773864999</v>
      </c>
      <c r="C21">
        <v>10000</v>
      </c>
      <c r="D21">
        <f>SUM(C$4:C21)</f>
        <v>180000</v>
      </c>
      <c r="E21" s="1">
        <f t="shared" si="0"/>
        <v>542.15714254350451</v>
      </c>
      <c r="F21">
        <f>SUM(E$4:E21)</f>
        <v>7121.0082050619676</v>
      </c>
      <c r="G21">
        <f t="shared" si="1"/>
        <v>131345.83400772137</v>
      </c>
      <c r="H21" s="8">
        <f t="shared" si="2"/>
        <v>-0.27030092217932578</v>
      </c>
    </row>
    <row r="22" spans="1:8" x14ac:dyDescent="0.2">
      <c r="A22" s="3">
        <f>净值数据!A22</f>
        <v>41486</v>
      </c>
      <c r="B22" s="9">
        <f>净值数据!V22</f>
        <v>17.441599643949001</v>
      </c>
      <c r="C22">
        <v>10000</v>
      </c>
      <c r="D22">
        <f>SUM(C$4:C22)</f>
        <v>190000</v>
      </c>
      <c r="E22" s="1">
        <f t="shared" si="0"/>
        <v>573.34190694311064</v>
      </c>
      <c r="F22">
        <f>SUM(E$4:E22)</f>
        <v>7694.3501120050787</v>
      </c>
      <c r="G22">
        <f t="shared" si="1"/>
        <v>134201.77417396673</v>
      </c>
      <c r="H22" s="8">
        <f t="shared" si="2"/>
        <v>-0.29367487276859616</v>
      </c>
    </row>
    <row r="23" spans="1:8" x14ac:dyDescent="0.2">
      <c r="A23" s="3">
        <f>净值数据!A23</f>
        <v>41516</v>
      </c>
      <c r="B23" s="9">
        <f>净值数据!V23</f>
        <v>17.828168079329</v>
      </c>
      <c r="C23">
        <v>10000</v>
      </c>
      <c r="D23">
        <f>SUM(C$4:C23)</f>
        <v>200000</v>
      </c>
      <c r="E23" s="1">
        <f t="shared" si="0"/>
        <v>560.91012579102687</v>
      </c>
      <c r="F23">
        <f>SUM(E$4:E23)</f>
        <v>8255.2602377961048</v>
      </c>
      <c r="G23">
        <f t="shared" si="1"/>
        <v>147176.16705803043</v>
      </c>
      <c r="H23" s="8">
        <f t="shared" si="2"/>
        <v>-0.26411916470984786</v>
      </c>
    </row>
    <row r="24" spans="1:8" x14ac:dyDescent="0.2">
      <c r="A24" s="3">
        <f>净值数据!A24</f>
        <v>41547</v>
      </c>
      <c r="B24" s="9">
        <f>净值数据!V24</f>
        <v>16.567218659160002</v>
      </c>
      <c r="C24">
        <v>10000</v>
      </c>
      <c r="D24">
        <f>SUM(C$4:C24)</f>
        <v>210000</v>
      </c>
      <c r="E24" s="1">
        <f t="shared" si="0"/>
        <v>603.60161869844148</v>
      </c>
      <c r="F24">
        <f>SUM(E$4:E24)</f>
        <v>8858.8618564945464</v>
      </c>
      <c r="G24">
        <f t="shared" si="1"/>
        <v>146766.70144783726</v>
      </c>
      <c r="H24" s="8">
        <f t="shared" si="2"/>
        <v>-0.3011109454864892</v>
      </c>
    </row>
    <row r="25" spans="1:8" x14ac:dyDescent="0.2">
      <c r="A25" s="3">
        <f>净值数据!A25</f>
        <v>41578</v>
      </c>
      <c r="B25" s="9">
        <f>净值数据!V25</f>
        <v>15.011740907271999</v>
      </c>
      <c r="C25">
        <v>10000</v>
      </c>
      <c r="D25">
        <f>SUM(C$4:C25)</f>
        <v>220000</v>
      </c>
      <c r="E25" s="1">
        <f t="shared" si="0"/>
        <v>666.1452566874367</v>
      </c>
      <c r="F25">
        <f>SUM(E$4:E25)</f>
        <v>9525.0071131819823</v>
      </c>
      <c r="G25">
        <f t="shared" si="1"/>
        <v>142986.93892301075</v>
      </c>
      <c r="H25" s="8">
        <f t="shared" si="2"/>
        <v>-0.35005936853176933</v>
      </c>
    </row>
    <row r="26" spans="1:8" x14ac:dyDescent="0.2">
      <c r="A26" s="3">
        <f>净值数据!A26</f>
        <v>41607</v>
      </c>
      <c r="B26" s="9">
        <f>净值数据!V26</f>
        <v>15.416717363385001</v>
      </c>
      <c r="C26">
        <v>10000</v>
      </c>
      <c r="D26">
        <f>SUM(C$4:C26)</f>
        <v>230000</v>
      </c>
      <c r="E26" s="1">
        <f t="shared" si="0"/>
        <v>648.64651561623566</v>
      </c>
      <c r="F26">
        <f>SUM(E$4:E26)</f>
        <v>10173.653628798218</v>
      </c>
      <c r="G26">
        <f t="shared" si="1"/>
        <v>156844.34254815831</v>
      </c>
      <c r="H26" s="8">
        <f t="shared" si="2"/>
        <v>-0.31806807587757258</v>
      </c>
    </row>
    <row r="27" spans="1:8" x14ac:dyDescent="0.2">
      <c r="A27" s="3">
        <f>净值数据!A27</f>
        <v>41639</v>
      </c>
      <c r="B27" s="9">
        <f>净值数据!V27</f>
        <v>14.413480233469</v>
      </c>
      <c r="C27">
        <v>10000</v>
      </c>
      <c r="D27">
        <f>SUM(C$4:C27)</f>
        <v>240000</v>
      </c>
      <c r="E27" s="1">
        <f t="shared" si="0"/>
        <v>693.79496402120674</v>
      </c>
      <c r="F27">
        <f>SUM(E$4:E27)</f>
        <v>10867.448592819424</v>
      </c>
      <c r="G27">
        <f t="shared" si="1"/>
        <v>156637.75548084328</v>
      </c>
      <c r="H27" s="8">
        <f t="shared" si="2"/>
        <v>-0.34734268549648639</v>
      </c>
    </row>
    <row r="28" spans="1:8" x14ac:dyDescent="0.2">
      <c r="A28" s="3">
        <f>净值数据!A28</f>
        <v>41669</v>
      </c>
      <c r="B28" s="9">
        <f>净值数据!V28</f>
        <v>13.474671176117001</v>
      </c>
      <c r="C28">
        <v>10000</v>
      </c>
      <c r="D28">
        <f>SUM(C$4:C28)</f>
        <v>250000</v>
      </c>
      <c r="E28" s="1">
        <f t="shared" si="0"/>
        <v>742.13313774397443</v>
      </c>
      <c r="F28">
        <f>SUM(E$4:E28)</f>
        <v>11609.581730563399</v>
      </c>
      <c r="G28">
        <f t="shared" si="1"/>
        <v>156435.29631159717</v>
      </c>
      <c r="H28" s="8">
        <f t="shared" si="2"/>
        <v>-0.37425881475361134</v>
      </c>
    </row>
    <row r="29" spans="1:8" x14ac:dyDescent="0.2">
      <c r="A29" s="3">
        <f>净值数据!A29</f>
        <v>41698</v>
      </c>
      <c r="B29" s="9">
        <f>净值数据!V29</f>
        <v>14.054523829187</v>
      </c>
      <c r="C29">
        <v>10000</v>
      </c>
      <c r="D29">
        <f>SUM(C$4:C29)</f>
        <v>260000</v>
      </c>
      <c r="E29" s="1">
        <f t="shared" si="0"/>
        <v>711.5146782300103</v>
      </c>
      <c r="F29">
        <f>SUM(E$4:E29)</f>
        <v>12321.09640879341</v>
      </c>
      <c r="G29">
        <f t="shared" si="1"/>
        <v>173167.14307909735</v>
      </c>
      <c r="H29" s="8">
        <f t="shared" si="2"/>
        <v>-0.33397252661885635</v>
      </c>
    </row>
    <row r="30" spans="1:8" x14ac:dyDescent="0.2">
      <c r="A30" s="3">
        <f>净值数据!A30</f>
        <v>41729</v>
      </c>
      <c r="B30" s="9">
        <f>净值数据!V30</f>
        <v>15.343085280455</v>
      </c>
      <c r="C30">
        <v>10000</v>
      </c>
      <c r="D30">
        <f>SUM(C$4:C30)</f>
        <v>270000</v>
      </c>
      <c r="E30" s="1">
        <f t="shared" si="0"/>
        <v>651.75939631507083</v>
      </c>
      <c r="F30">
        <f>SUM(E$4:E30)</f>
        <v>12972.85580510848</v>
      </c>
      <c r="G30">
        <f t="shared" si="1"/>
        <v>199043.63294882511</v>
      </c>
      <c r="H30" s="8">
        <f t="shared" si="2"/>
        <v>-0.2628013594487959</v>
      </c>
    </row>
    <row r="31" spans="1:8" x14ac:dyDescent="0.2">
      <c r="A31" s="3">
        <f>净值数据!A31</f>
        <v>41759</v>
      </c>
      <c r="B31" s="9">
        <f>净值数据!V31</f>
        <v>16.199058244511999</v>
      </c>
      <c r="C31">
        <v>10000</v>
      </c>
      <c r="D31">
        <f>SUM(C$4:C31)</f>
        <v>280000</v>
      </c>
      <c r="E31" s="1">
        <f t="shared" si="0"/>
        <v>617.31983730522427</v>
      </c>
      <c r="F31">
        <f>SUM(E$4:E31)</f>
        <v>13590.175642413704</v>
      </c>
      <c r="G31">
        <f t="shared" si="1"/>
        <v>220148.04678460787</v>
      </c>
      <c r="H31" s="8">
        <f t="shared" si="2"/>
        <v>-0.21375697576925756</v>
      </c>
    </row>
    <row r="32" spans="1:8" x14ac:dyDescent="0.2">
      <c r="A32" s="3">
        <f>净值数据!A32</f>
        <v>41789</v>
      </c>
      <c r="B32" s="9">
        <f>净值数据!V32</f>
        <v>15.444329394484001</v>
      </c>
      <c r="C32">
        <v>10000</v>
      </c>
      <c r="D32">
        <f>SUM(C$4:C32)</f>
        <v>290000</v>
      </c>
      <c r="E32" s="1">
        <f t="shared" si="0"/>
        <v>647.48683769795389</v>
      </c>
      <c r="F32">
        <f>SUM(E$4:E32)</f>
        <v>14237.662480111658</v>
      </c>
      <c r="G32">
        <f t="shared" si="1"/>
        <v>219891.14915033046</v>
      </c>
      <c r="H32" s="8">
        <f t="shared" si="2"/>
        <v>-0.24175465810230878</v>
      </c>
    </row>
    <row r="33" spans="1:8" x14ac:dyDescent="0.2">
      <c r="A33" s="3">
        <f>净值数据!A33</f>
        <v>41820</v>
      </c>
      <c r="B33" s="9">
        <f>净值数据!V33</f>
        <v>16.502790586597001</v>
      </c>
      <c r="C33">
        <v>10000</v>
      </c>
      <c r="D33">
        <f>SUM(C$4:C33)</f>
        <v>300000</v>
      </c>
      <c r="E33" s="1">
        <f t="shared" si="0"/>
        <v>605.95812250818085</v>
      </c>
      <c r="F33">
        <f>SUM(E$4:E33)</f>
        <v>14843.620602619838</v>
      </c>
      <c r="G33">
        <f t="shared" si="1"/>
        <v>244961.16235193197</v>
      </c>
      <c r="H33" s="8">
        <f t="shared" si="2"/>
        <v>-0.18346279216022676</v>
      </c>
    </row>
    <row r="34" spans="1:8" x14ac:dyDescent="0.2">
      <c r="A34" s="3">
        <f>净值数据!A34</f>
        <v>41851</v>
      </c>
      <c r="B34" s="9">
        <f>净值数据!V34</f>
        <v>18.570838813799998</v>
      </c>
      <c r="C34">
        <v>10000</v>
      </c>
      <c r="D34">
        <f>SUM(C$4:C34)</f>
        <v>310000</v>
      </c>
      <c r="E34" s="1">
        <f t="shared" si="0"/>
        <v>538.47863848610848</v>
      </c>
      <c r="F34">
        <f>SUM(E$4:E34)</f>
        <v>15382.099241105947</v>
      </c>
      <c r="G34">
        <f t="shared" si="1"/>
        <v>285658.48562445381</v>
      </c>
      <c r="H34" s="8">
        <f t="shared" si="2"/>
        <v>-7.8521014114665166E-2</v>
      </c>
    </row>
    <row r="35" spans="1:8" x14ac:dyDescent="0.2">
      <c r="A35" s="3">
        <f>净值数据!A35</f>
        <v>41880</v>
      </c>
      <c r="B35" s="9">
        <f>净值数据!V35</f>
        <v>17.938721556600001</v>
      </c>
      <c r="C35">
        <v>10000</v>
      </c>
      <c r="D35">
        <f>SUM(C$4:C35)</f>
        <v>320000</v>
      </c>
      <c r="E35" s="1">
        <f t="shared" si="0"/>
        <v>557.45332622774379</v>
      </c>
      <c r="F35">
        <f>SUM(E$4:E35)</f>
        <v>15939.552567333691</v>
      </c>
      <c r="G35">
        <f t="shared" si="1"/>
        <v>285935.19524218776</v>
      </c>
      <c r="H35" s="8">
        <f t="shared" si="2"/>
        <v>-0.10645251486816321</v>
      </c>
    </row>
    <row r="36" spans="1:8" x14ac:dyDescent="0.2">
      <c r="A36" s="3">
        <f>净值数据!A36</f>
        <v>41912</v>
      </c>
      <c r="B36" s="9">
        <f>净值数据!V36</f>
        <v>17.689705667399998</v>
      </c>
      <c r="C36">
        <v>10000</v>
      </c>
      <c r="D36">
        <f>SUM(C$4:C36)</f>
        <v>330000</v>
      </c>
      <c r="E36" s="1">
        <f t="shared" si="0"/>
        <v>565.30053060344574</v>
      </c>
      <c r="F36">
        <f>SUM(E$4:E36)</f>
        <v>16504.853097937135</v>
      </c>
      <c r="G36">
        <f t="shared" si="1"/>
        <v>291965.99338618299</v>
      </c>
      <c r="H36" s="8">
        <f t="shared" si="2"/>
        <v>-0.11525456549641522</v>
      </c>
    </row>
    <row r="37" spans="1:8" x14ac:dyDescent="0.2">
      <c r="A37" s="3">
        <f>净值数据!A37</f>
        <v>41943</v>
      </c>
      <c r="B37" s="9">
        <f>净值数据!V37</f>
        <v>16.942657999800002</v>
      </c>
      <c r="C37">
        <v>10000</v>
      </c>
      <c r="D37">
        <f>SUM(C$4:C37)</f>
        <v>340000</v>
      </c>
      <c r="E37" s="1">
        <f t="shared" si="0"/>
        <v>590.22616168714762</v>
      </c>
      <c r="F37">
        <f>SUM(E$4:E37)</f>
        <v>17095.079259624283</v>
      </c>
      <c r="G37">
        <f t="shared" si="1"/>
        <v>289636.08137528843</v>
      </c>
      <c r="H37" s="8">
        <f t="shared" si="2"/>
        <v>-0.14812917242562229</v>
      </c>
    </row>
    <row r="38" spans="1:8" x14ac:dyDescent="0.2">
      <c r="A38" s="3">
        <f>净值数据!A38</f>
        <v>41971</v>
      </c>
      <c r="B38" s="9">
        <f>净值数据!V38</f>
        <v>17.335336902000002</v>
      </c>
      <c r="C38">
        <v>10000</v>
      </c>
      <c r="D38">
        <f>SUM(C$4:C38)</f>
        <v>350000</v>
      </c>
      <c r="E38" s="1">
        <f t="shared" si="0"/>
        <v>576.85639780362658</v>
      </c>
      <c r="F38">
        <f>SUM(E$4:E38)</f>
        <v>17671.935657427908</v>
      </c>
      <c r="G38">
        <f t="shared" si="1"/>
        <v>306348.95833197969</v>
      </c>
      <c r="H38" s="8">
        <f t="shared" si="2"/>
        <v>-0.12471726190862942</v>
      </c>
    </row>
    <row r="39" spans="1:8" x14ac:dyDescent="0.2">
      <c r="A39" s="3">
        <f>净值数据!A39</f>
        <v>42004</v>
      </c>
      <c r="B39" s="9">
        <f>净值数据!V39</f>
        <v>20.591698529999999</v>
      </c>
      <c r="C39">
        <v>10000</v>
      </c>
      <c r="D39">
        <f>SUM(C$4:C39)</f>
        <v>360000</v>
      </c>
      <c r="E39" s="1">
        <f t="shared" si="0"/>
        <v>485.63259536026243</v>
      </c>
      <c r="F39">
        <f>SUM(E$4:E39)</f>
        <v>18157.568252788169</v>
      </c>
      <c r="G39">
        <f t="shared" si="1"/>
        <v>373895.1714993128</v>
      </c>
      <c r="H39" s="8">
        <f t="shared" si="2"/>
        <v>3.8597698609202258E-2</v>
      </c>
    </row>
    <row r="40" spans="1:8" x14ac:dyDescent="0.2">
      <c r="A40" s="3">
        <f>净值数据!A40</f>
        <v>42034</v>
      </c>
      <c r="B40" s="9">
        <f>净值数据!V40</f>
        <v>21.262125923999999</v>
      </c>
      <c r="C40">
        <v>10000</v>
      </c>
      <c r="D40">
        <f>SUM(C$4:C40)</f>
        <v>370000</v>
      </c>
      <c r="E40" s="1">
        <f t="shared" si="0"/>
        <v>470.31985586692082</v>
      </c>
      <c r="F40">
        <f>SUM(E$4:E40)</f>
        <v>18627.88810865509</v>
      </c>
      <c r="G40">
        <f t="shared" si="1"/>
        <v>396068.50266440673</v>
      </c>
      <c r="H40" s="8">
        <f t="shared" si="2"/>
        <v>7.0455412606504675E-2</v>
      </c>
    </row>
    <row r="41" spans="1:8" x14ac:dyDescent="0.2">
      <c r="A41" s="3">
        <f>净值数据!A41</f>
        <v>42062</v>
      </c>
      <c r="B41" s="9">
        <f>净值数据!V41</f>
        <v>20.476768119599999</v>
      </c>
      <c r="C41">
        <v>10000</v>
      </c>
      <c r="D41">
        <f>SUM(C$4:C41)</f>
        <v>380000</v>
      </c>
      <c r="E41" s="1">
        <f t="shared" si="0"/>
        <v>488.35831619483827</v>
      </c>
      <c r="F41">
        <f>SUM(E$4:E41)</f>
        <v>19116.246424849927</v>
      </c>
      <c r="G41">
        <f t="shared" si="1"/>
        <v>391438.94535878446</v>
      </c>
      <c r="H41" s="8">
        <f t="shared" si="2"/>
        <v>3.0102487786275001E-2</v>
      </c>
    </row>
    <row r="42" spans="1:8" x14ac:dyDescent="0.2">
      <c r="A42" s="3">
        <f>净值数据!A42</f>
        <v>42094</v>
      </c>
      <c r="B42" s="9">
        <f>净值数据!V42</f>
        <v>22.200724275599999</v>
      </c>
      <c r="C42">
        <v>10000</v>
      </c>
      <c r="D42">
        <f>SUM(C$4:C42)</f>
        <v>390000</v>
      </c>
      <c r="E42" s="1">
        <f t="shared" si="0"/>
        <v>450.43575497177056</v>
      </c>
      <c r="F42">
        <f>SUM(E$4:E42)</f>
        <v>19566.682179821699</v>
      </c>
      <c r="G42">
        <f t="shared" si="1"/>
        <v>434394.51606251748</v>
      </c>
      <c r="H42" s="8">
        <f t="shared" si="2"/>
        <v>0.11383209246799342</v>
      </c>
    </row>
    <row r="43" spans="1:8" x14ac:dyDescent="0.2">
      <c r="A43" s="3">
        <f>净值数据!A43</f>
        <v>42124</v>
      </c>
      <c r="B43" s="9">
        <f>净值数据!V43</f>
        <v>25.0069417962</v>
      </c>
      <c r="C43">
        <v>10000</v>
      </c>
      <c r="D43">
        <f>SUM(C$4:C43)</f>
        <v>400000</v>
      </c>
      <c r="E43" s="1">
        <f t="shared" si="0"/>
        <v>399.8889620929009</v>
      </c>
      <c r="F43">
        <f>SUM(E$4:E43)</f>
        <v>19966.571141914599</v>
      </c>
      <c r="G43">
        <f t="shared" si="1"/>
        <v>499302.88241554494</v>
      </c>
      <c r="H43" s="8">
        <f t="shared" si="2"/>
        <v>0.24825720603886237</v>
      </c>
    </row>
    <row r="44" spans="1:8" x14ac:dyDescent="0.2">
      <c r="A44" s="3">
        <f>净值数据!A44</f>
        <v>42153</v>
      </c>
      <c r="B44" s="9">
        <f>净值数据!V44</f>
        <v>25.6965242586</v>
      </c>
      <c r="C44">
        <v>10000</v>
      </c>
      <c r="D44">
        <f>SUM(C$4:C44)</f>
        <v>410000</v>
      </c>
      <c r="E44" s="1">
        <f t="shared" si="0"/>
        <v>389.15768916308764</v>
      </c>
      <c r="F44">
        <f>SUM(E$4:E44)</f>
        <v>20355.728831077686</v>
      </c>
      <c r="G44">
        <f t="shared" si="1"/>
        <v>523071.47970927117</v>
      </c>
      <c r="H44" s="8">
        <f t="shared" si="2"/>
        <v>0.27578409685188099</v>
      </c>
    </row>
    <row r="45" spans="1:8" x14ac:dyDescent="0.2">
      <c r="A45" s="3">
        <f>净值数据!A45</f>
        <v>42185</v>
      </c>
      <c r="B45" s="9">
        <f>净值数据!V45</f>
        <v>30.974070000000001</v>
      </c>
      <c r="C45">
        <v>10000</v>
      </c>
      <c r="D45">
        <f>SUM(C$4:C45)</f>
        <v>420000</v>
      </c>
      <c r="E45" s="1">
        <f t="shared" si="0"/>
        <v>322.85069414513492</v>
      </c>
      <c r="F45">
        <f>SUM(E$4:E45)</f>
        <v>20678.57952522282</v>
      </c>
      <c r="G45">
        <f t="shared" si="1"/>
        <v>640499.76971481845</v>
      </c>
      <c r="H45" s="8">
        <f t="shared" si="2"/>
        <v>0.52499945170194873</v>
      </c>
    </row>
    <row r="46" spans="1:8" x14ac:dyDescent="0.2">
      <c r="A46" s="3">
        <f>净值数据!A46</f>
        <v>42216</v>
      </c>
      <c r="B46" s="9">
        <f>净值数据!V46</f>
        <v>25.140782999999999</v>
      </c>
      <c r="C46">
        <v>10000</v>
      </c>
      <c r="D46">
        <f>SUM(C$4:C46)</f>
        <v>430000</v>
      </c>
      <c r="E46" s="1">
        <f t="shared" si="0"/>
        <v>397.76008567434042</v>
      </c>
      <c r="F46">
        <f>SUM(E$4:E46)</f>
        <v>21076.339610897161</v>
      </c>
      <c r="G46">
        <f t="shared" si="1"/>
        <v>529875.68059186998</v>
      </c>
      <c r="H46" s="8">
        <f t="shared" si="2"/>
        <v>0.23226902463225585</v>
      </c>
    </row>
    <row r="47" spans="1:8" x14ac:dyDescent="0.2">
      <c r="A47" s="3">
        <f>净值数据!A47</f>
        <v>42247</v>
      </c>
      <c r="B47" s="9">
        <f>净值数据!V47</f>
        <v>25.140782999999999</v>
      </c>
      <c r="C47">
        <v>10000</v>
      </c>
      <c r="D47">
        <f>SUM(C$4:C47)</f>
        <v>440000</v>
      </c>
      <c r="E47" s="1">
        <f t="shared" si="0"/>
        <v>397.76008567434042</v>
      </c>
      <c r="F47">
        <f>SUM(E$4:E47)</f>
        <v>21474.099696571502</v>
      </c>
      <c r="G47">
        <f t="shared" si="1"/>
        <v>539875.68059186998</v>
      </c>
      <c r="H47" s="8">
        <f t="shared" si="2"/>
        <v>0.22699018316334096</v>
      </c>
    </row>
    <row r="48" spans="1:8" x14ac:dyDescent="0.2">
      <c r="A48" s="3">
        <f>净值数据!A48</f>
        <v>42277</v>
      </c>
      <c r="B48" s="9">
        <f>净值数据!V48</f>
        <v>25.140782999999999</v>
      </c>
      <c r="C48">
        <v>10000</v>
      </c>
      <c r="D48">
        <f>SUM(C$4:C48)</f>
        <v>450000</v>
      </c>
      <c r="E48" s="1">
        <f t="shared" si="0"/>
        <v>397.76008567434042</v>
      </c>
      <c r="F48">
        <f>SUM(E$4:E48)</f>
        <v>21871.859782245843</v>
      </c>
      <c r="G48">
        <f t="shared" si="1"/>
        <v>549875.68059186998</v>
      </c>
      <c r="H48" s="8">
        <f t="shared" si="2"/>
        <v>0.22194595687082219</v>
      </c>
    </row>
    <row r="49" spans="1:8" x14ac:dyDescent="0.2">
      <c r="A49" s="3">
        <f>净值数据!A49</f>
        <v>42307</v>
      </c>
      <c r="B49" s="9">
        <f>净值数据!V49</f>
        <v>25.140782999999999</v>
      </c>
      <c r="C49">
        <v>10000</v>
      </c>
      <c r="D49">
        <f>SUM(C$4:C49)</f>
        <v>460000</v>
      </c>
      <c r="E49" s="1">
        <f t="shared" si="0"/>
        <v>397.76008567434042</v>
      </c>
      <c r="F49">
        <f>SUM(E$4:E49)</f>
        <v>22269.619867920184</v>
      </c>
      <c r="G49">
        <f t="shared" si="1"/>
        <v>559875.68059186998</v>
      </c>
      <c r="H49" s="8">
        <f t="shared" si="2"/>
        <v>0.21712104476493477</v>
      </c>
    </row>
    <row r="50" spans="1:8" x14ac:dyDescent="0.2">
      <c r="A50" s="3">
        <f>净值数据!A50</f>
        <v>42338</v>
      </c>
      <c r="B50" s="9">
        <f>净值数据!V50</f>
        <v>23.479713</v>
      </c>
      <c r="C50">
        <v>10000</v>
      </c>
      <c r="D50">
        <f>SUM(C$4:C50)</f>
        <v>470000</v>
      </c>
      <c r="E50" s="1">
        <f t="shared" si="0"/>
        <v>425.89958403665327</v>
      </c>
      <c r="F50">
        <f>SUM(E$4:E50)</f>
        <v>22695.519451956836</v>
      </c>
      <c r="G50">
        <f t="shared" si="1"/>
        <v>532884.28311786382</v>
      </c>
      <c r="H50" s="8">
        <f t="shared" si="2"/>
        <v>0.13379634705928467</v>
      </c>
    </row>
    <row r="51" spans="1:8" x14ac:dyDescent="0.2">
      <c r="A51" s="3">
        <f>净值数据!A51</f>
        <v>42369</v>
      </c>
      <c r="B51" s="9">
        <f>净值数据!V51</f>
        <v>26.655287999999999</v>
      </c>
      <c r="C51">
        <v>10000</v>
      </c>
      <c r="D51">
        <f>SUM(C$4:C51)</f>
        <v>480000</v>
      </c>
      <c r="E51" s="1">
        <f t="shared" si="0"/>
        <v>375.16008080648015</v>
      </c>
      <c r="F51">
        <f>SUM(E$4:E51)</f>
        <v>23070.679532763315</v>
      </c>
      <c r="G51">
        <f t="shared" si="1"/>
        <v>614955.60730151157</v>
      </c>
      <c r="H51" s="8">
        <f t="shared" si="2"/>
        <v>0.28115751521148247</v>
      </c>
    </row>
    <row r="52" spans="1:8" x14ac:dyDescent="0.2">
      <c r="A52" s="3">
        <f>净值数据!A52</f>
        <v>42398</v>
      </c>
      <c r="B52" s="9">
        <f>净值数据!V52</f>
        <v>23.118186000000001</v>
      </c>
      <c r="C52">
        <v>10000</v>
      </c>
      <c r="D52">
        <f>SUM(C$4:C52)</f>
        <v>490000</v>
      </c>
      <c r="E52" s="1">
        <f t="shared" si="0"/>
        <v>432.55989029589085</v>
      </c>
      <c r="F52">
        <f>SUM(E$4:E52)</f>
        <v>23503.239423059207</v>
      </c>
      <c r="G52">
        <f t="shared" si="1"/>
        <v>543352.26058481552</v>
      </c>
      <c r="H52" s="8">
        <f t="shared" si="2"/>
        <v>0.10888216445880716</v>
      </c>
    </row>
    <row r="53" spans="1:8" x14ac:dyDescent="0.2">
      <c r="A53" s="3">
        <f>净值数据!A53</f>
        <v>42429</v>
      </c>
      <c r="B53" s="9">
        <f>净值数据!V53</f>
        <v>21.945665999999999</v>
      </c>
      <c r="C53">
        <v>10000</v>
      </c>
      <c r="D53">
        <f>SUM(C$4:C53)</f>
        <v>500000</v>
      </c>
      <c r="E53" s="1">
        <f t="shared" si="0"/>
        <v>455.6708372395716</v>
      </c>
      <c r="F53">
        <f>SUM(E$4:E53)</f>
        <v>23958.91026029878</v>
      </c>
      <c r="G53">
        <f t="shared" si="1"/>
        <v>525794.24229649012</v>
      </c>
      <c r="H53" s="8">
        <f t="shared" si="2"/>
        <v>5.1588484592980155E-2</v>
      </c>
    </row>
    <row r="54" spans="1:8" x14ac:dyDescent="0.2">
      <c r="A54" s="3">
        <f>净值数据!A54</f>
        <v>42460</v>
      </c>
      <c r="B54" s="9">
        <f>净值数据!V54</f>
        <v>27.466280999999999</v>
      </c>
      <c r="C54">
        <v>10000</v>
      </c>
      <c r="D54">
        <f>SUM(C$4:C54)</f>
        <v>510000</v>
      </c>
      <c r="E54" s="1">
        <f t="shared" si="0"/>
        <v>364.08278208469505</v>
      </c>
      <c r="F54">
        <f>SUM(E$4:E54)</f>
        <v>24322.993042383474</v>
      </c>
      <c r="G54">
        <f t="shared" si="1"/>
        <v>668062.16166314937</v>
      </c>
      <c r="H54" s="8">
        <f t="shared" si="2"/>
        <v>0.30992580718264584</v>
      </c>
    </row>
    <row r="55" spans="1:8" x14ac:dyDescent="0.2">
      <c r="A55" s="3">
        <f>净值数据!A55</f>
        <v>42489</v>
      </c>
      <c r="B55" s="9">
        <f>净值数据!V55</f>
        <v>27.749639999999999</v>
      </c>
      <c r="C55">
        <v>10000</v>
      </c>
      <c r="D55">
        <f>SUM(C$4:C55)</f>
        <v>520000</v>
      </c>
      <c r="E55" s="1">
        <f t="shared" si="0"/>
        <v>360.36503536622456</v>
      </c>
      <c r="F55">
        <f>SUM(E$4:E55)</f>
        <v>24683.358077749697</v>
      </c>
      <c r="G55">
        <f t="shared" si="1"/>
        <v>684954.30064864608</v>
      </c>
      <c r="H55" s="8">
        <f t="shared" si="2"/>
        <v>0.31721980893970403</v>
      </c>
    </row>
    <row r="56" spans="1:8" x14ac:dyDescent="0.2">
      <c r="A56" s="3">
        <f>净值数据!A56</f>
        <v>42521</v>
      </c>
      <c r="B56" s="9">
        <f>净值数据!V56</f>
        <v>29.342313000000001</v>
      </c>
      <c r="C56">
        <v>10000</v>
      </c>
      <c r="D56">
        <f>SUM(C$4:C56)</f>
        <v>530000</v>
      </c>
      <c r="E56" s="1">
        <f t="shared" si="0"/>
        <v>340.80476205130793</v>
      </c>
      <c r="F56">
        <f>SUM(E$4:E56)</f>
        <v>25024.162839801003</v>
      </c>
      <c r="G56">
        <f t="shared" si="1"/>
        <v>734266.81860840996</v>
      </c>
      <c r="H56" s="8">
        <f t="shared" si="2"/>
        <v>0.38540909171398097</v>
      </c>
    </row>
    <row r="57" spans="1:8" x14ac:dyDescent="0.2">
      <c r="A57" s="3">
        <f>净值数据!A57</f>
        <v>42551</v>
      </c>
      <c r="B57" s="9">
        <f>净值数据!V57</f>
        <v>31.785063000000001</v>
      </c>
      <c r="C57">
        <v>10000</v>
      </c>
      <c r="D57">
        <f>SUM(C$4:C57)</f>
        <v>540000</v>
      </c>
      <c r="E57" s="1">
        <f t="shared" si="0"/>
        <v>314.61318796190523</v>
      </c>
      <c r="F57">
        <f>SUM(E$4:E57)</f>
        <v>25338.77602776291</v>
      </c>
      <c r="G57">
        <f t="shared" si="1"/>
        <v>805394.59238533385</v>
      </c>
      <c r="H57" s="8">
        <f t="shared" si="2"/>
        <v>0.49147146738024783</v>
      </c>
    </row>
    <row r="58" spans="1:8" x14ac:dyDescent="0.2">
      <c r="A58" s="3">
        <f>净值数据!A58</f>
        <v>42580</v>
      </c>
      <c r="B58" s="9">
        <f>净值数据!V58</f>
        <v>36.17</v>
      </c>
      <c r="C58">
        <v>10000</v>
      </c>
      <c r="D58">
        <f>SUM(C$4:C58)</f>
        <v>550000</v>
      </c>
      <c r="E58" s="1">
        <f t="shared" si="0"/>
        <v>276.47221454243845</v>
      </c>
      <c r="F58">
        <f>SUM(E$4:E58)</f>
        <v>25615.248242305348</v>
      </c>
      <c r="G58">
        <f t="shared" si="1"/>
        <v>926503.5289241845</v>
      </c>
      <c r="H58" s="8">
        <f t="shared" si="2"/>
        <v>0.68455187077124457</v>
      </c>
    </row>
    <row r="59" spans="1:8" x14ac:dyDescent="0.2">
      <c r="A59" s="3">
        <f>净值数据!A59</f>
        <v>42613</v>
      </c>
      <c r="B59" s="9">
        <f>净值数据!V59</f>
        <v>34.909999999999997</v>
      </c>
      <c r="C59">
        <v>10000</v>
      </c>
      <c r="D59">
        <f>SUM(C$4:C59)</f>
        <v>560000</v>
      </c>
      <c r="E59" s="1">
        <f t="shared" si="0"/>
        <v>286.45087367516476</v>
      </c>
      <c r="F59">
        <f>SUM(E$4:E59)</f>
        <v>25901.699115980511</v>
      </c>
      <c r="G59">
        <f t="shared" si="1"/>
        <v>904228.31613887951</v>
      </c>
      <c r="H59" s="8">
        <f t="shared" si="2"/>
        <v>0.61469342167657048</v>
      </c>
    </row>
    <row r="60" spans="1:8" x14ac:dyDescent="0.2">
      <c r="A60" s="3">
        <f>净值数据!A60</f>
        <v>42643</v>
      </c>
      <c r="B60" s="9">
        <f>净值数据!V60</f>
        <v>33.36</v>
      </c>
      <c r="C60">
        <v>10000</v>
      </c>
      <c r="D60">
        <f>SUM(C$4:C60)</f>
        <v>570000</v>
      </c>
      <c r="E60" s="1">
        <f t="shared" si="0"/>
        <v>299.76019184652279</v>
      </c>
      <c r="F60">
        <f>SUM(E$4:E60)</f>
        <v>26201.459307827034</v>
      </c>
      <c r="G60">
        <f t="shared" si="1"/>
        <v>874080.68250910984</v>
      </c>
      <c r="H60" s="8">
        <f t="shared" si="2"/>
        <v>0.53347488159492951</v>
      </c>
    </row>
    <row r="61" spans="1:8" x14ac:dyDescent="0.2">
      <c r="A61" s="3">
        <f>净值数据!A61</f>
        <v>42674</v>
      </c>
      <c r="B61" s="9">
        <f>净值数据!V61</f>
        <v>34.979999999999997</v>
      </c>
      <c r="C61">
        <v>10000</v>
      </c>
      <c r="D61">
        <f>SUM(C$4:C61)</f>
        <v>580000</v>
      </c>
      <c r="E61" s="1">
        <f t="shared" si="0"/>
        <v>285.87764436821044</v>
      </c>
      <c r="F61">
        <f>SUM(E$4:E61)</f>
        <v>26487.336952195245</v>
      </c>
      <c r="G61">
        <f t="shared" si="1"/>
        <v>926527.04658778955</v>
      </c>
      <c r="H61" s="8">
        <f t="shared" si="2"/>
        <v>0.59746042515136133</v>
      </c>
    </row>
    <row r="62" spans="1:8" x14ac:dyDescent="0.2">
      <c r="A62" s="3">
        <f>净值数据!A62</f>
        <v>42704</v>
      </c>
      <c r="B62" s="9">
        <f>净值数据!V62</f>
        <v>35.93</v>
      </c>
      <c r="C62">
        <v>10000</v>
      </c>
      <c r="D62">
        <f>SUM(C$4:C62)</f>
        <v>590000</v>
      </c>
      <c r="E62" s="1">
        <f t="shared" si="0"/>
        <v>278.31895352073474</v>
      </c>
      <c r="F62">
        <f>SUM(E$4:E62)</f>
        <v>26765.655905715979</v>
      </c>
      <c r="G62">
        <f t="shared" si="1"/>
        <v>961690.01669237518</v>
      </c>
      <c r="H62" s="8">
        <f t="shared" si="2"/>
        <v>0.62998307913961904</v>
      </c>
    </row>
    <row r="63" spans="1:8" x14ac:dyDescent="0.2">
      <c r="A63" s="3">
        <f>净值数据!A63</f>
        <v>42734</v>
      </c>
      <c r="B63" s="9">
        <f>净值数据!V63</f>
        <v>34.479999999999997</v>
      </c>
      <c r="C63">
        <v>10000</v>
      </c>
      <c r="D63">
        <f>SUM(C$4:C63)</f>
        <v>600000</v>
      </c>
      <c r="E63" s="1">
        <f t="shared" si="0"/>
        <v>290.02320185614855</v>
      </c>
      <c r="F63">
        <f>SUM(E$4:E63)</f>
        <v>27055.679107572127</v>
      </c>
      <c r="G63">
        <f t="shared" si="1"/>
        <v>932879.81562908681</v>
      </c>
      <c r="H63" s="8">
        <f t="shared" si="2"/>
        <v>0.55479969271514462</v>
      </c>
    </row>
  </sheetData>
  <phoneticPr fontId="2" type="noConversion"/>
  <conditionalFormatting sqref="H4:H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{7E564A47-3EDC-4DAB-B4E7-6EFB62849032}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564A47-3EDC-4DAB-B4E7-6EFB628490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H4:H63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topLeftCell="A36" workbookViewId="0">
      <selection activeCell="G63" sqref="G63"/>
    </sheetView>
  </sheetViews>
  <sheetFormatPr defaultRowHeight="14.25" x14ac:dyDescent="0.2"/>
  <cols>
    <col min="1" max="2" width="11.625" style="4" customWidth="1"/>
    <col min="4" max="5" width="13" customWidth="1"/>
  </cols>
  <sheetData>
    <row r="3" spans="1:8" x14ac:dyDescent="0.2">
      <c r="A3" s="4" t="str">
        <f>净值数据!A3</f>
        <v>日期</v>
      </c>
      <c r="B3" s="4" t="s">
        <v>6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>
        <f>净值数据!A4</f>
        <v>40939</v>
      </c>
      <c r="B4" s="9">
        <f>净值数据!W4</f>
        <v>6.6256186125195997</v>
      </c>
      <c r="C4">
        <v>10000</v>
      </c>
      <c r="D4">
        <f>SUM(C$4:C4)</f>
        <v>10000</v>
      </c>
      <c r="E4" s="1">
        <f>C4/B4</f>
        <v>1509.2930313109564</v>
      </c>
      <c r="F4">
        <f>SUM(E$4:E4)</f>
        <v>1509.2930313109564</v>
      </c>
      <c r="G4">
        <f>F4*B4</f>
        <v>10000</v>
      </c>
      <c r="H4" s="8">
        <f>G4/D4-1</f>
        <v>0</v>
      </c>
    </row>
    <row r="5" spans="1:8" x14ac:dyDescent="0.2">
      <c r="A5" s="3">
        <f>净值数据!A5</f>
        <v>40968</v>
      </c>
      <c r="B5" s="9">
        <f>净值数据!W5</f>
        <v>6.9992977533558003</v>
      </c>
      <c r="C5">
        <v>10000</v>
      </c>
      <c r="D5">
        <f>SUM(C$4:C5)</f>
        <v>20000</v>
      </c>
      <c r="E5" s="1">
        <f t="shared" ref="E5:E63" si="0">C5/B5</f>
        <v>1428.7147585921057</v>
      </c>
      <c r="F5">
        <f>SUM(E$4:E5)</f>
        <v>2938.0077899030621</v>
      </c>
      <c r="G5">
        <f t="shared" ref="G5:G63" si="1">F5*B5</f>
        <v>20563.991323210343</v>
      </c>
      <c r="H5" s="8">
        <f>G5/D5-1</f>
        <v>2.819956616051722E-2</v>
      </c>
    </row>
    <row r="6" spans="1:8" x14ac:dyDescent="0.2">
      <c r="A6" s="3">
        <f>净值数据!A6</f>
        <v>40998</v>
      </c>
      <c r="B6" s="9">
        <f>净值数据!W6</f>
        <v>6.3046378120576998</v>
      </c>
      <c r="C6">
        <v>10000</v>
      </c>
      <c r="D6">
        <f>SUM(C$4:C6)</f>
        <v>30000</v>
      </c>
      <c r="E6" s="1">
        <f t="shared" si="0"/>
        <v>1586.1339379202518</v>
      </c>
      <c r="F6">
        <f>SUM(E$4:E6)</f>
        <v>4524.1417278233139</v>
      </c>
      <c r="G6">
        <f t="shared" si="1"/>
        <v>28523.075004342918</v>
      </c>
      <c r="H6" s="8">
        <f t="shared" ref="H6:H63" si="2">G6/D6-1</f>
        <v>-4.9230833188569356E-2</v>
      </c>
    </row>
    <row r="7" spans="1:8" x14ac:dyDescent="0.2">
      <c r="A7" s="3">
        <f>净值数据!A7</f>
        <v>41026</v>
      </c>
      <c r="B7" s="9">
        <f>净值数据!W7</f>
        <v>7.0269630232473999</v>
      </c>
      <c r="C7">
        <v>10000</v>
      </c>
      <c r="D7">
        <f>SUM(C$4:C7)</f>
        <v>40000</v>
      </c>
      <c r="E7" s="1">
        <f t="shared" si="0"/>
        <v>1423.0898849071584</v>
      </c>
      <c r="F7">
        <f>SUM(E$4:E7)</f>
        <v>5947.2316127304721</v>
      </c>
      <c r="G7">
        <f t="shared" si="1"/>
        <v>41790.976633345024</v>
      </c>
      <c r="H7" s="8">
        <f t="shared" si="2"/>
        <v>4.4774415833625625E-2</v>
      </c>
    </row>
    <row r="8" spans="1:8" x14ac:dyDescent="0.2">
      <c r="A8" s="3">
        <f>净值数据!A8</f>
        <v>41060</v>
      </c>
      <c r="B8" s="9">
        <f>净值数据!W8</f>
        <v>6.3669720210638996</v>
      </c>
      <c r="C8">
        <v>10000</v>
      </c>
      <c r="D8">
        <f>SUM(C$4:C8)</f>
        <v>50000</v>
      </c>
      <c r="E8" s="1">
        <f t="shared" si="0"/>
        <v>1570.6052998060818</v>
      </c>
      <c r="F8">
        <f>SUM(E$4:E8)</f>
        <v>7517.8369125365534</v>
      </c>
      <c r="G8">
        <f t="shared" si="1"/>
        <v>47865.857281041644</v>
      </c>
      <c r="H8" s="8">
        <f t="shared" si="2"/>
        <v>-4.2682854379167079E-2</v>
      </c>
    </row>
    <row r="9" spans="1:8" x14ac:dyDescent="0.2">
      <c r="A9" s="3">
        <f>净值数据!A9</f>
        <v>41089</v>
      </c>
      <c r="B9" s="9">
        <f>净值数据!W9</f>
        <v>6.4106478962083999</v>
      </c>
      <c r="C9">
        <v>10000</v>
      </c>
      <c r="D9">
        <f>SUM(C$4:C9)</f>
        <v>60000</v>
      </c>
      <c r="E9" s="1">
        <f t="shared" si="0"/>
        <v>1559.9047337968032</v>
      </c>
      <c r="F9">
        <f>SUM(E$4:E9)</f>
        <v>9077.7416463333575</v>
      </c>
      <c r="G9">
        <f t="shared" si="1"/>
        <v>58194.205387390313</v>
      </c>
      <c r="H9" s="8">
        <f t="shared" si="2"/>
        <v>-3.0096576876828096E-2</v>
      </c>
    </row>
    <row r="10" spans="1:8" x14ac:dyDescent="0.2">
      <c r="A10" s="3">
        <f>净值数据!A10</f>
        <v>41121</v>
      </c>
      <c r="B10" s="9">
        <f>净值数据!W10</f>
        <v>5.4546315180456002</v>
      </c>
      <c r="C10">
        <v>10000</v>
      </c>
      <c r="D10">
        <f>SUM(C$4:C10)</f>
        <v>70000</v>
      </c>
      <c r="E10" s="1">
        <f t="shared" si="0"/>
        <v>1833.3044068910835</v>
      </c>
      <c r="F10">
        <f>SUM(E$4:E10)</f>
        <v>10911.046053224441</v>
      </c>
      <c r="G10">
        <f t="shared" si="1"/>
        <v>59515.735696765092</v>
      </c>
      <c r="H10" s="8">
        <f t="shared" si="2"/>
        <v>-0.14977520433192726</v>
      </c>
    </row>
    <row r="11" spans="1:8" x14ac:dyDescent="0.2">
      <c r="A11" s="3">
        <f>净值数据!A11</f>
        <v>41152</v>
      </c>
      <c r="B11" s="9">
        <f>净值数据!W11</f>
        <v>4.9499325163758998</v>
      </c>
      <c r="C11">
        <v>10000</v>
      </c>
      <c r="D11">
        <f>SUM(C$4:C11)</f>
        <v>80000</v>
      </c>
      <c r="E11" s="1">
        <f t="shared" si="0"/>
        <v>2020.229562103508</v>
      </c>
      <c r="F11">
        <f>SUM(E$4:E11)</f>
        <v>12931.27561532795</v>
      </c>
      <c r="G11">
        <f t="shared" si="1"/>
        <v>64008.941646530591</v>
      </c>
      <c r="H11" s="8">
        <f t="shared" si="2"/>
        <v>-0.19988822941836759</v>
      </c>
    </row>
    <row r="12" spans="1:8" x14ac:dyDescent="0.2">
      <c r="A12" s="3">
        <f>净值数据!A12</f>
        <v>41180</v>
      </c>
      <c r="B12" s="9">
        <f>净值数据!W12</f>
        <v>4.4646450147704</v>
      </c>
      <c r="C12">
        <v>10000</v>
      </c>
      <c r="D12">
        <f>SUM(C$4:C12)</f>
        <v>90000</v>
      </c>
      <c r="E12" s="1">
        <f t="shared" si="0"/>
        <v>2239.8197318973776</v>
      </c>
      <c r="F12">
        <f>SUM(E$4:E12)</f>
        <v>15171.095347225328</v>
      </c>
      <c r="G12">
        <f t="shared" si="1"/>
        <v>67733.555210595965</v>
      </c>
      <c r="H12" s="8">
        <f t="shared" si="2"/>
        <v>-0.24740494210448927</v>
      </c>
    </row>
    <row r="13" spans="1:8" x14ac:dyDescent="0.2">
      <c r="A13" s="3">
        <f>净值数据!A13</f>
        <v>41213</v>
      </c>
      <c r="B13" s="9">
        <f>净值数据!W13</f>
        <v>4.3287645143209001</v>
      </c>
      <c r="C13">
        <v>10000</v>
      </c>
      <c r="D13">
        <f>SUM(C$4:C13)</f>
        <v>100000</v>
      </c>
      <c r="E13" s="1">
        <f t="shared" si="0"/>
        <v>2310.127974602658</v>
      </c>
      <c r="F13">
        <f>SUM(E$4:E13)</f>
        <v>17481.223321827987</v>
      </c>
      <c r="G13">
        <f t="shared" si="1"/>
        <v>75672.099182447913</v>
      </c>
      <c r="H13" s="8">
        <f t="shared" si="2"/>
        <v>-0.24327900817552084</v>
      </c>
    </row>
    <row r="14" spans="1:8" x14ac:dyDescent="0.2">
      <c r="A14" s="3">
        <f>净值数据!A14</f>
        <v>41243</v>
      </c>
      <c r="B14" s="9">
        <f>净值数据!W14</f>
        <v>3.8095068876029998</v>
      </c>
      <c r="C14">
        <v>10000</v>
      </c>
      <c r="D14">
        <f>SUM(C$4:C14)</f>
        <v>110000</v>
      </c>
      <c r="E14" s="1">
        <f t="shared" si="0"/>
        <v>2625.0116603128531</v>
      </c>
      <c r="F14">
        <f>SUM(E$4:E14)</f>
        <v>20106.234982140839</v>
      </c>
      <c r="G14">
        <f t="shared" si="1"/>
        <v>76594.840648229903</v>
      </c>
      <c r="H14" s="8">
        <f t="shared" si="2"/>
        <v>-0.3036832668342736</v>
      </c>
    </row>
    <row r="15" spans="1:8" x14ac:dyDescent="0.2">
      <c r="A15" s="3">
        <f>净值数据!A15</f>
        <v>41274</v>
      </c>
      <c r="B15" s="9">
        <f>净值数据!W15</f>
        <v>4.4403806396901002</v>
      </c>
      <c r="C15">
        <v>10000</v>
      </c>
      <c r="D15">
        <f>SUM(C$4:C15)</f>
        <v>120000</v>
      </c>
      <c r="E15" s="1">
        <f t="shared" si="0"/>
        <v>2252.0591839842614</v>
      </c>
      <c r="F15">
        <f>SUM(E$4:E15)</f>
        <v>22358.294166125099</v>
      </c>
      <c r="G15">
        <f t="shared" si="1"/>
        <v>99279.336551757995</v>
      </c>
      <c r="H15" s="8">
        <f t="shared" si="2"/>
        <v>-0.17267219540201673</v>
      </c>
    </row>
    <row r="16" spans="1:8" x14ac:dyDescent="0.2">
      <c r="A16" s="3">
        <f>净值数据!A16</f>
        <v>41305</v>
      </c>
      <c r="B16" s="9">
        <f>净值数据!W16</f>
        <v>4.8480221410387001</v>
      </c>
      <c r="C16">
        <v>10000</v>
      </c>
      <c r="D16">
        <f>SUM(C$4:C16)</f>
        <v>130000</v>
      </c>
      <c r="E16" s="1">
        <f t="shared" si="0"/>
        <v>2062.6968501957949</v>
      </c>
      <c r="F16">
        <f>SUM(E$4:E16)</f>
        <v>24420.991016320895</v>
      </c>
      <c r="G16">
        <f t="shared" si="1"/>
        <v>118393.50515323089</v>
      </c>
      <c r="H16" s="8">
        <f t="shared" si="2"/>
        <v>-8.9280729590531682E-2</v>
      </c>
    </row>
    <row r="17" spans="1:8" x14ac:dyDescent="0.2">
      <c r="A17" s="3">
        <f>净值数据!A17</f>
        <v>41333</v>
      </c>
      <c r="B17" s="9">
        <f>净值数据!W17</f>
        <v>5.4643372680777</v>
      </c>
      <c r="C17">
        <v>10000</v>
      </c>
      <c r="D17">
        <f>SUM(C$4:C17)</f>
        <v>140000</v>
      </c>
      <c r="E17" s="1">
        <f t="shared" si="0"/>
        <v>1830.0480935573548</v>
      </c>
      <c r="F17">
        <f>SUM(E$4:E17)</f>
        <v>26251.039109878249</v>
      </c>
      <c r="G17">
        <f t="shared" si="1"/>
        <v>143444.53133387296</v>
      </c>
      <c r="H17" s="8">
        <f t="shared" si="2"/>
        <v>2.4603795241949777E-2</v>
      </c>
    </row>
    <row r="18" spans="1:8" x14ac:dyDescent="0.2">
      <c r="A18" s="3">
        <f>净值数据!A18</f>
        <v>41362</v>
      </c>
      <c r="B18" s="9">
        <f>净值数据!W18</f>
        <v>4.6878772655088996</v>
      </c>
      <c r="C18">
        <v>10000</v>
      </c>
      <c r="D18">
        <f>SUM(C$4:C18)</f>
        <v>150000</v>
      </c>
      <c r="E18" s="1">
        <f t="shared" si="0"/>
        <v>2133.1616494260829</v>
      </c>
      <c r="F18">
        <f>SUM(E$4:E18)</f>
        <v>28384.200759304331</v>
      </c>
      <c r="G18">
        <f t="shared" si="1"/>
        <v>133061.64943918321</v>
      </c>
      <c r="H18" s="8">
        <f t="shared" si="2"/>
        <v>-0.11292233707211197</v>
      </c>
    </row>
    <row r="19" spans="1:8" x14ac:dyDescent="0.2">
      <c r="A19" s="3">
        <f>净值数据!A19</f>
        <v>41390</v>
      </c>
      <c r="B19" s="9">
        <f>净值数据!W19</f>
        <v>4.8674336411030001</v>
      </c>
      <c r="C19">
        <v>10000</v>
      </c>
      <c r="D19">
        <f>SUM(C$4:C19)</f>
        <v>160000</v>
      </c>
      <c r="E19" s="1">
        <f t="shared" si="0"/>
        <v>2054.470741122198</v>
      </c>
      <c r="F19">
        <f>SUM(E$4:E19)</f>
        <v>30438.671500426528</v>
      </c>
      <c r="G19">
        <f t="shared" si="1"/>
        <v>148158.21365165923</v>
      </c>
      <c r="H19" s="8">
        <f t="shared" si="2"/>
        <v>-7.401116467712987E-2</v>
      </c>
    </row>
    <row r="20" spans="1:8" x14ac:dyDescent="0.2">
      <c r="A20" s="3">
        <f>净值数据!A20</f>
        <v>41425</v>
      </c>
      <c r="B20" s="9">
        <f>净值数据!W20</f>
        <v>6.4132738851999997</v>
      </c>
      <c r="C20">
        <v>10000</v>
      </c>
      <c r="D20">
        <f>SUM(C$4:C20)</f>
        <v>170000</v>
      </c>
      <c r="E20" s="1">
        <f t="shared" si="0"/>
        <v>1559.2660128046516</v>
      </c>
      <c r="F20">
        <f>SUM(E$4:E20)</f>
        <v>31997.93751323118</v>
      </c>
      <c r="G20">
        <f t="shared" si="1"/>
        <v>205211.53703386695</v>
      </c>
      <c r="H20" s="8">
        <f t="shared" si="2"/>
        <v>0.20712668843451154</v>
      </c>
    </row>
    <row r="21" spans="1:8" x14ac:dyDescent="0.2">
      <c r="A21" s="3">
        <f>净值数据!A21</f>
        <v>41453</v>
      </c>
      <c r="B21" s="9">
        <f>净值数据!W21</f>
        <v>5.5499485545000002</v>
      </c>
      <c r="C21">
        <v>10000</v>
      </c>
      <c r="D21">
        <f>SUM(C$4:C21)</f>
        <v>180000</v>
      </c>
      <c r="E21" s="1">
        <f t="shared" si="0"/>
        <v>1801.8185036853749</v>
      </c>
      <c r="F21">
        <f>SUM(E$4:E21)</f>
        <v>33799.756016916552</v>
      </c>
      <c r="G21">
        <f t="shared" si="1"/>
        <v>187586.90704853871</v>
      </c>
      <c r="H21" s="8">
        <f t="shared" si="2"/>
        <v>4.2149483602992754E-2</v>
      </c>
    </row>
    <row r="22" spans="1:8" x14ac:dyDescent="0.2">
      <c r="A22" s="3">
        <f>净值数据!A22</f>
        <v>41486</v>
      </c>
      <c r="B22" s="9">
        <f>净值数据!W22</f>
        <v>5.2588845858640001</v>
      </c>
      <c r="C22">
        <v>10000</v>
      </c>
      <c r="D22">
        <f>SUM(C$4:C22)</f>
        <v>190000</v>
      </c>
      <c r="E22" s="1">
        <f t="shared" si="0"/>
        <v>1901.5439180544529</v>
      </c>
      <c r="F22">
        <f>SUM(E$4:E22)</f>
        <v>35701.299934971008</v>
      </c>
      <c r="G22">
        <f t="shared" si="1"/>
        <v>187749.01592332646</v>
      </c>
      <c r="H22" s="8">
        <f t="shared" si="2"/>
        <v>-1.1847284614071252E-2</v>
      </c>
    </row>
    <row r="23" spans="1:8" x14ac:dyDescent="0.2">
      <c r="A23" s="3">
        <f>净值数据!A23</f>
        <v>41516</v>
      </c>
      <c r="B23" s="9">
        <f>净值数据!W23</f>
        <v>5.8360792355319999</v>
      </c>
      <c r="C23">
        <v>10000</v>
      </c>
      <c r="D23">
        <f>SUM(C$4:C23)</f>
        <v>200000</v>
      </c>
      <c r="E23" s="1">
        <f t="shared" si="0"/>
        <v>1713.4791349501666</v>
      </c>
      <c r="F23">
        <f>SUM(E$4:E23)</f>
        <v>37414.779069921176</v>
      </c>
      <c r="G23">
        <f t="shared" si="1"/>
        <v>218355.61523198424</v>
      </c>
      <c r="H23" s="8">
        <f t="shared" si="2"/>
        <v>9.1778076159921174E-2</v>
      </c>
    </row>
    <row r="24" spans="1:8" x14ac:dyDescent="0.2">
      <c r="A24" s="3">
        <f>净值数据!A24</f>
        <v>41547</v>
      </c>
      <c r="B24" s="9">
        <f>净值数据!W24</f>
        <v>7.4344644192280001</v>
      </c>
      <c r="C24">
        <v>10000</v>
      </c>
      <c r="D24">
        <f>SUM(C$4:C24)</f>
        <v>210000</v>
      </c>
      <c r="E24" s="1">
        <f t="shared" si="0"/>
        <v>1345.0868060026853</v>
      </c>
      <c r="F24">
        <f>SUM(E$4:E24)</f>
        <v>38759.865875923861</v>
      </c>
      <c r="G24">
        <f t="shared" si="1"/>
        <v>288158.84374860546</v>
      </c>
      <c r="H24" s="8">
        <f t="shared" si="2"/>
        <v>0.37218497023145458</v>
      </c>
    </row>
    <row r="25" spans="1:8" x14ac:dyDescent="0.2">
      <c r="A25" s="3">
        <f>净值数据!A25</f>
        <v>41578</v>
      </c>
      <c r="B25" s="9">
        <f>净值数据!W25</f>
        <v>6.2060758058319996</v>
      </c>
      <c r="C25">
        <v>10000</v>
      </c>
      <c r="D25">
        <f>SUM(C$4:C25)</f>
        <v>220000</v>
      </c>
      <c r="E25" s="1">
        <f t="shared" si="0"/>
        <v>1611.3241785739642</v>
      </c>
      <c r="F25">
        <f>SUM(E$4:E25)</f>
        <v>40371.190054497827</v>
      </c>
      <c r="G25">
        <f t="shared" si="1"/>
        <v>250546.6658498644</v>
      </c>
      <c r="H25" s="8">
        <f t="shared" si="2"/>
        <v>0.13884848113574733</v>
      </c>
    </row>
    <row r="26" spans="1:8" x14ac:dyDescent="0.2">
      <c r="A26" s="3">
        <f>净值数据!A26</f>
        <v>41607</v>
      </c>
      <c r="B26" s="9">
        <f>净值数据!W26</f>
        <v>7.5528633217239998</v>
      </c>
      <c r="C26">
        <v>10000</v>
      </c>
      <c r="D26">
        <f>SUM(C$4:C26)</f>
        <v>230000</v>
      </c>
      <c r="E26" s="1">
        <f t="shared" si="0"/>
        <v>1324.0011865748183</v>
      </c>
      <c r="F26">
        <f>SUM(E$4:E26)</f>
        <v>41695.191241072644</v>
      </c>
      <c r="G26">
        <f t="shared" si="1"/>
        <v>314918.08061696537</v>
      </c>
      <c r="H26" s="8">
        <f t="shared" si="2"/>
        <v>0.36920904616071892</v>
      </c>
    </row>
    <row r="27" spans="1:8" x14ac:dyDescent="0.2">
      <c r="A27" s="3">
        <f>净值数据!A27</f>
        <v>41639</v>
      </c>
      <c r="B27" s="9">
        <f>净值数据!W27</f>
        <v>8.2632567367000007</v>
      </c>
      <c r="C27">
        <v>10000</v>
      </c>
      <c r="D27">
        <f>SUM(C$4:C27)</f>
        <v>240000</v>
      </c>
      <c r="E27" s="1">
        <f t="shared" si="0"/>
        <v>1210.1766069528637</v>
      </c>
      <c r="F27">
        <f>SUM(E$4:E27)</f>
        <v>42905.367848025504</v>
      </c>
      <c r="G27">
        <f t="shared" si="1"/>
        <v>354538.06991078838</v>
      </c>
      <c r="H27" s="8">
        <f t="shared" si="2"/>
        <v>0.47724195796161828</v>
      </c>
    </row>
    <row r="28" spans="1:8" x14ac:dyDescent="0.2">
      <c r="A28" s="3">
        <f>净值数据!A28</f>
        <v>41669</v>
      </c>
      <c r="B28" s="9">
        <f>净值数据!W28</f>
        <v>8.3372560507600006</v>
      </c>
      <c r="C28">
        <v>10000</v>
      </c>
      <c r="D28">
        <f>SUM(C$4:C28)</f>
        <v>250000</v>
      </c>
      <c r="E28" s="1">
        <f t="shared" si="0"/>
        <v>1199.4353944651164</v>
      </c>
      <c r="F28">
        <f>SUM(E$4:E28)</f>
        <v>44104.80324249062</v>
      </c>
      <c r="G28">
        <f t="shared" si="1"/>
        <v>367713.03770103422</v>
      </c>
      <c r="H28" s="8">
        <f t="shared" si="2"/>
        <v>0.47085215080413678</v>
      </c>
    </row>
    <row r="29" spans="1:8" x14ac:dyDescent="0.2">
      <c r="A29" s="3">
        <f>净值数据!A29</f>
        <v>41698</v>
      </c>
      <c r="B29" s="9">
        <f>净值数据!W29</f>
        <v>8.7861852227240007</v>
      </c>
      <c r="C29">
        <v>10000</v>
      </c>
      <c r="D29">
        <f>SUM(C$4:C29)</f>
        <v>260000</v>
      </c>
      <c r="E29" s="1">
        <f t="shared" si="0"/>
        <v>1138.1503743099645</v>
      </c>
      <c r="F29">
        <f>SUM(E$4:E29)</f>
        <v>45242.953616800587</v>
      </c>
      <c r="G29">
        <f t="shared" si="1"/>
        <v>397512.97050032072</v>
      </c>
      <c r="H29" s="8">
        <f t="shared" si="2"/>
        <v>0.52889604038584892</v>
      </c>
    </row>
    <row r="30" spans="1:8" x14ac:dyDescent="0.2">
      <c r="A30" s="3">
        <f>净值数据!A30</f>
        <v>41729</v>
      </c>
      <c r="B30" s="9">
        <f>净值数据!W30</f>
        <v>10.646034649432</v>
      </c>
      <c r="C30">
        <v>10000</v>
      </c>
      <c r="D30">
        <f>SUM(C$4:C30)</f>
        <v>270000</v>
      </c>
      <c r="E30" s="1">
        <f t="shared" si="0"/>
        <v>939.31687518352499</v>
      </c>
      <c r="F30">
        <f>SUM(E$4:E30)</f>
        <v>46182.270491984113</v>
      </c>
      <c r="G30">
        <f t="shared" si="1"/>
        <v>491658.05184710387</v>
      </c>
      <c r="H30" s="8">
        <f t="shared" si="2"/>
        <v>0.82095574758186607</v>
      </c>
    </row>
    <row r="31" spans="1:8" x14ac:dyDescent="0.2">
      <c r="A31" s="3">
        <f>净值数据!A31</f>
        <v>41759</v>
      </c>
      <c r="B31" s="9">
        <f>净值数据!W31</f>
        <v>10.646034649432</v>
      </c>
      <c r="C31">
        <v>10000</v>
      </c>
      <c r="D31">
        <f>SUM(C$4:C31)</f>
        <v>280000</v>
      </c>
      <c r="E31" s="1">
        <f t="shared" si="0"/>
        <v>939.31687518352499</v>
      </c>
      <c r="F31">
        <f>SUM(E$4:E31)</f>
        <v>47121.587367167638</v>
      </c>
      <c r="G31">
        <f t="shared" si="1"/>
        <v>501658.05184710387</v>
      </c>
      <c r="H31" s="8">
        <f t="shared" si="2"/>
        <v>0.7916358994539423</v>
      </c>
    </row>
    <row r="32" spans="1:8" x14ac:dyDescent="0.2">
      <c r="A32" s="3">
        <f>净值数据!A32</f>
        <v>41789</v>
      </c>
      <c r="B32" s="9">
        <f>净值数据!W32</f>
        <v>10.645776570000001</v>
      </c>
      <c r="C32">
        <v>10000</v>
      </c>
      <c r="D32">
        <f>SUM(C$4:C32)</f>
        <v>290000</v>
      </c>
      <c r="E32" s="1">
        <f t="shared" si="0"/>
        <v>939.33964650171117</v>
      </c>
      <c r="F32">
        <f>SUM(E$4:E32)</f>
        <v>48060.927013669352</v>
      </c>
      <c r="G32">
        <f t="shared" si="1"/>
        <v>511645.8907346013</v>
      </c>
      <c r="H32" s="8">
        <f t="shared" si="2"/>
        <v>0.76429617494690105</v>
      </c>
    </row>
    <row r="33" spans="1:8" x14ac:dyDescent="0.2">
      <c r="A33" s="3">
        <f>净值数据!A33</f>
        <v>41820</v>
      </c>
      <c r="B33" s="9">
        <f>净值数据!W33</f>
        <v>10.37280794</v>
      </c>
      <c r="C33">
        <v>10000</v>
      </c>
      <c r="D33">
        <f>SUM(C$4:C33)</f>
        <v>300000</v>
      </c>
      <c r="E33" s="1">
        <f t="shared" si="0"/>
        <v>964.05911088333528</v>
      </c>
      <c r="F33">
        <f>SUM(E$4:E33)</f>
        <v>49024.986124552684</v>
      </c>
      <c r="G33">
        <f t="shared" si="1"/>
        <v>508526.76533114992</v>
      </c>
      <c r="H33" s="8">
        <f t="shared" si="2"/>
        <v>0.6950892177704997</v>
      </c>
    </row>
    <row r="34" spans="1:8" x14ac:dyDescent="0.2">
      <c r="A34" s="3">
        <f>净值数据!A34</f>
        <v>41851</v>
      </c>
      <c r="B34" s="9">
        <f>净值数据!W34</f>
        <v>9.5489389839999994</v>
      </c>
      <c r="C34">
        <v>10000</v>
      </c>
      <c r="D34">
        <f>SUM(C$4:C34)</f>
        <v>310000</v>
      </c>
      <c r="E34" s="1">
        <f t="shared" si="0"/>
        <v>1047.2367680593402</v>
      </c>
      <c r="F34">
        <f>SUM(E$4:E34)</f>
        <v>50072.222892612022</v>
      </c>
      <c r="G34">
        <f t="shared" si="1"/>
        <v>478136.60119480017</v>
      </c>
      <c r="H34" s="8">
        <f t="shared" si="2"/>
        <v>0.54237613288645226</v>
      </c>
    </row>
    <row r="35" spans="1:8" x14ac:dyDescent="0.2">
      <c r="A35" s="3">
        <f>净值数据!A35</f>
        <v>41880</v>
      </c>
      <c r="B35" s="9">
        <f>净值数据!W35</f>
        <v>10.37280794</v>
      </c>
      <c r="C35">
        <v>10000</v>
      </c>
      <c r="D35">
        <f>SUM(C$4:C35)</f>
        <v>320000</v>
      </c>
      <c r="E35" s="1">
        <f t="shared" si="0"/>
        <v>964.05911088333528</v>
      </c>
      <c r="F35">
        <f>SUM(E$4:E35)</f>
        <v>51036.282003495355</v>
      </c>
      <c r="G35">
        <f t="shared" si="1"/>
        <v>529389.55119393568</v>
      </c>
      <c r="H35" s="8">
        <f t="shared" si="2"/>
        <v>0.65434234748104902</v>
      </c>
    </row>
    <row r="36" spans="1:8" x14ac:dyDescent="0.2">
      <c r="A36" s="3">
        <f>净值数据!A36</f>
        <v>41912</v>
      </c>
      <c r="B36" s="9">
        <f>净值数据!W36</f>
        <v>11.663205100000001</v>
      </c>
      <c r="C36">
        <v>10000</v>
      </c>
      <c r="D36">
        <f>SUM(C$4:C36)</f>
        <v>330000</v>
      </c>
      <c r="E36" s="1">
        <f t="shared" si="0"/>
        <v>857.39725180688106</v>
      </c>
      <c r="F36">
        <f>SUM(E$4:E36)</f>
        <v>51893.679255302239</v>
      </c>
      <c r="G36">
        <f t="shared" si="1"/>
        <v>605246.62454820529</v>
      </c>
      <c r="H36" s="8">
        <f t="shared" si="2"/>
        <v>0.83408068044910699</v>
      </c>
    </row>
    <row r="37" spans="1:8" x14ac:dyDescent="0.2">
      <c r="A37" s="3">
        <f>净值数据!A37</f>
        <v>41943</v>
      </c>
      <c r="B37" s="9">
        <f>净值数据!W37</f>
        <v>12.958565326</v>
      </c>
      <c r="C37">
        <v>10000</v>
      </c>
      <c r="D37">
        <f>SUM(C$4:C37)</f>
        <v>340000</v>
      </c>
      <c r="E37" s="1">
        <f t="shared" si="0"/>
        <v>771.69036451404463</v>
      </c>
      <c r="F37">
        <f>SUM(E$4:E37)</f>
        <v>52665.36961981628</v>
      </c>
      <c r="G37">
        <f t="shared" si="1"/>
        <v>682467.63263632508</v>
      </c>
      <c r="H37" s="8">
        <f t="shared" si="2"/>
        <v>1.0072577430480147</v>
      </c>
    </row>
    <row r="38" spans="1:8" x14ac:dyDescent="0.2">
      <c r="A38" s="3">
        <f>净值数据!A38</f>
        <v>41971</v>
      </c>
      <c r="B38" s="9">
        <f>净值数据!W38</f>
        <v>12.18432703</v>
      </c>
      <c r="C38">
        <v>10000</v>
      </c>
      <c r="D38">
        <f>SUM(C$4:C38)</f>
        <v>350000</v>
      </c>
      <c r="E38" s="1">
        <f t="shared" si="0"/>
        <v>820.72649358296155</v>
      </c>
      <c r="F38">
        <f>SUM(E$4:E38)</f>
        <v>53486.096113399239</v>
      </c>
      <c r="G38">
        <f t="shared" si="1"/>
        <v>651692.08660366829</v>
      </c>
      <c r="H38" s="8">
        <f t="shared" si="2"/>
        <v>0.86197739029619513</v>
      </c>
    </row>
    <row r="39" spans="1:8" x14ac:dyDescent="0.2">
      <c r="A39" s="3">
        <f>净值数据!A39</f>
        <v>42004</v>
      </c>
      <c r="B39" s="9">
        <f>净值数据!W39</f>
        <v>11.812097079999999</v>
      </c>
      <c r="C39">
        <v>10000</v>
      </c>
      <c r="D39">
        <f>SUM(C$4:C39)</f>
        <v>360000</v>
      </c>
      <c r="E39" s="1">
        <f t="shared" si="0"/>
        <v>846.58972342276081</v>
      </c>
      <c r="F39">
        <f>SUM(E$4:E39)</f>
        <v>54332.685836821998</v>
      </c>
      <c r="G39">
        <f t="shared" si="1"/>
        <v>641782.95972168248</v>
      </c>
      <c r="H39" s="8">
        <f t="shared" si="2"/>
        <v>0.78273044367134026</v>
      </c>
    </row>
    <row r="40" spans="1:8" x14ac:dyDescent="0.2">
      <c r="A40" s="3">
        <f>净值数据!A40</f>
        <v>42034</v>
      </c>
      <c r="B40" s="9">
        <f>净值数据!W40</f>
        <v>12.03543505</v>
      </c>
      <c r="C40">
        <v>10000</v>
      </c>
      <c r="D40">
        <f>SUM(C$4:C40)</f>
        <v>370000</v>
      </c>
      <c r="E40" s="1">
        <f t="shared" si="0"/>
        <v>830.87981102934873</v>
      </c>
      <c r="F40">
        <f>SUM(E$4:E40)</f>
        <v>55163.565647851348</v>
      </c>
      <c r="G40">
        <f t="shared" si="1"/>
        <v>663917.51148112607</v>
      </c>
      <c r="H40" s="8">
        <f t="shared" si="2"/>
        <v>0.79437165265169218</v>
      </c>
    </row>
    <row r="41" spans="1:8" x14ac:dyDescent="0.2">
      <c r="A41" s="3">
        <f>净值数据!A41</f>
        <v>42062</v>
      </c>
      <c r="B41" s="9">
        <f>净值数据!W41</f>
        <v>13.82213881</v>
      </c>
      <c r="C41">
        <v>10000</v>
      </c>
      <c r="D41">
        <f>SUM(C$4:C41)</f>
        <v>380000</v>
      </c>
      <c r="E41" s="1">
        <f t="shared" si="0"/>
        <v>723.47703473830177</v>
      </c>
      <c r="F41">
        <f>SUM(E$4:E41)</f>
        <v>55887.04268258965</v>
      </c>
      <c r="G41">
        <f t="shared" si="1"/>
        <v>772478.46163914888</v>
      </c>
      <c r="H41" s="8">
        <f t="shared" si="2"/>
        <v>1.0328380569451285</v>
      </c>
    </row>
    <row r="42" spans="1:8" x14ac:dyDescent="0.2">
      <c r="A42" s="3">
        <f>净值数据!A42</f>
        <v>42094</v>
      </c>
      <c r="B42" s="9">
        <f>净值数据!W42</f>
        <v>17.876963732</v>
      </c>
      <c r="C42">
        <v>10000</v>
      </c>
      <c r="D42">
        <f>SUM(C$4:C42)</f>
        <v>390000</v>
      </c>
      <c r="E42" s="1">
        <f t="shared" si="0"/>
        <v>559.37910653697134</v>
      </c>
      <c r="F42">
        <f>SUM(E$4:E42)</f>
        <v>56446.421789126623</v>
      </c>
      <c r="G42">
        <f t="shared" si="1"/>
        <v>1009090.6351253912</v>
      </c>
      <c r="H42" s="8">
        <f t="shared" si="2"/>
        <v>1.5874118849369006</v>
      </c>
    </row>
    <row r="43" spans="1:8" x14ac:dyDescent="0.2">
      <c r="A43" s="3">
        <f>净值数据!A43</f>
        <v>42124</v>
      </c>
      <c r="B43" s="9">
        <f>净值数据!W43</f>
        <v>17.772739346000002</v>
      </c>
      <c r="C43">
        <v>10000</v>
      </c>
      <c r="D43">
        <f>SUM(C$4:C43)</f>
        <v>400000</v>
      </c>
      <c r="E43" s="1">
        <f t="shared" si="0"/>
        <v>562.65946432453791</v>
      </c>
      <c r="F43">
        <f>SUM(E$4:E43)</f>
        <v>57009.081253451164</v>
      </c>
      <c r="G43">
        <f t="shared" si="1"/>
        <v>1013207.5414725225</v>
      </c>
      <c r="H43" s="8">
        <f t="shared" si="2"/>
        <v>1.5330188536813063</v>
      </c>
    </row>
    <row r="44" spans="1:8" x14ac:dyDescent="0.2">
      <c r="A44" s="3">
        <f>净值数据!A44</f>
        <v>42153</v>
      </c>
      <c r="B44" s="9">
        <f>净值数据!W44</f>
        <v>22.830103600000001</v>
      </c>
      <c r="C44">
        <v>10000</v>
      </c>
      <c r="D44">
        <f>SUM(C$4:C44)</f>
        <v>410000</v>
      </c>
      <c r="E44" s="1">
        <f t="shared" si="0"/>
        <v>438.01816124916752</v>
      </c>
      <c r="F44">
        <f>SUM(E$4:E44)</f>
        <v>57447.099414700329</v>
      </c>
      <c r="G44">
        <f t="shared" si="1"/>
        <v>1311523.231157108</v>
      </c>
      <c r="H44" s="8">
        <f t="shared" si="2"/>
        <v>2.198837149163678</v>
      </c>
    </row>
    <row r="45" spans="1:8" x14ac:dyDescent="0.2">
      <c r="A45" s="3">
        <f>净值数据!A45</f>
        <v>42185</v>
      </c>
      <c r="B45" s="9">
        <f>净值数据!W45</f>
        <v>20.195746</v>
      </c>
      <c r="C45">
        <v>10000</v>
      </c>
      <c r="D45">
        <f>SUM(C$4:C45)</f>
        <v>420000</v>
      </c>
      <c r="E45" s="1">
        <f t="shared" si="0"/>
        <v>495.15378139534931</v>
      </c>
      <c r="F45">
        <f>SUM(E$4:E45)</f>
        <v>57942.253196095677</v>
      </c>
      <c r="G45">
        <f t="shared" si="1"/>
        <v>1170187.0282160365</v>
      </c>
      <c r="H45" s="8">
        <f t="shared" si="2"/>
        <v>1.7861595909905632</v>
      </c>
    </row>
    <row r="46" spans="1:8" x14ac:dyDescent="0.2">
      <c r="A46" s="3">
        <f>净值数据!A46</f>
        <v>42216</v>
      </c>
      <c r="B46" s="9">
        <f>净值数据!W46</f>
        <v>20.788128</v>
      </c>
      <c r="C46">
        <v>10000</v>
      </c>
      <c r="D46">
        <f>SUM(C$4:C46)</f>
        <v>430000</v>
      </c>
      <c r="E46" s="1">
        <f t="shared" si="0"/>
        <v>481.04379576650672</v>
      </c>
      <c r="F46">
        <f>SUM(E$4:E46)</f>
        <v>58423.296991862182</v>
      </c>
      <c r="G46">
        <f t="shared" si="1"/>
        <v>1214510.976048846</v>
      </c>
      <c r="H46" s="8">
        <f t="shared" si="2"/>
        <v>1.8244441303461536</v>
      </c>
    </row>
    <row r="47" spans="1:8" x14ac:dyDescent="0.2">
      <c r="A47" s="3">
        <f>净值数据!A47</f>
        <v>42247</v>
      </c>
      <c r="B47" s="9">
        <f>净值数据!W47</f>
        <v>16.447312</v>
      </c>
      <c r="C47">
        <v>10000</v>
      </c>
      <c r="D47">
        <f>SUM(C$4:C47)</f>
        <v>440000</v>
      </c>
      <c r="E47" s="1">
        <f t="shared" si="0"/>
        <v>608.00208569035476</v>
      </c>
      <c r="F47">
        <f>SUM(E$4:E47)</f>
        <v>59031.29907755254</v>
      </c>
      <c r="G47">
        <f t="shared" si="1"/>
        <v>970906.19369381887</v>
      </c>
      <c r="H47" s="8">
        <f t="shared" si="2"/>
        <v>1.2066049856677701</v>
      </c>
    </row>
    <row r="48" spans="1:8" x14ac:dyDescent="0.2">
      <c r="A48" s="3">
        <f>净值数据!A48</f>
        <v>42277</v>
      </c>
      <c r="B48" s="9">
        <f>净值数据!W48</f>
        <v>15.924621999999999</v>
      </c>
      <c r="C48">
        <v>10000</v>
      </c>
      <c r="D48">
        <f>SUM(C$4:C48)</f>
        <v>450000</v>
      </c>
      <c r="E48" s="1">
        <f t="shared" si="0"/>
        <v>627.95839047231391</v>
      </c>
      <c r="F48">
        <f>SUM(E$4:E48)</f>
        <v>59659.257468024851</v>
      </c>
      <c r="G48">
        <f t="shared" si="1"/>
        <v>950051.12397897278</v>
      </c>
      <c r="H48" s="8">
        <f t="shared" si="2"/>
        <v>1.111224719953273</v>
      </c>
    </row>
    <row r="49" spans="1:8" x14ac:dyDescent="0.2">
      <c r="A49" s="3">
        <f>净值数据!A49</f>
        <v>42307</v>
      </c>
      <c r="B49" s="9">
        <f>净值数据!W49</f>
        <v>19.817418</v>
      </c>
      <c r="C49">
        <v>10000</v>
      </c>
      <c r="D49">
        <f>SUM(C$4:C49)</f>
        <v>460000</v>
      </c>
      <c r="E49" s="1">
        <f t="shared" si="0"/>
        <v>504.60660414994527</v>
      </c>
      <c r="F49">
        <f>SUM(E$4:E49)</f>
        <v>60163.864072174794</v>
      </c>
      <c r="G49">
        <f t="shared" si="1"/>
        <v>1192292.44281347</v>
      </c>
      <c r="H49" s="8">
        <f t="shared" si="2"/>
        <v>1.5919400930727607</v>
      </c>
    </row>
    <row r="50" spans="1:8" x14ac:dyDescent="0.2">
      <c r="A50" s="3">
        <f>净值数据!A50</f>
        <v>42338</v>
      </c>
      <c r="B50" s="9">
        <f>净值数据!W50</f>
        <v>20.509360000000001</v>
      </c>
      <c r="C50">
        <v>10000</v>
      </c>
      <c r="D50">
        <f>SUM(C$4:C50)</f>
        <v>470000</v>
      </c>
      <c r="E50" s="1">
        <f t="shared" si="0"/>
        <v>487.5822551264398</v>
      </c>
      <c r="F50">
        <f>SUM(E$4:E50)</f>
        <v>60651.446327301237</v>
      </c>
      <c r="G50">
        <f t="shared" si="1"/>
        <v>1243922.347247299</v>
      </c>
      <c r="H50" s="8">
        <f t="shared" si="2"/>
        <v>1.6466432920155301</v>
      </c>
    </row>
    <row r="51" spans="1:8" x14ac:dyDescent="0.2">
      <c r="A51" s="3">
        <f>净值数据!A51</f>
        <v>42369</v>
      </c>
      <c r="B51" s="9">
        <f>净值数据!W51</f>
        <v>19.21508</v>
      </c>
      <c r="C51">
        <v>10000</v>
      </c>
      <c r="D51">
        <f>SUM(C$4:C51)</f>
        <v>480000</v>
      </c>
      <c r="E51" s="1">
        <f t="shared" si="0"/>
        <v>520.42458319195134</v>
      </c>
      <c r="F51">
        <f>SUM(E$4:E51)</f>
        <v>61171.870910493191</v>
      </c>
      <c r="G51">
        <f t="shared" si="1"/>
        <v>1175422.3932947996</v>
      </c>
      <c r="H51" s="8">
        <f t="shared" si="2"/>
        <v>1.4487966526974994</v>
      </c>
    </row>
    <row r="52" spans="1:8" x14ac:dyDescent="0.2">
      <c r="A52" s="3">
        <f>净值数据!A52</f>
        <v>42398</v>
      </c>
      <c r="B52" s="9">
        <f>净值数据!W52</f>
        <v>15.247614</v>
      </c>
      <c r="C52">
        <v>10000</v>
      </c>
      <c r="D52">
        <f>SUM(C$4:C52)</f>
        <v>490000</v>
      </c>
      <c r="E52" s="1">
        <f t="shared" si="0"/>
        <v>655.84031704894937</v>
      </c>
      <c r="F52">
        <f>SUM(E$4:E52)</f>
        <v>61827.711227542139</v>
      </c>
      <c r="G52">
        <f t="shared" si="1"/>
        <v>942725.07530102867</v>
      </c>
      <c r="H52" s="8">
        <f t="shared" si="2"/>
        <v>0.92392872510414015</v>
      </c>
    </row>
    <row r="53" spans="1:8" x14ac:dyDescent="0.2">
      <c r="A53" s="3">
        <f>净值数据!A53</f>
        <v>42429</v>
      </c>
      <c r="B53" s="9">
        <f>净值数据!W53</f>
        <v>15.297394000000001</v>
      </c>
      <c r="C53">
        <v>10000</v>
      </c>
      <c r="D53">
        <f>SUM(C$4:C53)</f>
        <v>500000</v>
      </c>
      <c r="E53" s="1">
        <f t="shared" si="0"/>
        <v>653.70611491081422</v>
      </c>
      <c r="F53">
        <f>SUM(E$4:E53)</f>
        <v>62481.417342452951</v>
      </c>
      <c r="G53">
        <f t="shared" si="1"/>
        <v>955802.85876593576</v>
      </c>
      <c r="H53" s="8">
        <f t="shared" si="2"/>
        <v>0.91160571753187147</v>
      </c>
    </row>
    <row r="54" spans="1:8" x14ac:dyDescent="0.2">
      <c r="A54" s="3">
        <f>净值数据!A54</f>
        <v>42460</v>
      </c>
      <c r="B54" s="9">
        <f>净值数据!W54</f>
        <v>18.463401999999999</v>
      </c>
      <c r="C54">
        <v>10000</v>
      </c>
      <c r="D54">
        <f>SUM(C$4:C54)</f>
        <v>510000</v>
      </c>
      <c r="E54" s="1">
        <f t="shared" si="0"/>
        <v>541.61199544915939</v>
      </c>
      <c r="F54">
        <f>SUM(E$4:E54)</f>
        <v>63023.02933790211</v>
      </c>
      <c r="G54">
        <f t="shared" si="1"/>
        <v>1163619.5259234803</v>
      </c>
      <c r="H54" s="8">
        <f t="shared" si="2"/>
        <v>1.2816069135754513</v>
      </c>
    </row>
    <row r="55" spans="1:8" x14ac:dyDescent="0.2">
      <c r="A55" s="3">
        <f>净值数据!A55</f>
        <v>42489</v>
      </c>
      <c r="B55" s="9">
        <f>净值数据!W55</f>
        <v>17.47278</v>
      </c>
      <c r="C55">
        <v>10000</v>
      </c>
      <c r="D55">
        <f>SUM(C$4:C55)</f>
        <v>520000</v>
      </c>
      <c r="E55" s="1">
        <f t="shared" si="0"/>
        <v>572.31877239912592</v>
      </c>
      <c r="F55">
        <f>SUM(E$4:E55)</f>
        <v>63595.348110301238</v>
      </c>
      <c r="G55">
        <f t="shared" si="1"/>
        <v>1111187.5265547093</v>
      </c>
      <c r="H55" s="8">
        <f t="shared" si="2"/>
        <v>1.1368990895282871</v>
      </c>
    </row>
    <row r="56" spans="1:8" x14ac:dyDescent="0.2">
      <c r="A56" s="3">
        <f>净值数据!A56</f>
        <v>42521</v>
      </c>
      <c r="B56" s="9">
        <f>净值数据!W56</f>
        <v>17.970580000000002</v>
      </c>
      <c r="C56">
        <v>10000</v>
      </c>
      <c r="D56">
        <f>SUM(C$4:C56)</f>
        <v>530000</v>
      </c>
      <c r="E56" s="1">
        <f t="shared" si="0"/>
        <v>556.46506679250194</v>
      </c>
      <c r="F56">
        <f>SUM(E$4:E56)</f>
        <v>64151.81317709374</v>
      </c>
      <c r="G56">
        <f t="shared" si="1"/>
        <v>1152845.2908440174</v>
      </c>
      <c r="H56" s="8">
        <f t="shared" si="2"/>
        <v>1.1751797940453157</v>
      </c>
    </row>
    <row r="57" spans="1:8" x14ac:dyDescent="0.2">
      <c r="A57" s="3">
        <f>净值数据!A57</f>
        <v>42551</v>
      </c>
      <c r="B57" s="9">
        <f>净值数据!W57</f>
        <v>18.239999999999998</v>
      </c>
      <c r="C57">
        <v>10000</v>
      </c>
      <c r="D57">
        <f>SUM(C$4:C57)</f>
        <v>540000</v>
      </c>
      <c r="E57" s="1">
        <f t="shared" si="0"/>
        <v>548.24561403508778</v>
      </c>
      <c r="F57">
        <f>SUM(E$4:E57)</f>
        <v>64700.058791128831</v>
      </c>
      <c r="G57">
        <f t="shared" si="1"/>
        <v>1180129.0723501898</v>
      </c>
      <c r="H57" s="8">
        <f t="shared" si="2"/>
        <v>1.185424208055907</v>
      </c>
    </row>
    <row r="58" spans="1:8" x14ac:dyDescent="0.2">
      <c r="A58" s="3">
        <f>净值数据!A58</f>
        <v>42580</v>
      </c>
      <c r="B58" s="9">
        <f>净值数据!W58</f>
        <v>18.489999999999998</v>
      </c>
      <c r="C58">
        <v>10000</v>
      </c>
      <c r="D58">
        <f>SUM(C$4:C58)</f>
        <v>550000</v>
      </c>
      <c r="E58" s="1">
        <f t="shared" si="0"/>
        <v>540.83288263926454</v>
      </c>
      <c r="F58">
        <f>SUM(E$4:E58)</f>
        <v>65240.891673768099</v>
      </c>
      <c r="G58">
        <f t="shared" si="1"/>
        <v>1206304.087047972</v>
      </c>
      <c r="H58" s="8">
        <f t="shared" si="2"/>
        <v>1.1932801582690402</v>
      </c>
    </row>
    <row r="59" spans="1:8" x14ac:dyDescent="0.2">
      <c r="A59" s="3">
        <f>净值数据!A59</f>
        <v>42613</v>
      </c>
      <c r="B59" s="9">
        <f>净值数据!W59</f>
        <v>18.940000000000001</v>
      </c>
      <c r="C59">
        <v>10000</v>
      </c>
      <c r="D59">
        <f>SUM(C$4:C59)</f>
        <v>560000</v>
      </c>
      <c r="E59" s="1">
        <f t="shared" si="0"/>
        <v>527.98310454065461</v>
      </c>
      <c r="F59">
        <f>SUM(E$4:E59)</f>
        <v>65768.87477830876</v>
      </c>
      <c r="G59">
        <f t="shared" si="1"/>
        <v>1245662.488301168</v>
      </c>
      <c r="H59" s="8">
        <f t="shared" si="2"/>
        <v>1.2243973005377997</v>
      </c>
    </row>
    <row r="60" spans="1:8" x14ac:dyDescent="0.2">
      <c r="A60" s="3">
        <f>净值数据!A60</f>
        <v>42643</v>
      </c>
      <c r="B60" s="9">
        <f>净值数据!W60</f>
        <v>18.510000000000002</v>
      </c>
      <c r="C60">
        <v>10000</v>
      </c>
      <c r="D60">
        <f>SUM(C$4:C60)</f>
        <v>570000</v>
      </c>
      <c r="E60" s="1">
        <f t="shared" si="0"/>
        <v>540.24851431658556</v>
      </c>
      <c r="F60">
        <f>SUM(E$4:E60)</f>
        <v>66309.123292625343</v>
      </c>
      <c r="G60">
        <f t="shared" si="1"/>
        <v>1227381.8721464952</v>
      </c>
      <c r="H60" s="8">
        <f t="shared" si="2"/>
        <v>1.1533015300815705</v>
      </c>
    </row>
    <row r="61" spans="1:8" x14ac:dyDescent="0.2">
      <c r="A61" s="3">
        <f>净值数据!A61</f>
        <v>42674</v>
      </c>
      <c r="B61" s="9">
        <f>净值数据!W61</f>
        <v>18.55</v>
      </c>
      <c r="C61">
        <v>10000</v>
      </c>
      <c r="D61">
        <f>SUM(C$4:C61)</f>
        <v>580000</v>
      </c>
      <c r="E61" s="1">
        <f t="shared" si="0"/>
        <v>539.08355795148248</v>
      </c>
      <c r="F61">
        <f>SUM(E$4:E61)</f>
        <v>66848.206850576826</v>
      </c>
      <c r="G61">
        <f t="shared" si="1"/>
        <v>1240034.2370782001</v>
      </c>
      <c r="H61" s="8">
        <f t="shared" si="2"/>
        <v>1.1379900639279312</v>
      </c>
    </row>
    <row r="62" spans="1:8" x14ac:dyDescent="0.2">
      <c r="A62" s="3">
        <f>净值数据!A62</f>
        <v>42704</v>
      </c>
      <c r="B62" s="9">
        <f>净值数据!W62</f>
        <v>18.73</v>
      </c>
      <c r="C62">
        <v>10000</v>
      </c>
      <c r="D62">
        <f>SUM(C$4:C62)</f>
        <v>590000</v>
      </c>
      <c r="E62" s="1">
        <f t="shared" si="0"/>
        <v>533.9028296849973</v>
      </c>
      <c r="F62">
        <f>SUM(E$4:E62)</f>
        <v>67382.109680261827</v>
      </c>
      <c r="G62">
        <f t="shared" si="1"/>
        <v>1262066.914311304</v>
      </c>
      <c r="H62" s="8">
        <f t="shared" si="2"/>
        <v>1.1390964649344135</v>
      </c>
    </row>
    <row r="63" spans="1:8" x14ac:dyDescent="0.2">
      <c r="A63" s="3">
        <f>净值数据!A63</f>
        <v>42734</v>
      </c>
      <c r="B63" s="9">
        <f>净值数据!W63</f>
        <v>17.93</v>
      </c>
      <c r="C63">
        <v>10000</v>
      </c>
      <c r="D63">
        <f>SUM(C$4:C63)</f>
        <v>600000</v>
      </c>
      <c r="E63" s="1">
        <f t="shared" si="0"/>
        <v>557.72448410485219</v>
      </c>
      <c r="F63">
        <f>SUM(E$4:E63)</f>
        <v>67939.834164366679</v>
      </c>
      <c r="G63">
        <f t="shared" si="1"/>
        <v>1218161.2265670944</v>
      </c>
      <c r="H63" s="8">
        <f t="shared" si="2"/>
        <v>1.0302687109451574</v>
      </c>
    </row>
  </sheetData>
  <phoneticPr fontId="2" type="noConversion"/>
  <conditionalFormatting sqref="H4:H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{278EFE6C-0C81-4EA6-B3FB-19FF3E8FD278}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8EFE6C-0C81-4EA6-B3FB-19FF3E8FD2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abSelected="1" workbookViewId="0">
      <pane xSplit="1" ySplit="2" topLeftCell="G3" activePane="bottomRight" state="frozen"/>
      <selection pane="topRight" activeCell="B1" sqref="B1"/>
      <selection pane="bottomLeft" activeCell="A3" sqref="A3"/>
      <selection pane="bottomRight"/>
    </sheetView>
  </sheetViews>
  <sheetFormatPr defaultRowHeight="14.25" x14ac:dyDescent="0.2"/>
  <cols>
    <col min="1" max="1" width="11.75" bestFit="1" customWidth="1"/>
    <col min="2" max="3" width="10.125" bestFit="1" customWidth="1"/>
    <col min="4" max="23" width="10.125" customWidth="1"/>
  </cols>
  <sheetData>
    <row r="1" spans="1:24" x14ac:dyDescent="0.2">
      <c r="A1" s="2" t="str">
        <f>[1]!HX_HisQuote("[600016.SH,600036.SH,600150.SH,600446.SH,600519.SH,600570.SH,600887.SH,600999.SH,601668.SH,601989.SH,000002.SZ,000423.SZ,000651.SZ,600048.SH,600104.SH,600547.SH,600683.SH,600820.SH,000333.SZ,000568.SZ,000858.SZ,300003.SZ,600109.SH]", "[close]", "1", "2012-01-22", "2017-01-22", -1, "-1", 1, 2, 1, 1, 1, 1, 1, 3, 2, "1", "2017-01-22", "YSHB")</f>
        <v>同花顺iFinD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71</v>
      </c>
      <c r="L1" s="4" t="s">
        <v>72</v>
      </c>
      <c r="M1" s="4" t="s">
        <v>73</v>
      </c>
      <c r="N1" s="4" t="s">
        <v>74</v>
      </c>
      <c r="O1" s="4" t="s">
        <v>75</v>
      </c>
      <c r="P1" s="4" t="s">
        <v>76</v>
      </c>
      <c r="Q1" s="4" t="s">
        <v>77</v>
      </c>
      <c r="R1" s="4" t="s">
        <v>78</v>
      </c>
      <c r="S1" s="4" t="s">
        <v>79</v>
      </c>
      <c r="T1" s="4" t="s">
        <v>80</v>
      </c>
      <c r="U1" s="4" t="s">
        <v>81</v>
      </c>
      <c r="V1" s="4" t="s">
        <v>82</v>
      </c>
      <c r="W1" s="4" t="s">
        <v>83</v>
      </c>
      <c r="X1" s="4" t="s">
        <v>84</v>
      </c>
    </row>
    <row r="2" spans="1:24" x14ac:dyDescent="0.2">
      <c r="A2" s="3"/>
      <c r="B2" s="4" t="s">
        <v>85</v>
      </c>
      <c r="C2" s="4" t="s">
        <v>86</v>
      </c>
      <c r="D2" s="4" t="s">
        <v>87</v>
      </c>
      <c r="E2" s="4" t="s">
        <v>88</v>
      </c>
      <c r="F2" s="4" t="s">
        <v>89</v>
      </c>
      <c r="G2" s="4" t="s">
        <v>90</v>
      </c>
      <c r="H2" s="4" t="s">
        <v>91</v>
      </c>
      <c r="I2" s="4" t="s">
        <v>92</v>
      </c>
      <c r="J2" s="4" t="s">
        <v>93</v>
      </c>
      <c r="K2" s="4" t="s">
        <v>94</v>
      </c>
      <c r="L2" s="4" t="s">
        <v>95</v>
      </c>
      <c r="M2" s="4" t="s">
        <v>96</v>
      </c>
      <c r="N2" s="4" t="s">
        <v>97</v>
      </c>
      <c r="O2" s="4" t="s">
        <v>98</v>
      </c>
      <c r="P2" s="4" t="s">
        <v>99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104</v>
      </c>
      <c r="V2" s="4" t="s">
        <v>105</v>
      </c>
      <c r="W2" s="4" t="s">
        <v>106</v>
      </c>
      <c r="X2" s="4" t="s">
        <v>107</v>
      </c>
    </row>
    <row r="3" spans="1:24" x14ac:dyDescent="0.2">
      <c r="A3" s="3" t="s">
        <v>61</v>
      </c>
      <c r="B3" s="4" t="s">
        <v>108</v>
      </c>
      <c r="C3" s="4" t="s">
        <v>108</v>
      </c>
      <c r="D3" s="4" t="s">
        <v>108</v>
      </c>
      <c r="E3" s="4" t="s">
        <v>108</v>
      </c>
      <c r="F3" s="4" t="s">
        <v>108</v>
      </c>
      <c r="G3" s="4" t="s">
        <v>109</v>
      </c>
      <c r="H3" s="4" t="s">
        <v>108</v>
      </c>
      <c r="I3" s="4" t="s">
        <v>108</v>
      </c>
      <c r="J3" s="4" t="s">
        <v>108</v>
      </c>
      <c r="K3" s="4" t="s">
        <v>108</v>
      </c>
      <c r="L3" s="4" t="s">
        <v>108</v>
      </c>
      <c r="M3" s="4" t="s">
        <v>108</v>
      </c>
      <c r="N3" s="4" t="s">
        <v>108</v>
      </c>
      <c r="O3" s="4" t="s">
        <v>108</v>
      </c>
      <c r="P3" s="4" t="s">
        <v>108</v>
      </c>
      <c r="Q3" s="4" t="s">
        <v>108</v>
      </c>
      <c r="R3" s="4" t="s">
        <v>108</v>
      </c>
      <c r="S3" s="4" t="s">
        <v>108</v>
      </c>
      <c r="T3" s="4" t="s">
        <v>108</v>
      </c>
      <c r="U3" s="4" t="s">
        <v>108</v>
      </c>
      <c r="V3" s="4" t="s">
        <v>108</v>
      </c>
      <c r="W3" s="4" t="s">
        <v>108</v>
      </c>
      <c r="X3" s="4" t="s">
        <v>108</v>
      </c>
    </row>
    <row r="4" spans="1:24" x14ac:dyDescent="0.2">
      <c r="A4" s="3">
        <v>40939</v>
      </c>
      <c r="B4" s="5">
        <v>4.4706401112331999</v>
      </c>
      <c r="C4" s="5">
        <v>9.9163814110985005</v>
      </c>
      <c r="D4" s="5">
        <v>21.457845811908001</v>
      </c>
      <c r="E4" s="5">
        <v>1.8645278190607999</v>
      </c>
      <c r="F4" s="5">
        <v>137.47723273649001</v>
      </c>
      <c r="G4" s="5">
        <v>10.130694121572001</v>
      </c>
      <c r="H4" s="5">
        <v>6.2085846751471001</v>
      </c>
      <c r="I4" s="5">
        <v>9.8893080393541002</v>
      </c>
      <c r="J4" s="5">
        <v>2.6122640776132</v>
      </c>
      <c r="K4" s="5">
        <v>5.3387186134310003</v>
      </c>
      <c r="L4" s="5">
        <v>6.5312269552502</v>
      </c>
      <c r="M4" s="5">
        <v>37.527130284087001</v>
      </c>
      <c r="N4" s="5">
        <v>7.1147229862165</v>
      </c>
      <c r="O4" s="5">
        <v>5.1277249228460997</v>
      </c>
      <c r="P4" s="5">
        <v>11.636068387816</v>
      </c>
      <c r="Q4" s="5">
        <v>34.132929279704001</v>
      </c>
      <c r="R4" s="5">
        <v>4.4733588854170003</v>
      </c>
      <c r="S4" s="5">
        <v>3.6500192205678998</v>
      </c>
      <c r="T4" s="5">
        <v>0</v>
      </c>
      <c r="U4" s="5">
        <v>29.474194157052999</v>
      </c>
      <c r="V4" s="5">
        <v>28.041564173013001</v>
      </c>
      <c r="W4" s="5">
        <v>6.6256186125195997</v>
      </c>
      <c r="X4" s="5">
        <v>4.9898434777015996</v>
      </c>
    </row>
    <row r="5" spans="1:24" x14ac:dyDescent="0.2">
      <c r="A5" s="3">
        <v>40968</v>
      </c>
      <c r="B5" s="5">
        <v>4.5890215472004998</v>
      </c>
      <c r="C5" s="5">
        <v>10.088840218248</v>
      </c>
      <c r="D5" s="5">
        <v>22.955788981626998</v>
      </c>
      <c r="E5" s="5">
        <v>2.1178957108495999</v>
      </c>
      <c r="F5" s="5">
        <v>150.78909396117999</v>
      </c>
      <c r="G5" s="5">
        <v>12.022277047063</v>
      </c>
      <c r="H5" s="5">
        <v>6.9831390255201002</v>
      </c>
      <c r="I5" s="5">
        <v>10.864691845975001</v>
      </c>
      <c r="J5" s="5">
        <v>2.7824441478159998</v>
      </c>
      <c r="K5" s="5">
        <v>5.8301890995049996</v>
      </c>
      <c r="L5" s="5">
        <v>7.0690927045061001</v>
      </c>
      <c r="M5" s="5">
        <v>40.817027292646998</v>
      </c>
      <c r="N5" s="5">
        <v>7.7871034002985002</v>
      </c>
      <c r="O5" s="5">
        <v>5.4207377755802</v>
      </c>
      <c r="P5" s="5">
        <v>12.160424020931</v>
      </c>
      <c r="Q5" s="5">
        <v>36.843600555644002</v>
      </c>
      <c r="R5" s="5">
        <v>5.2849401950821999</v>
      </c>
      <c r="S5" s="5">
        <v>3.7962027187633001</v>
      </c>
      <c r="T5" s="5">
        <v>0</v>
      </c>
      <c r="U5" s="5">
        <v>32.317568317178001</v>
      </c>
      <c r="V5" s="5">
        <v>30.890425803593999</v>
      </c>
      <c r="W5" s="5">
        <v>6.9992977533558003</v>
      </c>
      <c r="X5" s="5">
        <v>5.4141996678873996</v>
      </c>
    </row>
    <row r="6" spans="1:24" x14ac:dyDescent="0.2">
      <c r="A6" s="3">
        <v>40998</v>
      </c>
      <c r="B6" s="5">
        <v>4.3661859030267998</v>
      </c>
      <c r="C6" s="5">
        <v>9.3284536594523004</v>
      </c>
      <c r="D6" s="5">
        <v>24.522166103261</v>
      </c>
      <c r="E6" s="5">
        <v>1.9749702334303001</v>
      </c>
      <c r="F6" s="5">
        <v>145.25784968498999</v>
      </c>
      <c r="G6" s="5">
        <v>11.8955214902</v>
      </c>
      <c r="H6" s="5">
        <v>6.6945795616556003</v>
      </c>
      <c r="I6" s="5">
        <v>10.250561301066</v>
      </c>
      <c r="J6" s="5">
        <v>2.5952460705928999</v>
      </c>
      <c r="K6" s="5">
        <v>5.4061753468136997</v>
      </c>
      <c r="L6" s="5">
        <v>7.0690927045061001</v>
      </c>
      <c r="M6" s="5">
        <v>37.471369317840001</v>
      </c>
      <c r="N6" s="5">
        <v>7.9473801269109998</v>
      </c>
      <c r="O6" s="5">
        <v>5.5135251789459998</v>
      </c>
      <c r="P6" s="5">
        <v>11.435579469271</v>
      </c>
      <c r="Q6" s="5">
        <v>32.087693551648997</v>
      </c>
      <c r="R6" s="5">
        <v>4.8598261757337999</v>
      </c>
      <c r="S6" s="5">
        <v>3.4992674880538002</v>
      </c>
      <c r="T6" s="5">
        <v>0</v>
      </c>
      <c r="U6" s="5">
        <v>31.046786569636001</v>
      </c>
      <c r="V6" s="5">
        <v>28.786651061011</v>
      </c>
      <c r="W6" s="5">
        <v>6.3046378120576998</v>
      </c>
      <c r="X6" s="5">
        <v>5.3605454369443999</v>
      </c>
    </row>
    <row r="7" spans="1:24" x14ac:dyDescent="0.2">
      <c r="A7" s="3">
        <v>41026</v>
      </c>
      <c r="B7" s="5">
        <v>4.630803230483</v>
      </c>
      <c r="C7" s="5">
        <v>9.5636247601108</v>
      </c>
      <c r="D7" s="5">
        <v>28.164373099683999</v>
      </c>
      <c r="E7" s="5">
        <v>2.2088482873891002</v>
      </c>
      <c r="F7" s="5">
        <v>165.61282862134999</v>
      </c>
      <c r="G7" s="5">
        <v>13.075323211769</v>
      </c>
      <c r="H7" s="5">
        <v>6.7652836857901004</v>
      </c>
      <c r="I7" s="5">
        <v>11.614292364026999</v>
      </c>
      <c r="J7" s="5">
        <v>2.8760431864274998</v>
      </c>
      <c r="K7" s="5">
        <v>5.8590991280975002</v>
      </c>
      <c r="L7" s="5">
        <v>7.6667213147903999</v>
      </c>
      <c r="M7" s="5">
        <v>36.068051667295997</v>
      </c>
      <c r="N7" s="5">
        <v>8.5572135257295994</v>
      </c>
      <c r="O7" s="5">
        <v>6.1093179795052004</v>
      </c>
      <c r="P7" s="5">
        <v>11.859690643115</v>
      </c>
      <c r="Q7" s="5">
        <v>34.377574701721002</v>
      </c>
      <c r="R7" s="5">
        <v>6.3960336547430003</v>
      </c>
      <c r="S7" s="5">
        <v>3.9880685601449</v>
      </c>
      <c r="T7" s="5">
        <v>0</v>
      </c>
      <c r="U7" s="5">
        <v>34.732053637508002</v>
      </c>
      <c r="V7" s="5">
        <v>31.223523471168999</v>
      </c>
      <c r="W7" s="5">
        <v>7.0269630232473999</v>
      </c>
      <c r="X7" s="5">
        <v>6.6726352663694</v>
      </c>
    </row>
    <row r="8" spans="1:24" x14ac:dyDescent="0.2">
      <c r="A8" s="3">
        <v>41060</v>
      </c>
      <c r="B8" s="5">
        <v>4.4358220418311003</v>
      </c>
      <c r="C8" s="5">
        <v>9.1403167789255004</v>
      </c>
      <c r="D8" s="5">
        <v>24.149581253941001</v>
      </c>
      <c r="E8" s="5">
        <v>2.244579656744</v>
      </c>
      <c r="F8" s="5">
        <v>174.55131937166999</v>
      </c>
      <c r="G8" s="5">
        <v>13.738352278436</v>
      </c>
      <c r="H8" s="5">
        <v>6.9004051030277997</v>
      </c>
      <c r="I8" s="5">
        <v>12.327767555907</v>
      </c>
      <c r="J8" s="5">
        <v>2.8590251794072001</v>
      </c>
      <c r="K8" s="5">
        <v>5.7465524121104004</v>
      </c>
      <c r="L8" s="5">
        <v>7.8972352073287002</v>
      </c>
      <c r="M8" s="5">
        <v>36.449084936649001</v>
      </c>
      <c r="N8" s="5">
        <v>8.9129496750403998</v>
      </c>
      <c r="O8" s="5">
        <v>6.6611588521543998</v>
      </c>
      <c r="P8" s="5">
        <v>12.121868459672999</v>
      </c>
      <c r="Q8" s="5">
        <v>33.575137717506998</v>
      </c>
      <c r="R8" s="5">
        <v>5.7970093547520003</v>
      </c>
      <c r="S8" s="5">
        <v>4.2667308535800004</v>
      </c>
      <c r="T8" s="5">
        <v>0</v>
      </c>
      <c r="U8" s="5">
        <v>31.412136322054</v>
      </c>
      <c r="V8" s="5">
        <v>28.676681987683999</v>
      </c>
      <c r="W8" s="5">
        <v>6.3669720210638996</v>
      </c>
      <c r="X8" s="5">
        <v>7.5115923320239997</v>
      </c>
    </row>
    <row r="9" spans="1:24" x14ac:dyDescent="0.2">
      <c r="A9" s="3">
        <v>41089</v>
      </c>
      <c r="B9" s="5">
        <v>4.3810573620154996</v>
      </c>
      <c r="C9" s="5">
        <v>8.8799046306722005</v>
      </c>
      <c r="D9" s="5">
        <v>22.924091460126</v>
      </c>
      <c r="E9" s="5">
        <v>1.9165007199405999</v>
      </c>
      <c r="F9" s="5">
        <v>176.37294248663</v>
      </c>
      <c r="G9" s="5">
        <v>13.452922830601</v>
      </c>
      <c r="H9" s="5">
        <v>6.3199971971656996</v>
      </c>
      <c r="I9" s="5">
        <v>10.485375921178001</v>
      </c>
      <c r="J9" s="5">
        <v>2.9109978207384999</v>
      </c>
      <c r="K9" s="5">
        <v>5.0550181387885997</v>
      </c>
      <c r="L9" s="5">
        <v>7.6069584537620001</v>
      </c>
      <c r="M9" s="5">
        <v>37.183270992232003</v>
      </c>
      <c r="N9" s="5">
        <v>8.1506579265171997</v>
      </c>
      <c r="O9" s="5">
        <v>6.7461845738503996</v>
      </c>
      <c r="P9" s="5">
        <v>11.019179407679999</v>
      </c>
      <c r="Q9" s="5">
        <v>32.272165732127</v>
      </c>
      <c r="R9" s="5">
        <v>4.5216672967065996</v>
      </c>
      <c r="S9" s="5">
        <v>4.0657285435611996</v>
      </c>
      <c r="T9" s="5">
        <v>0</v>
      </c>
      <c r="U9" s="5">
        <v>33.604234836563997</v>
      </c>
      <c r="V9" s="5">
        <v>29.130173702838</v>
      </c>
      <c r="W9" s="5">
        <v>6.4106478962083999</v>
      </c>
      <c r="X9" s="5">
        <v>7.0698518723003998</v>
      </c>
    </row>
    <row r="10" spans="1:24" x14ac:dyDescent="0.2">
      <c r="A10" s="3">
        <v>41121</v>
      </c>
      <c r="B10" s="5">
        <v>4.3956852663961996</v>
      </c>
      <c r="C10" s="5">
        <v>8.0667265509403006</v>
      </c>
      <c r="D10" s="5">
        <v>20.658628351093</v>
      </c>
      <c r="E10" s="5">
        <v>1.8547829001459</v>
      </c>
      <c r="F10" s="5">
        <v>184.61077899754</v>
      </c>
      <c r="G10" s="5">
        <v>12.550831795313</v>
      </c>
      <c r="H10" s="5">
        <v>5.7733696456128998</v>
      </c>
      <c r="I10" s="5">
        <v>9.7989947239261994</v>
      </c>
      <c r="J10" s="5">
        <v>2.7192554493126</v>
      </c>
      <c r="K10" s="5">
        <v>4.5095826556052998</v>
      </c>
      <c r="L10" s="5">
        <v>7.9944811851250002</v>
      </c>
      <c r="M10" s="5">
        <v>34.060656882411998</v>
      </c>
      <c r="N10" s="5">
        <v>8.7013163703492999</v>
      </c>
      <c r="O10" s="5">
        <v>6.7818786721248001</v>
      </c>
      <c r="P10" s="5">
        <v>10.100515434072999</v>
      </c>
      <c r="Q10" s="5">
        <v>32.920753715780997</v>
      </c>
      <c r="R10" s="5">
        <v>3.7970411273626001</v>
      </c>
      <c r="S10" s="5">
        <v>3.4855627850980002</v>
      </c>
      <c r="T10" s="5">
        <v>0</v>
      </c>
      <c r="U10" s="5">
        <v>32.605153140905003</v>
      </c>
      <c r="V10" s="5">
        <v>31.121980451750002</v>
      </c>
      <c r="W10" s="5">
        <v>5.4546315180456002</v>
      </c>
      <c r="X10" s="5">
        <v>5.6598119227866999</v>
      </c>
    </row>
    <row r="11" spans="1:24" x14ac:dyDescent="0.2">
      <c r="A11" s="3">
        <v>41152</v>
      </c>
      <c r="B11" s="5">
        <v>4.3664294576348004</v>
      </c>
      <c r="C11" s="5">
        <v>8.1968350436973996</v>
      </c>
      <c r="D11" s="5">
        <v>17.874204529859</v>
      </c>
      <c r="E11" s="5">
        <v>2.1650974761934001</v>
      </c>
      <c r="F11" s="5">
        <v>164.62451222407</v>
      </c>
      <c r="G11" s="5">
        <v>11.786015482786</v>
      </c>
      <c r="H11" s="5">
        <v>6.1787338973262003</v>
      </c>
      <c r="I11" s="5">
        <v>8.9653960458228994</v>
      </c>
      <c r="J11" s="5">
        <v>2.6408153882746999</v>
      </c>
      <c r="K11" s="5">
        <v>4.6849012037713997</v>
      </c>
      <c r="L11" s="5">
        <v>6.9464506072266996</v>
      </c>
      <c r="M11" s="5">
        <v>32.417641634771996</v>
      </c>
      <c r="N11" s="5">
        <v>8.1930058004162998</v>
      </c>
      <c r="O11" s="5">
        <v>5.5980244126923999</v>
      </c>
      <c r="P11" s="5">
        <v>8.9563164200570995</v>
      </c>
      <c r="Q11" s="5">
        <v>32.950234987765</v>
      </c>
      <c r="R11" s="5">
        <v>3.8646729031680001</v>
      </c>
      <c r="S11" s="5">
        <v>3.2936969437163999</v>
      </c>
      <c r="T11" s="5">
        <v>0</v>
      </c>
      <c r="U11" s="5">
        <v>29.30367657915</v>
      </c>
      <c r="V11" s="5">
        <v>28.961225808957</v>
      </c>
      <c r="W11" s="5">
        <v>4.9499325163758998</v>
      </c>
      <c r="X11" s="5">
        <v>5.7728116399951004</v>
      </c>
    </row>
    <row r="12" spans="1:24" x14ac:dyDescent="0.2">
      <c r="A12" s="3">
        <v>41180</v>
      </c>
      <c r="B12" s="5">
        <v>4.2387762719703002</v>
      </c>
      <c r="C12" s="5">
        <v>8.2618892900760006</v>
      </c>
      <c r="D12" s="5">
        <v>20.269407816942</v>
      </c>
      <c r="E12" s="5">
        <v>2.0792856859783999</v>
      </c>
      <c r="F12" s="5">
        <v>184.13134831031999</v>
      </c>
      <c r="G12" s="5">
        <v>12.335114373831001</v>
      </c>
      <c r="H12" s="5">
        <v>6.5411049708273996</v>
      </c>
      <c r="I12" s="5">
        <v>9.4507545651574993</v>
      </c>
      <c r="J12" s="5">
        <v>2.6756776376248999</v>
      </c>
      <c r="K12" s="5">
        <v>4.6264616877159996</v>
      </c>
      <c r="L12" s="5">
        <v>7.3015684063492996</v>
      </c>
      <c r="M12" s="5">
        <v>36.267295119860997</v>
      </c>
      <c r="N12" s="5">
        <v>8.5572283347776992</v>
      </c>
      <c r="O12" s="5">
        <v>6.4011416238651</v>
      </c>
      <c r="P12" s="5">
        <v>10.684451482606001</v>
      </c>
      <c r="Q12" s="5">
        <v>40.998622239474003</v>
      </c>
      <c r="R12" s="5">
        <v>3.7777177628467</v>
      </c>
      <c r="S12" s="5">
        <v>3.6682921578422998</v>
      </c>
      <c r="T12" s="5">
        <v>0</v>
      </c>
      <c r="U12" s="5">
        <v>31.540160701630001</v>
      </c>
      <c r="V12" s="5">
        <v>30.143861066124</v>
      </c>
      <c r="W12" s="5">
        <v>4.4646450147704</v>
      </c>
      <c r="X12" s="5">
        <v>7.6004592400615998</v>
      </c>
    </row>
    <row r="13" spans="1:24" x14ac:dyDescent="0.2">
      <c r="A13" s="3">
        <v>41213</v>
      </c>
      <c r="B13" s="5">
        <v>4.5163598508426004</v>
      </c>
      <c r="C13" s="5">
        <v>8.1968350436973996</v>
      </c>
      <c r="D13" s="5">
        <v>19.401146625374999</v>
      </c>
      <c r="E13" s="5">
        <v>2.2740124406970001</v>
      </c>
      <c r="F13" s="5">
        <v>185.28497840143999</v>
      </c>
      <c r="G13" s="5">
        <v>10.383852243152999</v>
      </c>
      <c r="H13" s="5">
        <v>6.6608716815609004</v>
      </c>
      <c r="I13" s="5">
        <v>8.7547687638474994</v>
      </c>
      <c r="J13" s="5">
        <v>2.6495309506122999</v>
      </c>
      <c r="K13" s="5">
        <v>4.3732237848094</v>
      </c>
      <c r="L13" s="5">
        <v>7.2062928992676003</v>
      </c>
      <c r="M13" s="5">
        <v>38.833730776586002</v>
      </c>
      <c r="N13" s="5">
        <v>9.2416465037426008</v>
      </c>
      <c r="O13" s="5">
        <v>6.6093571971321001</v>
      </c>
      <c r="P13" s="5">
        <v>10.226771876999001</v>
      </c>
      <c r="Q13" s="5">
        <v>36.497814716541001</v>
      </c>
      <c r="R13" s="5">
        <v>3.7004243047833998</v>
      </c>
      <c r="S13" s="5">
        <v>3.6089051117004001</v>
      </c>
      <c r="T13" s="5">
        <v>0</v>
      </c>
      <c r="U13" s="5">
        <v>31.974349926873</v>
      </c>
      <c r="V13" s="5">
        <v>29.877101233680001</v>
      </c>
      <c r="W13" s="5">
        <v>4.3287645143209001</v>
      </c>
      <c r="X13" s="5">
        <v>7.0698518723003998</v>
      </c>
    </row>
    <row r="14" spans="1:24" x14ac:dyDescent="0.2">
      <c r="A14" s="3">
        <v>41243</v>
      </c>
      <c r="B14" s="5">
        <v>4.7189208408305996</v>
      </c>
      <c r="C14" s="5">
        <v>8.1480443589135003</v>
      </c>
      <c r="D14" s="5">
        <v>19.121706241881999</v>
      </c>
      <c r="E14" s="5">
        <v>1.9736711749446001</v>
      </c>
      <c r="F14" s="5">
        <v>161.81534804114</v>
      </c>
      <c r="G14" s="5">
        <v>9.9916387495498</v>
      </c>
      <c r="H14" s="5">
        <v>6.1050313061055999</v>
      </c>
      <c r="I14" s="5">
        <v>7.5917398590267</v>
      </c>
      <c r="J14" s="5">
        <v>2.7192554493126</v>
      </c>
      <c r="K14" s="5">
        <v>3.9251874950516998</v>
      </c>
      <c r="L14" s="5">
        <v>7.5787335178594999</v>
      </c>
      <c r="M14" s="5">
        <v>35.124575593872997</v>
      </c>
      <c r="N14" s="5">
        <v>9.3937394301793002</v>
      </c>
      <c r="O14" s="5">
        <v>6.8235217867782003</v>
      </c>
      <c r="P14" s="5">
        <v>11.102675949798</v>
      </c>
      <c r="Q14" s="5">
        <v>36.222656178020998</v>
      </c>
      <c r="R14" s="5">
        <v>3.3622654257561999</v>
      </c>
      <c r="S14" s="5">
        <v>3.6500192205678998</v>
      </c>
      <c r="T14" s="5">
        <v>0</v>
      </c>
      <c r="U14" s="5">
        <v>27.435843685651001</v>
      </c>
      <c r="V14" s="5">
        <v>23.981708936676998</v>
      </c>
      <c r="W14" s="5">
        <v>3.8095068876029998</v>
      </c>
      <c r="X14" s="5">
        <v>6.2346365711946996</v>
      </c>
    </row>
    <row r="15" spans="1:24" x14ac:dyDescent="0.2">
      <c r="A15" s="3">
        <v>41274</v>
      </c>
      <c r="B15" s="5">
        <v>5.8967754863161002</v>
      </c>
      <c r="C15" s="5">
        <v>11.181198596312999</v>
      </c>
      <c r="D15" s="5">
        <v>23.193551829922999</v>
      </c>
      <c r="E15" s="5">
        <v>2.2047029178311002</v>
      </c>
      <c r="F15" s="5">
        <v>156.57906600416001</v>
      </c>
      <c r="G15" s="5">
        <v>10.991783158239</v>
      </c>
      <c r="H15" s="5">
        <v>6.7499289792857997</v>
      </c>
      <c r="I15" s="5">
        <v>9.6613818471328994</v>
      </c>
      <c r="J15" s="5">
        <v>3.3990693116406998</v>
      </c>
      <c r="K15" s="5">
        <v>4.6459415264011001</v>
      </c>
      <c r="L15" s="5">
        <v>8.7653466515129992</v>
      </c>
      <c r="M15" s="5">
        <v>37.850242659957999</v>
      </c>
      <c r="N15" s="5">
        <v>10.206235852986</v>
      </c>
      <c r="O15" s="5">
        <v>8.0906622755172002</v>
      </c>
      <c r="P15" s="5">
        <v>13.919772832582</v>
      </c>
      <c r="Q15" s="5">
        <v>37.500177964005999</v>
      </c>
      <c r="R15" s="5">
        <v>4.9274579515391999</v>
      </c>
      <c r="S15" s="5">
        <v>4.1570932299334</v>
      </c>
      <c r="T15" s="5">
        <v>0</v>
      </c>
      <c r="U15" s="5">
        <v>29.000563346433001</v>
      </c>
      <c r="V15" s="5">
        <v>25.10210023294</v>
      </c>
      <c r="W15" s="5">
        <v>4.4403806396901002</v>
      </c>
      <c r="X15" s="5">
        <v>8.7648476304265994</v>
      </c>
    </row>
    <row r="16" spans="1:24" x14ac:dyDescent="0.2">
      <c r="A16" s="3">
        <v>41305</v>
      </c>
      <c r="B16" s="5">
        <v>7.7348289139846997</v>
      </c>
      <c r="C16" s="5">
        <v>11.628446540165999</v>
      </c>
      <c r="D16" s="5">
        <v>23.073791665569001</v>
      </c>
      <c r="E16" s="5">
        <v>2.4951428231741</v>
      </c>
      <c r="F16" s="5">
        <v>134.01585928688999</v>
      </c>
      <c r="G16" s="5">
        <v>13.227400071779</v>
      </c>
      <c r="H16" s="5">
        <v>7.8677516127981004</v>
      </c>
      <c r="I16" s="5">
        <v>11.740181543150999</v>
      </c>
      <c r="J16" s="5">
        <v>3.1811802532022</v>
      </c>
      <c r="K16" s="5">
        <v>4.8115201552246001</v>
      </c>
      <c r="L16" s="5">
        <v>10.402353091370999</v>
      </c>
      <c r="M16" s="5">
        <v>43.788637573696001</v>
      </c>
      <c r="N16" s="5">
        <v>11.715157781054</v>
      </c>
      <c r="O16" s="5">
        <v>7.8645996531130997</v>
      </c>
      <c r="P16" s="5">
        <v>13.320054728683999</v>
      </c>
      <c r="Q16" s="5">
        <v>36.714010711092001</v>
      </c>
      <c r="R16" s="5">
        <v>5.8259944015257998</v>
      </c>
      <c r="S16" s="5">
        <v>4.2987084938102003</v>
      </c>
      <c r="T16" s="5">
        <v>0</v>
      </c>
      <c r="U16" s="5">
        <v>25.117437067842999</v>
      </c>
      <c r="V16" s="5">
        <v>22.674585757704001</v>
      </c>
      <c r="W16" s="5">
        <v>4.8480221410387001</v>
      </c>
      <c r="X16" s="5">
        <v>9.0350643454902002</v>
      </c>
    </row>
    <row r="17" spans="1:24" x14ac:dyDescent="0.2">
      <c r="A17" s="3">
        <v>41333</v>
      </c>
      <c r="B17" s="5">
        <v>7.7723402084269004</v>
      </c>
      <c r="C17" s="5">
        <v>10.815268460434</v>
      </c>
      <c r="D17" s="5">
        <v>24.211513226933999</v>
      </c>
      <c r="E17" s="5">
        <v>2.9935112971149</v>
      </c>
      <c r="F17" s="5">
        <v>131.09432853664001</v>
      </c>
      <c r="G17" s="5">
        <v>12.139007627029001</v>
      </c>
      <c r="H17" s="5">
        <v>8.4665851664653999</v>
      </c>
      <c r="I17" s="5">
        <v>13.086364606210999</v>
      </c>
      <c r="J17" s="5">
        <v>3.3903537493032001</v>
      </c>
      <c r="K17" s="5">
        <v>5.2790362836674998</v>
      </c>
      <c r="L17" s="5">
        <v>10.393691681636</v>
      </c>
      <c r="M17" s="5">
        <v>44.584794620490001</v>
      </c>
      <c r="N17" s="5">
        <v>11.627103981537999</v>
      </c>
      <c r="O17" s="5">
        <v>7.6266389979508</v>
      </c>
      <c r="P17" s="5">
        <v>13.288490617953</v>
      </c>
      <c r="Q17" s="5">
        <v>34.689630034837997</v>
      </c>
      <c r="R17" s="5">
        <v>5.6520841208831998</v>
      </c>
      <c r="S17" s="5">
        <v>4.2210485103939002</v>
      </c>
      <c r="T17" s="5">
        <v>0</v>
      </c>
      <c r="U17" s="5">
        <v>26.010392266928001</v>
      </c>
      <c r="V17" s="5">
        <v>21.732034349736999</v>
      </c>
      <c r="W17" s="5">
        <v>5.4643372680777</v>
      </c>
      <c r="X17" s="5">
        <v>8.8090649110733992</v>
      </c>
    </row>
    <row r="18" spans="1:24" x14ac:dyDescent="0.2">
      <c r="A18" s="3">
        <v>41362</v>
      </c>
      <c r="B18" s="5">
        <v>7.2321775684589999</v>
      </c>
      <c r="C18" s="5">
        <v>10.270439147014001</v>
      </c>
      <c r="D18" s="5">
        <v>19.211526365147002</v>
      </c>
      <c r="E18" s="5">
        <v>3.0100135644639998</v>
      </c>
      <c r="F18" s="5">
        <v>126.49479038113</v>
      </c>
      <c r="G18" s="5">
        <v>11.393801989182</v>
      </c>
      <c r="H18" s="5">
        <v>9.7287420411180001</v>
      </c>
      <c r="I18" s="5">
        <v>11.053353449753001</v>
      </c>
      <c r="J18" s="5">
        <v>2.9371445077510998</v>
      </c>
      <c r="K18" s="5">
        <v>4.782300397197</v>
      </c>
      <c r="L18" s="5">
        <v>9.3196768745336005</v>
      </c>
      <c r="M18" s="5">
        <v>48.799743691754998</v>
      </c>
      <c r="N18" s="5">
        <v>11.434986600776</v>
      </c>
      <c r="O18" s="5">
        <v>6.8294708031572</v>
      </c>
      <c r="P18" s="5">
        <v>11.678720970646999</v>
      </c>
      <c r="Q18" s="5">
        <v>32.331128276095001</v>
      </c>
      <c r="R18" s="5">
        <v>5.1786616902451001</v>
      </c>
      <c r="S18" s="5">
        <v>4.2347532133497001</v>
      </c>
      <c r="T18" s="5">
        <v>0</v>
      </c>
      <c r="U18" s="5">
        <v>20.890236308872002</v>
      </c>
      <c r="V18" s="5">
        <v>19.864715522632</v>
      </c>
      <c r="W18" s="5">
        <v>4.6878772655088996</v>
      </c>
      <c r="X18" s="5">
        <v>7.4088510239255996</v>
      </c>
    </row>
    <row r="19" spans="1:24" x14ac:dyDescent="0.2">
      <c r="A19" s="3">
        <v>41390</v>
      </c>
      <c r="B19" s="5">
        <v>7.3672182284509997</v>
      </c>
      <c r="C19" s="5">
        <v>9.8801136687423998</v>
      </c>
      <c r="D19" s="5">
        <v>18.273405077705998</v>
      </c>
      <c r="E19" s="5">
        <v>3.0025188536759</v>
      </c>
      <c r="F19" s="5">
        <v>130.33772698337</v>
      </c>
      <c r="G19" s="5">
        <v>11.746794133426</v>
      </c>
      <c r="H19" s="5">
        <v>8.9794323637086002</v>
      </c>
      <c r="I19" s="5">
        <v>11.108299697225</v>
      </c>
      <c r="J19" s="5">
        <v>2.9981534441139002</v>
      </c>
      <c r="K19" s="5">
        <v>4.0810262045326002</v>
      </c>
      <c r="L19" s="5">
        <v>9.5535349373704008</v>
      </c>
      <c r="M19" s="5">
        <v>39.217759469745999</v>
      </c>
      <c r="N19" s="5">
        <v>10.406358124613</v>
      </c>
      <c r="O19" s="5">
        <v>6.9187060488430996</v>
      </c>
      <c r="P19" s="5">
        <v>11.757631247476001</v>
      </c>
      <c r="Q19" s="5">
        <v>31.574442295166001</v>
      </c>
      <c r="R19" s="5">
        <v>4.7921943999282997</v>
      </c>
      <c r="S19" s="5">
        <v>3.9332497483215998</v>
      </c>
      <c r="T19" s="5">
        <v>0</v>
      </c>
      <c r="U19" s="5">
        <v>20.013665608852001</v>
      </c>
      <c r="V19" s="5">
        <v>19.517927740455001</v>
      </c>
      <c r="W19" s="5">
        <v>4.8674336411030001</v>
      </c>
      <c r="X19" s="5">
        <v>7.2909382755341996</v>
      </c>
    </row>
    <row r="20" spans="1:24" x14ac:dyDescent="0.2">
      <c r="A20" s="3">
        <v>41425</v>
      </c>
      <c r="B20" s="5">
        <v>7.8473627973113</v>
      </c>
      <c r="C20" s="5">
        <v>11.042958322759</v>
      </c>
      <c r="D20" s="5">
        <v>19.261426433627999</v>
      </c>
      <c r="E20" s="5">
        <v>3.608319239809</v>
      </c>
      <c r="F20" s="5">
        <v>147.64966945469999</v>
      </c>
      <c r="G20" s="5">
        <v>13.139646007373001</v>
      </c>
      <c r="H20" s="5">
        <v>8.6651282514614003</v>
      </c>
      <c r="I20" s="5">
        <v>12.069859027982</v>
      </c>
      <c r="J20" s="5">
        <v>3.2857670012527</v>
      </c>
      <c r="K20" s="5">
        <v>4.4024435428370996</v>
      </c>
      <c r="L20" s="5">
        <v>10.544018760458</v>
      </c>
      <c r="M20" s="5">
        <v>41.287767791412001</v>
      </c>
      <c r="N20" s="5">
        <v>10.730556204649</v>
      </c>
      <c r="O20" s="5">
        <v>7.4184234246837999</v>
      </c>
      <c r="P20" s="5">
        <v>12.333676268325</v>
      </c>
      <c r="Q20" s="5">
        <v>31.574442295166001</v>
      </c>
      <c r="R20" s="5">
        <v>5.7583626257203004</v>
      </c>
      <c r="S20" s="5">
        <v>4.3099213470439999</v>
      </c>
      <c r="T20" s="5">
        <v>0</v>
      </c>
      <c r="U20" s="5">
        <v>21.676692264029001</v>
      </c>
      <c r="V20" s="5">
        <v>21.118486735116001</v>
      </c>
      <c r="W20" s="5">
        <v>6.4132738851999997</v>
      </c>
      <c r="X20" s="5">
        <v>7.6987198637210996</v>
      </c>
    </row>
    <row r="21" spans="1:24" x14ac:dyDescent="0.2">
      <c r="A21" s="3">
        <v>41453</v>
      </c>
      <c r="B21" s="5">
        <v>6.5479538317503003</v>
      </c>
      <c r="C21" s="5">
        <v>9.9063912254671997</v>
      </c>
      <c r="D21" s="5">
        <v>16.145755024235999</v>
      </c>
      <c r="E21" s="5">
        <v>3.8565980865849001</v>
      </c>
      <c r="F21" s="5">
        <v>148.83947224950001</v>
      </c>
      <c r="G21" s="5">
        <v>12.349291360313</v>
      </c>
      <c r="H21" s="5">
        <v>9.7009739336332999</v>
      </c>
      <c r="I21" s="5">
        <v>9.5240162284533003</v>
      </c>
      <c r="J21" s="5">
        <v>2.8499888843757</v>
      </c>
      <c r="K21" s="5">
        <v>4.4024435428370996</v>
      </c>
      <c r="L21" s="5">
        <v>8.6693309507937997</v>
      </c>
      <c r="M21" s="5">
        <v>36.229828905894003</v>
      </c>
      <c r="N21" s="5">
        <v>10.030128253954</v>
      </c>
      <c r="O21" s="5">
        <v>6.007209325092</v>
      </c>
      <c r="P21" s="5">
        <v>10.424047569071</v>
      </c>
      <c r="Q21" s="5">
        <v>31.574442295166001</v>
      </c>
      <c r="R21" s="5">
        <v>4.6086224370278002</v>
      </c>
      <c r="S21" s="5">
        <v>3.5053399602050002</v>
      </c>
      <c r="T21" s="5">
        <v>0</v>
      </c>
      <c r="U21" s="5">
        <v>19.481169389213999</v>
      </c>
      <c r="V21" s="5">
        <v>18.444836773864999</v>
      </c>
      <c r="W21" s="5">
        <v>5.5499485545000002</v>
      </c>
      <c r="X21" s="5">
        <v>5.6499858604207001</v>
      </c>
    </row>
    <row r="22" spans="1:24" x14ac:dyDescent="0.2">
      <c r="A22" s="3">
        <v>41486</v>
      </c>
      <c r="B22" s="5">
        <v>6.3263777977703999</v>
      </c>
      <c r="C22" s="5">
        <v>9.0523919818924998</v>
      </c>
      <c r="D22" s="5">
        <v>15.366924540692001</v>
      </c>
      <c r="E22" s="5">
        <v>4.6841942425044003</v>
      </c>
      <c r="F22" s="5">
        <v>130.37090541166</v>
      </c>
      <c r="G22" s="5">
        <v>16.083717067671</v>
      </c>
      <c r="H22" s="5">
        <v>10.718211609539001</v>
      </c>
      <c r="I22" s="5">
        <v>10.171106477021</v>
      </c>
      <c r="J22" s="5">
        <v>2.8907785806473001</v>
      </c>
      <c r="K22" s="5">
        <v>4.4070244768000002</v>
      </c>
      <c r="L22" s="5">
        <v>8.3788863605642003</v>
      </c>
      <c r="M22" s="5">
        <v>39.676720590838997</v>
      </c>
      <c r="N22" s="5">
        <v>10.836660558467001</v>
      </c>
      <c r="O22" s="5">
        <v>6.1769387510279996</v>
      </c>
      <c r="P22" s="5">
        <v>10.108443625152001</v>
      </c>
      <c r="Q22" s="5">
        <v>21.224540534077001</v>
      </c>
      <c r="R22" s="5">
        <v>4.3587272959999996</v>
      </c>
      <c r="S22" s="5">
        <v>3.726482212728</v>
      </c>
      <c r="T22" s="5">
        <v>0</v>
      </c>
      <c r="U22" s="5">
        <v>18.699603827372002</v>
      </c>
      <c r="V22" s="5">
        <v>17.441599643949001</v>
      </c>
      <c r="W22" s="5">
        <v>5.2588845858640001</v>
      </c>
      <c r="X22" s="5">
        <v>6.0900034383988997</v>
      </c>
    </row>
    <row r="23" spans="1:24" x14ac:dyDescent="0.2">
      <c r="A23" s="3">
        <v>41516</v>
      </c>
      <c r="B23" s="5">
        <v>6.8994192649597004</v>
      </c>
      <c r="C23" s="5">
        <v>9.1036319365069005</v>
      </c>
      <c r="D23" s="5">
        <v>17.593580923131</v>
      </c>
      <c r="E23" s="5">
        <v>4.5319165498152003</v>
      </c>
      <c r="F23" s="5">
        <v>130.58754549187</v>
      </c>
      <c r="G23" s="5">
        <v>17.358163936055</v>
      </c>
      <c r="H23" s="5">
        <v>10.839163650271001</v>
      </c>
      <c r="I23" s="5">
        <v>10.560875155884</v>
      </c>
      <c r="J23" s="5">
        <v>2.8907785806473001</v>
      </c>
      <c r="K23" s="5">
        <v>4.4070244768000002</v>
      </c>
      <c r="L23" s="5">
        <v>8.3260782532496993</v>
      </c>
      <c r="M23" s="5">
        <v>38.242873620209998</v>
      </c>
      <c r="N23" s="5">
        <v>10.853313129437</v>
      </c>
      <c r="O23" s="5">
        <v>6.3284828813280001</v>
      </c>
      <c r="P23" s="5">
        <v>10.785643279778</v>
      </c>
      <c r="Q23" s="5">
        <v>24.335629537443999</v>
      </c>
      <c r="R23" s="5">
        <v>4.9562157567999998</v>
      </c>
      <c r="S23" s="5">
        <v>4.4087295875330001</v>
      </c>
      <c r="T23" s="5">
        <v>0</v>
      </c>
      <c r="U23" s="5">
        <v>20.000522787440001</v>
      </c>
      <c r="V23" s="5">
        <v>17.828168079329</v>
      </c>
      <c r="W23" s="5">
        <v>5.8360792355319999</v>
      </c>
      <c r="X23" s="5">
        <v>6.4113104379896999</v>
      </c>
    </row>
    <row r="24" spans="1:24" x14ac:dyDescent="0.2">
      <c r="A24" s="3">
        <v>41547</v>
      </c>
      <c r="B24" s="5">
        <v>7.4193687846014997</v>
      </c>
      <c r="C24" s="5">
        <v>9.5062912740431997</v>
      </c>
      <c r="D24" s="5">
        <v>18.402366425273001</v>
      </c>
      <c r="E24" s="5">
        <v>4.4292946264811999</v>
      </c>
      <c r="F24" s="5">
        <v>105.17875894161</v>
      </c>
      <c r="G24" s="5">
        <v>21.300057738267</v>
      </c>
      <c r="H24" s="5">
        <v>13.856761999832001</v>
      </c>
      <c r="I24" s="5">
        <v>10.486633502768001</v>
      </c>
      <c r="J24" s="5">
        <v>2.8997841213969999</v>
      </c>
      <c r="K24" s="5">
        <v>6.0275446879999999</v>
      </c>
      <c r="L24" s="5">
        <v>8.0356336630200005</v>
      </c>
      <c r="M24" s="5">
        <v>38.461785042128</v>
      </c>
      <c r="N24" s="5">
        <v>11.057307123814001</v>
      </c>
      <c r="O24" s="5">
        <v>5.989024029456</v>
      </c>
      <c r="P24" s="5">
        <v>11.173794301332</v>
      </c>
      <c r="Q24" s="5">
        <v>21.896140699884</v>
      </c>
      <c r="R24" s="5">
        <v>4.9856004352000003</v>
      </c>
      <c r="S24" s="5">
        <v>4.1405357919199997</v>
      </c>
      <c r="T24" s="5">
        <v>10.354680783286</v>
      </c>
      <c r="U24" s="5">
        <v>18.67305446084</v>
      </c>
      <c r="V24" s="5">
        <v>16.567218659160002</v>
      </c>
      <c r="W24" s="5">
        <v>7.4344644192280001</v>
      </c>
      <c r="X24" s="5">
        <v>6.3470490380716003</v>
      </c>
    </row>
    <row r="25" spans="1:24" x14ac:dyDescent="0.2">
      <c r="A25" s="3">
        <v>41578</v>
      </c>
      <c r="B25" s="5">
        <v>6.9537180240616996</v>
      </c>
      <c r="C25" s="5">
        <v>9.3495941651303998</v>
      </c>
      <c r="D25" s="5">
        <v>17.024435569771999</v>
      </c>
      <c r="E25" s="5">
        <v>4.5451580883098996</v>
      </c>
      <c r="F25" s="5">
        <v>104.5365758467</v>
      </c>
      <c r="G25" s="5">
        <v>19.452603750763998</v>
      </c>
      <c r="H25" s="5">
        <v>12.755788295726999</v>
      </c>
      <c r="I25" s="5">
        <v>9.8462992446340003</v>
      </c>
      <c r="J25" s="5">
        <v>2.9718284473944001</v>
      </c>
      <c r="K25" s="5">
        <v>5.5927709728000004</v>
      </c>
      <c r="L25" s="5">
        <v>8.1060444727726999</v>
      </c>
      <c r="M25" s="5">
        <v>40.784149692036003</v>
      </c>
      <c r="N25" s="5">
        <v>12.822479646592001</v>
      </c>
      <c r="O25" s="5">
        <v>5.7647387166120003</v>
      </c>
      <c r="P25" s="5">
        <v>11.842735423584999</v>
      </c>
      <c r="Q25" s="5">
        <v>20.306028542606999</v>
      </c>
      <c r="R25" s="5">
        <v>4.750523008</v>
      </c>
      <c r="S25" s="5">
        <v>4.1123048660660002</v>
      </c>
      <c r="T25" s="5">
        <v>11.590345742624001</v>
      </c>
      <c r="U25" s="5">
        <v>17.734976843376</v>
      </c>
      <c r="V25" s="5">
        <v>15.011740907271999</v>
      </c>
      <c r="W25" s="5">
        <v>6.2060758058319996</v>
      </c>
      <c r="X25" s="5">
        <v>6.1394352844898004</v>
      </c>
    </row>
    <row r="26" spans="1:24" x14ac:dyDescent="0.2">
      <c r="A26" s="3">
        <v>41607</v>
      </c>
      <c r="B26" s="5">
        <v>6.6665667217287998</v>
      </c>
      <c r="C26" s="5">
        <v>9.4975858791035996</v>
      </c>
      <c r="D26" s="5">
        <v>21.937058619818</v>
      </c>
      <c r="E26" s="5">
        <v>5.2568907824007001</v>
      </c>
      <c r="F26" s="5">
        <v>109.43418908856999</v>
      </c>
      <c r="G26" s="5">
        <v>20.489944225030001</v>
      </c>
      <c r="H26" s="5">
        <v>12.628633586238999</v>
      </c>
      <c r="I26" s="5">
        <v>10.152546063740999</v>
      </c>
      <c r="J26" s="5">
        <v>2.953817365895</v>
      </c>
      <c r="K26" s="5">
        <v>6.1461193376000001</v>
      </c>
      <c r="L26" s="5">
        <v>7.7099836679141003</v>
      </c>
      <c r="M26" s="5">
        <v>39.109001419971001</v>
      </c>
      <c r="N26" s="5">
        <v>12.989005356288001</v>
      </c>
      <c r="O26" s="5">
        <v>5.3949710386799996</v>
      </c>
      <c r="P26" s="5">
        <v>12.701622790428001</v>
      </c>
      <c r="Q26" s="5">
        <v>19.496157754428999</v>
      </c>
      <c r="R26" s="5">
        <v>4.6819587584000004</v>
      </c>
      <c r="S26" s="5">
        <v>4.2487543410270003</v>
      </c>
      <c r="T26" s="5">
        <v>11.473005465478</v>
      </c>
      <c r="U26" s="5">
        <v>18.354462062456001</v>
      </c>
      <c r="V26" s="5">
        <v>15.416717363385001</v>
      </c>
      <c r="W26" s="5">
        <v>7.5528633217239998</v>
      </c>
      <c r="X26" s="5">
        <v>8.3490388047530004</v>
      </c>
    </row>
    <row r="27" spans="1:24" x14ac:dyDescent="0.2">
      <c r="A27" s="3">
        <v>41639</v>
      </c>
      <c r="B27" s="5">
        <v>5.991373118946</v>
      </c>
      <c r="C27" s="5">
        <v>9.4801750892243994</v>
      </c>
      <c r="D27" s="5">
        <v>24.153729996058001</v>
      </c>
      <c r="E27" s="5">
        <v>5.1145442435825004</v>
      </c>
      <c r="F27" s="5">
        <v>99.329476775955001</v>
      </c>
      <c r="G27" s="5">
        <v>20.608497422088998</v>
      </c>
      <c r="H27" s="5">
        <v>12.120014748286</v>
      </c>
      <c r="I27" s="5">
        <v>11.767302019035</v>
      </c>
      <c r="J27" s="5">
        <v>2.8277397953994998</v>
      </c>
      <c r="K27" s="5">
        <v>5.5433648688000003</v>
      </c>
      <c r="L27" s="5">
        <v>7.0674850289212001</v>
      </c>
      <c r="M27" s="5">
        <v>37.652764569824001</v>
      </c>
      <c r="N27" s="5">
        <v>13.596824196678</v>
      </c>
      <c r="O27" s="5">
        <v>5.0009562999000003</v>
      </c>
      <c r="P27" s="5">
        <v>11.677564776115</v>
      </c>
      <c r="Q27" s="5">
        <v>17.036915970816001</v>
      </c>
      <c r="R27" s="5">
        <v>4.2999579391999996</v>
      </c>
      <c r="S27" s="5">
        <v>4.2675749582630003</v>
      </c>
      <c r="T27" s="5">
        <v>11.973497668</v>
      </c>
      <c r="U27" s="5">
        <v>17.823474731815999</v>
      </c>
      <c r="V27" s="5">
        <v>14.413480233469</v>
      </c>
      <c r="W27" s="5">
        <v>8.2632567367000007</v>
      </c>
      <c r="X27" s="5">
        <v>8.3885842816257004</v>
      </c>
    </row>
    <row r="28" spans="1:24" x14ac:dyDescent="0.2">
      <c r="A28" s="3">
        <v>41669</v>
      </c>
      <c r="B28" s="5">
        <v>5.6964609706041003</v>
      </c>
      <c r="C28" s="5">
        <v>9.0187891574255996</v>
      </c>
      <c r="D28" s="5">
        <v>21.767313514430001</v>
      </c>
      <c r="E28" s="5">
        <v>8.1600980973662995</v>
      </c>
      <c r="F28" s="5">
        <v>102.28506644167</v>
      </c>
      <c r="G28" s="5">
        <v>21.754511660327001</v>
      </c>
      <c r="H28" s="5">
        <v>10.994230369159</v>
      </c>
      <c r="I28" s="5">
        <v>10.932083421469001</v>
      </c>
      <c r="J28" s="5">
        <v>2.6926566841542998</v>
      </c>
      <c r="K28" s="5">
        <v>5.1283535952000001</v>
      </c>
      <c r="L28" s="5">
        <v>6.4953971996810003</v>
      </c>
      <c r="M28" s="5">
        <v>34.407164792697998</v>
      </c>
      <c r="N28" s="5">
        <v>11.806672817446</v>
      </c>
      <c r="O28" s="5">
        <v>4.709991569724</v>
      </c>
      <c r="P28" s="5">
        <v>10.71957502079</v>
      </c>
      <c r="Q28" s="5">
        <v>16.286304020797001</v>
      </c>
      <c r="R28" s="5">
        <v>4.1530345471999999</v>
      </c>
      <c r="S28" s="5">
        <v>3.9899708540319998</v>
      </c>
      <c r="T28" s="5">
        <v>11.221562014450001</v>
      </c>
      <c r="U28" s="5">
        <v>14.487104337628001</v>
      </c>
      <c r="V28" s="5">
        <v>13.474671176117001</v>
      </c>
      <c r="W28" s="5">
        <v>8.3372560507600006</v>
      </c>
      <c r="X28" s="5">
        <v>11.290233647161999</v>
      </c>
    </row>
    <row r="29" spans="1:24" x14ac:dyDescent="0.2">
      <c r="A29" s="3">
        <v>41698</v>
      </c>
      <c r="B29" s="5">
        <v>5.8439170447751003</v>
      </c>
      <c r="C29" s="5">
        <v>8.6444571750228008</v>
      </c>
      <c r="D29" s="5">
        <v>21.35792826026</v>
      </c>
      <c r="E29" s="5">
        <v>7.8687842504825998</v>
      </c>
      <c r="F29" s="5">
        <v>116.07266011784</v>
      </c>
      <c r="G29" s="5">
        <v>20.075008035324</v>
      </c>
      <c r="H29" s="5">
        <v>10.891886334693</v>
      </c>
      <c r="I29" s="5">
        <v>10.004062757507</v>
      </c>
      <c r="J29" s="5">
        <v>2.5395624914098001</v>
      </c>
      <c r="K29" s="5">
        <v>5.1382348159999998</v>
      </c>
      <c r="L29" s="5">
        <v>5.9145080192217998</v>
      </c>
      <c r="M29" s="5">
        <v>34.844987636532998</v>
      </c>
      <c r="N29" s="5">
        <v>11.55272111016</v>
      </c>
      <c r="O29" s="5">
        <v>4.0916915181000002</v>
      </c>
      <c r="P29" s="5">
        <v>10.488336114332</v>
      </c>
      <c r="Q29" s="5">
        <v>18.617151655065999</v>
      </c>
      <c r="R29" s="5">
        <v>3.9277520128000001</v>
      </c>
      <c r="S29" s="5">
        <v>4.1217151746839997</v>
      </c>
      <c r="T29" s="5">
        <v>9.3249599838384007</v>
      </c>
      <c r="U29" s="5">
        <v>14.876495046763999</v>
      </c>
      <c r="V29" s="5">
        <v>14.054523829187</v>
      </c>
      <c r="W29" s="5">
        <v>8.7861852227240007</v>
      </c>
      <c r="X29" s="5">
        <v>10.138471633244</v>
      </c>
    </row>
    <row r="30" spans="1:24" x14ac:dyDescent="0.2">
      <c r="A30" s="3">
        <v>41729</v>
      </c>
      <c r="B30" s="5">
        <v>5.9448080428920003</v>
      </c>
      <c r="C30" s="5">
        <v>8.5486978306871997</v>
      </c>
      <c r="D30" s="5">
        <v>18.472261468667998</v>
      </c>
      <c r="E30" s="5">
        <v>9.1002473304908005</v>
      </c>
      <c r="F30" s="5">
        <v>119.69364431563</v>
      </c>
      <c r="G30" s="5">
        <v>21.211142840472998</v>
      </c>
      <c r="H30" s="5">
        <v>11.112081075514</v>
      </c>
      <c r="I30" s="5">
        <v>9.4008493259323007</v>
      </c>
      <c r="J30" s="5">
        <v>2.6206123581569001</v>
      </c>
      <c r="K30" s="5">
        <v>4.6244113344000004</v>
      </c>
      <c r="L30" s="5">
        <v>7.1202931362357003</v>
      </c>
      <c r="M30" s="5">
        <v>32.455997771259</v>
      </c>
      <c r="N30" s="5">
        <v>11.656799678720001</v>
      </c>
      <c r="O30" s="5">
        <v>4.6130033263319996</v>
      </c>
      <c r="P30" s="5">
        <v>11.438067337284</v>
      </c>
      <c r="Q30" s="5">
        <v>16.533215846461001</v>
      </c>
      <c r="R30" s="5">
        <v>4.8778566143999997</v>
      </c>
      <c r="S30" s="5">
        <v>4.6957440003819997</v>
      </c>
      <c r="T30" s="5">
        <v>10.795305497469</v>
      </c>
      <c r="U30" s="5">
        <v>15.159688289771999</v>
      </c>
      <c r="V30" s="5">
        <v>15.343085280455</v>
      </c>
      <c r="W30" s="5">
        <v>10.646034649432</v>
      </c>
      <c r="X30" s="5">
        <v>9.2042097421256006</v>
      </c>
    </row>
    <row r="31" spans="1:24" x14ac:dyDescent="0.2">
      <c r="A31" s="3">
        <v>41759</v>
      </c>
      <c r="B31" s="5">
        <v>6.1077858090810002</v>
      </c>
      <c r="C31" s="5">
        <v>8.7315111244188</v>
      </c>
      <c r="D31" s="5">
        <v>18.552141518262001</v>
      </c>
      <c r="E31" s="5">
        <v>8.2461680975819007</v>
      </c>
      <c r="F31" s="5">
        <v>126.7963440882</v>
      </c>
      <c r="G31" s="5">
        <v>25.241951540479</v>
      </c>
      <c r="H31" s="5">
        <v>11.50595054149</v>
      </c>
      <c r="I31" s="5">
        <v>9.6235742852830999</v>
      </c>
      <c r="J31" s="5">
        <v>2.7016622249040001</v>
      </c>
      <c r="K31" s="5">
        <v>4.4070244768000002</v>
      </c>
      <c r="L31" s="5">
        <v>6.9530674630732001</v>
      </c>
      <c r="M31" s="5">
        <v>30.647599068460998</v>
      </c>
      <c r="N31" s="5">
        <v>12.535222797366</v>
      </c>
      <c r="O31" s="5">
        <v>4.6311886219679996</v>
      </c>
      <c r="P31" s="5">
        <v>11.991389006306999</v>
      </c>
      <c r="Q31" s="5">
        <v>15.851739207629</v>
      </c>
      <c r="R31" s="5">
        <v>4.3979068671999997</v>
      </c>
      <c r="S31" s="5">
        <v>4.7004491546910003</v>
      </c>
      <c r="T31" s="5">
        <v>10.7980315784</v>
      </c>
      <c r="U31" s="5">
        <v>14.584452014911999</v>
      </c>
      <c r="V31" s="5">
        <v>16.199058244511999</v>
      </c>
      <c r="W31" s="5">
        <v>10.646034649432</v>
      </c>
      <c r="X31" s="5">
        <v>9.4217356778999992</v>
      </c>
    </row>
    <row r="32" spans="1:24" x14ac:dyDescent="0.2">
      <c r="A32" s="3">
        <v>41789</v>
      </c>
      <c r="B32" s="5">
        <v>5.7818302767030998</v>
      </c>
      <c r="C32" s="5">
        <v>8.8359758636939993</v>
      </c>
      <c r="D32" s="5">
        <v>19.390882039002001</v>
      </c>
      <c r="E32" s="5">
        <v>9.3937063172399995</v>
      </c>
      <c r="F32" s="5">
        <v>118.54854674881</v>
      </c>
      <c r="G32" s="5">
        <v>27.553867109999999</v>
      </c>
      <c r="H32" s="5">
        <v>10.529030212495</v>
      </c>
      <c r="I32" s="5">
        <v>9.6235742852830999</v>
      </c>
      <c r="J32" s="5">
        <v>2.7196733064034002</v>
      </c>
      <c r="K32" s="5">
        <v>4.3872620352</v>
      </c>
      <c r="L32" s="5">
        <v>7.938764946</v>
      </c>
      <c r="M32" s="5">
        <v>29.971829026889999</v>
      </c>
      <c r="N32" s="5">
        <v>12.88908993047</v>
      </c>
      <c r="O32" s="5">
        <v>4.7495023200000004</v>
      </c>
      <c r="P32" s="5">
        <v>12.057457265295</v>
      </c>
      <c r="Q32" s="5">
        <v>15.269027299062</v>
      </c>
      <c r="R32" s="5">
        <v>4.4174966527999997</v>
      </c>
      <c r="S32" s="5">
        <v>4.8274883210340001</v>
      </c>
      <c r="T32" s="5">
        <v>10.8918187664</v>
      </c>
      <c r="U32" s="5">
        <v>14.000365951208</v>
      </c>
      <c r="V32" s="5">
        <v>15.444329394484001</v>
      </c>
      <c r="W32" s="5">
        <v>10.645776570000001</v>
      </c>
      <c r="X32" s="5">
        <v>9.6997215567000001</v>
      </c>
    </row>
    <row r="33" spans="1:24" x14ac:dyDescent="0.2">
      <c r="A33" s="3">
        <v>41820</v>
      </c>
      <c r="B33" s="5">
        <v>5.8602691775139002</v>
      </c>
      <c r="C33" s="5">
        <v>8.9143244181504002</v>
      </c>
      <c r="D33" s="5">
        <v>21.028423055684001</v>
      </c>
      <c r="E33" s="5">
        <v>10.210839186419999</v>
      </c>
      <c r="F33" s="5">
        <v>124.1546055126</v>
      </c>
      <c r="G33" s="5">
        <v>29.22379845</v>
      </c>
      <c r="H33" s="5">
        <v>10.271619459141</v>
      </c>
      <c r="I33" s="5">
        <v>9.3822889126531006</v>
      </c>
      <c r="J33" s="5">
        <v>2.6667672911999998</v>
      </c>
      <c r="K33" s="5">
        <v>4.8089139999999997</v>
      </c>
      <c r="L33" s="5">
        <v>7.6787820004</v>
      </c>
      <c r="M33" s="5">
        <v>31.713602514321</v>
      </c>
      <c r="N33" s="5">
        <v>12.881335760000001</v>
      </c>
      <c r="O33" s="5">
        <v>4.6927353600000004</v>
      </c>
      <c r="P33" s="5">
        <v>12.63555453144</v>
      </c>
      <c r="Q33" s="5">
        <v>15.288780245114999</v>
      </c>
      <c r="R33" s="5">
        <v>4.8680617216000002</v>
      </c>
      <c r="S33" s="5">
        <v>4.7003086300000003</v>
      </c>
      <c r="T33" s="5">
        <v>12.0797898144</v>
      </c>
      <c r="U33" s="5">
        <v>14.495954126472</v>
      </c>
      <c r="V33" s="5">
        <v>16.502790586597001</v>
      </c>
      <c r="W33" s="5">
        <v>10.37280794</v>
      </c>
      <c r="X33" s="5">
        <v>9.8635346638500003</v>
      </c>
    </row>
    <row r="34" spans="1:24" x14ac:dyDescent="0.2">
      <c r="A34" s="3">
        <v>41851</v>
      </c>
      <c r="B34" s="5">
        <v>6.2754895379173998</v>
      </c>
      <c r="C34" s="5">
        <v>10.256356107</v>
      </c>
      <c r="D34" s="5">
        <v>23.774299760485999</v>
      </c>
      <c r="E34" s="5">
        <v>10.15104897648</v>
      </c>
      <c r="F34" s="5">
        <v>140.14832106989999</v>
      </c>
      <c r="G34" s="5">
        <v>28.637334467500001</v>
      </c>
      <c r="H34" s="5">
        <v>12.645477705599999</v>
      </c>
      <c r="I34" s="5">
        <v>10.263908543416999</v>
      </c>
      <c r="J34" s="5">
        <v>2.9693791824</v>
      </c>
      <c r="K34" s="5">
        <v>5.0782930000000004</v>
      </c>
      <c r="L34" s="5">
        <v>9.192254148</v>
      </c>
      <c r="M34" s="5">
        <v>35.254256816640002</v>
      </c>
      <c r="N34" s="5">
        <v>13.226879232</v>
      </c>
      <c r="O34" s="5">
        <v>5.6861571599999996</v>
      </c>
      <c r="P34" s="5">
        <v>14.436258435899999</v>
      </c>
      <c r="Q34" s="5">
        <v>16.450848288</v>
      </c>
      <c r="R34" s="5">
        <v>5.2138239999999998</v>
      </c>
      <c r="S34" s="5">
        <v>4.89413579</v>
      </c>
      <c r="T34" s="5">
        <v>13.3678005296</v>
      </c>
      <c r="U34" s="5">
        <v>17.071242680076001</v>
      </c>
      <c r="V34" s="5">
        <v>18.570838813799998</v>
      </c>
      <c r="W34" s="5">
        <v>9.5489389839999994</v>
      </c>
      <c r="X34" s="5">
        <v>11.23360792365</v>
      </c>
    </row>
    <row r="35" spans="1:24" x14ac:dyDescent="0.2">
      <c r="A35" s="3">
        <v>41880</v>
      </c>
      <c r="B35" s="5">
        <v>5.9074533093778996</v>
      </c>
      <c r="C35" s="5">
        <v>9.783841056</v>
      </c>
      <c r="D35" s="5">
        <v>23.953626316400001</v>
      </c>
      <c r="E35" s="5">
        <v>10.944930097349999</v>
      </c>
      <c r="F35" s="5">
        <v>138.36444027510001</v>
      </c>
      <c r="G35" s="5">
        <v>31.301272557499999</v>
      </c>
      <c r="H35" s="5">
        <v>12.655007078400001</v>
      </c>
      <c r="I35" s="5">
        <v>9.9576617243093999</v>
      </c>
      <c r="J35" s="5">
        <v>2.9693791824</v>
      </c>
      <c r="K35" s="5">
        <v>5.048362</v>
      </c>
      <c r="L35" s="5">
        <v>8.4680159423999992</v>
      </c>
      <c r="M35" s="5">
        <v>34.320287017799998</v>
      </c>
      <c r="N35" s="5">
        <v>12.439564991999999</v>
      </c>
      <c r="O35" s="5">
        <v>5.36447772</v>
      </c>
      <c r="P35" s="5">
        <v>15.003428810300001</v>
      </c>
      <c r="Q35" s="5">
        <v>16.450848288</v>
      </c>
      <c r="R35" s="5">
        <v>5.1645440000000002</v>
      </c>
      <c r="S35" s="5">
        <v>5.2720987519999998</v>
      </c>
      <c r="T35" s="5">
        <v>13.755454240000001</v>
      </c>
      <c r="U35" s="5">
        <v>16.906213480000002</v>
      </c>
      <c r="V35" s="5">
        <v>17.938721556600001</v>
      </c>
      <c r="W35" s="5">
        <v>10.37280794</v>
      </c>
      <c r="X35" s="5">
        <v>11.044974648749999</v>
      </c>
    </row>
    <row r="36" spans="1:24" x14ac:dyDescent="0.2">
      <c r="A36" s="3">
        <v>41912</v>
      </c>
      <c r="B36" s="5">
        <v>5.8885796566322997</v>
      </c>
      <c r="C36" s="5">
        <v>9.6263360389999999</v>
      </c>
      <c r="D36" s="5">
        <v>36.359966552000003</v>
      </c>
      <c r="E36" s="5">
        <v>13.69527975459</v>
      </c>
      <c r="F36" s="5">
        <v>141.77480061809999</v>
      </c>
      <c r="G36" s="5">
        <v>41.927204715000002</v>
      </c>
      <c r="H36" s="5">
        <v>12.340537776</v>
      </c>
      <c r="I36" s="5">
        <v>10.792880321875</v>
      </c>
      <c r="J36" s="5">
        <v>3.2057947223999999</v>
      </c>
      <c r="K36" s="5">
        <v>6.5449120000000001</v>
      </c>
      <c r="L36" s="5">
        <v>8.5237265735999994</v>
      </c>
      <c r="M36" s="5">
        <v>33.815719608999999</v>
      </c>
      <c r="N36" s="5">
        <v>12.129013263999999</v>
      </c>
      <c r="O36" s="5">
        <v>5.2509437999999999</v>
      </c>
      <c r="P36" s="5">
        <v>16.022563076800001</v>
      </c>
      <c r="Q36" s="5">
        <v>16.450848288</v>
      </c>
      <c r="R36" s="5">
        <v>5.8643200000000002</v>
      </c>
      <c r="S36" s="5">
        <v>5.9117283799999996</v>
      </c>
      <c r="T36" s="5">
        <v>12.436181128799999</v>
      </c>
      <c r="U36" s="5">
        <v>16.802320548000001</v>
      </c>
      <c r="V36" s="5">
        <v>17.689705667399998</v>
      </c>
      <c r="W36" s="5">
        <v>11.663205100000001</v>
      </c>
      <c r="X36" s="5">
        <v>11.5959823728</v>
      </c>
    </row>
    <row r="37" spans="1:24" x14ac:dyDescent="0.2">
      <c r="A37" s="3">
        <v>41943</v>
      </c>
      <c r="B37" s="5">
        <v>6.0773161840884997</v>
      </c>
      <c r="C37" s="5">
        <v>10.00620108</v>
      </c>
      <c r="D37" s="5">
        <v>40.345578270200001</v>
      </c>
      <c r="E37" s="5">
        <v>14.24335667904</v>
      </c>
      <c r="F37" s="5">
        <v>137.0090406516</v>
      </c>
      <c r="G37" s="5">
        <v>41.171759584999997</v>
      </c>
      <c r="H37" s="5">
        <v>11.4304826736</v>
      </c>
      <c r="I37" s="5">
        <v>11.405373960089999</v>
      </c>
      <c r="J37" s="5">
        <v>3.2909043167999998</v>
      </c>
      <c r="K37" s="5">
        <v>6.2256479999999996</v>
      </c>
      <c r="L37" s="5">
        <v>8.7279988880000001</v>
      </c>
      <c r="M37" s="5">
        <v>33.146197470399997</v>
      </c>
      <c r="N37" s="5">
        <v>12.42206912</v>
      </c>
      <c r="O37" s="5">
        <v>5.4590893200000004</v>
      </c>
      <c r="P37" s="5">
        <v>15.8275982606</v>
      </c>
      <c r="Q37" s="5">
        <v>16.450848288</v>
      </c>
      <c r="R37" s="5">
        <v>6.2289919999999999</v>
      </c>
      <c r="S37" s="5">
        <v>6.44475307</v>
      </c>
      <c r="T37" s="5">
        <v>13.067681528</v>
      </c>
      <c r="U37" s="5">
        <v>15.905063408</v>
      </c>
      <c r="V37" s="5">
        <v>16.942657999800002</v>
      </c>
      <c r="W37" s="5">
        <v>12.958565326</v>
      </c>
      <c r="X37" s="5">
        <v>12.668213619599999</v>
      </c>
    </row>
    <row r="38" spans="1:24" x14ac:dyDescent="0.2">
      <c r="A38" s="3">
        <v>41971</v>
      </c>
      <c r="B38" s="5">
        <v>6.9171937312683998</v>
      </c>
      <c r="C38" s="5">
        <v>11.256976215</v>
      </c>
      <c r="D38" s="5">
        <v>37.438778746399997</v>
      </c>
      <c r="E38" s="5">
        <v>19.631118930300001</v>
      </c>
      <c r="F38" s="5">
        <v>136.2745015008</v>
      </c>
      <c r="G38" s="5">
        <v>55.177314692499998</v>
      </c>
      <c r="H38" s="5">
        <v>11.687775739199999</v>
      </c>
      <c r="I38" s="5">
        <v>17.043935247814002</v>
      </c>
      <c r="J38" s="5">
        <v>3.9528678288000001</v>
      </c>
      <c r="K38" s="5">
        <v>6.3054639999999997</v>
      </c>
      <c r="L38" s="5">
        <v>10.120764668</v>
      </c>
      <c r="M38" s="5">
        <v>33.738093853800002</v>
      </c>
      <c r="N38" s="5">
        <v>13.248749072000001</v>
      </c>
      <c r="O38" s="5">
        <v>6.8120352000000004</v>
      </c>
      <c r="P38" s="5">
        <v>17.529109383800002</v>
      </c>
      <c r="Q38" s="5">
        <v>18.100903161600002</v>
      </c>
      <c r="R38" s="5">
        <v>7.1061759999999996</v>
      </c>
      <c r="S38" s="5">
        <v>6.5707407240000002</v>
      </c>
      <c r="T38" s="5">
        <v>13.824231511200001</v>
      </c>
      <c r="U38" s="5">
        <v>16.915658292</v>
      </c>
      <c r="V38" s="5">
        <v>17.335336902000002</v>
      </c>
      <c r="W38" s="5">
        <v>12.18432703</v>
      </c>
      <c r="X38" s="5">
        <v>16.947210539699999</v>
      </c>
    </row>
    <row r="39" spans="1:24" x14ac:dyDescent="0.2">
      <c r="A39" s="3">
        <v>42004</v>
      </c>
      <c r="B39" s="5">
        <v>10.267267093615001</v>
      </c>
      <c r="C39" s="5">
        <v>15.370636659000001</v>
      </c>
      <c r="D39" s="5">
        <v>36.819460634800002</v>
      </c>
      <c r="E39" s="5">
        <v>15.57202801104</v>
      </c>
      <c r="F39" s="5">
        <v>165.81346877940001</v>
      </c>
      <c r="G39" s="5">
        <v>54.431809629999997</v>
      </c>
      <c r="H39" s="5">
        <v>13.641297163200001</v>
      </c>
      <c r="I39" s="5">
        <v>26.561854986532001</v>
      </c>
      <c r="J39" s="5">
        <v>6.8844205248000003</v>
      </c>
      <c r="K39" s="5">
        <v>9.1888170000000002</v>
      </c>
      <c r="L39" s="5">
        <v>12.906296228</v>
      </c>
      <c r="M39" s="5">
        <v>36.173601923200003</v>
      </c>
      <c r="N39" s="5">
        <v>16.236169216</v>
      </c>
      <c r="O39" s="5">
        <v>10.23697512</v>
      </c>
      <c r="P39" s="5">
        <v>19.0267936537</v>
      </c>
      <c r="Q39" s="5">
        <v>19.731077855999999</v>
      </c>
      <c r="R39" s="5">
        <v>7.4807040000000002</v>
      </c>
      <c r="S39" s="5">
        <v>8.0050617079999995</v>
      </c>
      <c r="T39" s="5">
        <v>17.156802924800001</v>
      </c>
      <c r="U39" s="5">
        <v>19.267416480000001</v>
      </c>
      <c r="V39" s="5">
        <v>20.591698529999999</v>
      </c>
      <c r="W39" s="5">
        <v>11.812097079999999</v>
      </c>
      <c r="X39" s="5">
        <v>19.647644790899999</v>
      </c>
    </row>
    <row r="40" spans="1:24" x14ac:dyDescent="0.2">
      <c r="A40" s="3">
        <v>42034</v>
      </c>
      <c r="B40" s="5">
        <v>9.0032989875571996</v>
      </c>
      <c r="C40" s="5">
        <v>13.286011434000001</v>
      </c>
      <c r="D40" s="5">
        <v>36.070285499800001</v>
      </c>
      <c r="E40" s="5">
        <v>22.43793711915</v>
      </c>
      <c r="F40" s="5">
        <v>154.93529373659999</v>
      </c>
      <c r="G40" s="5">
        <v>59.441603649999998</v>
      </c>
      <c r="H40" s="5">
        <v>13.007593871999999</v>
      </c>
      <c r="I40" s="5">
        <v>22.042487371208001</v>
      </c>
      <c r="J40" s="5">
        <v>5.5604935007999998</v>
      </c>
      <c r="K40" s="5">
        <v>8.6500590000000006</v>
      </c>
      <c r="L40" s="5">
        <v>12.1820580224</v>
      </c>
      <c r="M40" s="5">
        <v>37.134220643799999</v>
      </c>
      <c r="N40" s="5">
        <v>17.670830720000001</v>
      </c>
      <c r="O40" s="5">
        <v>9.9152956799999998</v>
      </c>
      <c r="P40" s="5">
        <v>20.072514031499999</v>
      </c>
      <c r="Q40" s="5">
        <v>25.496329824</v>
      </c>
      <c r="R40" s="5">
        <v>7.3131519999999997</v>
      </c>
      <c r="S40" s="5">
        <v>7.6658641779999996</v>
      </c>
      <c r="T40" s="5">
        <v>18.776195037600001</v>
      </c>
      <c r="U40" s="5">
        <v>18.058480543999998</v>
      </c>
      <c r="V40" s="5">
        <v>21.262125923999999</v>
      </c>
      <c r="W40" s="5">
        <v>12.03543505</v>
      </c>
      <c r="X40" s="5">
        <v>16.440879117600002</v>
      </c>
    </row>
    <row r="41" spans="1:24" x14ac:dyDescent="0.2">
      <c r="A41" s="3">
        <v>42062</v>
      </c>
      <c r="B41" s="5">
        <v>8.7751266795304996</v>
      </c>
      <c r="C41" s="5">
        <v>13.619551469999999</v>
      </c>
      <c r="D41" s="5">
        <v>36.659636605999999</v>
      </c>
      <c r="E41" s="5">
        <v>25.879195869029999</v>
      </c>
      <c r="F41" s="5">
        <v>167.0639342385</v>
      </c>
      <c r="G41" s="5">
        <v>76.946062517499996</v>
      </c>
      <c r="H41" s="5">
        <v>13.455474393599999</v>
      </c>
      <c r="I41" s="5">
        <v>26.129649351803</v>
      </c>
      <c r="J41" s="5">
        <v>6.0616944455999997</v>
      </c>
      <c r="K41" s="5">
        <v>8.9393919999999998</v>
      </c>
      <c r="L41" s="5">
        <v>11.83850913</v>
      </c>
      <c r="M41" s="5">
        <v>37.056594888600003</v>
      </c>
      <c r="N41" s="5">
        <v>17.727692304000001</v>
      </c>
      <c r="O41" s="5">
        <v>9.6409220399999995</v>
      </c>
      <c r="P41" s="5">
        <v>21.587922375600002</v>
      </c>
      <c r="Q41" s="5">
        <v>25.466509555199998</v>
      </c>
      <c r="R41" s="5">
        <v>8.4761600000000001</v>
      </c>
      <c r="S41" s="5">
        <v>8.4217901019999992</v>
      </c>
      <c r="T41" s="5">
        <v>19.6702995632</v>
      </c>
      <c r="U41" s="5">
        <v>19.229637232000002</v>
      </c>
      <c r="V41" s="5">
        <v>20.476768119599999</v>
      </c>
      <c r="W41" s="5">
        <v>13.82213881</v>
      </c>
      <c r="X41" s="5">
        <v>20.84894091</v>
      </c>
    </row>
    <row r="42" spans="1:24" x14ac:dyDescent="0.2">
      <c r="A42" s="3">
        <v>42094</v>
      </c>
      <c r="B42" s="5">
        <v>9.2219641160828996</v>
      </c>
      <c r="C42" s="5">
        <v>14.425606557</v>
      </c>
      <c r="D42" s="5">
        <v>44.970486103600003</v>
      </c>
      <c r="E42" s="5">
        <v>40.4580420594</v>
      </c>
      <c r="F42" s="5">
        <v>171.35749046519999</v>
      </c>
      <c r="G42" s="5">
        <v>108.22745494</v>
      </c>
      <c r="H42" s="5">
        <v>14.699057544</v>
      </c>
      <c r="I42" s="5">
        <v>29.906750768353</v>
      </c>
      <c r="J42" s="5">
        <v>7.2532287672000004</v>
      </c>
      <c r="K42" s="5">
        <v>10.016908000000001</v>
      </c>
      <c r="L42" s="5">
        <v>12.8320153864</v>
      </c>
      <c r="M42" s="5">
        <v>40.472128117399997</v>
      </c>
      <c r="N42" s="5">
        <v>19.149231904000001</v>
      </c>
      <c r="O42" s="5">
        <v>10.870872840000001</v>
      </c>
      <c r="P42" s="5">
        <v>22.0310242306</v>
      </c>
      <c r="Q42" s="5">
        <v>26.639440128</v>
      </c>
      <c r="R42" s="5">
        <v>9.2153600000000004</v>
      </c>
      <c r="S42" s="5">
        <v>10.767098738</v>
      </c>
      <c r="T42" s="5">
        <v>20.601918963999999</v>
      </c>
      <c r="U42" s="5">
        <v>23.177568648000001</v>
      </c>
      <c r="V42" s="5">
        <v>22.200724275599999</v>
      </c>
      <c r="W42" s="5">
        <v>17.876963732</v>
      </c>
      <c r="X42" s="5">
        <v>25.3562833734</v>
      </c>
    </row>
    <row r="43" spans="1:24" x14ac:dyDescent="0.2">
      <c r="A43" s="3">
        <v>42124</v>
      </c>
      <c r="B43" s="5">
        <v>10.096624630186</v>
      </c>
      <c r="C43" s="5">
        <v>16.880831822000001</v>
      </c>
      <c r="D43" s="5">
        <v>56.9672772654</v>
      </c>
      <c r="E43" s="5">
        <v>59.444755393679998</v>
      </c>
      <c r="F43" s="5">
        <v>220.56286905510001</v>
      </c>
      <c r="G43" s="5">
        <v>124.2210235475</v>
      </c>
      <c r="H43" s="5">
        <v>17.372046614399999</v>
      </c>
      <c r="I43" s="5">
        <v>34.754970497057997</v>
      </c>
      <c r="J43" s="5">
        <v>10.307717544000001</v>
      </c>
      <c r="K43" s="5">
        <v>14.526512</v>
      </c>
      <c r="L43" s="5">
        <v>13.556253591999999</v>
      </c>
      <c r="M43" s="5">
        <v>50.941901850000001</v>
      </c>
      <c r="N43" s="5">
        <v>24.931617599999999</v>
      </c>
      <c r="O43" s="5">
        <v>14.163356520000001</v>
      </c>
      <c r="P43" s="5">
        <v>23.927500169999998</v>
      </c>
      <c r="Q43" s="5">
        <v>32.235710572800002</v>
      </c>
      <c r="R43" s="5">
        <v>10.752896</v>
      </c>
      <c r="S43" s="5">
        <v>13.771419718000001</v>
      </c>
      <c r="T43" s="5">
        <v>23.749528000000002</v>
      </c>
      <c r="U43" s="5">
        <v>24.273166839999998</v>
      </c>
      <c r="V43" s="5">
        <v>25.0069417962</v>
      </c>
      <c r="W43" s="5">
        <v>17.772739346000002</v>
      </c>
      <c r="X43" s="5">
        <v>24.74811</v>
      </c>
    </row>
    <row r="44" spans="1:24" s="6" customFormat="1" x14ac:dyDescent="0.2">
      <c r="A44" s="13">
        <v>42153</v>
      </c>
      <c r="B44" s="14">
        <v>9.5261938601185996</v>
      </c>
      <c r="C44" s="14">
        <v>16.741856807000001</v>
      </c>
      <c r="D44" s="14">
        <v>59.54636</v>
      </c>
      <c r="E44" s="14">
        <v>69.115501980000005</v>
      </c>
      <c r="F44" s="14">
        <v>230.7065049471</v>
      </c>
      <c r="G44" s="14">
        <v>121.57046</v>
      </c>
      <c r="H44" s="14">
        <v>19.561620000000001</v>
      </c>
      <c r="I44" s="14">
        <v>28.714835997862998</v>
      </c>
      <c r="J44" s="14">
        <v>8.8041147096000003</v>
      </c>
      <c r="K44" s="14">
        <v>17.629359000000001</v>
      </c>
      <c r="L44" s="14">
        <v>13.324125962</v>
      </c>
      <c r="M44" s="14">
        <v>56.268969300599998</v>
      </c>
      <c r="N44" s="14">
        <v>27.210454928000001</v>
      </c>
      <c r="O44" s="14">
        <v>11.42908128</v>
      </c>
      <c r="P44" s="14">
        <v>21.251164965800001</v>
      </c>
      <c r="Q44" s="14">
        <v>28.378955808000001</v>
      </c>
      <c r="R44" s="14">
        <v>11.028864</v>
      </c>
      <c r="S44" s="14">
        <v>21.098086366</v>
      </c>
      <c r="T44" s="14">
        <v>23.768799999999999</v>
      </c>
      <c r="U44" s="14">
        <v>23.810371052000001</v>
      </c>
      <c r="V44" s="14">
        <v>25.6965242586</v>
      </c>
      <c r="W44" s="14">
        <v>22.830103600000001</v>
      </c>
      <c r="X44" s="14">
        <v>26.636520000000001</v>
      </c>
    </row>
    <row r="45" spans="1:24" x14ac:dyDescent="0.2">
      <c r="A45" s="3">
        <v>42185</v>
      </c>
      <c r="B45" s="5">
        <v>9.4501364241097008</v>
      </c>
      <c r="C45" s="5">
        <v>17.344081872</v>
      </c>
      <c r="D45" s="5">
        <v>51.453650000000003</v>
      </c>
      <c r="E45" s="5">
        <v>41.029955639999997</v>
      </c>
      <c r="F45" s="5">
        <v>225.3023954805</v>
      </c>
      <c r="G45" s="5">
        <v>111.54577500000001</v>
      </c>
      <c r="H45" s="5">
        <v>18.348120000000002</v>
      </c>
      <c r="I45" s="5">
        <v>25.059187351696998</v>
      </c>
      <c r="J45" s="5">
        <v>8.0008680000000005</v>
      </c>
      <c r="K45" s="5">
        <v>14.76596</v>
      </c>
      <c r="L45" s="5">
        <v>13.481972750400001</v>
      </c>
      <c r="M45" s="5">
        <v>52.882545729999997</v>
      </c>
      <c r="N45" s="5">
        <v>27.94965552</v>
      </c>
      <c r="O45" s="5">
        <v>10.98033</v>
      </c>
      <c r="P45" s="5">
        <v>20.028203846</v>
      </c>
      <c r="Q45" s="5">
        <v>24.630839999999999</v>
      </c>
      <c r="R45" s="5">
        <v>11.600512</v>
      </c>
      <c r="S45" s="5">
        <v>13.025185152000001</v>
      </c>
      <c r="T45" s="5">
        <v>23.948671999999998</v>
      </c>
      <c r="U45" s="5">
        <v>30.799531932000001</v>
      </c>
      <c r="V45" s="5">
        <v>30.974070000000001</v>
      </c>
      <c r="W45" s="5">
        <v>20.195746</v>
      </c>
      <c r="X45" s="5">
        <v>24.251159999999999</v>
      </c>
    </row>
    <row r="46" spans="1:24" x14ac:dyDescent="0.2">
      <c r="A46" s="3">
        <v>42216</v>
      </c>
      <c r="B46" s="5">
        <v>8.7399131942908994</v>
      </c>
      <c r="C46" s="5">
        <v>16.625299999999999</v>
      </c>
      <c r="D46" s="5">
        <v>39.314585000000001</v>
      </c>
      <c r="E46" s="5">
        <v>33.748517700000001</v>
      </c>
      <c r="F46" s="5">
        <v>202.46588700000001</v>
      </c>
      <c r="G46" s="5">
        <v>65.613405</v>
      </c>
      <c r="H46" s="5">
        <v>16.756008000000001</v>
      </c>
      <c r="I46" s="5">
        <v>20.248126439126001</v>
      </c>
      <c r="J46" s="5">
        <v>6.7010880000000004</v>
      </c>
      <c r="K46" s="5">
        <v>13.259433</v>
      </c>
      <c r="L46" s="5">
        <v>13.609964</v>
      </c>
      <c r="M46" s="5">
        <v>45.013234796600003</v>
      </c>
      <c r="N46" s="5">
        <v>20.56982</v>
      </c>
      <c r="O46" s="5">
        <v>8.8458000000000006</v>
      </c>
      <c r="P46" s="5">
        <v>18.025434000000001</v>
      </c>
      <c r="Q46" s="5">
        <v>17.431056000000002</v>
      </c>
      <c r="R46" s="5">
        <v>7.9439359999999999</v>
      </c>
      <c r="S46" s="5">
        <v>13.060600000000001</v>
      </c>
      <c r="T46" s="5">
        <v>21.295559999999998</v>
      </c>
      <c r="U46" s="5">
        <v>23.442023383999999</v>
      </c>
      <c r="V46" s="5">
        <v>25.140782999999999</v>
      </c>
      <c r="W46" s="5">
        <v>20.788128</v>
      </c>
      <c r="X46" s="5">
        <v>16.568313</v>
      </c>
    </row>
    <row r="47" spans="1:24" x14ac:dyDescent="0.2">
      <c r="A47" s="3">
        <v>42247</v>
      </c>
      <c r="B47" s="5">
        <v>8.2399401622742001</v>
      </c>
      <c r="C47" s="5">
        <v>16.38505</v>
      </c>
      <c r="D47" s="5">
        <v>37.845908000000001</v>
      </c>
      <c r="E47" s="5">
        <v>33.748517700000001</v>
      </c>
      <c r="F47" s="5">
        <v>191.247693</v>
      </c>
      <c r="G47" s="5">
        <v>49.546035000000003</v>
      </c>
      <c r="H47" s="5">
        <v>15.639588</v>
      </c>
      <c r="I47" s="5">
        <v>15.115065386737999</v>
      </c>
      <c r="J47" s="5">
        <v>5.9019640000000004</v>
      </c>
      <c r="K47" s="5">
        <v>12.4</v>
      </c>
      <c r="L47" s="5">
        <v>13.245240000000001</v>
      </c>
      <c r="M47" s="5">
        <v>42.933638999999999</v>
      </c>
      <c r="N47" s="5">
        <v>17.010899999999999</v>
      </c>
      <c r="O47" s="5">
        <v>8.0765999999999991</v>
      </c>
      <c r="P47" s="5">
        <v>16.19107</v>
      </c>
      <c r="Q47" s="5">
        <v>17.610551999999998</v>
      </c>
      <c r="R47" s="5">
        <v>7.0273279999999998</v>
      </c>
      <c r="S47" s="5">
        <v>10.851100000000001</v>
      </c>
      <c r="T47" s="5">
        <v>18.494696000000001</v>
      </c>
      <c r="U47" s="5">
        <v>21.288616000000001</v>
      </c>
      <c r="V47" s="5">
        <v>25.140782999999999</v>
      </c>
      <c r="W47" s="5">
        <v>16.447312</v>
      </c>
      <c r="X47" s="5">
        <v>12.552956999999999</v>
      </c>
    </row>
    <row r="48" spans="1:24" x14ac:dyDescent="0.2">
      <c r="A48" s="3">
        <v>42277</v>
      </c>
      <c r="B48" s="5">
        <v>8.1245617702704003</v>
      </c>
      <c r="C48" s="5">
        <v>17.076969999999999</v>
      </c>
      <c r="D48" s="5">
        <v>35.328175999999999</v>
      </c>
      <c r="E48" s="5">
        <v>33.742379999999997</v>
      </c>
      <c r="F48" s="5">
        <v>186.29445899999999</v>
      </c>
      <c r="G48" s="5">
        <v>43.483440000000002</v>
      </c>
      <c r="H48" s="5">
        <v>14.930904</v>
      </c>
      <c r="I48" s="5">
        <v>15.181359533170999</v>
      </c>
      <c r="J48" s="5">
        <v>5.5649839999999999</v>
      </c>
      <c r="K48" s="5">
        <v>10.01</v>
      </c>
      <c r="L48" s="5">
        <v>12.218254</v>
      </c>
      <c r="M48" s="5">
        <v>41.108984</v>
      </c>
      <c r="N48" s="5">
        <v>14.917960000000001</v>
      </c>
      <c r="O48" s="5">
        <v>7.682385</v>
      </c>
      <c r="P48" s="5">
        <v>15.72312</v>
      </c>
      <c r="Q48" s="5">
        <v>17.271504</v>
      </c>
      <c r="R48" s="5">
        <v>8.1410560000000007</v>
      </c>
      <c r="S48" s="5">
        <v>11.371560000000001</v>
      </c>
      <c r="T48" s="5">
        <v>16.207751999999999</v>
      </c>
      <c r="U48" s="5">
        <v>20.030608000000001</v>
      </c>
      <c r="V48" s="5">
        <v>25.140782999999999</v>
      </c>
      <c r="W48" s="5">
        <v>15.924621999999999</v>
      </c>
      <c r="X48" s="5">
        <v>12.02619</v>
      </c>
    </row>
    <row r="49" spans="1:24" x14ac:dyDescent="0.2">
      <c r="A49" s="3">
        <v>42307</v>
      </c>
      <c r="B49" s="5">
        <v>8.2687847602751994</v>
      </c>
      <c r="C49" s="5">
        <v>17.230730000000001</v>
      </c>
      <c r="D49" s="5">
        <v>38.505313999999998</v>
      </c>
      <c r="E49" s="5">
        <v>44.91</v>
      </c>
      <c r="F49" s="5">
        <v>209.347554</v>
      </c>
      <c r="G49" s="5">
        <v>64.418805000000006</v>
      </c>
      <c r="H49" s="5">
        <v>15.464843999999999</v>
      </c>
      <c r="I49" s="5">
        <v>18.627156198000002</v>
      </c>
      <c r="J49" s="5">
        <v>5.9789880000000002</v>
      </c>
      <c r="K49" s="5">
        <v>11.06</v>
      </c>
      <c r="L49" s="5">
        <v>13.120466</v>
      </c>
      <c r="M49" s="5">
        <v>46.504044999999998</v>
      </c>
      <c r="N49" s="5">
        <v>15.996700000000001</v>
      </c>
      <c r="O49" s="5">
        <v>8.3842800000000004</v>
      </c>
      <c r="P49" s="5">
        <v>16.630942999999998</v>
      </c>
      <c r="Q49" s="5">
        <v>18.198899999999998</v>
      </c>
      <c r="R49" s="5">
        <v>9.4519040000000007</v>
      </c>
      <c r="S49" s="5">
        <v>11.76436</v>
      </c>
      <c r="T49" s="5">
        <v>17.993624000000001</v>
      </c>
      <c r="U49" s="5">
        <v>23.580335999999999</v>
      </c>
      <c r="V49" s="5">
        <v>25.140782999999999</v>
      </c>
      <c r="W49" s="5">
        <v>19.817418</v>
      </c>
      <c r="X49" s="5">
        <v>14.819049</v>
      </c>
    </row>
    <row r="50" spans="1:24" x14ac:dyDescent="0.2">
      <c r="A50" s="3">
        <v>42338</v>
      </c>
      <c r="B50" s="5">
        <v>8.2976293582762004</v>
      </c>
      <c r="C50" s="5">
        <v>16.529199999999999</v>
      </c>
      <c r="D50" s="5">
        <v>35.687851999999999</v>
      </c>
      <c r="E50" s="5">
        <v>46.806199999999997</v>
      </c>
      <c r="F50" s="5">
        <v>209.788059</v>
      </c>
      <c r="G50" s="5">
        <v>63.582585000000002</v>
      </c>
      <c r="H50" s="5">
        <v>14.3193</v>
      </c>
      <c r="I50" s="5">
        <v>19.748686545000002</v>
      </c>
      <c r="J50" s="5">
        <v>5.96936</v>
      </c>
      <c r="K50" s="5">
        <v>10.06</v>
      </c>
      <c r="L50" s="5">
        <v>14.464186</v>
      </c>
      <c r="M50" s="5">
        <v>45.655827000000002</v>
      </c>
      <c r="N50" s="5">
        <v>16.900259999999999</v>
      </c>
      <c r="O50" s="5">
        <v>9.2303999999999995</v>
      </c>
      <c r="P50" s="5">
        <v>17.903766999999998</v>
      </c>
      <c r="Q50" s="5">
        <v>18.318563999999999</v>
      </c>
      <c r="R50" s="5">
        <v>9.3730560000000001</v>
      </c>
      <c r="S50" s="5">
        <v>10.37974</v>
      </c>
      <c r="T50" s="5">
        <v>17.235592</v>
      </c>
      <c r="U50" s="5">
        <v>22.624639999999999</v>
      </c>
      <c r="V50" s="5">
        <v>23.479713</v>
      </c>
      <c r="W50" s="5">
        <v>20.509360000000001</v>
      </c>
      <c r="X50" s="5">
        <v>15.296120999999999</v>
      </c>
    </row>
    <row r="51" spans="1:24" x14ac:dyDescent="0.2">
      <c r="A51" s="3">
        <v>42369</v>
      </c>
      <c r="B51" s="5">
        <v>9.2687308243085003</v>
      </c>
      <c r="C51" s="5">
        <v>17.28839</v>
      </c>
      <c r="D51" s="5">
        <v>34.798653000000002</v>
      </c>
      <c r="E51" s="5">
        <v>49.091619999999999</v>
      </c>
      <c r="F51" s="5">
        <v>213.58619100000001</v>
      </c>
      <c r="G51" s="5">
        <v>60.695635000000003</v>
      </c>
      <c r="H51" s="5">
        <v>15.950244</v>
      </c>
      <c r="I51" s="5">
        <v>21.162790026</v>
      </c>
      <c r="J51" s="5">
        <v>6.104152</v>
      </c>
      <c r="K51" s="5">
        <v>9.4</v>
      </c>
      <c r="L51" s="5">
        <v>23.447914000000001</v>
      </c>
      <c r="M51" s="5">
        <v>51.583489999999998</v>
      </c>
      <c r="N51" s="5">
        <v>20.6067</v>
      </c>
      <c r="O51" s="5">
        <v>10.230359999999999</v>
      </c>
      <c r="P51" s="5">
        <v>19.859798000000001</v>
      </c>
      <c r="Q51" s="5">
        <v>20.941199999999998</v>
      </c>
      <c r="R51" s="5">
        <v>10.683904</v>
      </c>
      <c r="S51" s="5">
        <v>10.44848</v>
      </c>
      <c r="T51" s="5">
        <v>21.083568</v>
      </c>
      <c r="U51" s="5">
        <v>26.447424000000002</v>
      </c>
      <c r="V51" s="5">
        <v>26.655287999999999</v>
      </c>
      <c r="W51" s="5">
        <v>19.21508</v>
      </c>
      <c r="X51" s="5">
        <v>16.021667999999998</v>
      </c>
    </row>
    <row r="52" spans="1:24" x14ac:dyDescent="0.2">
      <c r="A52" s="3">
        <v>42398</v>
      </c>
      <c r="B52" s="5">
        <v>8.2591698942748994</v>
      </c>
      <c r="C52" s="5">
        <v>14.405390000000001</v>
      </c>
      <c r="D52" s="5">
        <v>22.429794999999999</v>
      </c>
      <c r="E52" s="5">
        <v>32.355159999999998</v>
      </c>
      <c r="F52" s="5">
        <v>196.41628499999999</v>
      </c>
      <c r="G52" s="5">
        <v>39.690584999999999</v>
      </c>
      <c r="H52" s="5">
        <v>12.950472</v>
      </c>
      <c r="I52" s="5">
        <v>14.6091518244</v>
      </c>
      <c r="J52" s="5">
        <v>4.9391639999999999</v>
      </c>
      <c r="K52" s="5">
        <v>6.19</v>
      </c>
      <c r="L52" s="5">
        <v>23.447914000000001</v>
      </c>
      <c r="M52" s="5">
        <v>44.393363000000001</v>
      </c>
      <c r="N52" s="5">
        <v>17.26906</v>
      </c>
      <c r="O52" s="5">
        <v>8.3746650000000002</v>
      </c>
      <c r="P52" s="5">
        <v>17.426458</v>
      </c>
      <c r="Q52" s="5">
        <v>16.643267999999999</v>
      </c>
      <c r="R52" s="5">
        <v>8.5254399999999997</v>
      </c>
      <c r="S52" s="5">
        <v>7.7577999999999996</v>
      </c>
      <c r="T52" s="5">
        <v>17.543944</v>
      </c>
      <c r="U52" s="5">
        <v>20.722999999999999</v>
      </c>
      <c r="V52" s="5">
        <v>23.118186000000001</v>
      </c>
      <c r="W52" s="5">
        <v>15.247614</v>
      </c>
      <c r="X52" s="5">
        <v>11.131679999999999</v>
      </c>
    </row>
    <row r="53" spans="1:24" x14ac:dyDescent="0.2">
      <c r="A53" s="3">
        <v>42429</v>
      </c>
      <c r="B53" s="5">
        <v>8.1991742559999992</v>
      </c>
      <c r="C53" s="5">
        <v>13.99216</v>
      </c>
      <c r="D53" s="5">
        <v>20.961117999999999</v>
      </c>
      <c r="E53" s="5">
        <v>24.77036</v>
      </c>
      <c r="F53" s="5">
        <v>210.37539899999999</v>
      </c>
      <c r="G53" s="5">
        <v>34.653354999999998</v>
      </c>
      <c r="H53" s="5">
        <v>12.610692</v>
      </c>
      <c r="I53" s="5">
        <v>13.6241556066</v>
      </c>
      <c r="J53" s="5">
        <v>4.9391639999999999</v>
      </c>
      <c r="K53" s="5">
        <v>5.83</v>
      </c>
      <c r="L53" s="5">
        <v>23.447914000000001</v>
      </c>
      <c r="M53" s="5">
        <v>44.284869999999998</v>
      </c>
      <c r="N53" s="5">
        <v>17.720839999999999</v>
      </c>
      <c r="O53" s="5">
        <v>8.7304200000000005</v>
      </c>
      <c r="P53" s="5">
        <v>17.155047</v>
      </c>
      <c r="Q53" s="5">
        <v>25.189271999999999</v>
      </c>
      <c r="R53" s="5">
        <v>8.1114879999999996</v>
      </c>
      <c r="S53" s="5">
        <v>7.2766200000000003</v>
      </c>
      <c r="T53" s="5">
        <v>16.747368000000002</v>
      </c>
      <c r="U53" s="5">
        <v>19.328464</v>
      </c>
      <c r="V53" s="5">
        <v>21.945665999999999</v>
      </c>
      <c r="W53" s="5">
        <v>15.297394000000001</v>
      </c>
      <c r="X53" s="5">
        <v>11.300643000000001</v>
      </c>
    </row>
    <row r="54" spans="1:24" x14ac:dyDescent="0.2">
      <c r="A54" s="3">
        <v>42460</v>
      </c>
      <c r="B54" s="5">
        <v>8.8395831327999996</v>
      </c>
      <c r="C54" s="5">
        <v>15.462490000000001</v>
      </c>
      <c r="D54" s="5">
        <v>25.097391999999999</v>
      </c>
      <c r="E54" s="5">
        <v>36.935980000000001</v>
      </c>
      <c r="F54" s="5">
        <v>242.414796</v>
      </c>
      <c r="G54" s="5">
        <v>58.077469999999998</v>
      </c>
      <c r="H54" s="5">
        <v>14.144556</v>
      </c>
      <c r="I54" s="5">
        <v>17.4471112242</v>
      </c>
      <c r="J54" s="5">
        <v>5.4879600000000002</v>
      </c>
      <c r="K54" s="5">
        <v>7.19</v>
      </c>
      <c r="L54" s="5">
        <v>23.447914000000001</v>
      </c>
      <c r="M54" s="5">
        <v>47.884864999999998</v>
      </c>
      <c r="N54" s="5">
        <v>17.720839999999999</v>
      </c>
      <c r="O54" s="5">
        <v>8.92272</v>
      </c>
      <c r="P54" s="5">
        <v>18.774153999999999</v>
      </c>
      <c r="Q54" s="5">
        <v>26.216387999999998</v>
      </c>
      <c r="R54" s="5">
        <v>9.1660799999999991</v>
      </c>
      <c r="S54" s="5">
        <v>8.0916800000000002</v>
      </c>
      <c r="T54" s="5">
        <v>19.81804</v>
      </c>
      <c r="U54" s="5">
        <v>24.038679999999999</v>
      </c>
      <c r="V54" s="5">
        <v>27.466280999999999</v>
      </c>
      <c r="W54" s="5">
        <v>18.463401999999999</v>
      </c>
      <c r="X54" s="5">
        <v>14.341977</v>
      </c>
    </row>
    <row r="55" spans="1:24" x14ac:dyDescent="0.2">
      <c r="A55" s="3">
        <v>42489</v>
      </c>
      <c r="B55" s="5">
        <v>9.0239432639999997</v>
      </c>
      <c r="C55" s="5">
        <v>17.057749999999999</v>
      </c>
      <c r="D55" s="5">
        <v>22.689561000000001</v>
      </c>
      <c r="E55" s="5">
        <v>30.49888</v>
      </c>
      <c r="F55" s="5">
        <v>245.89967999999999</v>
      </c>
      <c r="G55" s="5">
        <v>54.324435000000001</v>
      </c>
      <c r="H55" s="5">
        <v>14.591124000000001</v>
      </c>
      <c r="I55" s="5">
        <v>16.315828439400001</v>
      </c>
      <c r="J55" s="5">
        <v>5.3050280000000001</v>
      </c>
      <c r="K55" s="5">
        <v>6.3</v>
      </c>
      <c r="L55" s="5">
        <v>23.447914000000001</v>
      </c>
      <c r="M55" s="5">
        <v>45.330348000000001</v>
      </c>
      <c r="N55" s="5">
        <v>17.720839999999999</v>
      </c>
      <c r="O55" s="5">
        <v>8.6054250000000003</v>
      </c>
      <c r="P55" s="5">
        <v>19.036206</v>
      </c>
      <c r="Q55" s="5">
        <v>30.404627999999999</v>
      </c>
      <c r="R55" s="5">
        <v>9.2843520000000002</v>
      </c>
      <c r="S55" s="5">
        <v>8.9558400000000002</v>
      </c>
      <c r="T55" s="5">
        <v>20.621040000000001</v>
      </c>
      <c r="U55" s="5">
        <v>22.917200000000001</v>
      </c>
      <c r="V55" s="5">
        <v>27.749639999999999</v>
      </c>
      <c r="W55" s="5">
        <v>17.47278</v>
      </c>
      <c r="X55" s="5">
        <v>12.980333999999999</v>
      </c>
    </row>
    <row r="56" spans="1:24" x14ac:dyDescent="0.2">
      <c r="A56" s="3">
        <v>42521</v>
      </c>
      <c r="B56" s="5">
        <v>8.8201768032000007</v>
      </c>
      <c r="C56" s="5">
        <v>17.297999999999998</v>
      </c>
      <c r="D56" s="5">
        <v>22.619624000000002</v>
      </c>
      <c r="E56" s="5">
        <v>30.84</v>
      </c>
      <c r="F56" s="5">
        <v>258.88968299999999</v>
      </c>
      <c r="G56" s="5">
        <v>61.17</v>
      </c>
      <c r="H56" s="5">
        <v>15.41</v>
      </c>
      <c r="I56" s="5">
        <v>16.1597894346</v>
      </c>
      <c r="J56" s="5">
        <v>5.2857719999999997</v>
      </c>
      <c r="K56" s="5">
        <v>6.15</v>
      </c>
      <c r="L56" s="5">
        <v>23.447914000000001</v>
      </c>
      <c r="M56" s="5">
        <v>45.734730999999996</v>
      </c>
      <c r="N56" s="5">
        <v>17.720839999999999</v>
      </c>
      <c r="O56" s="5">
        <v>8.49</v>
      </c>
      <c r="P56" s="5">
        <v>18.989411</v>
      </c>
      <c r="Q56" s="5">
        <v>29.517119999999998</v>
      </c>
      <c r="R56" s="5">
        <v>8.8704000000000001</v>
      </c>
      <c r="S56" s="5">
        <v>8.4746600000000001</v>
      </c>
      <c r="T56" s="5">
        <v>21.35</v>
      </c>
      <c r="U56" s="5">
        <v>23.931408000000001</v>
      </c>
      <c r="V56" s="5">
        <v>29.342313000000001</v>
      </c>
      <c r="W56" s="5">
        <v>17.970580000000002</v>
      </c>
      <c r="X56" s="5">
        <v>13.059846</v>
      </c>
    </row>
    <row r="57" spans="1:24" x14ac:dyDescent="0.2">
      <c r="A57" s="3">
        <v>42551</v>
      </c>
      <c r="B57" s="5">
        <v>8.8201610000000006</v>
      </c>
      <c r="C57" s="5">
        <v>16.817499999999999</v>
      </c>
      <c r="D57" s="5">
        <v>22.26</v>
      </c>
      <c r="E57" s="5">
        <v>35.950000000000003</v>
      </c>
      <c r="F57" s="5">
        <v>285.76048800000001</v>
      </c>
      <c r="G57" s="5">
        <v>66.77</v>
      </c>
      <c r="H57" s="5">
        <v>16.670000000000002</v>
      </c>
      <c r="I57" s="5">
        <v>16.34985</v>
      </c>
      <c r="J57" s="5">
        <v>5.32</v>
      </c>
      <c r="K57" s="5">
        <v>6.33</v>
      </c>
      <c r="L57" s="5">
        <v>23.447914000000001</v>
      </c>
      <c r="M57" s="5">
        <v>52.106228999999999</v>
      </c>
      <c r="N57" s="5">
        <v>17.720839999999999</v>
      </c>
      <c r="O57" s="5">
        <v>8.6300000000000008</v>
      </c>
      <c r="P57" s="5">
        <v>18.989411</v>
      </c>
      <c r="Q57" s="5">
        <v>38.909999999999997</v>
      </c>
      <c r="R57" s="5">
        <v>9.24</v>
      </c>
      <c r="S57" s="5">
        <v>8.39</v>
      </c>
      <c r="T57" s="5">
        <v>23.72</v>
      </c>
      <c r="U57" s="5">
        <v>28.963439999999999</v>
      </c>
      <c r="V57" s="5">
        <v>31.785063000000001</v>
      </c>
      <c r="W57" s="5">
        <v>18.239999999999998</v>
      </c>
      <c r="X57" s="5">
        <v>13.48</v>
      </c>
    </row>
    <row r="58" spans="1:24" x14ac:dyDescent="0.2">
      <c r="A58" s="3">
        <v>42580</v>
      </c>
      <c r="B58" s="5">
        <v>9.0473320000000008</v>
      </c>
      <c r="C58" s="5">
        <v>17.16</v>
      </c>
      <c r="D58" s="5">
        <v>23.36</v>
      </c>
      <c r="E58" s="5">
        <v>30.51</v>
      </c>
      <c r="F58" s="5">
        <v>313.14999999999998</v>
      </c>
      <c r="G58" s="5">
        <v>56.19</v>
      </c>
      <c r="H58" s="5">
        <v>18.54</v>
      </c>
      <c r="I58" s="5">
        <v>16.647120000000001</v>
      </c>
      <c r="J58" s="5">
        <v>5.7</v>
      </c>
      <c r="K58" s="5">
        <v>6.63</v>
      </c>
      <c r="L58" s="5">
        <v>17.14</v>
      </c>
      <c r="M58" s="5">
        <v>57.52</v>
      </c>
      <c r="N58" s="5">
        <v>17.72</v>
      </c>
      <c r="O58" s="5">
        <v>8.99</v>
      </c>
      <c r="P58" s="5">
        <v>23.23</v>
      </c>
      <c r="Q58" s="5">
        <v>45.81</v>
      </c>
      <c r="R58" s="5">
        <v>8.99</v>
      </c>
      <c r="S58" s="5">
        <v>9.27</v>
      </c>
      <c r="T58" s="5">
        <v>28.2</v>
      </c>
      <c r="U58" s="5">
        <v>31.684248</v>
      </c>
      <c r="V58" s="5">
        <v>36.17</v>
      </c>
      <c r="W58" s="5">
        <v>18.489999999999998</v>
      </c>
      <c r="X58" s="5">
        <v>12.91</v>
      </c>
    </row>
    <row r="59" spans="1:24" x14ac:dyDescent="0.2">
      <c r="A59" s="3">
        <v>42613</v>
      </c>
      <c r="B59" s="5">
        <v>9.195487</v>
      </c>
      <c r="C59" s="5">
        <v>18.63</v>
      </c>
      <c r="D59" s="5">
        <v>23</v>
      </c>
      <c r="E59" s="5">
        <v>31.58</v>
      </c>
      <c r="F59" s="5">
        <v>310.19</v>
      </c>
      <c r="G59" s="5">
        <v>59.21</v>
      </c>
      <c r="H59" s="5">
        <v>16.850000000000001</v>
      </c>
      <c r="I59" s="5">
        <v>17.796564</v>
      </c>
      <c r="J59" s="5">
        <v>6.4</v>
      </c>
      <c r="K59" s="5">
        <v>6.73</v>
      </c>
      <c r="L59" s="5">
        <v>24.93</v>
      </c>
      <c r="M59" s="5">
        <v>59.71</v>
      </c>
      <c r="N59" s="5">
        <v>17.72</v>
      </c>
      <c r="O59" s="5">
        <v>9.8000000000000007</v>
      </c>
      <c r="P59" s="5">
        <v>22.08</v>
      </c>
      <c r="Q59" s="5">
        <v>41.74</v>
      </c>
      <c r="R59" s="5">
        <v>9.5299999999999994</v>
      </c>
      <c r="S59" s="5">
        <v>9.8000000000000007</v>
      </c>
      <c r="T59" s="5">
        <v>27.4</v>
      </c>
      <c r="U59" s="5">
        <v>31.87</v>
      </c>
      <c r="V59" s="5">
        <v>34.909999999999997</v>
      </c>
      <c r="W59" s="5">
        <v>18.940000000000001</v>
      </c>
      <c r="X59" s="5">
        <v>13.42</v>
      </c>
    </row>
    <row r="60" spans="1:24" x14ac:dyDescent="0.2">
      <c r="A60" s="3">
        <v>42643</v>
      </c>
      <c r="B60" s="5">
        <v>9.26</v>
      </c>
      <c r="C60" s="5">
        <v>18</v>
      </c>
      <c r="D60" s="5">
        <v>21.57</v>
      </c>
      <c r="E60" s="5">
        <v>29.39</v>
      </c>
      <c r="F60" s="5">
        <v>297.91000000000003</v>
      </c>
      <c r="G60" s="5">
        <v>55.94</v>
      </c>
      <c r="H60" s="5">
        <v>16.11</v>
      </c>
      <c r="I60" s="5">
        <v>17.190000000000001</v>
      </c>
      <c r="J60" s="5">
        <v>6.17</v>
      </c>
      <c r="K60" s="5">
        <v>6.2</v>
      </c>
      <c r="L60" s="5">
        <v>26.17</v>
      </c>
      <c r="M60" s="5">
        <v>59.5</v>
      </c>
      <c r="N60" s="5">
        <v>22.22</v>
      </c>
      <c r="O60" s="5">
        <v>9.6</v>
      </c>
      <c r="P60" s="5">
        <v>21.85</v>
      </c>
      <c r="Q60" s="5">
        <v>38.19</v>
      </c>
      <c r="R60" s="5">
        <v>9.41</v>
      </c>
      <c r="S60" s="5">
        <v>9.7100000000000009</v>
      </c>
      <c r="T60" s="5">
        <v>27.01</v>
      </c>
      <c r="U60" s="5">
        <v>31.08</v>
      </c>
      <c r="V60" s="5">
        <v>33.36</v>
      </c>
      <c r="W60" s="5">
        <v>18.510000000000002</v>
      </c>
      <c r="X60" s="5">
        <v>12.77</v>
      </c>
    </row>
    <row r="61" spans="1:24" x14ac:dyDescent="0.2">
      <c r="A61" s="3">
        <v>42674</v>
      </c>
      <c r="B61" s="5">
        <v>9.1999999999999993</v>
      </c>
      <c r="C61" s="5">
        <v>17.86</v>
      </c>
      <c r="D61" s="5">
        <v>22.53</v>
      </c>
      <c r="E61" s="5">
        <v>30.76</v>
      </c>
      <c r="F61" s="5">
        <v>317.95</v>
      </c>
      <c r="G61" s="5">
        <v>59.03</v>
      </c>
      <c r="H61" s="5">
        <v>17.989999999999998</v>
      </c>
      <c r="I61" s="5">
        <v>17.95</v>
      </c>
      <c r="J61" s="5">
        <v>7.18</v>
      </c>
      <c r="K61" s="5">
        <v>6.52</v>
      </c>
      <c r="L61" s="5">
        <v>24.92</v>
      </c>
      <c r="M61" s="5">
        <v>56</v>
      </c>
      <c r="N61" s="5">
        <v>22.4</v>
      </c>
      <c r="O61" s="5">
        <v>9.15</v>
      </c>
      <c r="P61" s="5">
        <v>23.68</v>
      </c>
      <c r="Q61" s="5">
        <v>40.72</v>
      </c>
      <c r="R61" s="5">
        <v>9.19</v>
      </c>
      <c r="S61" s="5">
        <v>10.27</v>
      </c>
      <c r="T61" s="5">
        <v>27.15</v>
      </c>
      <c r="U61" s="5">
        <v>34.4</v>
      </c>
      <c r="V61" s="5">
        <v>34.979999999999997</v>
      </c>
      <c r="W61" s="5">
        <v>18.55</v>
      </c>
      <c r="X61" s="5">
        <v>13.4</v>
      </c>
    </row>
    <row r="62" spans="1:24" x14ac:dyDescent="0.2">
      <c r="A62" s="3">
        <v>42704</v>
      </c>
      <c r="B62" s="5">
        <v>9.5</v>
      </c>
      <c r="C62" s="5">
        <v>18.55</v>
      </c>
      <c r="D62" s="5">
        <v>23.84</v>
      </c>
      <c r="E62" s="5">
        <v>30.22</v>
      </c>
      <c r="F62" s="5">
        <v>319.08</v>
      </c>
      <c r="G62" s="5">
        <v>57.08</v>
      </c>
      <c r="H62" s="5">
        <v>19.78</v>
      </c>
      <c r="I62" s="5">
        <v>19.079999999999998</v>
      </c>
      <c r="J62" s="5">
        <v>11.01</v>
      </c>
      <c r="K62" s="5">
        <v>7.21</v>
      </c>
      <c r="L62" s="5">
        <v>26.98</v>
      </c>
      <c r="M62" s="5">
        <v>60.47</v>
      </c>
      <c r="N62" s="5">
        <v>28.47</v>
      </c>
      <c r="O62" s="5">
        <v>9.8800000000000008</v>
      </c>
      <c r="P62" s="5">
        <v>25.25</v>
      </c>
      <c r="Q62" s="5">
        <v>38.14</v>
      </c>
      <c r="R62" s="5">
        <v>9.82</v>
      </c>
      <c r="S62" s="5">
        <v>10.48</v>
      </c>
      <c r="T62" s="5">
        <v>30.28</v>
      </c>
      <c r="U62" s="5">
        <v>34.29</v>
      </c>
      <c r="V62" s="5">
        <v>35.93</v>
      </c>
      <c r="W62" s="5">
        <v>18.73</v>
      </c>
      <c r="X62" s="5">
        <v>14.13</v>
      </c>
    </row>
    <row r="63" spans="1:24" x14ac:dyDescent="0.2">
      <c r="A63" s="3">
        <v>42734</v>
      </c>
      <c r="B63" s="5">
        <v>9.08</v>
      </c>
      <c r="C63" s="5">
        <v>17.600000000000001</v>
      </c>
      <c r="D63" s="5">
        <v>27.61</v>
      </c>
      <c r="E63" s="5">
        <v>25.13</v>
      </c>
      <c r="F63" s="5">
        <v>334.15</v>
      </c>
      <c r="G63" s="5">
        <v>47.14</v>
      </c>
      <c r="H63" s="5">
        <v>17.600000000000001</v>
      </c>
      <c r="I63" s="5">
        <v>16.329999999999998</v>
      </c>
      <c r="J63" s="5">
        <v>8.86</v>
      </c>
      <c r="K63" s="5">
        <v>7.09</v>
      </c>
      <c r="L63" s="5">
        <v>20.55</v>
      </c>
      <c r="M63" s="5">
        <v>53.87</v>
      </c>
      <c r="N63" s="5">
        <v>24.62</v>
      </c>
      <c r="O63" s="5">
        <v>9.1300000000000008</v>
      </c>
      <c r="P63" s="5">
        <v>23.45</v>
      </c>
      <c r="Q63" s="5">
        <v>36.51</v>
      </c>
      <c r="R63" s="5">
        <v>8.85</v>
      </c>
      <c r="S63" s="5">
        <v>11.01</v>
      </c>
      <c r="T63" s="5">
        <v>28.17</v>
      </c>
      <c r="U63" s="5">
        <v>33</v>
      </c>
      <c r="V63" s="5">
        <v>34.479999999999997</v>
      </c>
      <c r="W63" s="5">
        <v>17.93</v>
      </c>
      <c r="X63" s="5">
        <v>13.03</v>
      </c>
    </row>
  </sheetData>
  <phoneticPr fontId="2" type="noConversion"/>
  <conditionalFormatting sqref="B4:B63">
    <cfRule type="top10" dxfId="46" priority="56" rank="10"/>
  </conditionalFormatting>
  <conditionalFormatting sqref="C4:C63">
    <cfRule type="top10" dxfId="45" priority="55" rank="10"/>
  </conditionalFormatting>
  <conditionalFormatting sqref="B1:B1048576">
    <cfRule type="top10" dxfId="44" priority="42" bottom="1" rank="10"/>
  </conditionalFormatting>
  <conditionalFormatting sqref="C1:C1048576">
    <cfRule type="top10" dxfId="43" priority="41" bottom="1" rank="10"/>
  </conditionalFormatting>
  <conditionalFormatting sqref="D4:D63">
    <cfRule type="top10" dxfId="42" priority="40" rank="10"/>
  </conditionalFormatting>
  <conditionalFormatting sqref="D1:D1048576">
    <cfRule type="top10" dxfId="41" priority="39" bottom="1" rank="10"/>
  </conditionalFormatting>
  <conditionalFormatting sqref="E4:E63">
    <cfRule type="top10" dxfId="40" priority="38" rank="10"/>
  </conditionalFormatting>
  <conditionalFormatting sqref="E1:E1048576">
    <cfRule type="top10" dxfId="39" priority="37" bottom="1" rank="10"/>
  </conditionalFormatting>
  <conditionalFormatting sqref="F4:F63">
    <cfRule type="top10" dxfId="38" priority="36" rank="10"/>
  </conditionalFormatting>
  <conditionalFormatting sqref="F1:F1048576">
    <cfRule type="top10" dxfId="37" priority="35" bottom="1" rank="10"/>
  </conditionalFormatting>
  <conditionalFormatting sqref="G4:G63">
    <cfRule type="top10" dxfId="36" priority="34" rank="10"/>
  </conditionalFormatting>
  <conditionalFormatting sqref="G1:G1048576">
    <cfRule type="top10" dxfId="35" priority="33" bottom="1" rank="10"/>
  </conditionalFormatting>
  <conditionalFormatting sqref="H4:H63">
    <cfRule type="top10" dxfId="34" priority="32" rank="10"/>
  </conditionalFormatting>
  <conditionalFormatting sqref="H1:H1048576">
    <cfRule type="top10" dxfId="33" priority="31" bottom="1" rank="10"/>
  </conditionalFormatting>
  <conditionalFormatting sqref="I4:I63">
    <cfRule type="top10" dxfId="32" priority="30" rank="10"/>
  </conditionalFormatting>
  <conditionalFormatting sqref="I1:I1048576">
    <cfRule type="top10" dxfId="31" priority="29" bottom="1" rank="10"/>
  </conditionalFormatting>
  <conditionalFormatting sqref="J4:J63">
    <cfRule type="top10" dxfId="30" priority="28" rank="10"/>
  </conditionalFormatting>
  <conditionalFormatting sqref="J1:J1048576">
    <cfRule type="top10" dxfId="29" priority="27" bottom="1" rank="10"/>
  </conditionalFormatting>
  <conditionalFormatting sqref="K4:K63">
    <cfRule type="top10" dxfId="28" priority="26" rank="10"/>
  </conditionalFormatting>
  <conditionalFormatting sqref="K1:K1048576">
    <cfRule type="top10" dxfId="27" priority="25" bottom="1" rank="10"/>
  </conditionalFormatting>
  <conditionalFormatting sqref="L4:L63">
    <cfRule type="top10" dxfId="26" priority="24" rank="10"/>
  </conditionalFormatting>
  <conditionalFormatting sqref="L1:L1048576">
    <cfRule type="top10" dxfId="25" priority="23" bottom="1" rank="10"/>
  </conditionalFormatting>
  <conditionalFormatting sqref="M4:M63">
    <cfRule type="top10" dxfId="24" priority="22" rank="10"/>
  </conditionalFormatting>
  <conditionalFormatting sqref="M1:M1048576">
    <cfRule type="top10" dxfId="23" priority="21" bottom="1" rank="10"/>
  </conditionalFormatting>
  <conditionalFormatting sqref="N4:N63">
    <cfRule type="top10" dxfId="22" priority="20" rank="10"/>
  </conditionalFormatting>
  <conditionalFormatting sqref="N1:N1048576">
    <cfRule type="top10" dxfId="21" priority="19" bottom="1" rank="10"/>
  </conditionalFormatting>
  <conditionalFormatting sqref="O4:O63">
    <cfRule type="top10" dxfId="20" priority="18" rank="10"/>
  </conditionalFormatting>
  <conditionalFormatting sqref="O1:O1048576">
    <cfRule type="top10" dxfId="19" priority="17" bottom="1" rank="10"/>
  </conditionalFormatting>
  <conditionalFormatting sqref="P4:P63">
    <cfRule type="top10" dxfId="18" priority="16" rank="10"/>
  </conditionalFormatting>
  <conditionalFormatting sqref="P1:P1048576">
    <cfRule type="top10" dxfId="17" priority="15" bottom="1" rank="10"/>
  </conditionalFormatting>
  <conditionalFormatting sqref="Q4:Q63">
    <cfRule type="top10" dxfId="16" priority="14" rank="10"/>
  </conditionalFormatting>
  <conditionalFormatting sqref="Q1:Q1048576">
    <cfRule type="top10" dxfId="15" priority="13" bottom="1" rank="10"/>
  </conditionalFormatting>
  <conditionalFormatting sqref="R4:R63">
    <cfRule type="top10" dxfId="14" priority="12" rank="10"/>
  </conditionalFormatting>
  <conditionalFormatting sqref="R1:R1048576">
    <cfRule type="top10" dxfId="13" priority="11" bottom="1" rank="10"/>
  </conditionalFormatting>
  <conditionalFormatting sqref="S4:S63">
    <cfRule type="top10" dxfId="12" priority="10" rank="10"/>
  </conditionalFormatting>
  <conditionalFormatting sqref="S1:S1048576">
    <cfRule type="top10" dxfId="11" priority="9" bottom="1" rank="10"/>
  </conditionalFormatting>
  <conditionalFormatting sqref="T4:T63">
    <cfRule type="top10" dxfId="10" priority="8" rank="10"/>
  </conditionalFormatting>
  <conditionalFormatting sqref="T1:T1048576">
    <cfRule type="top10" dxfId="9" priority="7" bottom="1" rank="10"/>
  </conditionalFormatting>
  <conditionalFormatting sqref="U4:U63">
    <cfRule type="top10" dxfId="8" priority="6" rank="10"/>
  </conditionalFormatting>
  <conditionalFormatting sqref="U1:U1048576">
    <cfRule type="top10" dxfId="7" priority="5" bottom="1" rank="10"/>
  </conditionalFormatting>
  <conditionalFormatting sqref="V4:V63">
    <cfRule type="top10" dxfId="6" priority="4" rank="10"/>
  </conditionalFormatting>
  <conditionalFormatting sqref="V1:V1048576">
    <cfRule type="top10" dxfId="5" priority="3" bottom="1" rank="10"/>
  </conditionalFormatting>
  <conditionalFormatting sqref="W4:W63">
    <cfRule type="top10" dxfId="4" priority="2" rank="10"/>
  </conditionalFormatting>
  <conditionalFormatting sqref="W1:W1048576">
    <cfRule type="top10" dxfId="3" priority="1" bottom="1" rank="10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workbookViewId="0">
      <pane ySplit="3" topLeftCell="A4" activePane="bottomLeft" state="frozen"/>
      <selection activeCell="C18" sqref="C18"/>
      <selection pane="bottomLeft" sqref="A1:XFD1048576"/>
    </sheetView>
  </sheetViews>
  <sheetFormatPr defaultRowHeight="14.25" x14ac:dyDescent="0.2"/>
  <cols>
    <col min="1" max="1" width="11.625" style="4" bestFit="1" customWidth="1"/>
    <col min="3" max="3" width="14.125" bestFit="1" customWidth="1"/>
    <col min="4" max="6" width="13" bestFit="1" customWidth="1"/>
    <col min="7" max="7" width="12.75" bestFit="1" customWidth="1"/>
    <col min="8" max="8" width="13" bestFit="1" customWidth="1"/>
  </cols>
  <sheetData>
    <row r="3" spans="1:8" x14ac:dyDescent="0.2">
      <c r="A3" s="4" t="str">
        <f>净值数据!A3</f>
        <v>日期</v>
      </c>
      <c r="B3" s="4" t="str">
        <f>净值数据!B3</f>
        <v>收盘价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>
        <f>净值数据!A4</f>
        <v>40939</v>
      </c>
      <c r="B4" s="4">
        <f>净值数据!B4</f>
        <v>4.4706401112331999</v>
      </c>
      <c r="C4">
        <v>10000</v>
      </c>
      <c r="D4">
        <f>SUM(C$4:C4)</f>
        <v>10000</v>
      </c>
      <c r="E4">
        <f>C4/净值数据!B4</f>
        <v>2236.8161496322186</v>
      </c>
      <c r="F4">
        <f>SUM(E$4:E4)</f>
        <v>2236.8161496322186</v>
      </c>
      <c r="G4">
        <f>F4*净值数据!B4</f>
        <v>10000</v>
      </c>
      <c r="H4" s="8">
        <f>G4/D4-1</f>
        <v>0</v>
      </c>
    </row>
    <row r="5" spans="1:8" x14ac:dyDescent="0.2">
      <c r="A5" s="3">
        <f>净值数据!A5</f>
        <v>40968</v>
      </c>
      <c r="B5" s="4">
        <f>净值数据!B5</f>
        <v>4.5890215472004998</v>
      </c>
      <c r="C5">
        <v>10000</v>
      </c>
      <c r="D5">
        <f>SUM(C$4:C5)</f>
        <v>20000</v>
      </c>
      <c r="E5">
        <f>C5/净值数据!B5</f>
        <v>2179.1137603397024</v>
      </c>
      <c r="F5">
        <f>SUM(E$4:E5)</f>
        <v>4415.929909971921</v>
      </c>
      <c r="G5">
        <f>F5*净值数据!B5</f>
        <v>20264.797507788309</v>
      </c>
      <c r="H5" s="8">
        <f t="shared" ref="H5:H63" si="0">G5/D5-1</f>
        <v>1.3239875389415401E-2</v>
      </c>
    </row>
    <row r="6" spans="1:8" x14ac:dyDescent="0.2">
      <c r="A6" s="3">
        <f>净值数据!A6</f>
        <v>40998</v>
      </c>
      <c r="B6" s="4">
        <f>净值数据!B6</f>
        <v>4.3661859030267998</v>
      </c>
      <c r="C6">
        <v>10000</v>
      </c>
      <c r="D6">
        <f>SUM(C$4:C6)</f>
        <v>30000</v>
      </c>
      <c r="E6">
        <f>C6/净值数据!B6</f>
        <v>2290.3284977095532</v>
      </c>
      <c r="F6">
        <f>SUM(E$4:E6)</f>
        <v>6706.2584076814746</v>
      </c>
      <c r="G6">
        <f>F6*净值数据!B6</f>
        <v>29280.770921673808</v>
      </c>
      <c r="H6" s="8">
        <f t="shared" si="0"/>
        <v>-2.3974302610873077E-2</v>
      </c>
    </row>
    <row r="7" spans="1:8" x14ac:dyDescent="0.2">
      <c r="A7" s="3">
        <f>净值数据!A7</f>
        <v>41026</v>
      </c>
      <c r="B7" s="4">
        <f>净值数据!B7</f>
        <v>4.630803230483</v>
      </c>
      <c r="C7">
        <v>10000</v>
      </c>
      <c r="D7">
        <f>SUM(C$4:C7)</f>
        <v>40000</v>
      </c>
      <c r="E7">
        <f>C7/净值数据!B7</f>
        <v>2159.4525835547074</v>
      </c>
      <c r="F7">
        <f>SUM(E$4:E7)</f>
        <v>8865.7109912361811</v>
      </c>
      <c r="G7">
        <f>F7*净值数据!B7</f>
        <v>41055.363098745147</v>
      </c>
      <c r="H7" s="8">
        <f t="shared" si="0"/>
        <v>2.6384077468628586E-2</v>
      </c>
    </row>
    <row r="8" spans="1:8" x14ac:dyDescent="0.2">
      <c r="A8" s="3">
        <f>净值数据!A8</f>
        <v>41060</v>
      </c>
      <c r="B8" s="4">
        <f>净值数据!B8</f>
        <v>4.4358220418311003</v>
      </c>
      <c r="C8">
        <v>10000</v>
      </c>
      <c r="D8">
        <f>SUM(C$4:C8)</f>
        <v>50000</v>
      </c>
      <c r="E8">
        <f>C8/净值数据!B8</f>
        <v>2254.3735762384226</v>
      </c>
      <c r="F8">
        <f>SUM(E$4:E8)</f>
        <v>11120.084567474603</v>
      </c>
      <c r="G8">
        <f>F8*净值数据!B8</f>
        <v>49326.716231429702</v>
      </c>
      <c r="H8" s="8">
        <f t="shared" si="0"/>
        <v>-1.3465675371405972E-2</v>
      </c>
    </row>
    <row r="9" spans="1:8" x14ac:dyDescent="0.2">
      <c r="A9" s="3">
        <f>净值数据!A9</f>
        <v>41089</v>
      </c>
      <c r="B9" s="4">
        <f>净值数据!B9</f>
        <v>4.3810573620154996</v>
      </c>
      <c r="C9">
        <v>10000</v>
      </c>
      <c r="D9">
        <f>SUM(C$4:C9)</f>
        <v>60000</v>
      </c>
      <c r="E9">
        <f>C9/净值数据!B9</f>
        <v>2282.5539986537665</v>
      </c>
      <c r="F9">
        <f>SUM(E$4:E9)</f>
        <v>13402.638566128369</v>
      </c>
      <c r="G9">
        <f>F9*净值数据!B9</f>
        <v>58717.728360569548</v>
      </c>
      <c r="H9" s="8">
        <f t="shared" si="0"/>
        <v>-2.1371193990507575E-2</v>
      </c>
    </row>
    <row r="10" spans="1:8" x14ac:dyDescent="0.2">
      <c r="A10" s="3">
        <f>净值数据!A10</f>
        <v>41121</v>
      </c>
      <c r="B10" s="4">
        <f>净值数据!B10</f>
        <v>4.3956852663961996</v>
      </c>
      <c r="C10">
        <v>10000</v>
      </c>
      <c r="D10">
        <f>SUM(C$4:C10)</f>
        <v>70000</v>
      </c>
      <c r="E10">
        <f>C10/净值数据!B10</f>
        <v>2274.9581450808682</v>
      </c>
      <c r="F10">
        <f>SUM(E$4:E10)</f>
        <v>15677.596711209237</v>
      </c>
      <c r="G10">
        <f>F10*净值数据!B10</f>
        <v>68913.780875963959</v>
      </c>
      <c r="H10" s="8">
        <f t="shared" si="0"/>
        <v>-1.5517416057657774E-2</v>
      </c>
    </row>
    <row r="11" spans="1:8" x14ac:dyDescent="0.2">
      <c r="A11" s="3">
        <f>净值数据!A11</f>
        <v>41152</v>
      </c>
      <c r="B11" s="4">
        <f>净值数据!B11</f>
        <v>4.3664294576348004</v>
      </c>
      <c r="C11">
        <v>10000</v>
      </c>
      <c r="D11">
        <f>SUM(C$4:C11)</f>
        <v>80000</v>
      </c>
      <c r="E11">
        <f>C11/净值数据!B11</f>
        <v>2290.2007457179398</v>
      </c>
      <c r="F11">
        <f>SUM(E$4:E11)</f>
        <v>17967.797456927176</v>
      </c>
      <c r="G11">
        <f>F11*净值数据!B11</f>
        <v>78455.120104742469</v>
      </c>
      <c r="H11" s="8">
        <f t="shared" si="0"/>
        <v>-1.9310998690719172E-2</v>
      </c>
    </row>
    <row r="12" spans="1:8" x14ac:dyDescent="0.2">
      <c r="A12" s="3">
        <f>净值数据!A12</f>
        <v>41180</v>
      </c>
      <c r="B12" s="4">
        <f>净值数据!B12</f>
        <v>4.2387762719703002</v>
      </c>
      <c r="C12">
        <v>10000</v>
      </c>
      <c r="D12">
        <f>SUM(C$4:C12)</f>
        <v>90000</v>
      </c>
      <c r="E12">
        <f>C12/净值数据!B12</f>
        <v>2359.1714585473333</v>
      </c>
      <c r="F12">
        <f>SUM(E$4:E12)</f>
        <v>20326.96891547451</v>
      </c>
      <c r="G12">
        <f>F12*净值数据!B12</f>
        <v>86161.473519991225</v>
      </c>
      <c r="H12" s="8">
        <f t="shared" si="0"/>
        <v>-4.2650294222319696E-2</v>
      </c>
    </row>
    <row r="13" spans="1:8" x14ac:dyDescent="0.2">
      <c r="A13" s="3">
        <f>净值数据!A13</f>
        <v>41213</v>
      </c>
      <c r="B13" s="4">
        <f>净值数据!B13</f>
        <v>4.5163598508426004</v>
      </c>
      <c r="C13">
        <v>10000</v>
      </c>
      <c r="D13">
        <f>SUM(C$4:C13)</f>
        <v>100000</v>
      </c>
      <c r="E13">
        <f>C13/净值数据!B13</f>
        <v>2214.1725483044352</v>
      </c>
      <c r="F13">
        <f>SUM(E$4:E13)</f>
        <v>22541.141463778946</v>
      </c>
      <c r="G13">
        <f>F13*净值数据!B13</f>
        <v>101803.90629917463</v>
      </c>
      <c r="H13" s="8">
        <f t="shared" si="0"/>
        <v>1.8039062991746402E-2</v>
      </c>
    </row>
    <row r="14" spans="1:8" x14ac:dyDescent="0.2">
      <c r="A14" s="3">
        <f>净值数据!A14</f>
        <v>41243</v>
      </c>
      <c r="B14" s="4">
        <f>净值数据!B14</f>
        <v>4.7189208408305996</v>
      </c>
      <c r="C14">
        <v>10000</v>
      </c>
      <c r="D14">
        <f>SUM(C$4:C14)</f>
        <v>110000</v>
      </c>
      <c r="E14">
        <f>C14/净值数据!B14</f>
        <v>2119.1285756426996</v>
      </c>
      <c r="F14">
        <f>SUM(E$4:E14)</f>
        <v>24660.270039421644</v>
      </c>
      <c r="G14">
        <f>F14*净值数据!B14</f>
        <v>116369.86222953723</v>
      </c>
      <c r="H14" s="8">
        <f t="shared" si="0"/>
        <v>5.7907838450338422E-2</v>
      </c>
    </row>
    <row r="15" spans="1:8" x14ac:dyDescent="0.2">
      <c r="A15" s="3">
        <f>净值数据!A15</f>
        <v>41274</v>
      </c>
      <c r="B15" s="4">
        <f>净值数据!B15</f>
        <v>5.8967754863161002</v>
      </c>
      <c r="C15">
        <v>10000</v>
      </c>
      <c r="D15">
        <f>SUM(C$4:C15)</f>
        <v>120000</v>
      </c>
      <c r="E15">
        <f>C15/净值数据!B15</f>
        <v>1695.8420789812556</v>
      </c>
      <c r="F15">
        <f>SUM(E$4:E15)</f>
        <v>26356.1121184029</v>
      </c>
      <c r="G15">
        <f>F15*净值数据!B15</f>
        <v>155416.07585439691</v>
      </c>
      <c r="H15" s="8">
        <f t="shared" si="0"/>
        <v>0.29513396545330761</v>
      </c>
    </row>
    <row r="16" spans="1:8" x14ac:dyDescent="0.2">
      <c r="A16" s="3">
        <f>净值数据!A16</f>
        <v>41305</v>
      </c>
      <c r="B16" s="4">
        <f>净值数据!B16</f>
        <v>7.7348289139846997</v>
      </c>
      <c r="C16">
        <v>10000</v>
      </c>
      <c r="D16">
        <f>SUM(C$4:C16)</f>
        <v>130000</v>
      </c>
      <c r="E16">
        <f>C16/净值数据!B16</f>
        <v>1292.8534181176049</v>
      </c>
      <c r="F16">
        <f>SUM(E$4:E16)</f>
        <v>27648.965536520504</v>
      </c>
      <c r="G16">
        <f>F16*净值数据!B16</f>
        <v>213860.01807364527</v>
      </c>
      <c r="H16" s="8">
        <f t="shared" si="0"/>
        <v>0.64507706210496374</v>
      </c>
    </row>
    <row r="17" spans="1:8" x14ac:dyDescent="0.2">
      <c r="A17" s="3">
        <f>净值数据!A17</f>
        <v>41333</v>
      </c>
      <c r="B17" s="4">
        <f>净值数据!B17</f>
        <v>7.7723402084269004</v>
      </c>
      <c r="C17">
        <v>10000</v>
      </c>
      <c r="D17">
        <f>SUM(C$4:C17)</f>
        <v>140000</v>
      </c>
      <c r="E17">
        <f>C17/净值数据!B17</f>
        <v>1286.613778068777</v>
      </c>
      <c r="F17">
        <f>SUM(E$4:E17)</f>
        <v>28935.579314589282</v>
      </c>
      <c r="G17">
        <f>F17*净值数据!B17</f>
        <v>224897.16656090796</v>
      </c>
      <c r="H17" s="8">
        <f t="shared" si="0"/>
        <v>0.60640833257791393</v>
      </c>
    </row>
    <row r="18" spans="1:8" x14ac:dyDescent="0.2">
      <c r="A18" s="3">
        <f>净值数据!A18</f>
        <v>41362</v>
      </c>
      <c r="B18" s="4">
        <f>净值数据!B18</f>
        <v>7.2321775684589999</v>
      </c>
      <c r="C18">
        <v>10000</v>
      </c>
      <c r="D18">
        <f>SUM(C$4:C18)</f>
        <v>150000</v>
      </c>
      <c r="E18">
        <f>C18/净值数据!B18</f>
        <v>1382.7094129452846</v>
      </c>
      <c r="F18">
        <f>SUM(E$4:E18)</f>
        <v>30318.288727534567</v>
      </c>
      <c r="G18">
        <f>F18*净值数据!B18</f>
        <v>219267.24764933885</v>
      </c>
      <c r="H18" s="8">
        <f t="shared" si="0"/>
        <v>0.46178165099559232</v>
      </c>
    </row>
    <row r="19" spans="1:8" x14ac:dyDescent="0.2">
      <c r="A19" s="3">
        <f>净值数据!A19</f>
        <v>41390</v>
      </c>
      <c r="B19" s="4">
        <f>净值数据!B19</f>
        <v>7.3672182284509997</v>
      </c>
      <c r="C19">
        <v>10000</v>
      </c>
      <c r="D19">
        <f>SUM(C$4:C19)</f>
        <v>160000</v>
      </c>
      <c r="E19">
        <f>C19/净值数据!B19</f>
        <v>1357.3644338892561</v>
      </c>
      <c r="F19">
        <f>SUM(E$4:E19)</f>
        <v>31675.653161423823</v>
      </c>
      <c r="G19">
        <f>F19*净值数据!B19</f>
        <v>233361.44936893313</v>
      </c>
      <c r="H19" s="8">
        <f t="shared" si="0"/>
        <v>0.45850905855583202</v>
      </c>
    </row>
    <row r="20" spans="1:8" x14ac:dyDescent="0.2">
      <c r="A20" s="3">
        <f>净值数据!A20</f>
        <v>41425</v>
      </c>
      <c r="B20" s="4">
        <f>净值数据!B20</f>
        <v>7.8473627973113</v>
      </c>
      <c r="C20">
        <v>10000</v>
      </c>
      <c r="D20">
        <f>SUM(C$4:C20)</f>
        <v>170000</v>
      </c>
      <c r="E20">
        <f>C20/净值数据!B20</f>
        <v>1274.313455142694</v>
      </c>
      <c r="F20">
        <f>SUM(E$4:E20)</f>
        <v>32949.966616566518</v>
      </c>
      <c r="G20">
        <f>F20*净值数据!B20</f>
        <v>258570.34219949337</v>
      </c>
      <c r="H20" s="8">
        <f t="shared" si="0"/>
        <v>0.52100201293819626</v>
      </c>
    </row>
    <row r="21" spans="1:8" x14ac:dyDescent="0.2">
      <c r="A21" s="3">
        <f>净值数据!A21</f>
        <v>41453</v>
      </c>
      <c r="B21" s="4">
        <f>净值数据!B21</f>
        <v>6.5479538317503003</v>
      </c>
      <c r="C21">
        <v>10000</v>
      </c>
      <c r="D21">
        <f>SUM(C$4:C21)</f>
        <v>180000</v>
      </c>
      <c r="E21">
        <f>C21/净值数据!B21</f>
        <v>1527.1946407916182</v>
      </c>
      <c r="F21">
        <f>SUM(E$4:E21)</f>
        <v>34477.161257358137</v>
      </c>
      <c r="G21">
        <f>F21*净值数据!B21</f>
        <v>225754.86016299122</v>
      </c>
      <c r="H21" s="8">
        <f t="shared" si="0"/>
        <v>0.25419366757217343</v>
      </c>
    </row>
    <row r="22" spans="1:8" x14ac:dyDescent="0.2">
      <c r="A22" s="3">
        <f>净值数据!A22</f>
        <v>41486</v>
      </c>
      <c r="B22" s="4">
        <f>净值数据!B22</f>
        <v>6.3263777977703999</v>
      </c>
      <c r="C22">
        <v>10000</v>
      </c>
      <c r="D22">
        <f>SUM(C$4:C22)</f>
        <v>190000</v>
      </c>
      <c r="E22">
        <f>C22/净值数据!B22</f>
        <v>1580.683341978769</v>
      </c>
      <c r="F22">
        <f>SUM(E$4:E22)</f>
        <v>36057.84459933691</v>
      </c>
      <c r="G22">
        <f>F22*净值数据!B22</f>
        <v>228115.54750870034</v>
      </c>
      <c r="H22" s="8">
        <f t="shared" si="0"/>
        <v>0.20060814478263334</v>
      </c>
    </row>
    <row r="23" spans="1:8" x14ac:dyDescent="0.2">
      <c r="A23" s="3">
        <f>净值数据!A23</f>
        <v>41516</v>
      </c>
      <c r="B23" s="4">
        <f>净值数据!B23</f>
        <v>6.8994192649597004</v>
      </c>
      <c r="C23">
        <v>10000</v>
      </c>
      <c r="D23">
        <f>SUM(C$4:C23)</f>
        <v>200000</v>
      </c>
      <c r="E23">
        <f>C23/净值数据!B23</f>
        <v>1449.3973501200771</v>
      </c>
      <c r="F23">
        <f>SUM(E$4:E23)</f>
        <v>37507.241949456984</v>
      </c>
      <c r="G23">
        <f>F23*净值数据!B23</f>
        <v>258778.18768158814</v>
      </c>
      <c r="H23" s="8">
        <f t="shared" si="0"/>
        <v>0.29389093840794067</v>
      </c>
    </row>
    <row r="24" spans="1:8" x14ac:dyDescent="0.2">
      <c r="A24" s="3">
        <f>净值数据!A24</f>
        <v>41547</v>
      </c>
      <c r="B24" s="4">
        <f>净值数据!B24</f>
        <v>7.4193687846014997</v>
      </c>
      <c r="C24">
        <v>10000</v>
      </c>
      <c r="D24">
        <f>SUM(C$4:C24)</f>
        <v>210000</v>
      </c>
      <c r="E24">
        <f>C24/净值数据!B24</f>
        <v>1347.8235535015406</v>
      </c>
      <c r="F24">
        <f>SUM(E$4:E24)</f>
        <v>38855.065502958525</v>
      </c>
      <c r="G24">
        <f>F24*净值数据!B24</f>
        <v>288280.06011629704</v>
      </c>
      <c r="H24" s="8">
        <f t="shared" si="0"/>
        <v>0.37276219102998587</v>
      </c>
    </row>
    <row r="25" spans="1:8" x14ac:dyDescent="0.2">
      <c r="A25" s="3">
        <f>净值数据!A25</f>
        <v>41578</v>
      </c>
      <c r="B25" s="4">
        <f>净值数据!B25</f>
        <v>6.9537180240616996</v>
      </c>
      <c r="C25">
        <v>10000</v>
      </c>
      <c r="D25">
        <f>SUM(C$4:C25)</f>
        <v>220000</v>
      </c>
      <c r="E25">
        <f>C25/净值数据!B25</f>
        <v>1438.0795950306529</v>
      </c>
      <c r="F25">
        <f>SUM(E$4:E25)</f>
        <v>40293.145097989182</v>
      </c>
      <c r="G25">
        <f>F25*净值数据!B25</f>
        <v>280187.16931402066</v>
      </c>
      <c r="H25" s="8">
        <f t="shared" si="0"/>
        <v>0.27357804233645755</v>
      </c>
    </row>
    <row r="26" spans="1:8" x14ac:dyDescent="0.2">
      <c r="A26" s="3">
        <f>净值数据!A26</f>
        <v>41607</v>
      </c>
      <c r="B26" s="4">
        <f>净值数据!B26</f>
        <v>6.6665667217287998</v>
      </c>
      <c r="C26">
        <v>10000</v>
      </c>
      <c r="D26">
        <f>SUM(C$4:C26)</f>
        <v>230000</v>
      </c>
      <c r="E26">
        <f>C26/净值数据!B26</f>
        <v>1500.0224879481536</v>
      </c>
      <c r="F26">
        <f>SUM(E$4:E26)</f>
        <v>41793.167585937335</v>
      </c>
      <c r="G26">
        <f>F26*净值数据!B26</f>
        <v>278616.94022404461</v>
      </c>
      <c r="H26" s="8">
        <f t="shared" si="0"/>
        <v>0.21137800097410708</v>
      </c>
    </row>
    <row r="27" spans="1:8" x14ac:dyDescent="0.2">
      <c r="A27" s="3">
        <f>净值数据!A27</f>
        <v>41639</v>
      </c>
      <c r="B27" s="4">
        <f>净值数据!B27</f>
        <v>5.991373118946</v>
      </c>
      <c r="C27">
        <v>10000</v>
      </c>
      <c r="D27">
        <f>SUM(C$4:C27)</f>
        <v>240000</v>
      </c>
      <c r="E27">
        <f>C27/净值数据!B27</f>
        <v>1669.0664729889493</v>
      </c>
      <c r="F27">
        <f>SUM(E$4:E27)</f>
        <v>43462.234058926282</v>
      </c>
      <c r="G27">
        <f>F27*净值数据!B27</f>
        <v>260398.46082999022</v>
      </c>
      <c r="H27" s="8">
        <f t="shared" si="0"/>
        <v>8.499358679162583E-2</v>
      </c>
    </row>
    <row r="28" spans="1:8" x14ac:dyDescent="0.2">
      <c r="A28" s="3">
        <f>净值数据!A28</f>
        <v>41669</v>
      </c>
      <c r="B28" s="4">
        <f>净值数据!B28</f>
        <v>5.6964609706041003</v>
      </c>
      <c r="C28">
        <v>10000</v>
      </c>
      <c r="D28">
        <f>SUM(C$4:C28)</f>
        <v>250000</v>
      </c>
      <c r="E28">
        <f>C28/净值数据!B28</f>
        <v>1755.4759089202566</v>
      </c>
      <c r="F28">
        <f>SUM(E$4:E28)</f>
        <v>45217.709967846538</v>
      </c>
      <c r="G28">
        <f>F28*净值数据!B28</f>
        <v>257580.92001193381</v>
      </c>
      <c r="H28" s="8">
        <f t="shared" si="0"/>
        <v>3.0323680047735113E-2</v>
      </c>
    </row>
    <row r="29" spans="1:8" x14ac:dyDescent="0.2">
      <c r="A29" s="3">
        <f>净值数据!A29</f>
        <v>41698</v>
      </c>
      <c r="B29" s="4">
        <f>净值数据!B29</f>
        <v>5.8439170447751003</v>
      </c>
      <c r="C29">
        <v>10000</v>
      </c>
      <c r="D29">
        <f>SUM(C$4:C29)</f>
        <v>260000</v>
      </c>
      <c r="E29">
        <f>C29/净值数据!B29</f>
        <v>1711.1810320683367</v>
      </c>
      <c r="F29">
        <f>SUM(E$4:E29)</f>
        <v>46928.890999914875</v>
      </c>
      <c r="G29">
        <f>F29*净值数据!B29</f>
        <v>274248.54600679531</v>
      </c>
      <c r="H29" s="8">
        <f t="shared" si="0"/>
        <v>5.4802100026135836E-2</v>
      </c>
    </row>
    <row r="30" spans="1:8" x14ac:dyDescent="0.2">
      <c r="A30" s="3">
        <f>净值数据!A30</f>
        <v>41729</v>
      </c>
      <c r="B30" s="4">
        <f>净值数据!B30</f>
        <v>5.9448080428920003</v>
      </c>
      <c r="C30">
        <v>10000</v>
      </c>
      <c r="D30">
        <f>SUM(C$4:C30)</f>
        <v>270000</v>
      </c>
      <c r="E30">
        <f>C30/净值数据!B30</f>
        <v>1682.1401007147156</v>
      </c>
      <c r="F30">
        <f>SUM(E$4:E30)</f>
        <v>48611.031100629589</v>
      </c>
      <c r="G30">
        <f>F30*净值数据!B30</f>
        <v>288983.24866029597</v>
      </c>
      <c r="H30" s="8">
        <f t="shared" si="0"/>
        <v>7.03083283714665E-2</v>
      </c>
    </row>
    <row r="31" spans="1:8" x14ac:dyDescent="0.2">
      <c r="A31" s="3">
        <f>净值数据!A31</f>
        <v>41759</v>
      </c>
      <c r="B31" s="4">
        <f>净值数据!B31</f>
        <v>6.1077858090810002</v>
      </c>
      <c r="C31">
        <v>10000</v>
      </c>
      <c r="D31">
        <f>SUM(C$4:C31)</f>
        <v>280000</v>
      </c>
      <c r="E31">
        <f>C31/净值数据!B31</f>
        <v>1637.2545325888952</v>
      </c>
      <c r="F31">
        <f>SUM(E$4:E31)</f>
        <v>50248.285633218482</v>
      </c>
      <c r="G31">
        <f>F31*净值数据!B31</f>
        <v>306905.76592122053</v>
      </c>
      <c r="H31" s="8">
        <f t="shared" si="0"/>
        <v>9.6092021147216267E-2</v>
      </c>
    </row>
    <row r="32" spans="1:8" x14ac:dyDescent="0.2">
      <c r="A32" s="3">
        <f>净值数据!A32</f>
        <v>41789</v>
      </c>
      <c r="B32" s="4">
        <f>净值数据!B32</f>
        <v>5.7818302767030998</v>
      </c>
      <c r="C32">
        <v>10000</v>
      </c>
      <c r="D32">
        <f>SUM(C$4:C32)</f>
        <v>290000</v>
      </c>
      <c r="E32">
        <f>C32/净值数据!B32</f>
        <v>1729.5561303992779</v>
      </c>
      <c r="F32">
        <f>SUM(E$4:E32)</f>
        <v>51977.841763617762</v>
      </c>
      <c r="G32">
        <f>F32*净值数据!B32</f>
        <v>300527.05922656803</v>
      </c>
      <c r="H32" s="8">
        <f t="shared" si="0"/>
        <v>3.630020422954483E-2</v>
      </c>
    </row>
    <row r="33" spans="1:8" x14ac:dyDescent="0.2">
      <c r="A33" s="3">
        <f>净值数据!A33</f>
        <v>41820</v>
      </c>
      <c r="B33" s="4">
        <f>净值数据!B33</f>
        <v>5.8602691775139002</v>
      </c>
      <c r="C33">
        <v>10000</v>
      </c>
      <c r="D33">
        <f>SUM(C$4:C33)</f>
        <v>300000</v>
      </c>
      <c r="E33">
        <f>C33/净值数据!B33</f>
        <v>1706.4062583286143</v>
      </c>
      <c r="F33">
        <f>SUM(E$4:E33)</f>
        <v>53684.248021946376</v>
      </c>
      <c r="G33">
        <f>F33*净值数据!B33</f>
        <v>314604.1440010239</v>
      </c>
      <c r="H33" s="8">
        <f t="shared" si="0"/>
        <v>4.8680480003413074E-2</v>
      </c>
    </row>
    <row r="34" spans="1:8" x14ac:dyDescent="0.2">
      <c r="A34" s="3">
        <f>净值数据!A34</f>
        <v>41851</v>
      </c>
      <c r="B34" s="4">
        <f>净值数据!B34</f>
        <v>6.2754895379173998</v>
      </c>
      <c r="C34">
        <v>10000</v>
      </c>
      <c r="D34">
        <f>SUM(C$4:C34)</f>
        <v>310000</v>
      </c>
      <c r="E34">
        <f>C34/净值数据!B34</f>
        <v>1593.5011825895938</v>
      </c>
      <c r="F34">
        <f>SUM(E$4:E34)</f>
        <v>55277.749204535969</v>
      </c>
      <c r="G34">
        <f>F34*净值数据!B34</f>
        <v>346894.93681268732</v>
      </c>
      <c r="H34" s="8">
        <f t="shared" si="0"/>
        <v>0.11901592520221715</v>
      </c>
    </row>
    <row r="35" spans="1:8" x14ac:dyDescent="0.2">
      <c r="A35" s="3">
        <f>净值数据!A35</f>
        <v>41880</v>
      </c>
      <c r="B35" s="4">
        <f>净值数据!B35</f>
        <v>5.9074533093778996</v>
      </c>
      <c r="C35">
        <v>10000</v>
      </c>
      <c r="D35">
        <f>SUM(C$4:C35)</f>
        <v>320000</v>
      </c>
      <c r="E35">
        <f>C35/净值数据!B35</f>
        <v>1692.77681537073</v>
      </c>
      <c r="F35">
        <f>SUM(E$4:E35)</f>
        <v>56970.526019906698</v>
      </c>
      <c r="G35">
        <f>F35*净值数据!B35</f>
        <v>336550.72247329756</v>
      </c>
      <c r="H35" s="8">
        <f t="shared" si="0"/>
        <v>5.1721007729054858E-2</v>
      </c>
    </row>
    <row r="36" spans="1:8" x14ac:dyDescent="0.2">
      <c r="A36" s="3">
        <f>净值数据!A36</f>
        <v>41912</v>
      </c>
      <c r="B36" s="4">
        <f>净值数据!B36</f>
        <v>5.8885796566322997</v>
      </c>
      <c r="C36">
        <v>10000</v>
      </c>
      <c r="D36">
        <f>SUM(C$4:C36)</f>
        <v>330000</v>
      </c>
      <c r="E36">
        <f>C36/净值数据!B36</f>
        <v>1698.2023820866571</v>
      </c>
      <c r="F36">
        <f>SUM(E$4:E36)</f>
        <v>58668.728401993358</v>
      </c>
      <c r="G36">
        <f>F36*净值数据!B36</f>
        <v>345475.4805484637</v>
      </c>
      <c r="H36" s="8">
        <f t="shared" si="0"/>
        <v>4.6895395601405099E-2</v>
      </c>
    </row>
    <row r="37" spans="1:8" x14ac:dyDescent="0.2">
      <c r="A37" s="3">
        <f>净值数据!A37</f>
        <v>41943</v>
      </c>
      <c r="B37" s="4">
        <f>净值数据!B37</f>
        <v>6.0773161840884997</v>
      </c>
      <c r="C37">
        <v>10000</v>
      </c>
      <c r="D37">
        <f>SUM(C$4:C37)</f>
        <v>340000</v>
      </c>
      <c r="E37">
        <f>C37/净值数据!B37</f>
        <v>1645.463177674018</v>
      </c>
      <c r="F37">
        <f>SUM(E$4:E37)</f>
        <v>60314.191579667378</v>
      </c>
      <c r="G37">
        <f>F37*净值数据!B37</f>
        <v>366548.41261732689</v>
      </c>
      <c r="H37" s="8">
        <f t="shared" si="0"/>
        <v>7.8083566521549574E-2</v>
      </c>
    </row>
    <row r="38" spans="1:8" x14ac:dyDescent="0.2">
      <c r="A38" s="3">
        <f>净值数据!A38</f>
        <v>41971</v>
      </c>
      <c r="B38" s="4">
        <f>净值数据!B38</f>
        <v>6.9171937312683998</v>
      </c>
      <c r="C38">
        <v>10000</v>
      </c>
      <c r="D38">
        <f>SUM(C$4:C38)</f>
        <v>350000</v>
      </c>
      <c r="E38">
        <f>C38/净值数据!B38</f>
        <v>1445.6729691979162</v>
      </c>
      <c r="F38">
        <f>SUM(E$4:E38)</f>
        <v>61759.864548865298</v>
      </c>
      <c r="G38">
        <f>F38*净值数据!B38</f>
        <v>427204.94790139649</v>
      </c>
      <c r="H38" s="8">
        <f t="shared" si="0"/>
        <v>0.22058556543256147</v>
      </c>
    </row>
    <row r="39" spans="1:8" x14ac:dyDescent="0.2">
      <c r="A39" s="3">
        <f>净值数据!A39</f>
        <v>42004</v>
      </c>
      <c r="B39" s="4">
        <f>净值数据!B39</f>
        <v>10.267267093615001</v>
      </c>
      <c r="C39">
        <v>10000</v>
      </c>
      <c r="D39">
        <f>SUM(C$4:C39)</f>
        <v>360000</v>
      </c>
      <c r="E39">
        <f>C39/净值数据!B39</f>
        <v>973.96901325561032</v>
      </c>
      <c r="F39">
        <f>SUM(E$4:E39)</f>
        <v>62733.833562120912</v>
      </c>
      <c r="G39">
        <f>F39*净值数据!B39</f>
        <v>644105.02498868434</v>
      </c>
      <c r="H39" s="8">
        <f t="shared" si="0"/>
        <v>0.78918062496856756</v>
      </c>
    </row>
    <row r="40" spans="1:8" x14ac:dyDescent="0.2">
      <c r="A40" s="3">
        <f>净值数据!A40</f>
        <v>42034</v>
      </c>
      <c r="B40" s="4">
        <f>净值数据!B40</f>
        <v>9.0032989875571996</v>
      </c>
      <c r="C40">
        <v>10000</v>
      </c>
      <c r="D40">
        <f>SUM(C$4:C40)</f>
        <v>370000</v>
      </c>
      <c r="E40">
        <f>C40/净值数据!B40</f>
        <v>1110.7039779330075</v>
      </c>
      <c r="F40">
        <f>SUM(E$4:E40)</f>
        <v>63844.53754005392</v>
      </c>
      <c r="G40">
        <f>F40*净值数据!B40</f>
        <v>574811.46019542508</v>
      </c>
      <c r="H40" s="8">
        <f t="shared" si="0"/>
        <v>0.55354448701466241</v>
      </c>
    </row>
    <row r="41" spans="1:8" x14ac:dyDescent="0.2">
      <c r="A41" s="3">
        <f>净值数据!A41</f>
        <v>42062</v>
      </c>
      <c r="B41" s="4">
        <f>净值数据!B41</f>
        <v>8.7751266795304996</v>
      </c>
      <c r="C41">
        <v>10000</v>
      </c>
      <c r="D41">
        <f>SUM(C$4:C41)</f>
        <v>380000</v>
      </c>
      <c r="E41">
        <f>C41/净值数据!B41</f>
        <v>1139.5846880850995</v>
      </c>
      <c r="F41">
        <f>SUM(E$4:E41)</f>
        <v>64984.122228139022</v>
      </c>
      <c r="G41">
        <f>F41*净值数据!B41</f>
        <v>570243.90471001365</v>
      </c>
      <c r="H41" s="8">
        <f t="shared" si="0"/>
        <v>0.50064185450003595</v>
      </c>
    </row>
    <row r="42" spans="1:8" x14ac:dyDescent="0.2">
      <c r="A42" s="3">
        <f>净值数据!A42</f>
        <v>42094</v>
      </c>
      <c r="B42" s="4">
        <f>净值数据!B42</f>
        <v>9.2219641160828996</v>
      </c>
      <c r="C42">
        <v>10000</v>
      </c>
      <c r="D42">
        <f>SUM(C$4:C42)</f>
        <v>390000</v>
      </c>
      <c r="E42">
        <f>C42/净值数据!B42</f>
        <v>1084.3676980438715</v>
      </c>
      <c r="F42">
        <f>SUM(E$4:E42)</f>
        <v>66068.489926182898</v>
      </c>
      <c r="G42">
        <f>F42*净值数据!B42</f>
        <v>609281.24330304319</v>
      </c>
      <c r="H42" s="8">
        <f t="shared" si="0"/>
        <v>0.56225959821293126</v>
      </c>
    </row>
    <row r="43" spans="1:8" x14ac:dyDescent="0.2">
      <c r="A43" s="3">
        <f>净值数据!A43</f>
        <v>42124</v>
      </c>
      <c r="B43" s="4">
        <f>净值数据!B43</f>
        <v>10.096624630186</v>
      </c>
      <c r="C43">
        <v>10000</v>
      </c>
      <c r="D43">
        <f>SUM(C$4:C43)</f>
        <v>400000</v>
      </c>
      <c r="E43">
        <f>C43/净值数据!B43</f>
        <v>990.43000668786681</v>
      </c>
      <c r="F43">
        <f>SUM(E$4:E43)</f>
        <v>67058.919932870762</v>
      </c>
      <c r="G43">
        <f>F43*净值数据!B43</f>
        <v>677068.74266789376</v>
      </c>
      <c r="H43" s="8">
        <f t="shared" si="0"/>
        <v>0.6926718566697343</v>
      </c>
    </row>
    <row r="44" spans="1:8" x14ac:dyDescent="0.2">
      <c r="A44" s="3">
        <f>净值数据!A44</f>
        <v>42153</v>
      </c>
      <c r="B44" s="4">
        <f>净值数据!B44</f>
        <v>9.5261938601185996</v>
      </c>
      <c r="C44">
        <v>10000</v>
      </c>
      <c r="D44">
        <f>SUM(C$4:C44)</f>
        <v>410000</v>
      </c>
      <c r="E44">
        <f>C44/净值数据!B44</f>
        <v>1049.7371927171239</v>
      </c>
      <c r="F44">
        <f>SUM(E$4:E44)</f>
        <v>68108.657125587881</v>
      </c>
      <c r="G44">
        <f>F44*净值数据!B44</f>
        <v>648816.27133069816</v>
      </c>
      <c r="H44" s="8">
        <f t="shared" si="0"/>
        <v>0.58247871056267853</v>
      </c>
    </row>
    <row r="45" spans="1:8" x14ac:dyDescent="0.2">
      <c r="A45" s="3">
        <f>净值数据!A45</f>
        <v>42185</v>
      </c>
      <c r="B45" s="4">
        <f>净值数据!B45</f>
        <v>9.4501364241097008</v>
      </c>
      <c r="C45">
        <v>10000</v>
      </c>
      <c r="D45">
        <f>SUM(C$4:C45)</f>
        <v>420000</v>
      </c>
      <c r="E45">
        <f>C45/净值数据!B45</f>
        <v>1058.1857817933144</v>
      </c>
      <c r="F45">
        <f>SUM(E$4:E45)</f>
        <v>69166.8429073812</v>
      </c>
      <c r="G45">
        <f>F45*净值数据!B45</f>
        <v>653636.10149971675</v>
      </c>
      <c r="H45" s="8">
        <f t="shared" si="0"/>
        <v>0.5562764321421827</v>
      </c>
    </row>
    <row r="46" spans="1:8" x14ac:dyDescent="0.2">
      <c r="A46" s="3">
        <f>净值数据!A46</f>
        <v>42216</v>
      </c>
      <c r="B46" s="4">
        <f>净值数据!B46</f>
        <v>8.7399131942908994</v>
      </c>
      <c r="C46">
        <v>10000</v>
      </c>
      <c r="D46">
        <f>SUM(C$4:C46)</f>
        <v>430000</v>
      </c>
      <c r="E46">
        <f>C46/净值数据!B46</f>
        <v>1144.1761236864706</v>
      </c>
      <c r="F46">
        <f>SUM(E$4:E46)</f>
        <v>70311.01903106767</v>
      </c>
      <c r="G46">
        <f>F46*净值数据!B46</f>
        <v>614512.20293366688</v>
      </c>
      <c r="H46" s="8">
        <f t="shared" si="0"/>
        <v>0.42909814635736487</v>
      </c>
    </row>
    <row r="47" spans="1:8" x14ac:dyDescent="0.2">
      <c r="A47" s="3">
        <f>净值数据!A47</f>
        <v>42247</v>
      </c>
      <c r="B47" s="4">
        <f>净值数据!B47</f>
        <v>8.2399401622742001</v>
      </c>
      <c r="C47">
        <v>10000</v>
      </c>
      <c r="D47">
        <f>SUM(C$4:C47)</f>
        <v>440000</v>
      </c>
      <c r="E47">
        <f>C47/净值数据!B47</f>
        <v>1213.6010460105124</v>
      </c>
      <c r="F47">
        <f>SUM(E$4:E47)</f>
        <v>71524.620077078187</v>
      </c>
      <c r="G47">
        <f>F47*净值数据!B47</f>
        <v>589358.58956452017</v>
      </c>
      <c r="H47" s="8">
        <f t="shared" si="0"/>
        <v>0.33945133991936394</v>
      </c>
    </row>
    <row r="48" spans="1:8" x14ac:dyDescent="0.2">
      <c r="A48" s="3">
        <f>净值数据!A48</f>
        <v>42277</v>
      </c>
      <c r="B48" s="4">
        <f>净值数据!B48</f>
        <v>8.1245617702704003</v>
      </c>
      <c r="C48">
        <v>10000</v>
      </c>
      <c r="D48">
        <f>SUM(C$4:C48)</f>
        <v>450000</v>
      </c>
      <c r="E48">
        <f>C48/净值数据!B48</f>
        <v>1230.8356170781112</v>
      </c>
      <c r="F48">
        <f>SUM(E$4:E48)</f>
        <v>72755.455694156291</v>
      </c>
      <c r="G48">
        <f>F48*净值数据!B48</f>
        <v>591106.19391134416</v>
      </c>
      <c r="H48" s="8">
        <f t="shared" si="0"/>
        <v>0.31356931980298697</v>
      </c>
    </row>
    <row r="49" spans="1:8" x14ac:dyDescent="0.2">
      <c r="A49" s="3">
        <f>净值数据!A49</f>
        <v>42307</v>
      </c>
      <c r="B49" s="4">
        <f>净值数据!B49</f>
        <v>8.2687847602751994</v>
      </c>
      <c r="C49">
        <v>10000</v>
      </c>
      <c r="D49">
        <f>SUM(C$4:C49)</f>
        <v>460000</v>
      </c>
      <c r="E49">
        <f>C49/净值数据!B49</f>
        <v>1209.3675539895396</v>
      </c>
      <c r="F49">
        <f>SUM(E$4:E49)</f>
        <v>73964.823248145825</v>
      </c>
      <c r="G49">
        <f>F49*净值数据!B49</f>
        <v>611599.20327071694</v>
      </c>
      <c r="H49" s="8">
        <f t="shared" si="0"/>
        <v>0.32956348537112379</v>
      </c>
    </row>
    <row r="50" spans="1:8" x14ac:dyDescent="0.2">
      <c r="A50" s="3">
        <f>净值数据!A50</f>
        <v>42338</v>
      </c>
      <c r="B50" s="4">
        <f>净值数据!B50</f>
        <v>8.2976293582762004</v>
      </c>
      <c r="C50">
        <v>10000</v>
      </c>
      <c r="D50">
        <f>SUM(C$4:C50)</f>
        <v>470000</v>
      </c>
      <c r="E50">
        <f>C50/净值数据!B50</f>
        <v>1205.1634952850509</v>
      </c>
      <c r="F50">
        <f>SUM(E$4:E50)</f>
        <v>75169.986743430869</v>
      </c>
      <c r="G50">
        <f>F50*净值数据!B50</f>
        <v>623732.68886352482</v>
      </c>
      <c r="H50" s="8">
        <f t="shared" si="0"/>
        <v>0.3270908273692017</v>
      </c>
    </row>
    <row r="51" spans="1:8" x14ac:dyDescent="0.2">
      <c r="A51" s="3">
        <f>净值数据!A51</f>
        <v>42369</v>
      </c>
      <c r="B51" s="4">
        <f>净值数据!B51</f>
        <v>9.2687308243085003</v>
      </c>
      <c r="C51">
        <v>10000</v>
      </c>
      <c r="D51">
        <f>SUM(C$4:C51)</f>
        <v>480000</v>
      </c>
      <c r="E51">
        <f>C51/净值数据!B51</f>
        <v>1078.8963655923255</v>
      </c>
      <c r="F51">
        <f>SUM(E$4:E51)</f>
        <v>76248.883109023198</v>
      </c>
      <c r="G51">
        <f>F51*净值数据!B51</f>
        <v>706730.37319169904</v>
      </c>
      <c r="H51" s="8">
        <f t="shared" si="0"/>
        <v>0.47235494414937307</v>
      </c>
    </row>
    <row r="52" spans="1:8" x14ac:dyDescent="0.2">
      <c r="A52" s="3">
        <f>净值数据!A52</f>
        <v>42398</v>
      </c>
      <c r="B52" s="4">
        <f>净值数据!B52</f>
        <v>8.2591698942748994</v>
      </c>
      <c r="C52">
        <v>10000</v>
      </c>
      <c r="D52">
        <f>SUM(C$4:C52)</f>
        <v>490000</v>
      </c>
      <c r="E52">
        <f>C52/净值数据!B52</f>
        <v>1210.7754323993033</v>
      </c>
      <c r="F52">
        <f>SUM(E$4:E52)</f>
        <v>77459.658541422497</v>
      </c>
      <c r="G52">
        <f>F52*净值数据!B52</f>
        <v>639752.47984613024</v>
      </c>
      <c r="H52" s="8">
        <f t="shared" si="0"/>
        <v>0.30561730580842905</v>
      </c>
    </row>
    <row r="53" spans="1:8" x14ac:dyDescent="0.2">
      <c r="A53" s="3">
        <f>净值数据!A53</f>
        <v>42429</v>
      </c>
      <c r="B53" s="4">
        <f>净值数据!B53</f>
        <v>8.1991742559999992</v>
      </c>
      <c r="C53">
        <v>10000</v>
      </c>
      <c r="D53">
        <f>SUM(C$4:C53)</f>
        <v>500000</v>
      </c>
      <c r="E53">
        <f>C53/净值数据!B53</f>
        <v>1219.6350129627006</v>
      </c>
      <c r="F53">
        <f>SUM(E$4:E53)</f>
        <v>78679.293554385193</v>
      </c>
      <c r="G53">
        <f>F53*净值数据!B53</f>
        <v>645105.2381913818</v>
      </c>
      <c r="H53" s="8">
        <f t="shared" si="0"/>
        <v>0.29021047638276354</v>
      </c>
    </row>
    <row r="54" spans="1:8" x14ac:dyDescent="0.2">
      <c r="A54" s="3">
        <f>净值数据!A54</f>
        <v>42460</v>
      </c>
      <c r="B54" s="4">
        <f>净值数据!B54</f>
        <v>8.8395831327999996</v>
      </c>
      <c r="C54">
        <v>10000</v>
      </c>
      <c r="D54">
        <f>SUM(C$4:C54)</f>
        <v>510000</v>
      </c>
      <c r="E54">
        <f>C54/净值数据!B54</f>
        <v>1131.2750669083227</v>
      </c>
      <c r="F54">
        <f>SUM(E$4:E54)</f>
        <v>79810.568621293511</v>
      </c>
      <c r="G54">
        <f>F54*净值数据!B54</f>
        <v>705492.1562039631</v>
      </c>
      <c r="H54" s="8">
        <f t="shared" si="0"/>
        <v>0.38331795334110419</v>
      </c>
    </row>
    <row r="55" spans="1:8" x14ac:dyDescent="0.2">
      <c r="A55" s="3">
        <f>净值数据!A55</f>
        <v>42489</v>
      </c>
      <c r="B55" s="4">
        <f>净值数据!B55</f>
        <v>9.0239432639999997</v>
      </c>
      <c r="C55">
        <v>10000</v>
      </c>
      <c r="D55">
        <f>SUM(C$4:C55)</f>
        <v>520000</v>
      </c>
      <c r="E55">
        <f>C55/净值数据!B55</f>
        <v>1108.1629956489053</v>
      </c>
      <c r="F55">
        <f>SUM(E$4:E55)</f>
        <v>80918.731616942416</v>
      </c>
      <c r="G55">
        <f>F55*净值数据!B55</f>
        <v>730206.04310613137</v>
      </c>
      <c r="H55" s="8">
        <f t="shared" si="0"/>
        <v>0.40424239058871425</v>
      </c>
    </row>
    <row r="56" spans="1:8" x14ac:dyDescent="0.2">
      <c r="A56" s="3">
        <f>净值数据!A56</f>
        <v>42521</v>
      </c>
      <c r="B56" s="4">
        <f>净值数据!B56</f>
        <v>8.8201768032000007</v>
      </c>
      <c r="C56">
        <v>10000</v>
      </c>
      <c r="D56">
        <f>SUM(C$4:C56)</f>
        <v>530000</v>
      </c>
      <c r="E56">
        <f>C56/净值数据!B56</f>
        <v>1133.764120960926</v>
      </c>
      <c r="F56">
        <f>SUM(E$4:E56)</f>
        <v>82052.495737903344</v>
      </c>
      <c r="G56">
        <f>F56*净值数据!B56</f>
        <v>723717.51955212199</v>
      </c>
      <c r="H56" s="8">
        <f t="shared" si="0"/>
        <v>0.36550475387192827</v>
      </c>
    </row>
    <row r="57" spans="1:8" x14ac:dyDescent="0.2">
      <c r="A57" s="3">
        <f>净值数据!A57</f>
        <v>42551</v>
      </c>
      <c r="B57" s="4">
        <f>净值数据!B57</f>
        <v>8.8201610000000006</v>
      </c>
      <c r="C57">
        <v>10000</v>
      </c>
      <c r="D57">
        <f>SUM(C$4:C57)</f>
        <v>540000</v>
      </c>
      <c r="E57">
        <f>C57/净值数据!B57</f>
        <v>1133.76615234121</v>
      </c>
      <c r="F57">
        <f>SUM(E$4:E57)</f>
        <v>83186.261890244554</v>
      </c>
      <c r="G57">
        <f>F57*净值数据!B57</f>
        <v>733716.22286012128</v>
      </c>
      <c r="H57" s="8">
        <f t="shared" si="0"/>
        <v>0.35873374603726171</v>
      </c>
    </row>
    <row r="58" spans="1:8" x14ac:dyDescent="0.2">
      <c r="A58" s="3">
        <f>净值数据!A58</f>
        <v>42580</v>
      </c>
      <c r="B58" s="4">
        <f>净值数据!B58</f>
        <v>9.0473320000000008</v>
      </c>
      <c r="C58">
        <v>10000</v>
      </c>
      <c r="D58">
        <f>SUM(C$4:C58)</f>
        <v>550000</v>
      </c>
      <c r="E58">
        <f>C58/净值数据!B58</f>
        <v>1105.2982249352626</v>
      </c>
      <c r="F58">
        <f>SUM(E$4:E58)</f>
        <v>84291.560115179818</v>
      </c>
      <c r="G58">
        <f>F58*净值数据!B58</f>
        <v>762613.72915999009</v>
      </c>
      <c r="H58" s="8">
        <f t="shared" si="0"/>
        <v>0.3865704166545274</v>
      </c>
    </row>
    <row r="59" spans="1:8" x14ac:dyDescent="0.2">
      <c r="A59" s="3">
        <f>净值数据!A59</f>
        <v>42613</v>
      </c>
      <c r="B59" s="4">
        <f>净值数据!B59</f>
        <v>9.195487</v>
      </c>
      <c r="C59">
        <v>10000</v>
      </c>
      <c r="D59">
        <f>SUM(C$4:C59)</f>
        <v>560000</v>
      </c>
      <c r="E59">
        <f>C59/净值数据!B59</f>
        <v>1087.4899828578955</v>
      </c>
      <c r="F59">
        <f>SUM(E$4:E59)</f>
        <v>85379.050098037711</v>
      </c>
      <c r="G59">
        <f>F59*净值数据!B59</f>
        <v>785101.94524885446</v>
      </c>
      <c r="H59" s="8">
        <f t="shared" si="0"/>
        <v>0.40196775937295448</v>
      </c>
    </row>
    <row r="60" spans="1:8" x14ac:dyDescent="0.2">
      <c r="A60" s="3">
        <f>净值数据!A60</f>
        <v>42643</v>
      </c>
      <c r="B60" s="4">
        <f>净值数据!B60</f>
        <v>9.26</v>
      </c>
      <c r="C60">
        <v>10000</v>
      </c>
      <c r="D60">
        <f>SUM(C$4:C60)</f>
        <v>570000</v>
      </c>
      <c r="E60">
        <f>C60/净值数据!B60</f>
        <v>1079.913606911447</v>
      </c>
      <c r="F60">
        <f>SUM(E$4:E60)</f>
        <v>86458.963704949158</v>
      </c>
      <c r="G60">
        <f>F60*净值数据!B60</f>
        <v>800610.00390782917</v>
      </c>
      <c r="H60" s="8">
        <f t="shared" si="0"/>
        <v>0.40457895422426171</v>
      </c>
    </row>
    <row r="61" spans="1:8" x14ac:dyDescent="0.2">
      <c r="A61" s="3">
        <f>净值数据!A61</f>
        <v>42674</v>
      </c>
      <c r="B61" s="4">
        <f>净值数据!B61</f>
        <v>9.1999999999999993</v>
      </c>
      <c r="C61">
        <v>10000</v>
      </c>
      <c r="D61">
        <f>SUM(C$4:C61)</f>
        <v>580000</v>
      </c>
      <c r="E61">
        <f>C61/净值数据!B61</f>
        <v>1086.9565217391305</v>
      </c>
      <c r="F61">
        <f>SUM(E$4:E61)</f>
        <v>87545.920226688293</v>
      </c>
      <c r="G61">
        <f>F61*净值数据!B61</f>
        <v>805422.46608553221</v>
      </c>
      <c r="H61" s="8">
        <f t="shared" si="0"/>
        <v>0.38865942428540046</v>
      </c>
    </row>
    <row r="62" spans="1:8" x14ac:dyDescent="0.2">
      <c r="A62" s="3">
        <f>净值数据!A62</f>
        <v>42704</v>
      </c>
      <c r="B62" s="4">
        <f>净值数据!B62</f>
        <v>9.5</v>
      </c>
      <c r="C62">
        <v>10000</v>
      </c>
      <c r="D62">
        <f>SUM(C$4:C62)</f>
        <v>590000</v>
      </c>
      <c r="E62">
        <f>C62/净值数据!B62</f>
        <v>1052.6315789473683</v>
      </c>
      <c r="F62">
        <f>SUM(E$4:E62)</f>
        <v>88598.551805635667</v>
      </c>
      <c r="G62">
        <f>F62*净值数据!B62</f>
        <v>841686.24215353886</v>
      </c>
      <c r="H62" s="8">
        <f t="shared" si="0"/>
        <v>0.4265868511076929</v>
      </c>
    </row>
    <row r="63" spans="1:8" x14ac:dyDescent="0.2">
      <c r="A63" s="3">
        <f>净值数据!A63</f>
        <v>42734</v>
      </c>
      <c r="B63" s="4">
        <f>净值数据!B63</f>
        <v>9.08</v>
      </c>
      <c r="C63">
        <v>10000</v>
      </c>
      <c r="D63">
        <f>SUM(C$4:C63)</f>
        <v>600000</v>
      </c>
      <c r="E63">
        <f>C63/净值数据!B63</f>
        <v>1101.3215859030836</v>
      </c>
      <c r="F63">
        <f>SUM(E$4:E63)</f>
        <v>89699.873391538757</v>
      </c>
      <c r="G63">
        <f>F63*净值数据!B63</f>
        <v>814474.8503951719</v>
      </c>
      <c r="H63" s="8">
        <f t="shared" si="0"/>
        <v>0.35745808399195322</v>
      </c>
    </row>
  </sheetData>
  <phoneticPr fontId="2" type="noConversion"/>
  <conditionalFormatting sqref="H1:H1048576">
    <cfRule type="cellIs" dxfId="1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topLeftCell="A15" workbookViewId="0">
      <selection activeCell="A39" sqref="A39:XFD39"/>
    </sheetView>
  </sheetViews>
  <sheetFormatPr defaultRowHeight="14.25" x14ac:dyDescent="0.2"/>
  <cols>
    <col min="1" max="1" width="11.625" style="4" customWidth="1"/>
    <col min="2" max="2" width="7.125" style="4" bestFit="1" customWidth="1"/>
    <col min="3" max="3" width="14.125" bestFit="1" customWidth="1"/>
    <col min="4" max="6" width="13" bestFit="1" customWidth="1"/>
    <col min="7" max="7" width="12.75" bestFit="1" customWidth="1"/>
    <col min="8" max="8" width="13" bestFit="1" customWidth="1"/>
  </cols>
  <sheetData>
    <row r="3" spans="1:8" x14ac:dyDescent="0.2">
      <c r="A3" s="4" t="str">
        <f>净值数据!A3</f>
        <v>日期</v>
      </c>
      <c r="B3" s="4" t="s">
        <v>7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>
        <f>净值数据!A4</f>
        <v>40939</v>
      </c>
      <c r="B4" s="9">
        <f>净值数据!C4</f>
        <v>9.9163814110985005</v>
      </c>
      <c r="C4">
        <v>10000</v>
      </c>
      <c r="D4">
        <f>SUM(C$4:C4)</f>
        <v>10000</v>
      </c>
      <c r="E4" s="1">
        <f>C4/B4</f>
        <v>1008.4323691712698</v>
      </c>
      <c r="F4">
        <f>SUM(E$4:E4)</f>
        <v>1008.4323691712698</v>
      </c>
      <c r="G4">
        <f>F4*B4</f>
        <v>10000</v>
      </c>
      <c r="H4" s="8">
        <f>G4/D4-1</f>
        <v>0</v>
      </c>
    </row>
    <row r="5" spans="1:8" x14ac:dyDescent="0.2">
      <c r="A5" s="3">
        <f>净值数据!A5</f>
        <v>40968</v>
      </c>
      <c r="B5" s="9">
        <f>净值数据!C5</f>
        <v>10.088840218248</v>
      </c>
      <c r="C5">
        <v>10000</v>
      </c>
      <c r="D5">
        <f>SUM(C$4:C5)</f>
        <v>20000</v>
      </c>
      <c r="E5" s="1">
        <f t="shared" ref="E5:E63" si="0">C5/B5</f>
        <v>991.19420901449973</v>
      </c>
      <c r="F5">
        <f>SUM(E$4:E5)</f>
        <v>1999.6265781857696</v>
      </c>
      <c r="G5">
        <f t="shared" ref="G5:G63" si="1">F5*B5</f>
        <v>20173.913043478224</v>
      </c>
      <c r="H5" s="8">
        <f t="shared" ref="H5:H63" si="2">G5/D5-1</f>
        <v>8.6956521739112169E-3</v>
      </c>
    </row>
    <row r="6" spans="1:8" x14ac:dyDescent="0.2">
      <c r="A6" s="3">
        <f>净值数据!A6</f>
        <v>40998</v>
      </c>
      <c r="B6" s="9">
        <f>净值数据!C6</f>
        <v>9.3284536594523004</v>
      </c>
      <c r="C6">
        <v>10000</v>
      </c>
      <c r="D6">
        <f>SUM(C$4:C6)</f>
        <v>30000</v>
      </c>
      <c r="E6" s="1">
        <f t="shared" si="0"/>
        <v>1071.9890310938338</v>
      </c>
      <c r="F6">
        <f>SUM(E$4:E6)</f>
        <v>3071.6156092796036</v>
      </c>
      <c r="G6">
        <f t="shared" si="1"/>
        <v>28653.423870815124</v>
      </c>
      <c r="H6" s="8">
        <f t="shared" si="2"/>
        <v>-4.4885870972829145E-2</v>
      </c>
    </row>
    <row r="7" spans="1:8" x14ac:dyDescent="0.2">
      <c r="A7" s="3">
        <f>净值数据!A7</f>
        <v>41026</v>
      </c>
      <c r="B7" s="9">
        <f>净值数据!C7</f>
        <v>9.5636247601108</v>
      </c>
      <c r="C7">
        <v>10000</v>
      </c>
      <c r="D7">
        <f>SUM(C$4:C7)</f>
        <v>40000</v>
      </c>
      <c r="E7" s="1">
        <f t="shared" si="0"/>
        <v>1045.6286450833256</v>
      </c>
      <c r="F7">
        <f>SUM(E$4:E7)</f>
        <v>4117.2442543629295</v>
      </c>
      <c r="G7">
        <f t="shared" si="1"/>
        <v>39375.779094449244</v>
      </c>
      <c r="H7" s="8">
        <f t="shared" si="2"/>
        <v>-1.5605522638768909E-2</v>
      </c>
    </row>
    <row r="8" spans="1:8" x14ac:dyDescent="0.2">
      <c r="A8" s="3">
        <f>净值数据!A8</f>
        <v>41060</v>
      </c>
      <c r="B8" s="9">
        <f>净值数据!C8</f>
        <v>9.1403167789255004</v>
      </c>
      <c r="C8">
        <v>10000</v>
      </c>
      <c r="D8">
        <f>SUM(C$4:C8)</f>
        <v>50000</v>
      </c>
      <c r="E8" s="1">
        <f t="shared" si="0"/>
        <v>1094.0539854216695</v>
      </c>
      <c r="F8">
        <f>SUM(E$4:E8)</f>
        <v>5211.298239784599</v>
      </c>
      <c r="G8">
        <f t="shared" si="1"/>
        <v>47632.916741088098</v>
      </c>
      <c r="H8" s="8">
        <f t="shared" si="2"/>
        <v>-4.7341665178238013E-2</v>
      </c>
    </row>
    <row r="9" spans="1:8" x14ac:dyDescent="0.2">
      <c r="A9" s="3">
        <f>净值数据!A9</f>
        <v>41089</v>
      </c>
      <c r="B9" s="9">
        <f>净值数据!C9</f>
        <v>8.8799046306722005</v>
      </c>
      <c r="C9">
        <v>10000</v>
      </c>
      <c r="D9">
        <f>SUM(C$4:C9)</f>
        <v>60000</v>
      </c>
      <c r="E9" s="1">
        <f t="shared" si="0"/>
        <v>1126.138220613188</v>
      </c>
      <c r="F9">
        <f>SUM(E$4:E9)</f>
        <v>6337.4364603977865</v>
      </c>
      <c r="G9">
        <f t="shared" si="1"/>
        <v>56275.831371277141</v>
      </c>
      <c r="H9" s="8">
        <f t="shared" si="2"/>
        <v>-6.2069477145381025E-2</v>
      </c>
    </row>
    <row r="10" spans="1:8" x14ac:dyDescent="0.2">
      <c r="A10" s="3">
        <f>净值数据!A10</f>
        <v>41121</v>
      </c>
      <c r="B10" s="9">
        <f>净值数据!C10</f>
        <v>8.0667265509403006</v>
      </c>
      <c r="C10">
        <v>10000</v>
      </c>
      <c r="D10">
        <f>SUM(C$4:C10)</f>
        <v>70000</v>
      </c>
      <c r="E10" s="1">
        <f t="shared" si="0"/>
        <v>1239.6602186588743</v>
      </c>
      <c r="F10">
        <f>SUM(E$4:E10)</f>
        <v>7577.0966790566608</v>
      </c>
      <c r="G10">
        <f t="shared" si="1"/>
        <v>61122.366959987943</v>
      </c>
      <c r="H10" s="8">
        <f t="shared" si="2"/>
        <v>-0.12682332914302941</v>
      </c>
    </row>
    <row r="11" spans="1:8" x14ac:dyDescent="0.2">
      <c r="A11" s="3">
        <f>净值数据!A11</f>
        <v>41152</v>
      </c>
      <c r="B11" s="9">
        <f>净值数据!C11</f>
        <v>8.1968350436973996</v>
      </c>
      <c r="C11">
        <v>10000</v>
      </c>
      <c r="D11">
        <f>SUM(C$4:C11)</f>
        <v>80000</v>
      </c>
      <c r="E11" s="1">
        <f t="shared" si="0"/>
        <v>1219.983072330956</v>
      </c>
      <c r="F11">
        <f>SUM(E$4:E11)</f>
        <v>8797.0797513876169</v>
      </c>
      <c r="G11">
        <f t="shared" si="1"/>
        <v>72108.211588374819</v>
      </c>
      <c r="H11" s="8">
        <f t="shared" si="2"/>
        <v>-9.8647355145314752E-2</v>
      </c>
    </row>
    <row r="12" spans="1:8" x14ac:dyDescent="0.2">
      <c r="A12" s="3">
        <f>净值数据!A12</f>
        <v>41180</v>
      </c>
      <c r="B12" s="9">
        <f>净值数据!C12</f>
        <v>8.2618892900760006</v>
      </c>
      <c r="C12">
        <v>10000</v>
      </c>
      <c r="D12">
        <f>SUM(C$4:C12)</f>
        <v>90000</v>
      </c>
      <c r="E12" s="1">
        <f t="shared" si="0"/>
        <v>1210.376906407083</v>
      </c>
      <c r="F12">
        <f>SUM(E$4:E12)</f>
        <v>10007.456657794701</v>
      </c>
      <c r="G12">
        <f t="shared" si="1"/>
        <v>82680.498981933808</v>
      </c>
      <c r="H12" s="8">
        <f t="shared" si="2"/>
        <v>-8.1327789089624347E-2</v>
      </c>
    </row>
    <row r="13" spans="1:8" x14ac:dyDescent="0.2">
      <c r="A13" s="3">
        <f>净值数据!A13</f>
        <v>41213</v>
      </c>
      <c r="B13" s="9">
        <f>净值数据!C13</f>
        <v>8.1968350436973996</v>
      </c>
      <c r="C13">
        <v>10000</v>
      </c>
      <c r="D13">
        <f>SUM(C$4:C13)</f>
        <v>100000</v>
      </c>
      <c r="E13" s="1">
        <f t="shared" si="0"/>
        <v>1219.983072330956</v>
      </c>
      <c r="F13">
        <f>SUM(E$4:E13)</f>
        <v>11227.439730125658</v>
      </c>
      <c r="G13">
        <f t="shared" si="1"/>
        <v>92029.471430894468</v>
      </c>
      <c r="H13" s="8">
        <f t="shared" si="2"/>
        <v>-7.9705285691055283E-2</v>
      </c>
    </row>
    <row r="14" spans="1:8" x14ac:dyDescent="0.2">
      <c r="A14" s="3">
        <f>净值数据!A14</f>
        <v>41243</v>
      </c>
      <c r="B14" s="9">
        <f>净值数据!C14</f>
        <v>8.1480443589135003</v>
      </c>
      <c r="C14">
        <v>10000</v>
      </c>
      <c r="D14">
        <f>SUM(C$4:C14)</f>
        <v>110000</v>
      </c>
      <c r="E14" s="1">
        <f t="shared" si="0"/>
        <v>1227.2883601892231</v>
      </c>
      <c r="F14">
        <f>SUM(E$4:E14)</f>
        <v>12454.72809031488</v>
      </c>
      <c r="G14">
        <f t="shared" si="1"/>
        <v>101481.67695809167</v>
      </c>
      <c r="H14" s="8">
        <f t="shared" si="2"/>
        <v>-7.7439300380984788E-2</v>
      </c>
    </row>
    <row r="15" spans="1:8" x14ac:dyDescent="0.2">
      <c r="A15" s="3">
        <f>净值数据!A15</f>
        <v>41274</v>
      </c>
      <c r="B15" s="9">
        <f>净值数据!C15</f>
        <v>11.181198596312999</v>
      </c>
      <c r="C15">
        <v>10000</v>
      </c>
      <c r="D15">
        <f>SUM(C$4:C15)</f>
        <v>120000</v>
      </c>
      <c r="E15" s="1">
        <f t="shared" si="0"/>
        <v>894.35849957065432</v>
      </c>
      <c r="F15">
        <f>SUM(E$4:E15)</f>
        <v>13349.086589885535</v>
      </c>
      <c r="G15">
        <f t="shared" si="1"/>
        <v>149258.78824088883</v>
      </c>
      <c r="H15" s="8">
        <f t="shared" si="2"/>
        <v>0.24382323534074013</v>
      </c>
    </row>
    <row r="16" spans="1:8" x14ac:dyDescent="0.2">
      <c r="A16" s="3">
        <f>净值数据!A16</f>
        <v>41305</v>
      </c>
      <c r="B16" s="9">
        <f>净值数据!C16</f>
        <v>11.628446540165999</v>
      </c>
      <c r="C16">
        <v>10000</v>
      </c>
      <c r="D16">
        <f>SUM(C$4:C16)</f>
        <v>130000</v>
      </c>
      <c r="E16" s="1">
        <f t="shared" si="0"/>
        <v>859.9600957409782</v>
      </c>
      <c r="F16">
        <f>SUM(E$4:E16)</f>
        <v>14209.046685626514</v>
      </c>
      <c r="G16">
        <f t="shared" si="1"/>
        <v>165229.1397705308</v>
      </c>
      <c r="H16" s="8">
        <f t="shared" si="2"/>
        <v>0.27099338285023689</v>
      </c>
    </row>
    <row r="17" spans="1:8" x14ac:dyDescent="0.2">
      <c r="A17" s="3">
        <f>净值数据!A17</f>
        <v>41333</v>
      </c>
      <c r="B17" s="9">
        <f>净值数据!C17</f>
        <v>10.815268460434</v>
      </c>
      <c r="C17">
        <v>10000</v>
      </c>
      <c r="D17">
        <f>SUM(C$4:C17)</f>
        <v>140000</v>
      </c>
      <c r="E17" s="1">
        <f t="shared" si="0"/>
        <v>924.61874955609892</v>
      </c>
      <c r="F17">
        <f>SUM(E$4:E17)</f>
        <v>15133.665435182613</v>
      </c>
      <c r="G17">
        <f t="shared" si="1"/>
        <v>163674.65447189071</v>
      </c>
      <c r="H17" s="8">
        <f t="shared" si="2"/>
        <v>0.16910467479921931</v>
      </c>
    </row>
    <row r="18" spans="1:8" x14ac:dyDescent="0.2">
      <c r="A18" s="3">
        <f>净值数据!A18</f>
        <v>41362</v>
      </c>
      <c r="B18" s="9">
        <f>净值数据!C18</f>
        <v>10.270439147014001</v>
      </c>
      <c r="C18">
        <v>10000</v>
      </c>
      <c r="D18">
        <f>SUM(C$4:C18)</f>
        <v>150000</v>
      </c>
      <c r="E18" s="1">
        <f t="shared" si="0"/>
        <v>973.6682002451056</v>
      </c>
      <c r="F18">
        <f>SUM(E$4:E18)</f>
        <v>16107.333635427718</v>
      </c>
      <c r="G18">
        <f t="shared" si="1"/>
        <v>165429.38992331218</v>
      </c>
      <c r="H18" s="8">
        <f t="shared" si="2"/>
        <v>0.10286259948874776</v>
      </c>
    </row>
    <row r="19" spans="1:8" x14ac:dyDescent="0.2">
      <c r="A19" s="3">
        <f>净值数据!A19</f>
        <v>41390</v>
      </c>
      <c r="B19" s="9">
        <f>净值数据!C19</f>
        <v>9.8801136687423998</v>
      </c>
      <c r="C19">
        <v>10000</v>
      </c>
      <c r="D19">
        <f>SUM(C$4:C19)</f>
        <v>160000</v>
      </c>
      <c r="E19" s="1">
        <f t="shared" si="0"/>
        <v>1012.1341044523489</v>
      </c>
      <c r="F19">
        <f>SUM(E$4:E19)</f>
        <v>17119.467739880067</v>
      </c>
      <c r="G19">
        <f t="shared" si="1"/>
        <v>169142.2872183836</v>
      </c>
      <c r="H19" s="8">
        <f t="shared" si="2"/>
        <v>5.7139295114897459E-2</v>
      </c>
    </row>
    <row r="20" spans="1:8" x14ac:dyDescent="0.2">
      <c r="A20" s="3">
        <f>净值数据!A20</f>
        <v>41425</v>
      </c>
      <c r="B20" s="9">
        <f>净值数据!C20</f>
        <v>11.042958322759</v>
      </c>
      <c r="C20">
        <v>10000</v>
      </c>
      <c r="D20">
        <f>SUM(C$4:C20)</f>
        <v>170000</v>
      </c>
      <c r="E20" s="1">
        <f t="shared" si="0"/>
        <v>905.55444544153409</v>
      </c>
      <c r="F20">
        <f>SUM(E$4:E20)</f>
        <v>18025.022185321603</v>
      </c>
      <c r="G20">
        <f t="shared" si="1"/>
        <v>199049.56875931282</v>
      </c>
      <c r="H20" s="8">
        <f t="shared" si="2"/>
        <v>0.17087981623125192</v>
      </c>
    </row>
    <row r="21" spans="1:8" x14ac:dyDescent="0.2">
      <c r="A21" s="3">
        <f>净值数据!A21</f>
        <v>41453</v>
      </c>
      <c r="B21" s="9">
        <f>净值数据!C21</f>
        <v>9.9063912254671997</v>
      </c>
      <c r="C21">
        <v>10000</v>
      </c>
      <c r="D21">
        <f>SUM(C$4:C21)</f>
        <v>180000</v>
      </c>
      <c r="E21" s="1">
        <f t="shared" si="0"/>
        <v>1009.4493314873486</v>
      </c>
      <c r="F21">
        <f>SUM(E$4:E21)</f>
        <v>19034.47151680895</v>
      </c>
      <c r="G21">
        <f t="shared" si="1"/>
        <v>188562.92161552151</v>
      </c>
      <c r="H21" s="8">
        <f t="shared" si="2"/>
        <v>4.7571786752897305E-2</v>
      </c>
    </row>
    <row r="22" spans="1:8" x14ac:dyDescent="0.2">
      <c r="A22" s="3">
        <f>净值数据!A22</f>
        <v>41486</v>
      </c>
      <c r="B22" s="9">
        <f>净值数据!C22</f>
        <v>9.0523919818924998</v>
      </c>
      <c r="C22">
        <v>10000</v>
      </c>
      <c r="D22">
        <f>SUM(C$4:C22)</f>
        <v>190000</v>
      </c>
      <c r="E22" s="1">
        <f t="shared" si="0"/>
        <v>1104.6804004955818</v>
      </c>
      <c r="F22">
        <f>SUM(E$4:E22)</f>
        <v>20139.151917304531</v>
      </c>
      <c r="G22">
        <f t="shared" si="1"/>
        <v>182307.49733832249</v>
      </c>
      <c r="H22" s="8">
        <f t="shared" si="2"/>
        <v>-4.0486856114092196E-2</v>
      </c>
    </row>
    <row r="23" spans="1:8" x14ac:dyDescent="0.2">
      <c r="A23" s="3">
        <f>净值数据!A23</f>
        <v>41516</v>
      </c>
      <c r="B23" s="9">
        <f>净值数据!C23</f>
        <v>9.1036319365069005</v>
      </c>
      <c r="C23">
        <v>10000</v>
      </c>
      <c r="D23">
        <f>SUM(C$4:C23)</f>
        <v>200000</v>
      </c>
      <c r="E23" s="1">
        <f t="shared" si="0"/>
        <v>1098.4626871719772</v>
      </c>
      <c r="F23">
        <f>SUM(E$4:E23)</f>
        <v>21237.614604476508</v>
      </c>
      <c r="G23">
        <f t="shared" si="1"/>
        <v>193339.42656853772</v>
      </c>
      <c r="H23" s="8">
        <f t="shared" si="2"/>
        <v>-3.3302867157311455E-2</v>
      </c>
    </row>
    <row r="24" spans="1:8" x14ac:dyDescent="0.2">
      <c r="A24" s="3">
        <f>净值数据!A24</f>
        <v>41547</v>
      </c>
      <c r="B24" s="9">
        <f>净值数据!C24</f>
        <v>9.5062912740431997</v>
      </c>
      <c r="C24">
        <v>10000</v>
      </c>
      <c r="D24">
        <f>SUM(C$4:C24)</f>
        <v>210000</v>
      </c>
      <c r="E24" s="1">
        <f t="shared" si="0"/>
        <v>1051.934946208188</v>
      </c>
      <c r="F24">
        <f>SUM(E$4:E24)</f>
        <v>22289.549550684696</v>
      </c>
      <c r="G24">
        <f t="shared" si="1"/>
        <v>211890.95039602745</v>
      </c>
      <c r="H24" s="8">
        <f t="shared" si="2"/>
        <v>9.0045256953688035E-3</v>
      </c>
    </row>
    <row r="25" spans="1:8" x14ac:dyDescent="0.2">
      <c r="A25" s="3">
        <f>净值数据!A25</f>
        <v>41578</v>
      </c>
      <c r="B25" s="9">
        <f>净值数据!C25</f>
        <v>9.3495941651303998</v>
      </c>
      <c r="C25">
        <v>10000</v>
      </c>
      <c r="D25">
        <f>SUM(C$4:C25)</f>
        <v>220000</v>
      </c>
      <c r="E25" s="1">
        <f t="shared" si="0"/>
        <v>1069.5651408373756</v>
      </c>
      <c r="F25">
        <f>SUM(E$4:E25)</f>
        <v>23359.114691522071</v>
      </c>
      <c r="G25">
        <f t="shared" si="1"/>
        <v>218398.24242246654</v>
      </c>
      <c r="H25" s="8">
        <f t="shared" si="2"/>
        <v>-7.2807162615157184E-3</v>
      </c>
    </row>
    <row r="26" spans="1:8" x14ac:dyDescent="0.2">
      <c r="A26" s="3">
        <f>净值数据!A26</f>
        <v>41607</v>
      </c>
      <c r="B26" s="9">
        <f>净值数据!C26</f>
        <v>9.4975858791035996</v>
      </c>
      <c r="C26">
        <v>10000</v>
      </c>
      <c r="D26">
        <f>SUM(C$4:C26)</f>
        <v>230000</v>
      </c>
      <c r="E26" s="1">
        <f t="shared" si="0"/>
        <v>1052.8991395594328</v>
      </c>
      <c r="F26">
        <f>SUM(E$4:E26)</f>
        <v>24412.013831081502</v>
      </c>
      <c r="G26">
        <f t="shared" si="1"/>
        <v>231855.19784256144</v>
      </c>
      <c r="H26" s="8">
        <f t="shared" si="2"/>
        <v>8.0660775763541359E-3</v>
      </c>
    </row>
    <row r="27" spans="1:8" x14ac:dyDescent="0.2">
      <c r="A27" s="3">
        <f>净值数据!A27</f>
        <v>41639</v>
      </c>
      <c r="B27" s="9">
        <f>净值数据!C27</f>
        <v>9.4801750892243994</v>
      </c>
      <c r="C27">
        <v>10000</v>
      </c>
      <c r="D27">
        <f>SUM(C$4:C27)</f>
        <v>240000</v>
      </c>
      <c r="E27" s="1">
        <f t="shared" si="0"/>
        <v>1054.8328386219846</v>
      </c>
      <c r="F27">
        <f>SUM(E$4:E27)</f>
        <v>25466.846669703486</v>
      </c>
      <c r="G27">
        <f t="shared" si="1"/>
        <v>241430.16539922034</v>
      </c>
      <c r="H27" s="8">
        <f t="shared" si="2"/>
        <v>5.9590224967513983E-3</v>
      </c>
    </row>
    <row r="28" spans="1:8" x14ac:dyDescent="0.2">
      <c r="A28" s="3">
        <f>净值数据!A28</f>
        <v>41669</v>
      </c>
      <c r="B28" s="9">
        <f>净值数据!C28</f>
        <v>9.0187891574255996</v>
      </c>
      <c r="C28">
        <v>10000</v>
      </c>
      <c r="D28">
        <f>SUM(C$4:C28)</f>
        <v>250000</v>
      </c>
      <c r="E28" s="1">
        <f t="shared" si="0"/>
        <v>1108.7962946518737</v>
      </c>
      <c r="F28">
        <f>SUM(E$4:E28)</f>
        <v>26575.64296435536</v>
      </c>
      <c r="G28">
        <f t="shared" si="1"/>
        <v>239680.12061854205</v>
      </c>
      <c r="H28" s="8">
        <f t="shared" si="2"/>
        <v>-4.127951752583181E-2</v>
      </c>
    </row>
    <row r="29" spans="1:8" x14ac:dyDescent="0.2">
      <c r="A29" s="3">
        <f>净值数据!A29</f>
        <v>41698</v>
      </c>
      <c r="B29" s="9">
        <f>净值数据!C29</f>
        <v>8.6444571750228008</v>
      </c>
      <c r="C29">
        <v>10000</v>
      </c>
      <c r="D29">
        <f>SUM(C$4:C29)</f>
        <v>260000</v>
      </c>
      <c r="E29" s="1">
        <f t="shared" si="0"/>
        <v>1156.8106357093063</v>
      </c>
      <c r="F29">
        <f>SUM(E$4:E29)</f>
        <v>27732.453600064666</v>
      </c>
      <c r="G29">
        <f t="shared" si="1"/>
        <v>239732.0075040659</v>
      </c>
      <c r="H29" s="8">
        <f t="shared" si="2"/>
        <v>-7.7953817292054195E-2</v>
      </c>
    </row>
    <row r="30" spans="1:8" x14ac:dyDescent="0.2">
      <c r="A30" s="3">
        <f>净值数据!A30</f>
        <v>41729</v>
      </c>
      <c r="B30" s="9">
        <f>净值数据!C30</f>
        <v>8.5486978306871997</v>
      </c>
      <c r="C30">
        <v>10000</v>
      </c>
      <c r="D30">
        <f>SUM(C$4:C30)</f>
        <v>270000</v>
      </c>
      <c r="E30" s="1">
        <f t="shared" si="0"/>
        <v>1169.7687996530969</v>
      </c>
      <c r="F30">
        <f>SUM(E$4:E30)</f>
        <v>28902.222399717764</v>
      </c>
      <c r="G30">
        <f t="shared" si="1"/>
        <v>247076.36593050623</v>
      </c>
      <c r="H30" s="8">
        <f t="shared" si="2"/>
        <v>-8.4902348405532457E-2</v>
      </c>
    </row>
    <row r="31" spans="1:8" x14ac:dyDescent="0.2">
      <c r="A31" s="3">
        <f>净值数据!A31</f>
        <v>41759</v>
      </c>
      <c r="B31" s="9">
        <f>净值数据!C31</f>
        <v>8.7315111244188</v>
      </c>
      <c r="C31">
        <v>10000</v>
      </c>
      <c r="D31">
        <f>SUM(C$4:C31)</f>
        <v>280000</v>
      </c>
      <c r="E31" s="1">
        <f t="shared" si="0"/>
        <v>1145.2771298697321</v>
      </c>
      <c r="F31">
        <f>SUM(E$4:E31)</f>
        <v>30047.499529587498</v>
      </c>
      <c r="G31">
        <f t="shared" si="1"/>
        <v>262360.07640356192</v>
      </c>
      <c r="H31" s="8">
        <f t="shared" si="2"/>
        <v>-6.2999727130136018E-2</v>
      </c>
    </row>
    <row r="32" spans="1:8" x14ac:dyDescent="0.2">
      <c r="A32" s="3">
        <f>净值数据!A32</f>
        <v>41789</v>
      </c>
      <c r="B32" s="9">
        <f>净值数据!C32</f>
        <v>8.8359758636939993</v>
      </c>
      <c r="C32">
        <v>10000</v>
      </c>
      <c r="D32">
        <f>SUM(C$4:C32)</f>
        <v>290000</v>
      </c>
      <c r="E32" s="1">
        <f t="shared" si="0"/>
        <v>1131.7369076446712</v>
      </c>
      <c r="F32">
        <f>SUM(E$4:E32)</f>
        <v>31179.236437232168</v>
      </c>
      <c r="G32">
        <f t="shared" si="1"/>
        <v>275498.98060779192</v>
      </c>
      <c r="H32" s="8">
        <f t="shared" si="2"/>
        <v>-5.000351514554513E-2</v>
      </c>
    </row>
    <row r="33" spans="1:8" x14ac:dyDescent="0.2">
      <c r="A33" s="3">
        <f>净值数据!A33</f>
        <v>41820</v>
      </c>
      <c r="B33" s="9">
        <f>净值数据!C33</f>
        <v>8.9143244181504002</v>
      </c>
      <c r="C33">
        <v>10000</v>
      </c>
      <c r="D33">
        <f>SUM(C$4:C33)</f>
        <v>300000</v>
      </c>
      <c r="E33" s="1">
        <f t="shared" si="0"/>
        <v>1121.7900012298253</v>
      </c>
      <c r="F33">
        <f>SUM(E$4:E33)</f>
        <v>32301.026438461995</v>
      </c>
      <c r="G33">
        <f t="shared" si="1"/>
        <v>287941.82871170342</v>
      </c>
      <c r="H33" s="8">
        <f t="shared" si="2"/>
        <v>-4.0193904294321903E-2</v>
      </c>
    </row>
    <row r="34" spans="1:8" x14ac:dyDescent="0.2">
      <c r="A34" s="3">
        <f>净值数据!A34</f>
        <v>41851</v>
      </c>
      <c r="B34" s="9">
        <f>净值数据!C34</f>
        <v>10.256356107</v>
      </c>
      <c r="C34">
        <v>10000</v>
      </c>
      <c r="D34">
        <f>SUM(C$4:C34)</f>
        <v>310000</v>
      </c>
      <c r="E34" s="1">
        <f t="shared" si="0"/>
        <v>975.00514760548958</v>
      </c>
      <c r="F34">
        <f>SUM(E$4:E34)</f>
        <v>33276.031586067482</v>
      </c>
      <c r="G34">
        <f t="shared" si="1"/>
        <v>341290.82977448811</v>
      </c>
      <c r="H34" s="8">
        <f t="shared" si="2"/>
        <v>0.10093816056286498</v>
      </c>
    </row>
    <row r="35" spans="1:8" x14ac:dyDescent="0.2">
      <c r="A35" s="3">
        <f>净值数据!A35</f>
        <v>41880</v>
      </c>
      <c r="B35" s="9">
        <f>净值数据!C35</f>
        <v>9.783841056</v>
      </c>
      <c r="C35">
        <v>10000</v>
      </c>
      <c r="D35">
        <f>SUM(C$4:C35)</f>
        <v>320000</v>
      </c>
      <c r="E35" s="1">
        <f t="shared" si="0"/>
        <v>1022.0934643932547</v>
      </c>
      <c r="F35">
        <f>SUM(E$4:E35)</f>
        <v>34298.125050460738</v>
      </c>
      <c r="G35">
        <f t="shared" si="1"/>
        <v>335567.40401251987</v>
      </c>
      <c r="H35" s="8">
        <f t="shared" si="2"/>
        <v>4.8648137539124559E-2</v>
      </c>
    </row>
    <row r="36" spans="1:8" x14ac:dyDescent="0.2">
      <c r="A36" s="3">
        <f>净值数据!A36</f>
        <v>41912</v>
      </c>
      <c r="B36" s="9">
        <f>净值数据!C36</f>
        <v>9.6263360389999999</v>
      </c>
      <c r="C36">
        <v>10000</v>
      </c>
      <c r="D36">
        <f>SUM(C$4:C36)</f>
        <v>330000</v>
      </c>
      <c r="E36" s="1">
        <f t="shared" si="0"/>
        <v>1038.816841577745</v>
      </c>
      <c r="F36">
        <f>SUM(E$4:E36)</f>
        <v>35336.941892038485</v>
      </c>
      <c r="G36">
        <f t="shared" si="1"/>
        <v>340165.27724337892</v>
      </c>
      <c r="H36" s="8">
        <f t="shared" si="2"/>
        <v>3.0803870434481517E-2</v>
      </c>
    </row>
    <row r="37" spans="1:8" x14ac:dyDescent="0.2">
      <c r="A37" s="3">
        <f>净值数据!A37</f>
        <v>41943</v>
      </c>
      <c r="B37" s="9">
        <f>净值数据!C37</f>
        <v>10.00620108</v>
      </c>
      <c r="C37">
        <v>10000</v>
      </c>
      <c r="D37">
        <f>SUM(C$4:C37)</f>
        <v>340000</v>
      </c>
      <c r="E37" s="1">
        <f t="shared" si="0"/>
        <v>999.3802762956268</v>
      </c>
      <c r="F37">
        <f>SUM(E$4:E37)</f>
        <v>36336.322168334111</v>
      </c>
      <c r="G37">
        <f t="shared" si="1"/>
        <v>363588.54612401273</v>
      </c>
      <c r="H37" s="8">
        <f t="shared" si="2"/>
        <v>6.9378076835331592E-2</v>
      </c>
    </row>
    <row r="38" spans="1:8" x14ac:dyDescent="0.2">
      <c r="A38" s="3">
        <f>净值数据!A38</f>
        <v>41971</v>
      </c>
      <c r="B38" s="9">
        <f>净值数据!C38</f>
        <v>11.256976215</v>
      </c>
      <c r="C38">
        <v>10000</v>
      </c>
      <c r="D38">
        <f>SUM(C$4:C38)</f>
        <v>350000</v>
      </c>
      <c r="E38" s="1">
        <f t="shared" si="0"/>
        <v>888.33802337389056</v>
      </c>
      <c r="F38">
        <f>SUM(E$4:E38)</f>
        <v>37224.660191708004</v>
      </c>
      <c r="G38">
        <f t="shared" si="1"/>
        <v>419037.11438951432</v>
      </c>
      <c r="H38" s="8">
        <f t="shared" si="2"/>
        <v>0.1972488982557552</v>
      </c>
    </row>
    <row r="39" spans="1:8" s="6" customFormat="1" x14ac:dyDescent="0.2">
      <c r="A39" s="13">
        <f>净值数据!A39</f>
        <v>42004</v>
      </c>
      <c r="B39" s="15">
        <f>净值数据!C39</f>
        <v>15.370636659000001</v>
      </c>
      <c r="C39" s="6">
        <v>10000</v>
      </c>
      <c r="D39" s="6">
        <f>SUM(C$4:C39)</f>
        <v>360000</v>
      </c>
      <c r="E39" s="16">
        <f t="shared" si="0"/>
        <v>650.59113827563408</v>
      </c>
      <c r="F39" s="6">
        <f>SUM(E$4:E39)</f>
        <v>37875.251329983636</v>
      </c>
      <c r="G39" s="6">
        <f t="shared" si="1"/>
        <v>582166.72656148497</v>
      </c>
      <c r="H39" s="7">
        <f t="shared" si="2"/>
        <v>0.61712979600412488</v>
      </c>
    </row>
    <row r="40" spans="1:8" x14ac:dyDescent="0.2">
      <c r="A40" s="3">
        <f>净值数据!A40</f>
        <v>42034</v>
      </c>
      <c r="B40" s="9">
        <f>净值数据!C40</f>
        <v>13.286011434000001</v>
      </c>
      <c r="C40">
        <v>10000</v>
      </c>
      <c r="D40">
        <f>SUM(C$4:C40)</f>
        <v>370000</v>
      </c>
      <c r="E40" s="1">
        <f t="shared" si="0"/>
        <v>752.67133779586959</v>
      </c>
      <c r="F40">
        <f>SUM(E$4:E40)</f>
        <v>38627.922667779509</v>
      </c>
      <c r="G40">
        <f t="shared" si="1"/>
        <v>513211.02223578637</v>
      </c>
      <c r="H40" s="8">
        <f t="shared" si="2"/>
        <v>0.3870568168534767</v>
      </c>
    </row>
    <row r="41" spans="1:8" x14ac:dyDescent="0.2">
      <c r="A41" s="3">
        <f>净值数据!A41</f>
        <v>42062</v>
      </c>
      <c r="B41" s="9">
        <f>净值数据!C41</f>
        <v>13.619551469999999</v>
      </c>
      <c r="C41">
        <v>10000</v>
      </c>
      <c r="D41">
        <f>SUM(C$4:C41)</f>
        <v>380000</v>
      </c>
      <c r="E41" s="1">
        <f t="shared" si="0"/>
        <v>734.2385703396443</v>
      </c>
      <c r="F41">
        <f>SUM(E$4:E41)</f>
        <v>39362.161238119152</v>
      </c>
      <c r="G41">
        <f t="shared" si="1"/>
        <v>536094.9809530027</v>
      </c>
      <c r="H41" s="8">
        <f t="shared" si="2"/>
        <v>0.4107762656657965</v>
      </c>
    </row>
    <row r="42" spans="1:8" x14ac:dyDescent="0.2">
      <c r="A42" s="3">
        <f>净值数据!A42</f>
        <v>42094</v>
      </c>
      <c r="B42" s="9">
        <f>净值数据!C42</f>
        <v>14.425606557</v>
      </c>
      <c r="C42">
        <v>10000</v>
      </c>
      <c r="D42">
        <f>SUM(C$4:C42)</f>
        <v>390000</v>
      </c>
      <c r="E42" s="1">
        <f t="shared" si="0"/>
        <v>693.21175234378745</v>
      </c>
      <c r="F42">
        <f>SUM(E$4:E42)</f>
        <v>40055.372990462936</v>
      </c>
      <c r="G42">
        <f t="shared" si="1"/>
        <v>577823.05125430285</v>
      </c>
      <c r="H42" s="8">
        <f t="shared" si="2"/>
        <v>0.48159756731872516</v>
      </c>
    </row>
    <row r="43" spans="1:8" x14ac:dyDescent="0.2">
      <c r="A43" s="3">
        <f>净值数据!A43</f>
        <v>42124</v>
      </c>
      <c r="B43" s="9">
        <f>净值数据!C43</f>
        <v>16.880831822000001</v>
      </c>
      <c r="C43">
        <v>10000</v>
      </c>
      <c r="D43">
        <f>SUM(C$4:C43)</f>
        <v>400000</v>
      </c>
      <c r="E43" s="1">
        <f t="shared" si="0"/>
        <v>592.38786959345612</v>
      </c>
      <c r="F43">
        <f>SUM(E$4:E43)</f>
        <v>40647.760860056391</v>
      </c>
      <c r="G43">
        <f t="shared" si="1"/>
        <v>686168.01501948608</v>
      </c>
      <c r="H43" s="8">
        <f t="shared" si="2"/>
        <v>0.71542003754871519</v>
      </c>
    </row>
    <row r="44" spans="1:8" x14ac:dyDescent="0.2">
      <c r="A44" s="3">
        <f>净值数据!A44</f>
        <v>42153</v>
      </c>
      <c r="B44" s="9">
        <f>净值数据!C44</f>
        <v>16.741856807000001</v>
      </c>
      <c r="C44">
        <v>10000</v>
      </c>
      <c r="D44">
        <f>SUM(C$4:C44)</f>
        <v>410000</v>
      </c>
      <c r="E44" s="1">
        <f t="shared" si="0"/>
        <v>597.30531178709293</v>
      </c>
      <c r="F44">
        <f>SUM(E$4:E44)</f>
        <v>41245.066171843486</v>
      </c>
      <c r="G44">
        <f t="shared" si="1"/>
        <v>690518.99184424337</v>
      </c>
      <c r="H44" s="8">
        <f t="shared" si="2"/>
        <v>0.68419266303473991</v>
      </c>
    </row>
    <row r="45" spans="1:8" x14ac:dyDescent="0.2">
      <c r="A45" s="3">
        <f>净值数据!A45</f>
        <v>42185</v>
      </c>
      <c r="B45" s="9">
        <f>净值数据!C45</f>
        <v>17.344081872</v>
      </c>
      <c r="C45">
        <v>10000</v>
      </c>
      <c r="D45">
        <f>SUM(C$4:C45)</f>
        <v>420000</v>
      </c>
      <c r="E45" s="1">
        <f t="shared" si="0"/>
        <v>576.5655440167078</v>
      </c>
      <c r="F45">
        <f>SUM(E$4:E45)</f>
        <v>41821.631715860196</v>
      </c>
      <c r="G45">
        <f t="shared" si="1"/>
        <v>725357.80450051115</v>
      </c>
      <c r="H45" s="8">
        <f t="shared" si="2"/>
        <v>0.72704239166788365</v>
      </c>
    </row>
    <row r="46" spans="1:8" x14ac:dyDescent="0.2">
      <c r="A46" s="3">
        <f>净值数据!A46</f>
        <v>42216</v>
      </c>
      <c r="B46" s="9">
        <f>净值数据!C46</f>
        <v>16.625299999999999</v>
      </c>
      <c r="C46">
        <v>10000</v>
      </c>
      <c r="D46">
        <f>SUM(C$4:C46)</f>
        <v>430000</v>
      </c>
      <c r="E46" s="1">
        <f t="shared" si="0"/>
        <v>601.4929053911809</v>
      </c>
      <c r="F46">
        <f>SUM(E$4:E46)</f>
        <v>42423.12462125138</v>
      </c>
      <c r="G46">
        <f t="shared" si="1"/>
        <v>705297.17376569053</v>
      </c>
      <c r="H46" s="8">
        <f t="shared" si="2"/>
        <v>0.64022598550160592</v>
      </c>
    </row>
    <row r="47" spans="1:8" x14ac:dyDescent="0.2">
      <c r="A47" s="3">
        <f>净值数据!A47</f>
        <v>42247</v>
      </c>
      <c r="B47" s="9">
        <f>净值数据!C47</f>
        <v>16.38505</v>
      </c>
      <c r="C47">
        <v>10000</v>
      </c>
      <c r="D47">
        <f>SUM(C$4:C47)</f>
        <v>440000</v>
      </c>
      <c r="E47" s="1">
        <f t="shared" si="0"/>
        <v>610.31244945850028</v>
      </c>
      <c r="F47">
        <f>SUM(E$4:E47)</f>
        <v>43033.437070709879</v>
      </c>
      <c r="G47">
        <f t="shared" si="1"/>
        <v>705105.01807543484</v>
      </c>
      <c r="H47" s="8">
        <f t="shared" si="2"/>
        <v>0.60251140471689735</v>
      </c>
    </row>
    <row r="48" spans="1:8" x14ac:dyDescent="0.2">
      <c r="A48" s="3">
        <f>净值数据!A48</f>
        <v>42277</v>
      </c>
      <c r="B48" s="9">
        <f>净值数据!C48</f>
        <v>17.076969999999999</v>
      </c>
      <c r="C48">
        <v>10000</v>
      </c>
      <c r="D48">
        <f>SUM(C$4:C48)</f>
        <v>450000</v>
      </c>
      <c r="E48" s="1">
        <f t="shared" si="0"/>
        <v>585.58397654853297</v>
      </c>
      <c r="F48">
        <f>SUM(E$4:E48)</f>
        <v>43619.021047258415</v>
      </c>
      <c r="G48">
        <f t="shared" si="1"/>
        <v>744880.71385340055</v>
      </c>
      <c r="H48" s="8">
        <f t="shared" si="2"/>
        <v>0.65529047522977901</v>
      </c>
    </row>
    <row r="49" spans="1:8" x14ac:dyDescent="0.2">
      <c r="A49" s="3">
        <f>净值数据!A49</f>
        <v>42307</v>
      </c>
      <c r="B49" s="9">
        <f>净值数据!C49</f>
        <v>17.230730000000001</v>
      </c>
      <c r="C49">
        <v>10000</v>
      </c>
      <c r="D49">
        <f>SUM(C$4:C49)</f>
        <v>460000</v>
      </c>
      <c r="E49" s="1">
        <f t="shared" si="0"/>
        <v>580.35846420900327</v>
      </c>
      <c r="F49">
        <f>SUM(E$4:E49)</f>
        <v>44199.379511467421</v>
      </c>
      <c r="G49">
        <f t="shared" si="1"/>
        <v>761587.57452962711</v>
      </c>
      <c r="H49" s="8">
        <f t="shared" si="2"/>
        <v>0.65562516202092858</v>
      </c>
    </row>
    <row r="50" spans="1:8" x14ac:dyDescent="0.2">
      <c r="A50" s="3">
        <f>净值数据!A50</f>
        <v>42338</v>
      </c>
      <c r="B50" s="9">
        <f>净值数据!C50</f>
        <v>16.529199999999999</v>
      </c>
      <c r="C50">
        <v>10000</v>
      </c>
      <c r="D50">
        <f>SUM(C$4:C50)</f>
        <v>470000</v>
      </c>
      <c r="E50" s="1">
        <f t="shared" si="0"/>
        <v>604.98995716671106</v>
      </c>
      <c r="F50">
        <f>SUM(E$4:E50)</f>
        <v>44804.369468634133</v>
      </c>
      <c r="G50">
        <f t="shared" si="1"/>
        <v>740580.38382094726</v>
      </c>
      <c r="H50" s="8">
        <f t="shared" si="2"/>
        <v>0.57570294429988778</v>
      </c>
    </row>
    <row r="51" spans="1:8" x14ac:dyDescent="0.2">
      <c r="A51" s="3">
        <f>净值数据!A51</f>
        <v>42369</v>
      </c>
      <c r="B51" s="9">
        <f>净值数据!C51</f>
        <v>17.28839</v>
      </c>
      <c r="C51">
        <v>10000</v>
      </c>
      <c r="D51">
        <f>SUM(C$4:C51)</f>
        <v>480000</v>
      </c>
      <c r="E51" s="1">
        <f t="shared" si="0"/>
        <v>578.42286065966812</v>
      </c>
      <c r="F51">
        <f>SUM(E$4:E51)</f>
        <v>45382.792329293799</v>
      </c>
      <c r="G51">
        <f t="shared" si="1"/>
        <v>784595.41307783965</v>
      </c>
      <c r="H51" s="8">
        <f t="shared" si="2"/>
        <v>0.63457377724549935</v>
      </c>
    </row>
    <row r="52" spans="1:8" x14ac:dyDescent="0.2">
      <c r="A52" s="3">
        <f>净值数据!A52</f>
        <v>42398</v>
      </c>
      <c r="B52" s="9">
        <f>净值数据!C52</f>
        <v>14.405390000000001</v>
      </c>
      <c r="C52">
        <v>10000</v>
      </c>
      <c r="D52">
        <f>SUM(C$4:C52)</f>
        <v>490000</v>
      </c>
      <c r="E52" s="1">
        <f t="shared" si="0"/>
        <v>694.18460728935486</v>
      </c>
      <c r="F52">
        <f>SUM(E$4:E52)</f>
        <v>46076.976936583153</v>
      </c>
      <c r="G52">
        <f t="shared" si="1"/>
        <v>663756.82279248559</v>
      </c>
      <c r="H52" s="8">
        <f t="shared" si="2"/>
        <v>0.35460576080099093</v>
      </c>
    </row>
    <row r="53" spans="1:8" x14ac:dyDescent="0.2">
      <c r="A53" s="3">
        <f>净值数据!A53</f>
        <v>42429</v>
      </c>
      <c r="B53" s="9">
        <f>净值数据!C53</f>
        <v>13.99216</v>
      </c>
      <c r="C53">
        <v>10000</v>
      </c>
      <c r="D53">
        <f>SUM(C$4:C53)</f>
        <v>500000</v>
      </c>
      <c r="E53" s="1">
        <f t="shared" si="0"/>
        <v>714.68593841122458</v>
      </c>
      <c r="F53">
        <f>SUM(E$4:E53)</f>
        <v>46791.662874994377</v>
      </c>
      <c r="G53">
        <f t="shared" si="1"/>
        <v>654716.43361298135</v>
      </c>
      <c r="H53" s="8">
        <f t="shared" si="2"/>
        <v>0.30943286722596275</v>
      </c>
    </row>
    <row r="54" spans="1:8" x14ac:dyDescent="0.2">
      <c r="A54" s="3">
        <f>净值数据!A54</f>
        <v>42460</v>
      </c>
      <c r="B54" s="9">
        <f>净值数据!C54</f>
        <v>15.462490000000001</v>
      </c>
      <c r="C54">
        <v>10000</v>
      </c>
      <c r="D54">
        <f>SUM(C$4:C54)</f>
        <v>510000</v>
      </c>
      <c r="E54" s="1">
        <f t="shared" si="0"/>
        <v>646.72636813346355</v>
      </c>
      <c r="F54">
        <f>SUM(E$4:E54)</f>
        <v>47438.389243127844</v>
      </c>
      <c r="G54">
        <f t="shared" si="1"/>
        <v>733515.61928797187</v>
      </c>
      <c r="H54" s="8">
        <f t="shared" si="2"/>
        <v>0.43826592017249388</v>
      </c>
    </row>
    <row r="55" spans="1:8" x14ac:dyDescent="0.2">
      <c r="A55" s="3">
        <f>净值数据!A55</f>
        <v>42489</v>
      </c>
      <c r="B55" s="9">
        <f>净值数据!C55</f>
        <v>17.057749999999999</v>
      </c>
      <c r="C55">
        <v>10000</v>
      </c>
      <c r="D55">
        <f>SUM(C$4:C55)</f>
        <v>520000</v>
      </c>
      <c r="E55" s="1">
        <f t="shared" si="0"/>
        <v>586.2437894798552</v>
      </c>
      <c r="F55">
        <f>SUM(E$4:E55)</f>
        <v>48024.6330326077</v>
      </c>
      <c r="G55">
        <f t="shared" si="1"/>
        <v>819192.18411196396</v>
      </c>
      <c r="H55" s="8">
        <f t="shared" si="2"/>
        <v>0.57536958483069989</v>
      </c>
    </row>
    <row r="56" spans="1:8" x14ac:dyDescent="0.2">
      <c r="A56" s="3">
        <f>净值数据!A56</f>
        <v>42521</v>
      </c>
      <c r="B56" s="9">
        <f>净值数据!C56</f>
        <v>17.297999999999998</v>
      </c>
      <c r="C56">
        <v>10000</v>
      </c>
      <c r="D56">
        <f>SUM(C$4:C56)</f>
        <v>530000</v>
      </c>
      <c r="E56" s="1">
        <f t="shared" si="0"/>
        <v>578.10151462596843</v>
      </c>
      <c r="F56">
        <f>SUM(E$4:E56)</f>
        <v>48602.734547233667</v>
      </c>
      <c r="G56">
        <f t="shared" si="1"/>
        <v>840730.10219804791</v>
      </c>
      <c r="H56" s="8">
        <f t="shared" si="2"/>
        <v>0.5862832116944301</v>
      </c>
    </row>
    <row r="57" spans="1:8" x14ac:dyDescent="0.2">
      <c r="A57" s="3">
        <f>净值数据!A57</f>
        <v>42551</v>
      </c>
      <c r="B57" s="9">
        <f>净值数据!C57</f>
        <v>16.817499999999999</v>
      </c>
      <c r="C57">
        <v>10000</v>
      </c>
      <c r="D57">
        <f>SUM(C$4:C57)</f>
        <v>540000</v>
      </c>
      <c r="E57" s="1">
        <f t="shared" si="0"/>
        <v>594.61870075813886</v>
      </c>
      <c r="F57">
        <f>SUM(E$4:E57)</f>
        <v>49197.353247991807</v>
      </c>
      <c r="G57">
        <f t="shared" si="1"/>
        <v>827376.48824810213</v>
      </c>
      <c r="H57" s="8">
        <f t="shared" si="2"/>
        <v>0.53217868194092999</v>
      </c>
    </row>
    <row r="58" spans="1:8" x14ac:dyDescent="0.2">
      <c r="A58" s="3">
        <f>净值数据!A58</f>
        <v>42580</v>
      </c>
      <c r="B58" s="9">
        <f>净值数据!C58</f>
        <v>17.16</v>
      </c>
      <c r="C58">
        <v>10000</v>
      </c>
      <c r="D58">
        <f>SUM(C$4:C58)</f>
        <v>550000</v>
      </c>
      <c r="E58" s="1">
        <f t="shared" si="0"/>
        <v>582.75058275058279</v>
      </c>
      <c r="F58">
        <f>SUM(E$4:E58)</f>
        <v>49780.103830742388</v>
      </c>
      <c r="G58">
        <f t="shared" si="1"/>
        <v>854226.58173553937</v>
      </c>
      <c r="H58" s="8">
        <f t="shared" si="2"/>
        <v>0.55313923951916255</v>
      </c>
    </row>
    <row r="59" spans="1:8" x14ac:dyDescent="0.2">
      <c r="A59" s="3">
        <f>净值数据!A59</f>
        <v>42613</v>
      </c>
      <c r="B59" s="9">
        <f>净值数据!C59</f>
        <v>18.63</v>
      </c>
      <c r="C59">
        <v>10000</v>
      </c>
      <c r="D59">
        <f>SUM(C$4:C59)</f>
        <v>560000</v>
      </c>
      <c r="E59" s="1">
        <f t="shared" si="0"/>
        <v>536.76865271068175</v>
      </c>
      <c r="F59">
        <f>SUM(E$4:E59)</f>
        <v>50316.872483453073</v>
      </c>
      <c r="G59">
        <f t="shared" si="1"/>
        <v>937403.33436673065</v>
      </c>
      <c r="H59" s="8">
        <f t="shared" si="2"/>
        <v>0.6739345256548761</v>
      </c>
    </row>
    <row r="60" spans="1:8" x14ac:dyDescent="0.2">
      <c r="A60" s="3">
        <f>净值数据!A60</f>
        <v>42643</v>
      </c>
      <c r="B60" s="9">
        <f>净值数据!C60</f>
        <v>18</v>
      </c>
      <c r="C60">
        <v>10000</v>
      </c>
      <c r="D60">
        <f>SUM(C$4:C60)</f>
        <v>570000</v>
      </c>
      <c r="E60" s="1">
        <f t="shared" si="0"/>
        <v>555.55555555555554</v>
      </c>
      <c r="F60">
        <f>SUM(E$4:E60)</f>
        <v>50872.428039008628</v>
      </c>
      <c r="G60">
        <f t="shared" si="1"/>
        <v>915703.70470215532</v>
      </c>
      <c r="H60" s="8">
        <f t="shared" si="2"/>
        <v>0.60649772754764086</v>
      </c>
    </row>
    <row r="61" spans="1:8" x14ac:dyDescent="0.2">
      <c r="A61" s="3">
        <f>净值数据!A61</f>
        <v>42674</v>
      </c>
      <c r="B61" s="9">
        <f>净值数据!C61</f>
        <v>17.86</v>
      </c>
      <c r="C61">
        <v>10000</v>
      </c>
      <c r="D61">
        <f>SUM(C$4:C61)</f>
        <v>580000</v>
      </c>
      <c r="E61" s="1">
        <f t="shared" si="0"/>
        <v>559.91041433370663</v>
      </c>
      <c r="F61">
        <f>SUM(E$4:E61)</f>
        <v>51432.338453342338</v>
      </c>
      <c r="G61">
        <f t="shared" si="1"/>
        <v>918581.56477669417</v>
      </c>
      <c r="H61" s="8">
        <f t="shared" si="2"/>
        <v>0.58376131858050728</v>
      </c>
    </row>
    <row r="62" spans="1:8" x14ac:dyDescent="0.2">
      <c r="A62" s="3">
        <f>净值数据!A62</f>
        <v>42704</v>
      </c>
      <c r="B62" s="9">
        <f>净值数据!C62</f>
        <v>18.55</v>
      </c>
      <c r="C62">
        <v>10000</v>
      </c>
      <c r="D62">
        <f>SUM(C$4:C62)</f>
        <v>590000</v>
      </c>
      <c r="E62" s="1">
        <f t="shared" si="0"/>
        <v>539.08355795148248</v>
      </c>
      <c r="F62">
        <f>SUM(E$4:E62)</f>
        <v>51971.42201129382</v>
      </c>
      <c r="G62">
        <f t="shared" si="1"/>
        <v>964069.8783095004</v>
      </c>
      <c r="H62" s="8">
        <f t="shared" si="2"/>
        <v>0.63401674289745835</v>
      </c>
    </row>
    <row r="63" spans="1:8" x14ac:dyDescent="0.2">
      <c r="A63" s="3">
        <f>净值数据!A63</f>
        <v>42734</v>
      </c>
      <c r="B63" s="9">
        <f>净值数据!C63</f>
        <v>17.600000000000001</v>
      </c>
      <c r="C63">
        <v>10000</v>
      </c>
      <c r="D63">
        <f>SUM(C$4:C63)</f>
        <v>600000</v>
      </c>
      <c r="E63" s="1">
        <f t="shared" si="0"/>
        <v>568.18181818181813</v>
      </c>
      <c r="F63">
        <f>SUM(E$4:E63)</f>
        <v>52539.603829475636</v>
      </c>
      <c r="G63">
        <f t="shared" si="1"/>
        <v>924697.02739877126</v>
      </c>
      <c r="H63" s="8">
        <f t="shared" si="2"/>
        <v>0.54116171233128552</v>
      </c>
    </row>
  </sheetData>
  <phoneticPr fontId="2" type="noConversion"/>
  <conditionalFormatting sqref="H4:H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{02A913B5-8236-46DA-AECD-FDE620887C94}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A913B5-8236-46DA-AECD-FDE620887C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workbookViewId="0">
      <selection activeCell="F4" sqref="F4:F63"/>
    </sheetView>
  </sheetViews>
  <sheetFormatPr defaultRowHeight="14.25" x14ac:dyDescent="0.2"/>
  <cols>
    <col min="1" max="1" width="11.625" style="4" customWidth="1"/>
    <col min="2" max="2" width="7.125" style="4" bestFit="1" customWidth="1"/>
    <col min="3" max="3" width="14.125" bestFit="1" customWidth="1"/>
    <col min="4" max="5" width="13" customWidth="1"/>
    <col min="6" max="6" width="13" bestFit="1" customWidth="1"/>
    <col min="7" max="7" width="12.75" bestFit="1" customWidth="1"/>
    <col min="8" max="8" width="13" bestFit="1" customWidth="1"/>
  </cols>
  <sheetData>
    <row r="3" spans="1:8" x14ac:dyDescent="0.2">
      <c r="A3" s="4" t="str">
        <f>净值数据!A3</f>
        <v>日期</v>
      </c>
      <c r="B3" s="4" t="s">
        <v>7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>
        <f>净值数据!A4</f>
        <v>40939</v>
      </c>
      <c r="B4" s="9">
        <f>净值数据!D4</f>
        <v>21.457845811908001</v>
      </c>
      <c r="C4">
        <v>10000</v>
      </c>
      <c r="D4">
        <f>SUM(C$4:C4)</f>
        <v>10000</v>
      </c>
      <c r="E4" s="1">
        <f>C4/B4</f>
        <v>466.03000541883443</v>
      </c>
      <c r="F4">
        <f>SUM(E$4:E4)</f>
        <v>466.03000541883443</v>
      </c>
      <c r="G4">
        <f>F4*B4</f>
        <v>10000</v>
      </c>
      <c r="H4" s="8">
        <f>G4/D4-1</f>
        <v>0</v>
      </c>
    </row>
    <row r="5" spans="1:8" x14ac:dyDescent="0.2">
      <c r="A5" s="3">
        <f>净值数据!A5</f>
        <v>40968</v>
      </c>
      <c r="B5" s="9">
        <f>净值数据!D5</f>
        <v>22.955788981626998</v>
      </c>
      <c r="C5">
        <v>10000</v>
      </c>
      <c r="D5">
        <f>SUM(C$4:C5)</f>
        <v>20000</v>
      </c>
      <c r="E5" s="1">
        <f t="shared" ref="E5:E63" si="0">C5/B5</f>
        <v>435.61996531696849</v>
      </c>
      <c r="F5">
        <f>SUM(E$4:E5)</f>
        <v>901.64997073580298</v>
      </c>
      <c r="G5">
        <f t="shared" ref="G5:G63" si="1">F5*B5</f>
        <v>20698.086463501251</v>
      </c>
      <c r="H5" s="8">
        <f t="shared" ref="H5:H63" si="2">G5/D5-1</f>
        <v>3.4904323175062535E-2</v>
      </c>
    </row>
    <row r="6" spans="1:8" x14ac:dyDescent="0.2">
      <c r="A6" s="3">
        <f>净值数据!A6</f>
        <v>40998</v>
      </c>
      <c r="B6" s="9">
        <f>净值数据!D6</f>
        <v>24.522166103261</v>
      </c>
      <c r="C6">
        <v>10000</v>
      </c>
      <c r="D6">
        <f>SUM(C$4:C6)</f>
        <v>30000</v>
      </c>
      <c r="E6" s="1">
        <f t="shared" si="0"/>
        <v>407.79431791998923</v>
      </c>
      <c r="F6">
        <f>SUM(E$4:E6)</f>
        <v>1309.4442886557922</v>
      </c>
      <c r="G6">
        <f t="shared" si="1"/>
        <v>32110.410349383779</v>
      </c>
      <c r="H6" s="8">
        <f t="shared" si="2"/>
        <v>7.0347011646126001E-2</v>
      </c>
    </row>
    <row r="7" spans="1:8" x14ac:dyDescent="0.2">
      <c r="A7" s="3">
        <f>净值数据!A7</f>
        <v>41026</v>
      </c>
      <c r="B7" s="9">
        <f>净值数据!D7</f>
        <v>28.164373099683999</v>
      </c>
      <c r="C7">
        <v>10000</v>
      </c>
      <c r="D7">
        <f>SUM(C$4:C7)</f>
        <v>40000</v>
      </c>
      <c r="E7" s="1">
        <f t="shared" si="0"/>
        <v>355.05849764901029</v>
      </c>
      <c r="F7">
        <f>SUM(E$4:E7)</f>
        <v>1664.5027863048026</v>
      </c>
      <c r="G7">
        <f t="shared" si="1"/>
        <v>46879.677498952049</v>
      </c>
      <c r="H7" s="8">
        <f t="shared" si="2"/>
        <v>0.17199193747380126</v>
      </c>
    </row>
    <row r="8" spans="1:8" x14ac:dyDescent="0.2">
      <c r="A8" s="3">
        <f>净值数据!A8</f>
        <v>41060</v>
      </c>
      <c r="B8" s="9">
        <f>净值数据!D8</f>
        <v>24.149581253941001</v>
      </c>
      <c r="C8">
        <v>10000</v>
      </c>
      <c r="D8">
        <f>SUM(C$4:C8)</f>
        <v>50000</v>
      </c>
      <c r="E8" s="1">
        <f t="shared" si="0"/>
        <v>414.08585494078028</v>
      </c>
      <c r="F8">
        <f>SUM(E$4:E8)</f>
        <v>2078.5886412455829</v>
      </c>
      <c r="G8">
        <f t="shared" si="1"/>
        <v>50197.045285279026</v>
      </c>
      <c r="H8" s="8">
        <f t="shared" si="2"/>
        <v>3.9409057055805885E-3</v>
      </c>
    </row>
    <row r="9" spans="1:8" x14ac:dyDescent="0.2">
      <c r="A9" s="3">
        <f>净值数据!A9</f>
        <v>41089</v>
      </c>
      <c r="B9" s="9">
        <f>净值数据!D9</f>
        <v>22.924091460126</v>
      </c>
      <c r="C9">
        <v>10000</v>
      </c>
      <c r="D9">
        <f>SUM(C$4:C9)</f>
        <v>60000</v>
      </c>
      <c r="E9" s="1">
        <f t="shared" si="0"/>
        <v>436.22230426858698</v>
      </c>
      <c r="F9">
        <f>SUM(E$4:E9)</f>
        <v>2514.8109455141698</v>
      </c>
      <c r="G9">
        <f t="shared" si="1"/>
        <v>57649.756119892772</v>
      </c>
      <c r="H9" s="8">
        <f t="shared" si="2"/>
        <v>-3.9170731335120501E-2</v>
      </c>
    </row>
    <row r="10" spans="1:8" x14ac:dyDescent="0.2">
      <c r="A10" s="3">
        <f>净值数据!A10</f>
        <v>41121</v>
      </c>
      <c r="B10" s="9">
        <f>净值数据!D10</f>
        <v>20.658628351093</v>
      </c>
      <c r="C10">
        <v>10000</v>
      </c>
      <c r="D10">
        <f>SUM(C$4:C10)</f>
        <v>70000</v>
      </c>
      <c r="E10" s="1">
        <f t="shared" si="0"/>
        <v>484.05924294925046</v>
      </c>
      <c r="F10">
        <f>SUM(E$4:E10)</f>
        <v>2998.8701884634202</v>
      </c>
      <c r="G10">
        <f t="shared" si="1"/>
        <v>61952.544696638019</v>
      </c>
      <c r="H10" s="8">
        <f t="shared" si="2"/>
        <v>-0.11496364719088548</v>
      </c>
    </row>
    <row r="11" spans="1:8" x14ac:dyDescent="0.2">
      <c r="A11" s="3">
        <f>净值数据!A11</f>
        <v>41152</v>
      </c>
      <c r="B11" s="9">
        <f>净值数据!D11</f>
        <v>17.874204529859</v>
      </c>
      <c r="C11">
        <v>10000</v>
      </c>
      <c r="D11">
        <f>SUM(C$4:C11)</f>
        <v>80000</v>
      </c>
      <c r="E11" s="1">
        <f t="shared" si="0"/>
        <v>559.46545667500448</v>
      </c>
      <c r="F11">
        <f>SUM(E$4:E11)</f>
        <v>3558.3356451384248</v>
      </c>
      <c r="G11">
        <f t="shared" si="1"/>
        <v>63602.419107091977</v>
      </c>
      <c r="H11" s="8">
        <f t="shared" si="2"/>
        <v>-0.20496976116135024</v>
      </c>
    </row>
    <row r="12" spans="1:8" x14ac:dyDescent="0.2">
      <c r="A12" s="3">
        <f>净值数据!A12</f>
        <v>41180</v>
      </c>
      <c r="B12" s="9">
        <f>净值数据!D12</f>
        <v>20.269407816942</v>
      </c>
      <c r="C12">
        <v>10000</v>
      </c>
      <c r="D12">
        <f>SUM(C$4:C12)</f>
        <v>90000</v>
      </c>
      <c r="E12" s="1">
        <f t="shared" si="0"/>
        <v>493.35432442390305</v>
      </c>
      <c r="F12">
        <f>SUM(E$4:E12)</f>
        <v>4051.6899695623279</v>
      </c>
      <c r="G12">
        <f t="shared" si="1"/>
        <v>82125.356340872138</v>
      </c>
      <c r="H12" s="8">
        <f t="shared" si="2"/>
        <v>-8.7496040656976248E-2</v>
      </c>
    </row>
    <row r="13" spans="1:8" x14ac:dyDescent="0.2">
      <c r="A13" s="3">
        <f>净值数据!A13</f>
        <v>41213</v>
      </c>
      <c r="B13" s="9">
        <f>净值数据!D13</f>
        <v>19.401146625374999</v>
      </c>
      <c r="C13">
        <v>10000</v>
      </c>
      <c r="D13">
        <f>SUM(C$4:C13)</f>
        <v>100000</v>
      </c>
      <c r="E13" s="1">
        <f t="shared" si="0"/>
        <v>515.43345314038686</v>
      </c>
      <c r="F13">
        <f>SUM(E$4:E13)</f>
        <v>4567.1234227027144</v>
      </c>
      <c r="G13">
        <f t="shared" si="1"/>
        <v>88607.431180039886</v>
      </c>
      <c r="H13" s="8">
        <f t="shared" si="2"/>
        <v>-0.11392568819960114</v>
      </c>
    </row>
    <row r="14" spans="1:8" x14ac:dyDescent="0.2">
      <c r="A14" s="3">
        <f>净值数据!A14</f>
        <v>41243</v>
      </c>
      <c r="B14" s="9">
        <f>净值数据!D14</f>
        <v>19.121706241881999</v>
      </c>
      <c r="C14">
        <v>10000</v>
      </c>
      <c r="D14">
        <f>SUM(C$4:C14)</f>
        <v>110000</v>
      </c>
      <c r="E14" s="1">
        <f t="shared" si="0"/>
        <v>522.96588356206121</v>
      </c>
      <c r="F14">
        <f>SUM(E$4:E14)</f>
        <v>5090.0893062647756</v>
      </c>
      <c r="G14">
        <f t="shared" si="1"/>
        <v>97331.192459339974</v>
      </c>
      <c r="H14" s="8">
        <f t="shared" si="2"/>
        <v>-0.11517097764236384</v>
      </c>
    </row>
    <row r="15" spans="1:8" x14ac:dyDescent="0.2">
      <c r="A15" s="3">
        <f>净值数据!A15</f>
        <v>41274</v>
      </c>
      <c r="B15" s="9">
        <f>净值数据!D15</f>
        <v>23.193551829922999</v>
      </c>
      <c r="C15">
        <v>10000</v>
      </c>
      <c r="D15">
        <f>SUM(C$4:C15)</f>
        <v>120000</v>
      </c>
      <c r="E15" s="1">
        <f t="shared" si="0"/>
        <v>431.15431708474119</v>
      </c>
      <c r="F15">
        <f>SUM(E$4:E15)</f>
        <v>5521.2436233495164</v>
      </c>
      <c r="G15">
        <f t="shared" si="1"/>
        <v>128057.25014378887</v>
      </c>
      <c r="H15" s="8">
        <f t="shared" si="2"/>
        <v>6.7143751198240675E-2</v>
      </c>
    </row>
    <row r="16" spans="1:8" x14ac:dyDescent="0.2">
      <c r="A16" s="3">
        <f>净值数据!A16</f>
        <v>41305</v>
      </c>
      <c r="B16" s="9">
        <f>净值数据!D16</f>
        <v>23.073791665569001</v>
      </c>
      <c r="C16">
        <v>10000</v>
      </c>
      <c r="D16">
        <f>SUM(C$4:C16)</f>
        <v>130000</v>
      </c>
      <c r="E16" s="1">
        <f t="shared" si="0"/>
        <v>433.39214225991839</v>
      </c>
      <c r="F16">
        <f>SUM(E$4:E16)</f>
        <v>5954.6357656094351</v>
      </c>
      <c r="G16">
        <f t="shared" si="1"/>
        <v>137396.02510001807</v>
      </c>
      <c r="H16" s="8">
        <f t="shared" si="2"/>
        <v>5.6892500769369692E-2</v>
      </c>
    </row>
    <row r="17" spans="1:8" x14ac:dyDescent="0.2">
      <c r="A17" s="3">
        <f>净值数据!A17</f>
        <v>41333</v>
      </c>
      <c r="B17" s="9">
        <f>净值数据!D17</f>
        <v>24.211513226933999</v>
      </c>
      <c r="C17">
        <v>10000</v>
      </c>
      <c r="D17">
        <f>SUM(C$4:C17)</f>
        <v>140000</v>
      </c>
      <c r="E17" s="1">
        <f t="shared" si="0"/>
        <v>413.0266417580022</v>
      </c>
      <c r="F17">
        <f>SUM(E$4:E17)</f>
        <v>6367.6624073674375</v>
      </c>
      <c r="G17">
        <f t="shared" si="1"/>
        <v>154170.7426006271</v>
      </c>
      <c r="H17" s="8">
        <f t="shared" si="2"/>
        <v>0.10121959000447922</v>
      </c>
    </row>
    <row r="18" spans="1:8" x14ac:dyDescent="0.2">
      <c r="A18" s="3">
        <f>净值数据!A18</f>
        <v>41362</v>
      </c>
      <c r="B18" s="9">
        <f>净值数据!D18</f>
        <v>19.211526365147002</v>
      </c>
      <c r="C18">
        <v>10000</v>
      </c>
      <c r="D18">
        <f>SUM(C$4:C18)</f>
        <v>150000</v>
      </c>
      <c r="E18" s="1">
        <f t="shared" si="0"/>
        <v>520.52084826230737</v>
      </c>
      <c r="F18">
        <f>SUM(E$4:E18)</f>
        <v>6888.183255629745</v>
      </c>
      <c r="G18">
        <f t="shared" si="1"/>
        <v>132332.51422349495</v>
      </c>
      <c r="H18" s="8">
        <f t="shared" si="2"/>
        <v>-0.11778323851003369</v>
      </c>
    </row>
    <row r="19" spans="1:8" x14ac:dyDescent="0.2">
      <c r="A19" s="3">
        <f>净值数据!A19</f>
        <v>41390</v>
      </c>
      <c r="B19" s="9">
        <f>净值数据!D19</f>
        <v>18.273405077705998</v>
      </c>
      <c r="C19">
        <v>10000</v>
      </c>
      <c r="D19">
        <f>SUM(C$4:C19)</f>
        <v>160000</v>
      </c>
      <c r="E19" s="1">
        <f t="shared" si="0"/>
        <v>547.24338225283725</v>
      </c>
      <c r="F19">
        <f>SUM(E$4:E19)</f>
        <v>7435.4266378825823</v>
      </c>
      <c r="G19">
        <f t="shared" si="1"/>
        <v>135870.56287959401</v>
      </c>
      <c r="H19" s="8">
        <f t="shared" si="2"/>
        <v>-0.15080898200253745</v>
      </c>
    </row>
    <row r="20" spans="1:8" x14ac:dyDescent="0.2">
      <c r="A20" s="3">
        <f>净值数据!A20</f>
        <v>41425</v>
      </c>
      <c r="B20" s="9">
        <f>净值数据!D20</f>
        <v>19.261426433627999</v>
      </c>
      <c r="C20">
        <v>10000</v>
      </c>
      <c r="D20">
        <f>SUM(C$4:C20)</f>
        <v>170000</v>
      </c>
      <c r="E20" s="1">
        <f t="shared" si="0"/>
        <v>519.17234865540763</v>
      </c>
      <c r="F20">
        <f>SUM(E$4:E20)</f>
        <v>7954.5989865379897</v>
      </c>
      <c r="G20">
        <f t="shared" si="1"/>
        <v>153216.92318821332</v>
      </c>
      <c r="H20" s="8">
        <f t="shared" si="2"/>
        <v>-9.872398124580406E-2</v>
      </c>
    </row>
    <row r="21" spans="1:8" x14ac:dyDescent="0.2">
      <c r="A21" s="3">
        <f>净值数据!A21</f>
        <v>41453</v>
      </c>
      <c r="B21" s="9">
        <f>净值数据!D21</f>
        <v>16.145755024235999</v>
      </c>
      <c r="C21">
        <v>10000</v>
      </c>
      <c r="D21">
        <f>SUM(C$4:C21)</f>
        <v>180000</v>
      </c>
      <c r="E21" s="1">
        <f t="shared" si="0"/>
        <v>619.35784266448013</v>
      </c>
      <c r="F21">
        <f>SUM(E$4:E21)</f>
        <v>8573.9568292024705</v>
      </c>
      <c r="G21">
        <f t="shared" si="1"/>
        <v>138433.00655267836</v>
      </c>
      <c r="H21" s="8">
        <f t="shared" si="2"/>
        <v>-0.23092774137400907</v>
      </c>
    </row>
    <row r="22" spans="1:8" x14ac:dyDescent="0.2">
      <c r="A22" s="3">
        <f>净值数据!A22</f>
        <v>41486</v>
      </c>
      <c r="B22" s="9">
        <f>净值数据!D22</f>
        <v>15.366924540692001</v>
      </c>
      <c r="C22">
        <v>10000</v>
      </c>
      <c r="D22">
        <f>SUM(C$4:C22)</f>
        <v>190000</v>
      </c>
      <c r="E22" s="1">
        <f t="shared" si="0"/>
        <v>650.74829862798833</v>
      </c>
      <c r="F22">
        <f>SUM(E$4:E22)</f>
        <v>9224.7051278304589</v>
      </c>
      <c r="G22">
        <f t="shared" si="1"/>
        <v>141755.3476095052</v>
      </c>
      <c r="H22" s="8">
        <f t="shared" si="2"/>
        <v>-0.2539192231078673</v>
      </c>
    </row>
    <row r="23" spans="1:8" x14ac:dyDescent="0.2">
      <c r="A23" s="3">
        <f>净值数据!A23</f>
        <v>41516</v>
      </c>
      <c r="B23" s="9">
        <f>净值数据!D23</f>
        <v>17.593580923131</v>
      </c>
      <c r="C23">
        <v>10000</v>
      </c>
      <c r="D23">
        <f>SUM(C$4:C23)</f>
        <v>200000</v>
      </c>
      <c r="E23" s="1">
        <f t="shared" si="0"/>
        <v>568.38912121935289</v>
      </c>
      <c r="F23">
        <f>SUM(E$4:E23)</f>
        <v>9793.094249049811</v>
      </c>
      <c r="G23">
        <f t="shared" si="1"/>
        <v>172295.59615850667</v>
      </c>
      <c r="H23" s="8">
        <f t="shared" si="2"/>
        <v>-0.13852201920746665</v>
      </c>
    </row>
    <row r="24" spans="1:8" x14ac:dyDescent="0.2">
      <c r="A24" s="3">
        <f>净值数据!A24</f>
        <v>41547</v>
      </c>
      <c r="B24" s="9">
        <f>净值数据!D24</f>
        <v>18.402366425273001</v>
      </c>
      <c r="C24">
        <v>10000</v>
      </c>
      <c r="D24">
        <f>SUM(C$4:C24)</f>
        <v>210000</v>
      </c>
      <c r="E24" s="1">
        <f t="shared" si="0"/>
        <v>543.40837308110758</v>
      </c>
      <c r="F24">
        <f>SUM(E$4:E24)</f>
        <v>10336.502622130918</v>
      </c>
      <c r="G24">
        <f t="shared" si="1"/>
        <v>190216.10880824836</v>
      </c>
      <c r="H24" s="8">
        <f t="shared" si="2"/>
        <v>-9.4209005675007784E-2</v>
      </c>
    </row>
    <row r="25" spans="1:8" x14ac:dyDescent="0.2">
      <c r="A25" s="3">
        <f>净值数据!A25</f>
        <v>41578</v>
      </c>
      <c r="B25" s="9">
        <f>净值数据!D25</f>
        <v>17.024435569771999</v>
      </c>
      <c r="C25">
        <v>10000</v>
      </c>
      <c r="D25">
        <f>SUM(C$4:C25)</f>
        <v>220000</v>
      </c>
      <c r="E25" s="1">
        <f t="shared" si="0"/>
        <v>587.39098626891666</v>
      </c>
      <c r="F25">
        <f>SUM(E$4:E25)</f>
        <v>10923.893608399834</v>
      </c>
      <c r="G25">
        <f t="shared" si="1"/>
        <v>185973.12290724713</v>
      </c>
      <c r="H25" s="8">
        <f t="shared" si="2"/>
        <v>-0.15466762314887672</v>
      </c>
    </row>
    <row r="26" spans="1:8" x14ac:dyDescent="0.2">
      <c r="A26" s="3">
        <f>净值数据!A26</f>
        <v>41607</v>
      </c>
      <c r="B26" s="9">
        <f>净值数据!D26</f>
        <v>21.937058619818</v>
      </c>
      <c r="C26">
        <v>10000</v>
      </c>
      <c r="D26">
        <f>SUM(C$4:C26)</f>
        <v>230000</v>
      </c>
      <c r="E26" s="1">
        <f t="shared" si="0"/>
        <v>455.84962748679408</v>
      </c>
      <c r="F26">
        <f>SUM(E$4:E26)</f>
        <v>11379.743235886628</v>
      </c>
      <c r="G26">
        <f t="shared" si="1"/>
        <v>249638.09444412234</v>
      </c>
      <c r="H26" s="8">
        <f t="shared" si="2"/>
        <v>8.5383019322271103E-2</v>
      </c>
    </row>
    <row r="27" spans="1:8" x14ac:dyDescent="0.2">
      <c r="A27" s="3">
        <f>净值数据!A27</f>
        <v>41639</v>
      </c>
      <c r="B27" s="9">
        <f>净值数据!D27</f>
        <v>24.153729996058001</v>
      </c>
      <c r="C27">
        <v>10000</v>
      </c>
      <c r="D27">
        <f>SUM(C$4:C27)</f>
        <v>240000</v>
      </c>
      <c r="E27" s="1">
        <f t="shared" si="0"/>
        <v>414.0147298836265</v>
      </c>
      <c r="F27">
        <f>SUM(E$4:E27)</f>
        <v>11793.757965770255</v>
      </c>
      <c r="G27">
        <f t="shared" si="1"/>
        <v>284863.245544073</v>
      </c>
      <c r="H27" s="8">
        <f t="shared" si="2"/>
        <v>0.18693018976697084</v>
      </c>
    </row>
    <row r="28" spans="1:8" x14ac:dyDescent="0.2">
      <c r="A28" s="3">
        <f>净值数据!A28</f>
        <v>41669</v>
      </c>
      <c r="B28" s="9">
        <f>净值数据!D28</f>
        <v>21.767313514430001</v>
      </c>
      <c r="C28">
        <v>10000</v>
      </c>
      <c r="D28">
        <f>SUM(C$4:C28)</f>
        <v>250000</v>
      </c>
      <c r="E28" s="1">
        <f t="shared" si="0"/>
        <v>459.40441815986128</v>
      </c>
      <c r="F28">
        <f>SUM(E$4:E28)</f>
        <v>12253.162383930117</v>
      </c>
      <c r="G28">
        <f t="shared" si="1"/>
        <v>266718.42715422739</v>
      </c>
      <c r="H28" s="8">
        <f t="shared" si="2"/>
        <v>6.6873708616909555E-2</v>
      </c>
    </row>
    <row r="29" spans="1:8" x14ac:dyDescent="0.2">
      <c r="A29" s="3">
        <f>净值数据!A29</f>
        <v>41698</v>
      </c>
      <c r="B29" s="9">
        <f>净值数据!D29</f>
        <v>21.35792826026</v>
      </c>
      <c r="C29">
        <v>10000</v>
      </c>
      <c r="D29">
        <f>SUM(C$4:C29)</f>
        <v>260000</v>
      </c>
      <c r="E29" s="1">
        <f t="shared" si="0"/>
        <v>468.21020644622513</v>
      </c>
      <c r="F29">
        <f>SUM(E$4:E29)</f>
        <v>12721.372590376342</v>
      </c>
      <c r="G29">
        <f t="shared" si="1"/>
        <v>271702.16315729584</v>
      </c>
      <c r="H29" s="8">
        <f t="shared" si="2"/>
        <v>4.5008319835753152E-2</v>
      </c>
    </row>
    <row r="30" spans="1:8" x14ac:dyDescent="0.2">
      <c r="A30" s="3">
        <f>净值数据!A30</f>
        <v>41729</v>
      </c>
      <c r="B30" s="9">
        <f>净值数据!D30</f>
        <v>18.472261468667998</v>
      </c>
      <c r="C30">
        <v>10000</v>
      </c>
      <c r="D30">
        <f>SUM(C$4:C30)</f>
        <v>270000</v>
      </c>
      <c r="E30" s="1">
        <f t="shared" si="0"/>
        <v>541.35223329106987</v>
      </c>
      <c r="F30">
        <f>SUM(E$4:E30)</f>
        <v>13262.724823667413</v>
      </c>
      <c r="G30">
        <f t="shared" si="1"/>
        <v>244992.52072977813</v>
      </c>
      <c r="H30" s="8">
        <f t="shared" si="2"/>
        <v>-9.2620293593414282E-2</v>
      </c>
    </row>
    <row r="31" spans="1:8" x14ac:dyDescent="0.2">
      <c r="A31" s="3">
        <f>净值数据!A31</f>
        <v>41759</v>
      </c>
      <c r="B31" s="9">
        <f>净值数据!D31</f>
        <v>18.552141518262001</v>
      </c>
      <c r="C31">
        <v>10000</v>
      </c>
      <c r="D31">
        <f>SUM(C$4:C31)</f>
        <v>280000</v>
      </c>
      <c r="E31" s="1">
        <f t="shared" si="0"/>
        <v>539.02133024138436</v>
      </c>
      <c r="F31">
        <f>SUM(E$4:E31)</f>
        <v>13801.746153908798</v>
      </c>
      <c r="G31">
        <f t="shared" si="1"/>
        <v>256051.94784644429</v>
      </c>
      <c r="H31" s="8">
        <f t="shared" si="2"/>
        <v>-8.552875769127033E-2</v>
      </c>
    </row>
    <row r="32" spans="1:8" x14ac:dyDescent="0.2">
      <c r="A32" s="3">
        <f>净值数据!A32</f>
        <v>41789</v>
      </c>
      <c r="B32" s="9">
        <f>净值数据!D32</f>
        <v>19.390882039002001</v>
      </c>
      <c r="C32">
        <v>10000</v>
      </c>
      <c r="D32">
        <f>SUM(C$4:C32)</f>
        <v>290000</v>
      </c>
      <c r="E32" s="1">
        <f t="shared" si="0"/>
        <v>515.70629844926202</v>
      </c>
      <c r="F32">
        <f>SUM(E$4:E32)</f>
        <v>14317.45245235806</v>
      </c>
      <c r="G32">
        <f t="shared" si="1"/>
        <v>277628.03160269506</v>
      </c>
      <c r="H32" s="8">
        <f t="shared" si="2"/>
        <v>-4.2661959990706655E-2</v>
      </c>
    </row>
    <row r="33" spans="1:8" x14ac:dyDescent="0.2">
      <c r="A33" s="3">
        <f>净值数据!A33</f>
        <v>41820</v>
      </c>
      <c r="B33" s="9">
        <f>净值数据!D33</f>
        <v>21.028423055684001</v>
      </c>
      <c r="C33">
        <v>10000</v>
      </c>
      <c r="D33">
        <f>SUM(C$4:C33)</f>
        <v>300000</v>
      </c>
      <c r="E33" s="1">
        <f t="shared" si="0"/>
        <v>475.5468336127559</v>
      </c>
      <c r="F33">
        <f>SUM(E$4:E33)</f>
        <v>14792.999285970816</v>
      </c>
      <c r="G33">
        <f t="shared" si="1"/>
        <v>311073.44724782568</v>
      </c>
      <c r="H33" s="8">
        <f t="shared" si="2"/>
        <v>3.6911490826085691E-2</v>
      </c>
    </row>
    <row r="34" spans="1:8" x14ac:dyDescent="0.2">
      <c r="A34" s="3">
        <f>净值数据!A34</f>
        <v>41851</v>
      </c>
      <c r="B34" s="9">
        <f>净值数据!D34</f>
        <v>23.774299760485999</v>
      </c>
      <c r="C34">
        <v>10000</v>
      </c>
      <c r="D34">
        <f>SUM(C$4:C34)</f>
        <v>310000</v>
      </c>
      <c r="E34" s="1">
        <f t="shared" si="0"/>
        <v>420.6222728216992</v>
      </c>
      <c r="F34">
        <f>SUM(E$4:E34)</f>
        <v>15213.621558792516</v>
      </c>
      <c r="G34">
        <f t="shared" si="1"/>
        <v>361693.19938132557</v>
      </c>
      <c r="H34" s="8">
        <f t="shared" si="2"/>
        <v>0.16675225606879218</v>
      </c>
    </row>
    <row r="35" spans="1:8" x14ac:dyDescent="0.2">
      <c r="A35" s="3">
        <f>净值数据!A35</f>
        <v>41880</v>
      </c>
      <c r="B35" s="9">
        <f>净值数据!D35</f>
        <v>23.953626316400001</v>
      </c>
      <c r="C35">
        <v>10000</v>
      </c>
      <c r="D35">
        <f>SUM(C$4:C35)</f>
        <v>320000</v>
      </c>
      <c r="E35" s="1">
        <f t="shared" si="0"/>
        <v>417.47332399326262</v>
      </c>
      <c r="F35">
        <f>SUM(E$4:E35)</f>
        <v>15631.094882785779</v>
      </c>
      <c r="G35">
        <f t="shared" si="1"/>
        <v>374421.40573844285</v>
      </c>
      <c r="H35" s="8">
        <f t="shared" si="2"/>
        <v>0.17006689293263388</v>
      </c>
    </row>
    <row r="36" spans="1:8" x14ac:dyDescent="0.2">
      <c r="A36" s="3">
        <f>净值数据!A36</f>
        <v>41912</v>
      </c>
      <c r="B36" s="9">
        <f>净值数据!D36</f>
        <v>36.359966552000003</v>
      </c>
      <c r="C36">
        <v>10000</v>
      </c>
      <c r="D36">
        <f>SUM(C$4:C36)</f>
        <v>330000</v>
      </c>
      <c r="E36" s="1">
        <f t="shared" si="0"/>
        <v>275.02775575160541</v>
      </c>
      <c r="F36">
        <f>SUM(E$4:E36)</f>
        <v>15906.122638537385</v>
      </c>
      <c r="G36">
        <f t="shared" si="1"/>
        <v>578346.08710922929</v>
      </c>
      <c r="H36" s="8">
        <f t="shared" si="2"/>
        <v>0.75256390033099785</v>
      </c>
    </row>
    <row r="37" spans="1:8" x14ac:dyDescent="0.2">
      <c r="A37" s="3">
        <f>净值数据!A37</f>
        <v>41943</v>
      </c>
      <c r="B37" s="9">
        <f>净值数据!D37</f>
        <v>40.345578270200001</v>
      </c>
      <c r="C37">
        <v>10000</v>
      </c>
      <c r="D37">
        <f>SUM(C$4:C37)</f>
        <v>340000</v>
      </c>
      <c r="E37" s="1">
        <f t="shared" si="0"/>
        <v>247.85863603264269</v>
      </c>
      <c r="F37">
        <f>SUM(E$4:E37)</f>
        <v>16153.981274570027</v>
      </c>
      <c r="G37">
        <f t="shared" si="1"/>
        <v>651741.71588851023</v>
      </c>
      <c r="H37" s="8">
        <f t="shared" si="2"/>
        <v>0.91688739967208899</v>
      </c>
    </row>
    <row r="38" spans="1:8" x14ac:dyDescent="0.2">
      <c r="A38" s="3">
        <f>净值数据!A38</f>
        <v>41971</v>
      </c>
      <c r="B38" s="9">
        <f>净值数据!D38</f>
        <v>37.438778746399997</v>
      </c>
      <c r="C38">
        <v>10000</v>
      </c>
      <c r="D38">
        <f>SUM(C$4:C38)</f>
        <v>350000</v>
      </c>
      <c r="E38" s="1">
        <f t="shared" si="0"/>
        <v>267.10272970540126</v>
      </c>
      <c r="F38">
        <f>SUM(E$4:E38)</f>
        <v>16421.084004275428</v>
      </c>
      <c r="G38">
        <f t="shared" si="1"/>
        <v>614785.3308121158</v>
      </c>
      <c r="H38" s="8">
        <f t="shared" si="2"/>
        <v>0.75652951660604506</v>
      </c>
    </row>
    <row r="39" spans="1:8" x14ac:dyDescent="0.2">
      <c r="A39" s="3">
        <f>净值数据!A39</f>
        <v>42004</v>
      </c>
      <c r="B39" s="9">
        <f>净值数据!D39</f>
        <v>36.819460634800002</v>
      </c>
      <c r="C39">
        <v>10000</v>
      </c>
      <c r="D39">
        <f>SUM(C$4:C39)</f>
        <v>360000</v>
      </c>
      <c r="E39" s="1">
        <f t="shared" si="0"/>
        <v>271.59550486593702</v>
      </c>
      <c r="F39">
        <f>SUM(E$4:E39)</f>
        <v>16692.679509141366</v>
      </c>
      <c r="G39">
        <f t="shared" si="1"/>
        <v>614615.4560761631</v>
      </c>
      <c r="H39" s="8">
        <f t="shared" si="2"/>
        <v>0.70726515576711968</v>
      </c>
    </row>
    <row r="40" spans="1:8" x14ac:dyDescent="0.2">
      <c r="A40" s="3">
        <f>净值数据!A40</f>
        <v>42034</v>
      </c>
      <c r="B40" s="9">
        <f>净值数据!D40</f>
        <v>36.070285499800001</v>
      </c>
      <c r="C40">
        <v>10000</v>
      </c>
      <c r="D40">
        <f>SUM(C$4:C40)</f>
        <v>370000</v>
      </c>
      <c r="E40" s="1">
        <f t="shared" si="0"/>
        <v>277.23650815171527</v>
      </c>
      <c r="F40">
        <f>SUM(E$4:E40)</f>
        <v>16969.916017293082</v>
      </c>
      <c r="G40">
        <f t="shared" si="1"/>
        <v>612109.71565139049</v>
      </c>
      <c r="H40" s="8">
        <f t="shared" si="2"/>
        <v>0.65435058284159586</v>
      </c>
    </row>
    <row r="41" spans="1:8" x14ac:dyDescent="0.2">
      <c r="A41" s="3">
        <f>净值数据!A41</f>
        <v>42062</v>
      </c>
      <c r="B41" s="9">
        <f>净值数据!D41</f>
        <v>36.659636605999999</v>
      </c>
      <c r="C41">
        <v>10000</v>
      </c>
      <c r="D41">
        <f>SUM(C$4:C41)</f>
        <v>380000</v>
      </c>
      <c r="E41" s="1">
        <f t="shared" si="0"/>
        <v>272.7795724620828</v>
      </c>
      <c r="F41">
        <f>SUM(E$4:E41)</f>
        <v>17242.695589755167</v>
      </c>
      <c r="G41">
        <f t="shared" si="1"/>
        <v>632110.95442830329</v>
      </c>
      <c r="H41" s="8">
        <f t="shared" si="2"/>
        <v>0.66344988007448236</v>
      </c>
    </row>
    <row r="42" spans="1:8" x14ac:dyDescent="0.2">
      <c r="A42" s="3">
        <f>净值数据!A42</f>
        <v>42094</v>
      </c>
      <c r="B42" s="9">
        <f>净值数据!D42</f>
        <v>44.970486103600003</v>
      </c>
      <c r="C42">
        <v>10000</v>
      </c>
      <c r="D42">
        <f>SUM(C$4:C42)</f>
        <v>390000</v>
      </c>
      <c r="E42" s="1">
        <f t="shared" si="0"/>
        <v>222.36806551218208</v>
      </c>
      <c r="F42">
        <f>SUM(E$4:E42)</f>
        <v>17465.06365526735</v>
      </c>
      <c r="G42">
        <f t="shared" si="1"/>
        <v>785412.40240768983</v>
      </c>
      <c r="H42" s="8">
        <f t="shared" si="2"/>
        <v>1.0138779548915124</v>
      </c>
    </row>
    <row r="43" spans="1:8" x14ac:dyDescent="0.2">
      <c r="A43" s="3">
        <f>净值数据!A43</f>
        <v>42124</v>
      </c>
      <c r="B43" s="9">
        <f>净值数据!D43</f>
        <v>56.9672772654</v>
      </c>
      <c r="C43">
        <v>10000</v>
      </c>
      <c r="D43">
        <f>SUM(C$4:C43)</f>
        <v>400000</v>
      </c>
      <c r="E43" s="1">
        <f t="shared" si="0"/>
        <v>175.5393706708476</v>
      </c>
      <c r="F43">
        <f>SUM(E$4:E43)</f>
        <v>17640.603025938199</v>
      </c>
      <c r="G43">
        <f t="shared" si="1"/>
        <v>1004937.1237074756</v>
      </c>
      <c r="H43" s="8">
        <f t="shared" si="2"/>
        <v>1.5123428092686888</v>
      </c>
    </row>
    <row r="44" spans="1:8" x14ac:dyDescent="0.2">
      <c r="A44" s="3">
        <f>净值数据!A44</f>
        <v>42153</v>
      </c>
      <c r="B44" s="9">
        <f>净值数据!D44</f>
        <v>59.54636</v>
      </c>
      <c r="C44">
        <v>10000</v>
      </c>
      <c r="D44">
        <f>SUM(C$4:C44)</f>
        <v>410000</v>
      </c>
      <c r="E44" s="1">
        <f t="shared" si="0"/>
        <v>167.93637763920415</v>
      </c>
      <c r="F44">
        <f>SUM(E$4:E44)</f>
        <v>17808.539403577404</v>
      </c>
      <c r="G44">
        <f t="shared" si="1"/>
        <v>1060433.6983996055</v>
      </c>
      <c r="H44" s="8">
        <f t="shared" si="2"/>
        <v>1.586423654633184</v>
      </c>
    </row>
    <row r="45" spans="1:8" x14ac:dyDescent="0.2">
      <c r="A45" s="3">
        <f>净值数据!A45</f>
        <v>42185</v>
      </c>
      <c r="B45" s="9">
        <f>净值数据!D45</f>
        <v>51.453650000000003</v>
      </c>
      <c r="C45">
        <v>10000</v>
      </c>
      <c r="D45">
        <f>SUM(C$4:C45)</f>
        <v>420000</v>
      </c>
      <c r="E45" s="1">
        <f t="shared" si="0"/>
        <v>194.34967198634109</v>
      </c>
      <c r="F45">
        <f>SUM(E$4:E45)</f>
        <v>18002.889075563744</v>
      </c>
      <c r="G45">
        <f t="shared" si="1"/>
        <v>926314.35348288051</v>
      </c>
      <c r="H45" s="8">
        <f t="shared" si="2"/>
        <v>1.2055103654354298</v>
      </c>
    </row>
    <row r="46" spans="1:8" x14ac:dyDescent="0.2">
      <c r="A46" s="3">
        <f>净值数据!A46</f>
        <v>42216</v>
      </c>
      <c r="B46" s="9">
        <f>净值数据!D46</f>
        <v>39.314585000000001</v>
      </c>
      <c r="C46">
        <v>10000</v>
      </c>
      <c r="D46">
        <f>SUM(C$4:C46)</f>
        <v>430000</v>
      </c>
      <c r="E46" s="1">
        <f t="shared" si="0"/>
        <v>254.35852877500804</v>
      </c>
      <c r="F46">
        <f>SUM(E$4:E46)</f>
        <v>18257.247604338751</v>
      </c>
      <c r="G46">
        <f t="shared" si="1"/>
        <v>717776.11280682217</v>
      </c>
      <c r="H46" s="8">
        <f t="shared" si="2"/>
        <v>0.66924677396935395</v>
      </c>
    </row>
    <row r="47" spans="1:8" x14ac:dyDescent="0.2">
      <c r="A47" s="3">
        <f>净值数据!A47</f>
        <v>42247</v>
      </c>
      <c r="B47" s="9">
        <f>净值数据!D47</f>
        <v>37.845908000000001</v>
      </c>
      <c r="C47">
        <v>10000</v>
      </c>
      <c r="D47">
        <f>SUM(C$4:C47)</f>
        <v>440000</v>
      </c>
      <c r="E47" s="1">
        <f t="shared" si="0"/>
        <v>264.2293586931512</v>
      </c>
      <c r="F47">
        <f>SUM(E$4:E47)</f>
        <v>18521.476963031902</v>
      </c>
      <c r="G47">
        <f t="shared" si="1"/>
        <v>700962.1131670248</v>
      </c>
      <c r="H47" s="8">
        <f t="shared" si="2"/>
        <v>0.59309571174323827</v>
      </c>
    </row>
    <row r="48" spans="1:8" x14ac:dyDescent="0.2">
      <c r="A48" s="3">
        <f>净值数据!A48</f>
        <v>42277</v>
      </c>
      <c r="B48" s="9">
        <f>净值数据!D48</f>
        <v>35.328175999999999</v>
      </c>
      <c r="C48">
        <v>10000</v>
      </c>
      <c r="D48">
        <f>SUM(C$4:C48)</f>
        <v>450000</v>
      </c>
      <c r="E48" s="1">
        <f t="shared" si="0"/>
        <v>283.0601840298803</v>
      </c>
      <c r="F48">
        <f>SUM(E$4:E48)</f>
        <v>18804.537147061783</v>
      </c>
      <c r="G48">
        <f t="shared" si="1"/>
        <v>664329.99792993651</v>
      </c>
      <c r="H48" s="8">
        <f t="shared" si="2"/>
        <v>0.47628888428874783</v>
      </c>
    </row>
    <row r="49" spans="1:8" x14ac:dyDescent="0.2">
      <c r="A49" s="3">
        <f>净值数据!A49</f>
        <v>42307</v>
      </c>
      <c r="B49" s="9">
        <f>净值数据!D49</f>
        <v>38.505313999999998</v>
      </c>
      <c r="C49">
        <v>10000</v>
      </c>
      <c r="D49">
        <f>SUM(C$4:C49)</f>
        <v>460000</v>
      </c>
      <c r="E49" s="1">
        <f t="shared" si="0"/>
        <v>259.70441378558814</v>
      </c>
      <c r="F49">
        <f>SUM(E$4:E49)</f>
        <v>19064.241560847371</v>
      </c>
      <c r="G49">
        <f t="shared" si="1"/>
        <v>734074.60747227806</v>
      </c>
      <c r="H49" s="8">
        <f t="shared" si="2"/>
        <v>0.59581436407016963</v>
      </c>
    </row>
    <row r="50" spans="1:8" x14ac:dyDescent="0.2">
      <c r="A50" s="3">
        <f>净值数据!A50</f>
        <v>42338</v>
      </c>
      <c r="B50" s="9">
        <f>净值数据!D50</f>
        <v>35.687851999999999</v>
      </c>
      <c r="C50">
        <v>10000</v>
      </c>
      <c r="D50">
        <f>SUM(C$4:C50)</f>
        <v>470000</v>
      </c>
      <c r="E50" s="1">
        <f t="shared" si="0"/>
        <v>280.2073938212925</v>
      </c>
      <c r="F50">
        <f>SUM(E$4:E50)</f>
        <v>19344.448954668664</v>
      </c>
      <c r="G50">
        <f t="shared" si="1"/>
        <v>690361.83131576993</v>
      </c>
      <c r="H50" s="8">
        <f t="shared" si="2"/>
        <v>0.46885496024631901</v>
      </c>
    </row>
    <row r="51" spans="1:8" x14ac:dyDescent="0.2">
      <c r="A51" s="3">
        <f>净值数据!A51</f>
        <v>42369</v>
      </c>
      <c r="B51" s="9">
        <f>净值数据!D51</f>
        <v>34.798653000000002</v>
      </c>
      <c r="C51">
        <v>10000</v>
      </c>
      <c r="D51">
        <f>SUM(C$4:C51)</f>
        <v>480000</v>
      </c>
      <c r="E51" s="1">
        <f t="shared" si="0"/>
        <v>287.36744494104414</v>
      </c>
      <c r="F51">
        <f>SUM(E$4:E51)</f>
        <v>19631.816399609706</v>
      </c>
      <c r="G51">
        <f t="shared" si="1"/>
        <v>683160.76664972759</v>
      </c>
      <c r="H51" s="8">
        <f t="shared" si="2"/>
        <v>0.42325159718693239</v>
      </c>
    </row>
    <row r="52" spans="1:8" x14ac:dyDescent="0.2">
      <c r="A52" s="3">
        <f>净值数据!A52</f>
        <v>42398</v>
      </c>
      <c r="B52" s="9">
        <f>净值数据!D52</f>
        <v>22.429794999999999</v>
      </c>
      <c r="C52">
        <v>10000</v>
      </c>
      <c r="D52">
        <f>SUM(C$4:C52)</f>
        <v>490000</v>
      </c>
      <c r="E52" s="1">
        <f t="shared" si="0"/>
        <v>445.83555043637273</v>
      </c>
      <c r="F52">
        <f>SUM(E$4:E52)</f>
        <v>20077.651950046078</v>
      </c>
      <c r="G52">
        <f t="shared" si="1"/>
        <v>450337.61732088373</v>
      </c>
      <c r="H52" s="8">
        <f t="shared" si="2"/>
        <v>-8.0943638120645423E-2</v>
      </c>
    </row>
    <row r="53" spans="1:8" x14ac:dyDescent="0.2">
      <c r="A53" s="3">
        <f>净值数据!A53</f>
        <v>42429</v>
      </c>
      <c r="B53" s="9">
        <f>净值数据!D53</f>
        <v>20.961117999999999</v>
      </c>
      <c r="C53">
        <v>10000</v>
      </c>
      <c r="D53">
        <f>SUM(C$4:C53)</f>
        <v>500000</v>
      </c>
      <c r="E53" s="1">
        <f t="shared" si="0"/>
        <v>477.07378967095173</v>
      </c>
      <c r="F53">
        <f>SUM(E$4:E53)</f>
        <v>20554.725739717029</v>
      </c>
      <c r="G53">
        <f t="shared" si="1"/>
        <v>430850.03168784588</v>
      </c>
      <c r="H53" s="8">
        <f t="shared" si="2"/>
        <v>-0.13829993662430828</v>
      </c>
    </row>
    <row r="54" spans="1:8" x14ac:dyDescent="0.2">
      <c r="A54" s="3">
        <f>净值数据!A54</f>
        <v>42460</v>
      </c>
      <c r="B54" s="9">
        <f>净值数据!D54</f>
        <v>25.097391999999999</v>
      </c>
      <c r="C54">
        <v>10000</v>
      </c>
      <c r="D54">
        <f>SUM(C$4:C54)</f>
        <v>510000</v>
      </c>
      <c r="E54" s="1">
        <f t="shared" si="0"/>
        <v>398.44777497199709</v>
      </c>
      <c r="F54">
        <f>SUM(E$4:E54)</f>
        <v>20953.173514689024</v>
      </c>
      <c r="G54">
        <f t="shared" si="1"/>
        <v>525870.00934216822</v>
      </c>
      <c r="H54" s="8">
        <f t="shared" si="2"/>
        <v>3.1117665376800385E-2</v>
      </c>
    </row>
    <row r="55" spans="1:8" x14ac:dyDescent="0.2">
      <c r="A55" s="3">
        <f>净值数据!A55</f>
        <v>42489</v>
      </c>
      <c r="B55" s="9">
        <f>净值数据!D55</f>
        <v>22.689561000000001</v>
      </c>
      <c r="C55">
        <v>10000</v>
      </c>
      <c r="D55">
        <f>SUM(C$4:C55)</f>
        <v>520000</v>
      </c>
      <c r="E55" s="1">
        <f t="shared" si="0"/>
        <v>440.73131251856302</v>
      </c>
      <c r="F55">
        <f>SUM(E$4:E55)</f>
        <v>21393.904827207589</v>
      </c>
      <c r="G55">
        <f t="shared" si="1"/>
        <v>485418.3086051211</v>
      </c>
      <c r="H55" s="8">
        <f t="shared" si="2"/>
        <v>-6.6503252682459379E-2</v>
      </c>
    </row>
    <row r="56" spans="1:8" x14ac:dyDescent="0.2">
      <c r="A56" s="3">
        <f>净值数据!A56</f>
        <v>42521</v>
      </c>
      <c r="B56" s="9">
        <f>净值数据!D56</f>
        <v>22.619624000000002</v>
      </c>
      <c r="C56">
        <v>10000</v>
      </c>
      <c r="D56">
        <f>SUM(C$4:C56)</f>
        <v>530000</v>
      </c>
      <c r="E56" s="1">
        <f t="shared" si="0"/>
        <v>442.09399767210982</v>
      </c>
      <c r="F56">
        <f>SUM(E$4:E56)</f>
        <v>21835.998824879698</v>
      </c>
      <c r="G56">
        <f t="shared" si="1"/>
        <v>493922.08308322064</v>
      </c>
      <c r="H56" s="8">
        <f t="shared" si="2"/>
        <v>-6.8071541352413889E-2</v>
      </c>
    </row>
    <row r="57" spans="1:8" x14ac:dyDescent="0.2">
      <c r="A57" s="3">
        <f>净值数据!A57</f>
        <v>42551</v>
      </c>
      <c r="B57" s="9">
        <f>净值数据!D57</f>
        <v>22.26</v>
      </c>
      <c r="C57">
        <v>10000</v>
      </c>
      <c r="D57">
        <f>SUM(C$4:C57)</f>
        <v>540000</v>
      </c>
      <c r="E57" s="1">
        <f t="shared" si="0"/>
        <v>449.23629829290206</v>
      </c>
      <c r="F57">
        <f>SUM(E$4:E57)</f>
        <v>22285.235123172599</v>
      </c>
      <c r="G57">
        <f t="shared" si="1"/>
        <v>496069.33384182211</v>
      </c>
      <c r="H57" s="8">
        <f t="shared" si="2"/>
        <v>-8.1353085478107157E-2</v>
      </c>
    </row>
    <row r="58" spans="1:8" x14ac:dyDescent="0.2">
      <c r="A58" s="3">
        <f>净值数据!A58</f>
        <v>42580</v>
      </c>
      <c r="B58" s="9">
        <f>净值数据!D58</f>
        <v>23.36</v>
      </c>
      <c r="C58">
        <v>10000</v>
      </c>
      <c r="D58">
        <f>SUM(C$4:C58)</f>
        <v>550000</v>
      </c>
      <c r="E58" s="1">
        <f t="shared" si="0"/>
        <v>428.08219178082192</v>
      </c>
      <c r="F58">
        <f>SUM(E$4:E58)</f>
        <v>22713.31731495342</v>
      </c>
      <c r="G58">
        <f t="shared" si="1"/>
        <v>530583.09247731185</v>
      </c>
      <c r="H58" s="8">
        <f t="shared" si="2"/>
        <v>-3.5303468223069401E-2</v>
      </c>
    </row>
    <row r="59" spans="1:8" x14ac:dyDescent="0.2">
      <c r="A59" s="3">
        <f>净值数据!A59</f>
        <v>42613</v>
      </c>
      <c r="B59" s="9">
        <f>净值数据!D59</f>
        <v>23</v>
      </c>
      <c r="C59">
        <v>10000</v>
      </c>
      <c r="D59">
        <f>SUM(C$4:C59)</f>
        <v>560000</v>
      </c>
      <c r="E59" s="1">
        <f t="shared" si="0"/>
        <v>434.78260869565219</v>
      </c>
      <c r="F59">
        <f>SUM(E$4:E59)</f>
        <v>23148.099923649072</v>
      </c>
      <c r="G59">
        <f t="shared" si="1"/>
        <v>532406.2982439287</v>
      </c>
      <c r="H59" s="8">
        <f t="shared" si="2"/>
        <v>-4.9274467421555945E-2</v>
      </c>
    </row>
    <row r="60" spans="1:8" x14ac:dyDescent="0.2">
      <c r="A60" s="3">
        <f>净值数据!A60</f>
        <v>42643</v>
      </c>
      <c r="B60" s="9">
        <f>净值数据!D60</f>
        <v>21.57</v>
      </c>
      <c r="C60">
        <v>10000</v>
      </c>
      <c r="D60">
        <f>SUM(C$4:C60)</f>
        <v>570000</v>
      </c>
      <c r="E60" s="1">
        <f t="shared" si="0"/>
        <v>463.60686138154841</v>
      </c>
      <c r="F60">
        <f>SUM(E$4:E60)</f>
        <v>23611.706785030619</v>
      </c>
      <c r="G60">
        <f t="shared" si="1"/>
        <v>509304.51535311044</v>
      </c>
      <c r="H60" s="8">
        <f t="shared" si="2"/>
        <v>-0.10648330639805181</v>
      </c>
    </row>
    <row r="61" spans="1:8" x14ac:dyDescent="0.2">
      <c r="A61" s="3">
        <f>净值数据!A61</f>
        <v>42674</v>
      </c>
      <c r="B61" s="9">
        <f>净值数据!D61</f>
        <v>22.53</v>
      </c>
      <c r="C61">
        <v>10000</v>
      </c>
      <c r="D61">
        <f>SUM(C$4:C61)</f>
        <v>580000</v>
      </c>
      <c r="E61" s="1">
        <f t="shared" si="0"/>
        <v>443.85264092321347</v>
      </c>
      <c r="F61">
        <f>SUM(E$4:E61)</f>
        <v>24055.559425953834</v>
      </c>
      <c r="G61">
        <f t="shared" si="1"/>
        <v>541971.75386673992</v>
      </c>
      <c r="H61" s="8">
        <f t="shared" si="2"/>
        <v>-6.5565941609069145E-2</v>
      </c>
    </row>
    <row r="62" spans="1:8" x14ac:dyDescent="0.2">
      <c r="A62" s="3">
        <f>净值数据!A62</f>
        <v>42704</v>
      </c>
      <c r="B62" s="9">
        <f>净值数据!D62</f>
        <v>23.84</v>
      </c>
      <c r="C62">
        <v>10000</v>
      </c>
      <c r="D62">
        <f>SUM(C$4:C62)</f>
        <v>590000</v>
      </c>
      <c r="E62" s="1">
        <f t="shared" si="0"/>
        <v>419.46308724832215</v>
      </c>
      <c r="F62">
        <f>SUM(E$4:E62)</f>
        <v>24475.022513202155</v>
      </c>
      <c r="G62">
        <f t="shared" si="1"/>
        <v>583484.5367147394</v>
      </c>
      <c r="H62" s="8">
        <f t="shared" si="2"/>
        <v>-1.1043158110611184E-2</v>
      </c>
    </row>
    <row r="63" spans="1:8" x14ac:dyDescent="0.2">
      <c r="A63" s="3">
        <f>净值数据!A63</f>
        <v>42734</v>
      </c>
      <c r="B63" s="9">
        <f>净值数据!D63</f>
        <v>27.61</v>
      </c>
      <c r="C63">
        <v>10000</v>
      </c>
      <c r="D63">
        <f>SUM(C$4:C63)</f>
        <v>600000</v>
      </c>
      <c r="E63" s="1">
        <f t="shared" si="0"/>
        <v>362.18761318362914</v>
      </c>
      <c r="F63">
        <f>SUM(E$4:E63)</f>
        <v>24837.210126385784</v>
      </c>
      <c r="G63">
        <f t="shared" si="1"/>
        <v>685755.37158951152</v>
      </c>
      <c r="H63" s="8">
        <f t="shared" si="2"/>
        <v>0.14292561931585257</v>
      </c>
    </row>
  </sheetData>
  <phoneticPr fontId="2" type="noConversion"/>
  <conditionalFormatting sqref="H4:H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{6F6AFCC2-AAD6-4B6C-8ED4-428D77E8DDD4}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6AFCC2-AAD6-4B6C-8ED4-428D77E8DD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workbookViewId="0">
      <selection activeCell="F4" sqref="F4:F63"/>
    </sheetView>
  </sheetViews>
  <sheetFormatPr defaultRowHeight="14.25" x14ac:dyDescent="0.2"/>
  <cols>
    <col min="1" max="2" width="11.625" style="4" customWidth="1"/>
    <col min="3" max="3" width="14.125" bestFit="1" customWidth="1"/>
    <col min="4" max="5" width="13" customWidth="1"/>
    <col min="6" max="6" width="13" bestFit="1" customWidth="1"/>
    <col min="7" max="7" width="12.75" bestFit="1" customWidth="1"/>
    <col min="8" max="8" width="13" bestFit="1" customWidth="1"/>
  </cols>
  <sheetData>
    <row r="3" spans="1:8" x14ac:dyDescent="0.2">
      <c r="A3" s="4" t="str">
        <f>净值数据!A3</f>
        <v>日期</v>
      </c>
      <c r="B3" s="4" t="s">
        <v>7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>
        <f>净值数据!A4</f>
        <v>40939</v>
      </c>
      <c r="B4" s="9">
        <f>净值数据!E4</f>
        <v>1.8645278190607999</v>
      </c>
      <c r="C4">
        <v>10000</v>
      </c>
      <c r="D4">
        <f>SUM(C$4:C4)</f>
        <v>10000</v>
      </c>
      <c r="E4" s="1">
        <f>C4/B4</f>
        <v>5363.2881728936609</v>
      </c>
      <c r="F4">
        <f>SUM(E$4:E4)</f>
        <v>5363.2881728936609</v>
      </c>
      <c r="G4">
        <f>F4*B4</f>
        <v>10000</v>
      </c>
      <c r="H4" s="8">
        <f>G4/D4-1</f>
        <v>0</v>
      </c>
    </row>
    <row r="5" spans="1:8" x14ac:dyDescent="0.2">
      <c r="A5" s="3">
        <f>净值数据!A5</f>
        <v>40968</v>
      </c>
      <c r="B5" s="9">
        <f>净值数据!E5</f>
        <v>2.1178957108495999</v>
      </c>
      <c r="C5">
        <v>10000</v>
      </c>
      <c r="D5">
        <f>SUM(C$4:C5)</f>
        <v>20000</v>
      </c>
      <c r="E5" s="1">
        <f t="shared" ref="E5:E63" si="0">C5/B5</f>
        <v>4721.6678086516695</v>
      </c>
      <c r="F5">
        <f>SUM(E$4:E5)</f>
        <v>10084.95598154533</v>
      </c>
      <c r="G5">
        <f t="shared" ref="G5:G63" si="1">F5*B5</f>
        <v>21358.885017421871</v>
      </c>
      <c r="H5" s="8">
        <f t="shared" ref="H5:H63" si="2">G5/D5-1</f>
        <v>6.7944250871093681E-2</v>
      </c>
    </row>
    <row r="6" spans="1:8" x14ac:dyDescent="0.2">
      <c r="A6" s="3">
        <f>净值数据!A6</f>
        <v>40998</v>
      </c>
      <c r="B6" s="9">
        <f>净值数据!E6</f>
        <v>1.9749702334303001</v>
      </c>
      <c r="C6">
        <v>10000</v>
      </c>
      <c r="D6">
        <f>SUM(C$4:C6)</f>
        <v>30000</v>
      </c>
      <c r="E6" s="1">
        <f t="shared" si="0"/>
        <v>5063.3674526988343</v>
      </c>
      <c r="F6">
        <f>SUM(E$4:E6)</f>
        <v>15148.323434244165</v>
      </c>
      <c r="G6">
        <f t="shared" si="1"/>
        <v>29917.487869006884</v>
      </c>
      <c r="H6" s="8">
        <f t="shared" si="2"/>
        <v>-2.7504043664372535E-3</v>
      </c>
    </row>
    <row r="7" spans="1:8" x14ac:dyDescent="0.2">
      <c r="A7" s="3">
        <f>净值数据!A7</f>
        <v>41026</v>
      </c>
      <c r="B7" s="9">
        <f>净值数据!E7</f>
        <v>2.2088482873891002</v>
      </c>
      <c r="C7">
        <v>10000</v>
      </c>
      <c r="D7">
        <f>SUM(C$4:C7)</f>
        <v>40000</v>
      </c>
      <c r="E7" s="1">
        <f t="shared" si="0"/>
        <v>4527.2461930014151</v>
      </c>
      <c r="F7">
        <f>SUM(E$4:E7)</f>
        <v>19675.569627245579</v>
      </c>
      <c r="G7">
        <f t="shared" si="1"/>
        <v>43460.348274546392</v>
      </c>
      <c r="H7" s="8">
        <f t="shared" si="2"/>
        <v>8.6508706863659857E-2</v>
      </c>
    </row>
    <row r="8" spans="1:8" x14ac:dyDescent="0.2">
      <c r="A8" s="3">
        <f>净值数据!A8</f>
        <v>41060</v>
      </c>
      <c r="B8" s="9">
        <f>净值数据!E8</f>
        <v>2.244579656744</v>
      </c>
      <c r="C8">
        <v>10000</v>
      </c>
      <c r="D8">
        <f>SUM(C$4:C8)</f>
        <v>50000</v>
      </c>
      <c r="E8" s="1">
        <f t="shared" si="0"/>
        <v>4455.1771508550764</v>
      </c>
      <c r="F8">
        <f>SUM(E$4:E8)</f>
        <v>24130.746778100656</v>
      </c>
      <c r="G8">
        <f t="shared" si="1"/>
        <v>54163.383320165551</v>
      </c>
      <c r="H8" s="8">
        <f t="shared" si="2"/>
        <v>8.3267666403310958E-2</v>
      </c>
    </row>
    <row r="9" spans="1:8" x14ac:dyDescent="0.2">
      <c r="A9" s="3">
        <f>净值数据!A9</f>
        <v>41089</v>
      </c>
      <c r="B9" s="9">
        <f>净值数据!E9</f>
        <v>1.9165007199405999</v>
      </c>
      <c r="C9">
        <v>10000</v>
      </c>
      <c r="D9">
        <f>SUM(C$4:C9)</f>
        <v>60000</v>
      </c>
      <c r="E9" s="1">
        <f t="shared" si="0"/>
        <v>5217.8430698997809</v>
      </c>
      <c r="F9">
        <f>SUM(E$4:E9)</f>
        <v>29348.589848000436</v>
      </c>
      <c r="G9">
        <f t="shared" si="1"/>
        <v>56246.593572934216</v>
      </c>
      <c r="H9" s="8">
        <f t="shared" si="2"/>
        <v>-6.2556773784429698E-2</v>
      </c>
    </row>
    <row r="10" spans="1:8" x14ac:dyDescent="0.2">
      <c r="A10" s="3">
        <f>净值数据!A10</f>
        <v>41121</v>
      </c>
      <c r="B10" s="9">
        <f>净值数据!E10</f>
        <v>1.8547829001459</v>
      </c>
      <c r="C10">
        <v>10000</v>
      </c>
      <c r="D10">
        <f>SUM(C$4:C10)</f>
        <v>70000</v>
      </c>
      <c r="E10" s="1">
        <f t="shared" si="0"/>
        <v>5391.4665695987305</v>
      </c>
      <c r="F10">
        <f>SUM(E$4:E10)</f>
        <v>34740.056417599168</v>
      </c>
      <c r="G10">
        <f t="shared" si="1"/>
        <v>64435.262593466767</v>
      </c>
      <c r="H10" s="8">
        <f t="shared" si="2"/>
        <v>-7.949624866476046E-2</v>
      </c>
    </row>
    <row r="11" spans="1:8" x14ac:dyDescent="0.2">
      <c r="A11" s="3">
        <f>净值数据!A11</f>
        <v>41152</v>
      </c>
      <c r="B11" s="9">
        <f>净值数据!E11</f>
        <v>2.1650974761934001</v>
      </c>
      <c r="C11">
        <v>10000</v>
      </c>
      <c r="D11">
        <f>SUM(C$4:C11)</f>
        <v>80000</v>
      </c>
      <c r="E11" s="1">
        <f t="shared" si="0"/>
        <v>4618.7296922915712</v>
      </c>
      <c r="F11">
        <f>SUM(E$4:E11)</f>
        <v>39358.786109890738</v>
      </c>
      <c r="G11">
        <f t="shared" si="1"/>
        <v>85215.608472560285</v>
      </c>
      <c r="H11" s="8">
        <f t="shared" si="2"/>
        <v>6.5195105907003503E-2</v>
      </c>
    </row>
    <row r="12" spans="1:8" x14ac:dyDescent="0.2">
      <c r="A12" s="3">
        <f>净值数据!A12</f>
        <v>41180</v>
      </c>
      <c r="B12" s="9">
        <f>净值数据!E12</f>
        <v>2.0792856859783999</v>
      </c>
      <c r="C12">
        <v>10000</v>
      </c>
      <c r="D12">
        <f>SUM(C$4:C12)</f>
        <v>90000</v>
      </c>
      <c r="E12" s="1">
        <f t="shared" si="0"/>
        <v>4809.3439335607882</v>
      </c>
      <c r="F12">
        <f>SUM(E$4:E12)</f>
        <v>44168.130043451529</v>
      </c>
      <c r="G12">
        <f t="shared" si="1"/>
        <v>91838.160575781279</v>
      </c>
      <c r="H12" s="8">
        <f t="shared" si="2"/>
        <v>2.0424006397569805E-2</v>
      </c>
    </row>
    <row r="13" spans="1:8" x14ac:dyDescent="0.2">
      <c r="A13" s="3">
        <f>净值数据!A13</f>
        <v>41213</v>
      </c>
      <c r="B13" s="9">
        <f>净值数据!E13</f>
        <v>2.2740124406970001</v>
      </c>
      <c r="C13">
        <v>10000</v>
      </c>
      <c r="D13">
        <f>SUM(C$4:C13)</f>
        <v>100000</v>
      </c>
      <c r="E13" s="1">
        <f t="shared" si="0"/>
        <v>4397.5133209627174</v>
      </c>
      <c r="F13">
        <f>SUM(E$4:E13)</f>
        <v>48565.643364414245</v>
      </c>
      <c r="G13">
        <f t="shared" si="1"/>
        <v>110438.87720113171</v>
      </c>
      <c r="H13" s="8">
        <f t="shared" si="2"/>
        <v>0.10438877201131702</v>
      </c>
    </row>
    <row r="14" spans="1:8" x14ac:dyDescent="0.2">
      <c r="A14" s="3">
        <f>净值数据!A14</f>
        <v>41243</v>
      </c>
      <c r="B14" s="9">
        <f>净值数据!E14</f>
        <v>1.9736711749446001</v>
      </c>
      <c r="C14">
        <v>10000</v>
      </c>
      <c r="D14">
        <f>SUM(C$4:C14)</f>
        <v>110000</v>
      </c>
      <c r="E14" s="1">
        <f t="shared" si="0"/>
        <v>5066.7001306743487</v>
      </c>
      <c r="F14">
        <f>SUM(E$4:E14)</f>
        <v>53632.343495088593</v>
      </c>
      <c r="G14">
        <f t="shared" si="1"/>
        <v>105852.61040098389</v>
      </c>
      <c r="H14" s="8">
        <f t="shared" si="2"/>
        <v>-3.7703541809237406E-2</v>
      </c>
    </row>
    <row r="15" spans="1:8" x14ac:dyDescent="0.2">
      <c r="A15" s="3">
        <f>净值数据!A15</f>
        <v>41274</v>
      </c>
      <c r="B15" s="9">
        <f>净值数据!E15</f>
        <v>2.2047029178311002</v>
      </c>
      <c r="C15">
        <v>10000</v>
      </c>
      <c r="D15">
        <f>SUM(C$4:C15)</f>
        <v>120000</v>
      </c>
      <c r="E15" s="1">
        <f t="shared" si="0"/>
        <v>4535.7585002144442</v>
      </c>
      <c r="F15">
        <f>SUM(E$4:E15)</f>
        <v>58168.101995303034</v>
      </c>
      <c r="G15">
        <f t="shared" si="1"/>
        <v>128243.38419374164</v>
      </c>
      <c r="H15" s="8">
        <f t="shared" si="2"/>
        <v>6.8694868281180321E-2</v>
      </c>
    </row>
    <row r="16" spans="1:8" x14ac:dyDescent="0.2">
      <c r="A16" s="3">
        <f>净值数据!A16</f>
        <v>41305</v>
      </c>
      <c r="B16" s="9">
        <f>净值数据!E16</f>
        <v>2.4951428231741</v>
      </c>
      <c r="C16">
        <v>10000</v>
      </c>
      <c r="D16">
        <f>SUM(C$4:C16)</f>
        <v>130000</v>
      </c>
      <c r="E16" s="1">
        <f t="shared" si="0"/>
        <v>4007.7866113006248</v>
      </c>
      <c r="F16">
        <f>SUM(E$4:E16)</f>
        <v>62175.888606603658</v>
      </c>
      <c r="G16">
        <f t="shared" si="1"/>
        <v>155137.7222312394</v>
      </c>
      <c r="H16" s="8">
        <f t="shared" si="2"/>
        <v>0.19336709408645691</v>
      </c>
    </row>
    <row r="17" spans="1:8" x14ac:dyDescent="0.2">
      <c r="A17" s="3">
        <f>净值数据!A17</f>
        <v>41333</v>
      </c>
      <c r="B17" s="9">
        <f>净值数据!E17</f>
        <v>2.9935112971149</v>
      </c>
      <c r="C17">
        <v>10000</v>
      </c>
      <c r="D17">
        <f>SUM(C$4:C17)</f>
        <v>140000</v>
      </c>
      <c r="E17" s="1">
        <f t="shared" si="0"/>
        <v>3340.5586308085244</v>
      </c>
      <c r="F17">
        <f>SUM(E$4:E17)</f>
        <v>65516.447237412183</v>
      </c>
      <c r="G17">
        <f t="shared" si="1"/>
        <v>196124.22495202566</v>
      </c>
      <c r="H17" s="8">
        <f t="shared" si="2"/>
        <v>0.40088732108589764</v>
      </c>
    </row>
    <row r="18" spans="1:8" x14ac:dyDescent="0.2">
      <c r="A18" s="3">
        <f>净值数据!A18</f>
        <v>41362</v>
      </c>
      <c r="B18" s="9">
        <f>净值数据!E18</f>
        <v>3.0100135644639998</v>
      </c>
      <c r="C18">
        <v>10000</v>
      </c>
      <c r="D18">
        <f>SUM(C$4:C18)</f>
        <v>150000</v>
      </c>
      <c r="E18" s="1">
        <f t="shared" si="0"/>
        <v>3322.2441646307743</v>
      </c>
      <c r="F18">
        <f>SUM(E$4:E18)</f>
        <v>68838.691402042954</v>
      </c>
      <c r="G18">
        <f t="shared" si="1"/>
        <v>207205.39488010062</v>
      </c>
      <c r="H18" s="8">
        <f t="shared" si="2"/>
        <v>0.38136929920067075</v>
      </c>
    </row>
    <row r="19" spans="1:8" x14ac:dyDescent="0.2">
      <c r="A19" s="3">
        <f>净值数据!A19</f>
        <v>41390</v>
      </c>
      <c r="B19" s="9">
        <f>净值数据!E19</f>
        <v>3.0025188536759</v>
      </c>
      <c r="C19">
        <v>10000</v>
      </c>
      <c r="D19">
        <f>SUM(C$4:C19)</f>
        <v>160000</v>
      </c>
      <c r="E19" s="1">
        <f t="shared" si="0"/>
        <v>3330.5369549161296</v>
      </c>
      <c r="F19">
        <f>SUM(E$4:E19)</f>
        <v>72169.22835695908</v>
      </c>
      <c r="G19">
        <f t="shared" si="1"/>
        <v>216689.46879701104</v>
      </c>
      <c r="H19" s="8">
        <f t="shared" si="2"/>
        <v>0.35430917998131894</v>
      </c>
    </row>
    <row r="20" spans="1:8" x14ac:dyDescent="0.2">
      <c r="A20" s="3">
        <f>净值数据!A20</f>
        <v>41425</v>
      </c>
      <c r="B20" s="9">
        <f>净值数据!E20</f>
        <v>3.608319239809</v>
      </c>
      <c r="C20">
        <v>10000</v>
      </c>
      <c r="D20">
        <f>SUM(C$4:C20)</f>
        <v>170000</v>
      </c>
      <c r="E20" s="1">
        <f t="shared" si="0"/>
        <v>2771.3734111090826</v>
      </c>
      <c r="F20">
        <f>SUM(E$4:E20)</f>
        <v>74940.601768068169</v>
      </c>
      <c r="G20">
        <f t="shared" si="1"/>
        <v>270409.61520258471</v>
      </c>
      <c r="H20" s="8">
        <f t="shared" si="2"/>
        <v>0.5906447953093219</v>
      </c>
    </row>
    <row r="21" spans="1:8" x14ac:dyDescent="0.2">
      <c r="A21" s="3">
        <f>净值数据!A21</f>
        <v>41453</v>
      </c>
      <c r="B21" s="9">
        <f>净值数据!E21</f>
        <v>3.8565980865849001</v>
      </c>
      <c r="C21">
        <v>10000</v>
      </c>
      <c r="D21">
        <f>SUM(C$4:C21)</f>
        <v>180000</v>
      </c>
      <c r="E21" s="1">
        <f t="shared" si="0"/>
        <v>2592.9588138273475</v>
      </c>
      <c r="F21">
        <f>SUM(E$4:E21)</f>
        <v>77533.560581895523</v>
      </c>
      <c r="G21">
        <f t="shared" si="1"/>
        <v>299015.78138625273</v>
      </c>
      <c r="H21" s="8">
        <f t="shared" si="2"/>
        <v>0.66119878547918187</v>
      </c>
    </row>
    <row r="22" spans="1:8" x14ac:dyDescent="0.2">
      <c r="A22" s="3">
        <f>净值数据!A22</f>
        <v>41486</v>
      </c>
      <c r="B22" s="9">
        <f>净值数据!E22</f>
        <v>4.6841942425044003</v>
      </c>
      <c r="C22">
        <v>10000</v>
      </c>
      <c r="D22">
        <f>SUM(C$4:C22)</f>
        <v>190000</v>
      </c>
      <c r="E22" s="1">
        <f t="shared" si="0"/>
        <v>2134.8388820557338</v>
      </c>
      <c r="F22">
        <f>SUM(E$4:E22)</f>
        <v>79668.399463951253</v>
      </c>
      <c r="G22">
        <f t="shared" si="1"/>
        <v>373182.25807858113</v>
      </c>
      <c r="H22" s="8">
        <f t="shared" si="2"/>
        <v>0.96411714778200586</v>
      </c>
    </row>
    <row r="23" spans="1:8" x14ac:dyDescent="0.2">
      <c r="A23" s="3">
        <f>净值数据!A23</f>
        <v>41516</v>
      </c>
      <c r="B23" s="9">
        <f>净值数据!E23</f>
        <v>4.5319165498152003</v>
      </c>
      <c r="C23">
        <v>10000</v>
      </c>
      <c r="D23">
        <f>SUM(C$4:C23)</f>
        <v>200000</v>
      </c>
      <c r="E23" s="1">
        <f t="shared" si="0"/>
        <v>2206.5719635565165</v>
      </c>
      <c r="F23">
        <f>SUM(E$4:E23)</f>
        <v>81874.971427507771</v>
      </c>
      <c r="G23">
        <f t="shared" si="1"/>
        <v>371050.53802796913</v>
      </c>
      <c r="H23" s="8">
        <f t="shared" si="2"/>
        <v>0.85525269013984562</v>
      </c>
    </row>
    <row r="24" spans="1:8" x14ac:dyDescent="0.2">
      <c r="A24" s="3">
        <f>净值数据!A24</f>
        <v>41547</v>
      </c>
      <c r="B24" s="9">
        <f>净值数据!E24</f>
        <v>4.4292946264811999</v>
      </c>
      <c r="C24">
        <v>10000</v>
      </c>
      <c r="D24">
        <f>SUM(C$4:C24)</f>
        <v>210000</v>
      </c>
      <c r="E24" s="1">
        <f t="shared" si="0"/>
        <v>2257.6958281830034</v>
      </c>
      <c r="F24">
        <f>SUM(E$4:E24)</f>
        <v>84132.667255690772</v>
      </c>
      <c r="G24">
        <f t="shared" si="1"/>
        <v>372648.37098716194</v>
      </c>
      <c r="H24" s="8">
        <f t="shared" si="2"/>
        <v>0.77451605231981868</v>
      </c>
    </row>
    <row r="25" spans="1:8" x14ac:dyDescent="0.2">
      <c r="A25" s="3">
        <f>净值数据!A25</f>
        <v>41578</v>
      </c>
      <c r="B25" s="9">
        <f>净值数据!E25</f>
        <v>4.5451580883098996</v>
      </c>
      <c r="C25">
        <v>10000</v>
      </c>
      <c r="D25">
        <f>SUM(C$4:C25)</f>
        <v>220000</v>
      </c>
      <c r="E25" s="1">
        <f t="shared" si="0"/>
        <v>2200.1434946168097</v>
      </c>
      <c r="F25">
        <f>SUM(E$4:E25)</f>
        <v>86332.810750307588</v>
      </c>
      <c r="G25">
        <f t="shared" si="1"/>
        <v>392396.2730682884</v>
      </c>
      <c r="H25" s="8">
        <f t="shared" si="2"/>
        <v>0.78361942303767451</v>
      </c>
    </row>
    <row r="26" spans="1:8" x14ac:dyDescent="0.2">
      <c r="A26" s="3">
        <f>净值数据!A26</f>
        <v>41607</v>
      </c>
      <c r="B26" s="9">
        <f>净值数据!E26</f>
        <v>5.2568907824007001</v>
      </c>
      <c r="C26">
        <v>10000</v>
      </c>
      <c r="D26">
        <f>SUM(C$4:C26)</f>
        <v>230000</v>
      </c>
      <c r="E26" s="1">
        <f t="shared" si="0"/>
        <v>1902.2651247536917</v>
      </c>
      <c r="F26">
        <f>SUM(E$4:E26)</f>
        <v>88235.075875061273</v>
      </c>
      <c r="G26">
        <f t="shared" si="1"/>
        <v>463842.15705203597</v>
      </c>
      <c r="H26" s="8">
        <f t="shared" si="2"/>
        <v>1.0167050306610261</v>
      </c>
    </row>
    <row r="27" spans="1:8" x14ac:dyDescent="0.2">
      <c r="A27" s="3">
        <f>净值数据!A27</f>
        <v>41639</v>
      </c>
      <c r="B27" s="9">
        <f>净值数据!E27</f>
        <v>5.1145442435825004</v>
      </c>
      <c r="C27">
        <v>10000</v>
      </c>
      <c r="D27">
        <f>SUM(C$4:C27)</f>
        <v>240000</v>
      </c>
      <c r="E27" s="1">
        <f t="shared" si="0"/>
        <v>1955.208425960446</v>
      </c>
      <c r="F27">
        <f>SUM(E$4:E27)</f>
        <v>90190.284301021718</v>
      </c>
      <c r="G27">
        <f t="shared" si="1"/>
        <v>461282.19939885981</v>
      </c>
      <c r="H27" s="8">
        <f t="shared" si="2"/>
        <v>0.92200916416191592</v>
      </c>
    </row>
    <row r="28" spans="1:8" x14ac:dyDescent="0.2">
      <c r="A28" s="3">
        <f>净值数据!A28</f>
        <v>41669</v>
      </c>
      <c r="B28" s="9">
        <f>净值数据!E28</f>
        <v>8.1600980973662995</v>
      </c>
      <c r="C28">
        <v>10000</v>
      </c>
      <c r="D28">
        <f>SUM(C$4:C28)</f>
        <v>250000</v>
      </c>
      <c r="E28" s="1">
        <f t="shared" si="0"/>
        <v>1225.4754637358508</v>
      </c>
      <c r="F28">
        <f>SUM(E$4:E28)</f>
        <v>91415.759764757575</v>
      </c>
      <c r="G28">
        <f t="shared" si="1"/>
        <v>745961.56732569297</v>
      </c>
      <c r="H28" s="8">
        <f t="shared" si="2"/>
        <v>1.9838462693027719</v>
      </c>
    </row>
    <row r="29" spans="1:8" x14ac:dyDescent="0.2">
      <c r="A29" s="3">
        <f>净值数据!A29</f>
        <v>41698</v>
      </c>
      <c r="B29" s="9">
        <f>净值数据!E29</f>
        <v>7.8687842504825998</v>
      </c>
      <c r="C29">
        <v>10000</v>
      </c>
      <c r="D29">
        <f>SUM(C$4:C29)</f>
        <v>260000</v>
      </c>
      <c r="E29" s="1">
        <f t="shared" si="0"/>
        <v>1270.8443492254462</v>
      </c>
      <c r="F29">
        <f>SUM(E$4:E29)</f>
        <v>92686.604113983019</v>
      </c>
      <c r="G29">
        <f t="shared" si="1"/>
        <v>729330.89068282535</v>
      </c>
      <c r="H29" s="8">
        <f t="shared" si="2"/>
        <v>1.8051188103185591</v>
      </c>
    </row>
    <row r="30" spans="1:8" x14ac:dyDescent="0.2">
      <c r="A30" s="3">
        <f>净值数据!A30</f>
        <v>41729</v>
      </c>
      <c r="B30" s="9">
        <f>净值数据!E30</f>
        <v>9.1002473304908005</v>
      </c>
      <c r="C30">
        <v>10000</v>
      </c>
      <c r="D30">
        <f>SUM(C$4:C30)</f>
        <v>270000</v>
      </c>
      <c r="E30" s="1">
        <f t="shared" si="0"/>
        <v>1098.8712324877738</v>
      </c>
      <c r="F30">
        <f>SUM(E$4:E30)</f>
        <v>93785.47534647079</v>
      </c>
      <c r="G30">
        <f t="shared" si="1"/>
        <v>853471.02166053164</v>
      </c>
      <c r="H30" s="8">
        <f t="shared" si="2"/>
        <v>2.161003783927895</v>
      </c>
    </row>
    <row r="31" spans="1:8" x14ac:dyDescent="0.2">
      <c r="A31" s="3">
        <f>净值数据!A31</f>
        <v>41759</v>
      </c>
      <c r="B31" s="9">
        <f>净值数据!E31</f>
        <v>8.2461680975819007</v>
      </c>
      <c r="C31">
        <v>10000</v>
      </c>
      <c r="D31">
        <f>SUM(C$4:C31)</f>
        <v>280000</v>
      </c>
      <c r="E31" s="1">
        <f t="shared" si="0"/>
        <v>1212.6844713403782</v>
      </c>
      <c r="F31">
        <f>SUM(E$4:E31)</f>
        <v>94998.159817811174</v>
      </c>
      <c r="G31">
        <f t="shared" si="1"/>
        <v>783370.79481862136</v>
      </c>
      <c r="H31" s="8">
        <f t="shared" si="2"/>
        <v>1.7977528386379333</v>
      </c>
    </row>
    <row r="32" spans="1:8" x14ac:dyDescent="0.2">
      <c r="A32" s="3">
        <f>净值数据!A32</f>
        <v>41789</v>
      </c>
      <c r="B32" s="9">
        <f>净值数据!E32</f>
        <v>9.3937063172399995</v>
      </c>
      <c r="C32">
        <v>10000</v>
      </c>
      <c r="D32">
        <f>SUM(C$4:C32)</f>
        <v>290000</v>
      </c>
      <c r="E32" s="1">
        <f t="shared" si="0"/>
        <v>1064.5425418130528</v>
      </c>
      <c r="F32">
        <f>SUM(E$4:E32)</f>
        <v>96062.702359624222</v>
      </c>
      <c r="G32">
        <f t="shared" si="1"/>
        <v>902384.81400674791</v>
      </c>
      <c r="H32" s="8">
        <f t="shared" si="2"/>
        <v>2.1116717724370617</v>
      </c>
    </row>
    <row r="33" spans="1:8" x14ac:dyDescent="0.2">
      <c r="A33" s="3">
        <f>净值数据!A33</f>
        <v>41820</v>
      </c>
      <c r="B33" s="9">
        <f>净值数据!E33</f>
        <v>10.210839186419999</v>
      </c>
      <c r="C33">
        <v>10000</v>
      </c>
      <c r="D33">
        <f>SUM(C$4:C33)</f>
        <v>300000</v>
      </c>
      <c r="E33" s="1">
        <f t="shared" si="0"/>
        <v>979.35143404271741</v>
      </c>
      <c r="F33">
        <f>SUM(E$4:E33)</f>
        <v>97042.053793666943</v>
      </c>
      <c r="G33">
        <f t="shared" si="1"/>
        <v>990880.80560705194</v>
      </c>
      <c r="H33" s="8">
        <f t="shared" si="2"/>
        <v>2.3029360186901733</v>
      </c>
    </row>
    <row r="34" spans="1:8" x14ac:dyDescent="0.2">
      <c r="A34" s="3">
        <f>净值数据!A34</f>
        <v>41851</v>
      </c>
      <c r="B34" s="9">
        <f>净值数据!E34</f>
        <v>10.15104897648</v>
      </c>
      <c r="C34">
        <v>10000</v>
      </c>
      <c r="D34">
        <f>SUM(C$4:C34)</f>
        <v>310000</v>
      </c>
      <c r="E34" s="1">
        <f t="shared" si="0"/>
        <v>985.11986526417309</v>
      </c>
      <c r="F34">
        <f>SUM(E$4:E34)</f>
        <v>98027.173658931119</v>
      </c>
      <c r="G34">
        <f t="shared" si="1"/>
        <v>995078.64083772001</v>
      </c>
      <c r="H34" s="8">
        <f t="shared" si="2"/>
        <v>2.209931099476516</v>
      </c>
    </row>
    <row r="35" spans="1:8" x14ac:dyDescent="0.2">
      <c r="A35" s="3">
        <f>净值数据!A35</f>
        <v>41880</v>
      </c>
      <c r="B35" s="9">
        <f>净值数据!E35</f>
        <v>10.944930097349999</v>
      </c>
      <c r="C35">
        <v>10000</v>
      </c>
      <c r="D35">
        <f>SUM(C$4:C35)</f>
        <v>320000</v>
      </c>
      <c r="E35" s="1">
        <f t="shared" si="0"/>
        <v>913.66504043924533</v>
      </c>
      <c r="F35">
        <f>SUM(E$4:E35)</f>
        <v>98940.838699370361</v>
      </c>
      <c r="G35">
        <f t="shared" si="1"/>
        <v>1082900.5633377903</v>
      </c>
      <c r="H35" s="8">
        <f t="shared" si="2"/>
        <v>2.3840642604305948</v>
      </c>
    </row>
    <row r="36" spans="1:8" x14ac:dyDescent="0.2">
      <c r="A36" s="3">
        <f>净值数据!A36</f>
        <v>41912</v>
      </c>
      <c r="B36" s="9">
        <f>净值数据!E36</f>
        <v>13.69527975459</v>
      </c>
      <c r="C36">
        <v>10000</v>
      </c>
      <c r="D36">
        <f>SUM(C$4:C36)</f>
        <v>330000</v>
      </c>
      <c r="E36" s="1">
        <f t="shared" si="0"/>
        <v>730.17858555598184</v>
      </c>
      <c r="F36">
        <f>SUM(E$4:E36)</f>
        <v>99671.017284926347</v>
      </c>
      <c r="G36">
        <f t="shared" si="1"/>
        <v>1365022.4651416419</v>
      </c>
      <c r="H36" s="8">
        <f t="shared" si="2"/>
        <v>3.1364317125504302</v>
      </c>
    </row>
    <row r="37" spans="1:8" x14ac:dyDescent="0.2">
      <c r="A37" s="3">
        <f>净值数据!A37</f>
        <v>41943</v>
      </c>
      <c r="B37" s="9">
        <f>净值数据!E37</f>
        <v>14.24335667904</v>
      </c>
      <c r="C37">
        <v>10000</v>
      </c>
      <c r="D37">
        <f>SUM(C$4:C37)</f>
        <v>340000</v>
      </c>
      <c r="E37" s="1">
        <f t="shared" si="0"/>
        <v>702.08169502036219</v>
      </c>
      <c r="F37">
        <f>SUM(E$4:E37)</f>
        <v>100373.09897994671</v>
      </c>
      <c r="G37">
        <f t="shared" si="1"/>
        <v>1429649.849751967</v>
      </c>
      <c r="H37" s="8">
        <f t="shared" si="2"/>
        <v>3.2048524992704914</v>
      </c>
    </row>
    <row r="38" spans="1:8" x14ac:dyDescent="0.2">
      <c r="A38" s="3">
        <f>净值数据!A38</f>
        <v>41971</v>
      </c>
      <c r="B38" s="9">
        <f>净值数据!E38</f>
        <v>19.631118930300001</v>
      </c>
      <c r="C38">
        <v>10000</v>
      </c>
      <c r="D38">
        <f>SUM(C$4:C38)</f>
        <v>350000</v>
      </c>
      <c r="E38" s="1">
        <f t="shared" si="0"/>
        <v>509.39531442424919</v>
      </c>
      <c r="F38">
        <f>SUM(E$4:E38)</f>
        <v>100882.49429437096</v>
      </c>
      <c r="G38">
        <f t="shared" si="1"/>
        <v>1980436.2434781077</v>
      </c>
      <c r="H38" s="8">
        <f t="shared" si="2"/>
        <v>4.6583892670803078</v>
      </c>
    </row>
    <row r="39" spans="1:8" x14ac:dyDescent="0.2">
      <c r="A39" s="3">
        <f>净值数据!A39</f>
        <v>42004</v>
      </c>
      <c r="B39" s="9">
        <f>净值数据!E39</f>
        <v>15.57202801104</v>
      </c>
      <c r="C39">
        <v>10000</v>
      </c>
      <c r="D39">
        <f>SUM(C$4:C39)</f>
        <v>360000</v>
      </c>
      <c r="E39" s="1">
        <f t="shared" si="0"/>
        <v>642.17711353398317</v>
      </c>
      <c r="F39">
        <f>SUM(E$4:E39)</f>
        <v>101524.67140790494</v>
      </c>
      <c r="G39">
        <f t="shared" si="1"/>
        <v>1580945.0269755276</v>
      </c>
      <c r="H39" s="8">
        <f t="shared" si="2"/>
        <v>3.39151396382091</v>
      </c>
    </row>
    <row r="40" spans="1:8" x14ac:dyDescent="0.2">
      <c r="A40" s="3">
        <f>净值数据!A40</f>
        <v>42034</v>
      </c>
      <c r="B40" s="9">
        <f>净值数据!E40</f>
        <v>22.43793711915</v>
      </c>
      <c r="C40">
        <v>10000</v>
      </c>
      <c r="D40">
        <f>SUM(C$4:C40)</f>
        <v>370000</v>
      </c>
      <c r="E40" s="1">
        <f t="shared" si="0"/>
        <v>445.67376880049045</v>
      </c>
      <c r="F40">
        <f>SUM(E$4:E40)</f>
        <v>101970.34517670544</v>
      </c>
      <c r="G40">
        <f t="shared" si="1"/>
        <v>2288004.1930929371</v>
      </c>
      <c r="H40" s="8">
        <f t="shared" si="2"/>
        <v>5.1837951164673974</v>
      </c>
    </row>
    <row r="41" spans="1:8" x14ac:dyDescent="0.2">
      <c r="A41" s="3">
        <f>净值数据!A41</f>
        <v>42062</v>
      </c>
      <c r="B41" s="9">
        <f>净值数据!E41</f>
        <v>25.879195869029999</v>
      </c>
      <c r="C41">
        <v>10000</v>
      </c>
      <c r="D41">
        <f>SUM(C$4:C41)</f>
        <v>380000</v>
      </c>
      <c r="E41" s="1">
        <f t="shared" si="0"/>
        <v>386.41076989440546</v>
      </c>
      <c r="F41">
        <f>SUM(E$4:E41)</f>
        <v>102356.75594659983</v>
      </c>
      <c r="G41">
        <f t="shared" si="1"/>
        <v>2648910.5356605584</v>
      </c>
      <c r="H41" s="8">
        <f t="shared" si="2"/>
        <v>5.9708171991067323</v>
      </c>
    </row>
    <row r="42" spans="1:8" x14ac:dyDescent="0.2">
      <c r="A42" s="3">
        <f>净值数据!A42</f>
        <v>42094</v>
      </c>
      <c r="B42" s="9">
        <f>净值数据!E42</f>
        <v>40.4580420594</v>
      </c>
      <c r="C42">
        <v>10000</v>
      </c>
      <c r="D42">
        <f>SUM(C$4:C42)</f>
        <v>390000</v>
      </c>
      <c r="E42" s="1">
        <f t="shared" si="0"/>
        <v>247.16964763935246</v>
      </c>
      <c r="F42">
        <f>SUM(E$4:E42)</f>
        <v>102603.92559423919</v>
      </c>
      <c r="G42">
        <f t="shared" si="1"/>
        <v>4151153.9371512774</v>
      </c>
      <c r="H42" s="8">
        <f t="shared" si="2"/>
        <v>9.6439844542340438</v>
      </c>
    </row>
    <row r="43" spans="1:8" x14ac:dyDescent="0.2">
      <c r="A43" s="3">
        <f>净值数据!A43</f>
        <v>42124</v>
      </c>
      <c r="B43" s="9">
        <f>净值数据!E43</f>
        <v>59.444755393679998</v>
      </c>
      <c r="C43">
        <v>10000</v>
      </c>
      <c r="D43">
        <f>SUM(C$4:C43)</f>
        <v>400000</v>
      </c>
      <c r="E43" s="1">
        <f t="shared" si="0"/>
        <v>168.22341910188385</v>
      </c>
      <c r="F43">
        <f>SUM(E$4:E43)</f>
        <v>102772.14901334107</v>
      </c>
      <c r="G43">
        <f t="shared" si="1"/>
        <v>6109265.259380891</v>
      </c>
      <c r="H43" s="8">
        <f t="shared" si="2"/>
        <v>14.273163148452227</v>
      </c>
    </row>
    <row r="44" spans="1:8" x14ac:dyDescent="0.2">
      <c r="A44" s="3">
        <f>净值数据!A44</f>
        <v>42153</v>
      </c>
      <c r="B44" s="9">
        <f>净值数据!E44</f>
        <v>69.115501980000005</v>
      </c>
      <c r="C44">
        <v>10000</v>
      </c>
      <c r="D44">
        <f>SUM(C$4:C44)</f>
        <v>410000</v>
      </c>
      <c r="E44" s="1">
        <f t="shared" si="0"/>
        <v>144.68534139987446</v>
      </c>
      <c r="F44">
        <f>SUM(E$4:E44)</f>
        <v>102916.83435474095</v>
      </c>
      <c r="G44">
        <f t="shared" si="1"/>
        <v>7113148.6686204299</v>
      </c>
      <c r="H44" s="8">
        <f t="shared" si="2"/>
        <v>16.349143094196169</v>
      </c>
    </row>
    <row r="45" spans="1:8" x14ac:dyDescent="0.2">
      <c r="A45" s="3">
        <f>净值数据!A45</f>
        <v>42185</v>
      </c>
      <c r="B45" s="9">
        <f>净值数据!E45</f>
        <v>41.029955639999997</v>
      </c>
      <c r="C45">
        <v>10000</v>
      </c>
      <c r="D45">
        <f>SUM(C$4:C45)</f>
        <v>420000</v>
      </c>
      <c r="E45" s="1">
        <f t="shared" si="0"/>
        <v>243.72436781898506</v>
      </c>
      <c r="F45">
        <f>SUM(E$4:E45)</f>
        <v>103160.55872255993</v>
      </c>
      <c r="G45">
        <f t="shared" si="1"/>
        <v>4232673.1481842482</v>
      </c>
      <c r="H45" s="8">
        <f t="shared" si="2"/>
        <v>9.0777932099624952</v>
      </c>
    </row>
    <row r="46" spans="1:8" x14ac:dyDescent="0.2">
      <c r="A46" s="3">
        <f>净值数据!A46</f>
        <v>42216</v>
      </c>
      <c r="B46" s="9">
        <f>净值数据!E46</f>
        <v>33.748517700000001</v>
      </c>
      <c r="C46">
        <v>10000</v>
      </c>
      <c r="D46">
        <f>SUM(C$4:C46)</f>
        <v>430000</v>
      </c>
      <c r="E46" s="1">
        <f t="shared" si="0"/>
        <v>296.30931020120033</v>
      </c>
      <c r="F46">
        <f>SUM(E$4:E46)</f>
        <v>103456.86803276114</v>
      </c>
      <c r="G46">
        <f t="shared" si="1"/>
        <v>3491515.9419902037</v>
      </c>
      <c r="H46" s="8">
        <f t="shared" si="2"/>
        <v>7.1198045162562877</v>
      </c>
    </row>
    <row r="47" spans="1:8" x14ac:dyDescent="0.2">
      <c r="A47" s="3">
        <f>净值数据!A47</f>
        <v>42247</v>
      </c>
      <c r="B47" s="9">
        <f>净值数据!E47</f>
        <v>33.748517700000001</v>
      </c>
      <c r="C47">
        <v>10000</v>
      </c>
      <c r="D47">
        <f>SUM(C$4:C47)</f>
        <v>440000</v>
      </c>
      <c r="E47" s="1">
        <f t="shared" si="0"/>
        <v>296.30931020120033</v>
      </c>
      <c r="F47">
        <f>SUM(E$4:E47)</f>
        <v>103753.17734296234</v>
      </c>
      <c r="G47">
        <f t="shared" si="1"/>
        <v>3501515.9419902037</v>
      </c>
      <c r="H47" s="8">
        <f t="shared" si="2"/>
        <v>6.9579907772504628</v>
      </c>
    </row>
    <row r="48" spans="1:8" x14ac:dyDescent="0.2">
      <c r="A48" s="3">
        <f>净值数据!A48</f>
        <v>42277</v>
      </c>
      <c r="B48" s="9">
        <f>净值数据!E48</f>
        <v>33.742379999999997</v>
      </c>
      <c r="C48">
        <v>10000</v>
      </c>
      <c r="D48">
        <f>SUM(C$4:C48)</f>
        <v>450000</v>
      </c>
      <c r="E48" s="1">
        <f t="shared" si="0"/>
        <v>296.3632085229317</v>
      </c>
      <c r="F48">
        <f>SUM(E$4:E48)</f>
        <v>104049.54055148528</v>
      </c>
      <c r="G48">
        <f t="shared" si="1"/>
        <v>3510879.1361136255</v>
      </c>
      <c r="H48" s="8">
        <f t="shared" si="2"/>
        <v>6.801953635808057</v>
      </c>
    </row>
    <row r="49" spans="1:8" x14ac:dyDescent="0.2">
      <c r="A49" s="3">
        <f>净值数据!A49</f>
        <v>42307</v>
      </c>
      <c r="B49" s="9">
        <f>净值数据!E49</f>
        <v>44.91</v>
      </c>
      <c r="C49">
        <v>10000</v>
      </c>
      <c r="D49">
        <f>SUM(C$4:C49)</f>
        <v>460000</v>
      </c>
      <c r="E49" s="1">
        <f t="shared" si="0"/>
        <v>222.66755733689604</v>
      </c>
      <c r="F49">
        <f>SUM(E$4:E49)</f>
        <v>104272.20810882217</v>
      </c>
      <c r="G49">
        <f t="shared" si="1"/>
        <v>4682864.8661672035</v>
      </c>
      <c r="H49" s="8">
        <f t="shared" si="2"/>
        <v>9.1801410134069634</v>
      </c>
    </row>
    <row r="50" spans="1:8" x14ac:dyDescent="0.2">
      <c r="A50" s="3">
        <f>净值数据!A50</f>
        <v>42338</v>
      </c>
      <c r="B50" s="9">
        <f>净值数据!E50</f>
        <v>46.806199999999997</v>
      </c>
      <c r="C50">
        <v>10000</v>
      </c>
      <c r="D50">
        <f>SUM(C$4:C50)</f>
        <v>470000</v>
      </c>
      <c r="E50" s="1">
        <f t="shared" si="0"/>
        <v>213.64691002474032</v>
      </c>
      <c r="F50">
        <f>SUM(E$4:E50)</f>
        <v>104485.85501884691</v>
      </c>
      <c r="G50">
        <f t="shared" si="1"/>
        <v>4890585.8271831516</v>
      </c>
      <c r="H50" s="8">
        <f t="shared" si="2"/>
        <v>9.4055017599641531</v>
      </c>
    </row>
    <row r="51" spans="1:8" x14ac:dyDescent="0.2">
      <c r="A51" s="3">
        <f>净值数据!A51</f>
        <v>42369</v>
      </c>
      <c r="B51" s="9">
        <f>净值数据!E51</f>
        <v>49.091619999999999</v>
      </c>
      <c r="C51">
        <v>10000</v>
      </c>
      <c r="D51">
        <f>SUM(C$4:C51)</f>
        <v>480000</v>
      </c>
      <c r="E51" s="1">
        <f t="shared" si="0"/>
        <v>203.70075381500956</v>
      </c>
      <c r="F51">
        <f>SUM(E$4:E51)</f>
        <v>104689.55577266192</v>
      </c>
      <c r="G51">
        <f t="shared" si="1"/>
        <v>5139379.8899603253</v>
      </c>
      <c r="H51" s="8">
        <f t="shared" si="2"/>
        <v>9.7070414374173453</v>
      </c>
    </row>
    <row r="52" spans="1:8" x14ac:dyDescent="0.2">
      <c r="A52" s="3">
        <f>净值数据!A52</f>
        <v>42398</v>
      </c>
      <c r="B52" s="9">
        <f>净值数据!E52</f>
        <v>32.355159999999998</v>
      </c>
      <c r="C52">
        <v>10000</v>
      </c>
      <c r="D52">
        <f>SUM(C$4:C52)</f>
        <v>490000</v>
      </c>
      <c r="E52" s="1">
        <f t="shared" si="0"/>
        <v>309.06971252807898</v>
      </c>
      <c r="F52">
        <f>SUM(E$4:E52)</f>
        <v>104998.62548519</v>
      </c>
      <c r="G52">
        <f t="shared" si="1"/>
        <v>3397247.3273533997</v>
      </c>
      <c r="H52" s="8">
        <f t="shared" si="2"/>
        <v>5.9331578109253051</v>
      </c>
    </row>
    <row r="53" spans="1:8" x14ac:dyDescent="0.2">
      <c r="A53" s="3">
        <f>净值数据!A53</f>
        <v>42429</v>
      </c>
      <c r="B53" s="9">
        <f>净值数据!E53</f>
        <v>24.77036</v>
      </c>
      <c r="C53">
        <v>10000</v>
      </c>
      <c r="D53">
        <f>SUM(C$4:C53)</f>
        <v>500000</v>
      </c>
      <c r="E53" s="1">
        <f t="shared" si="0"/>
        <v>403.70830298792589</v>
      </c>
      <c r="F53">
        <f>SUM(E$4:E53)</f>
        <v>105402.33378817793</v>
      </c>
      <c r="G53">
        <f t="shared" si="1"/>
        <v>2610853.752773331</v>
      </c>
      <c r="H53" s="8">
        <f t="shared" si="2"/>
        <v>4.2217075055466617</v>
      </c>
    </row>
    <row r="54" spans="1:8" x14ac:dyDescent="0.2">
      <c r="A54" s="3">
        <f>净值数据!A54</f>
        <v>42460</v>
      </c>
      <c r="B54" s="9">
        <f>净值数据!E54</f>
        <v>36.935980000000001</v>
      </c>
      <c r="C54">
        <v>10000</v>
      </c>
      <c r="D54">
        <f>SUM(C$4:C54)</f>
        <v>510000</v>
      </c>
      <c r="E54" s="1">
        <f t="shared" si="0"/>
        <v>270.73872143097327</v>
      </c>
      <c r="F54">
        <f>SUM(E$4:E54)</f>
        <v>105673.0725096089</v>
      </c>
      <c r="G54">
        <f t="shared" si="1"/>
        <v>3903138.4927534643</v>
      </c>
      <c r="H54" s="8">
        <f t="shared" si="2"/>
        <v>6.6532127308891456</v>
      </c>
    </row>
    <row r="55" spans="1:8" x14ac:dyDescent="0.2">
      <c r="A55" s="3">
        <f>净值数据!A55</f>
        <v>42489</v>
      </c>
      <c r="B55" s="9">
        <f>净值数据!E55</f>
        <v>30.49888</v>
      </c>
      <c r="C55">
        <v>10000</v>
      </c>
      <c r="D55">
        <f>SUM(C$4:C55)</f>
        <v>520000</v>
      </c>
      <c r="E55" s="1">
        <f t="shared" si="0"/>
        <v>327.88089267540317</v>
      </c>
      <c r="F55">
        <f>SUM(E$4:E55)</f>
        <v>106000.9534022843</v>
      </c>
      <c r="G55">
        <f t="shared" si="1"/>
        <v>3232910.3577018604</v>
      </c>
      <c r="H55" s="8">
        <f t="shared" si="2"/>
        <v>5.2171353032728085</v>
      </c>
    </row>
    <row r="56" spans="1:8" x14ac:dyDescent="0.2">
      <c r="A56" s="3">
        <f>净值数据!A56</f>
        <v>42521</v>
      </c>
      <c r="B56" s="9">
        <f>净值数据!E56</f>
        <v>30.84</v>
      </c>
      <c r="C56">
        <v>10000</v>
      </c>
      <c r="D56">
        <f>SUM(C$4:C56)</f>
        <v>530000</v>
      </c>
      <c r="E56" s="1">
        <f t="shared" si="0"/>
        <v>324.25421530479895</v>
      </c>
      <c r="F56">
        <f>SUM(E$4:E56)</f>
        <v>106325.2076175891</v>
      </c>
      <c r="G56">
        <f t="shared" si="1"/>
        <v>3279069.4029264478</v>
      </c>
      <c r="H56" s="8">
        <f t="shared" si="2"/>
        <v>5.1869234017480146</v>
      </c>
    </row>
    <row r="57" spans="1:8" x14ac:dyDescent="0.2">
      <c r="A57" s="3">
        <f>净值数据!A57</f>
        <v>42551</v>
      </c>
      <c r="B57" s="9">
        <f>净值数据!E57</f>
        <v>35.950000000000003</v>
      </c>
      <c r="C57">
        <v>10000</v>
      </c>
      <c r="D57">
        <f>SUM(C$4:C57)</f>
        <v>540000</v>
      </c>
      <c r="E57" s="1">
        <f t="shared" si="0"/>
        <v>278.16411682892902</v>
      </c>
      <c r="F57">
        <f>SUM(E$4:E57)</f>
        <v>106603.37173441803</v>
      </c>
      <c r="G57">
        <f t="shared" si="1"/>
        <v>3832391.2138523287</v>
      </c>
      <c r="H57" s="8">
        <f t="shared" si="2"/>
        <v>6.097020766393201</v>
      </c>
    </row>
    <row r="58" spans="1:8" x14ac:dyDescent="0.2">
      <c r="A58" s="3">
        <f>净值数据!A58</f>
        <v>42580</v>
      </c>
      <c r="B58" s="9">
        <f>净值数据!E58</f>
        <v>30.51</v>
      </c>
      <c r="C58">
        <v>10000</v>
      </c>
      <c r="D58">
        <f>SUM(C$4:C58)</f>
        <v>550000</v>
      </c>
      <c r="E58" s="1">
        <f t="shared" si="0"/>
        <v>327.76138970829237</v>
      </c>
      <c r="F58">
        <f>SUM(E$4:E58)</f>
        <v>106931.13312412633</v>
      </c>
      <c r="G58">
        <f t="shared" si="1"/>
        <v>3262468.8716170941</v>
      </c>
      <c r="H58" s="8">
        <f t="shared" si="2"/>
        <v>4.9317615847583527</v>
      </c>
    </row>
    <row r="59" spans="1:8" x14ac:dyDescent="0.2">
      <c r="A59" s="3">
        <f>净值数据!A59</f>
        <v>42613</v>
      </c>
      <c r="B59" s="9">
        <f>净值数据!E59</f>
        <v>31.58</v>
      </c>
      <c r="C59">
        <v>10000</v>
      </c>
      <c r="D59">
        <f>SUM(C$4:C59)</f>
        <v>560000</v>
      </c>
      <c r="E59" s="1">
        <f t="shared" si="0"/>
        <v>316.65611146295123</v>
      </c>
      <c r="F59">
        <f>SUM(E$4:E59)</f>
        <v>107247.78923558927</v>
      </c>
      <c r="G59">
        <f t="shared" si="1"/>
        <v>3386885.1840599091</v>
      </c>
      <c r="H59" s="8">
        <f t="shared" si="2"/>
        <v>5.0480092572498378</v>
      </c>
    </row>
    <row r="60" spans="1:8" x14ac:dyDescent="0.2">
      <c r="A60" s="3">
        <f>净值数据!A60</f>
        <v>42643</v>
      </c>
      <c r="B60" s="9">
        <f>净值数据!E60</f>
        <v>29.39</v>
      </c>
      <c r="C60">
        <v>10000</v>
      </c>
      <c r="D60">
        <f>SUM(C$4:C60)</f>
        <v>570000</v>
      </c>
      <c r="E60" s="1">
        <f t="shared" si="0"/>
        <v>340.25178632187817</v>
      </c>
      <c r="F60">
        <f>SUM(E$4:E60)</f>
        <v>107588.04102191115</v>
      </c>
      <c r="G60">
        <f t="shared" si="1"/>
        <v>3162012.5256339689</v>
      </c>
      <c r="H60" s="8">
        <f t="shared" si="2"/>
        <v>4.5473903958490682</v>
      </c>
    </row>
    <row r="61" spans="1:8" x14ac:dyDescent="0.2">
      <c r="A61" s="3">
        <f>净值数据!A61</f>
        <v>42674</v>
      </c>
      <c r="B61" s="9">
        <f>净值数据!E61</f>
        <v>30.76</v>
      </c>
      <c r="C61">
        <v>10000</v>
      </c>
      <c r="D61">
        <f>SUM(C$4:C61)</f>
        <v>580000</v>
      </c>
      <c r="E61" s="1">
        <f t="shared" si="0"/>
        <v>325.09752925877763</v>
      </c>
      <c r="F61">
        <f>SUM(E$4:E61)</f>
        <v>107913.13855116993</v>
      </c>
      <c r="G61">
        <f t="shared" si="1"/>
        <v>3319408.1418339876</v>
      </c>
      <c r="H61" s="8">
        <f t="shared" si="2"/>
        <v>4.7231174859206684</v>
      </c>
    </row>
    <row r="62" spans="1:8" x14ac:dyDescent="0.2">
      <c r="A62" s="3">
        <f>净值数据!A62</f>
        <v>42704</v>
      </c>
      <c r="B62" s="9">
        <f>净值数据!E62</f>
        <v>30.22</v>
      </c>
      <c r="C62">
        <v>10000</v>
      </c>
      <c r="D62">
        <f>SUM(C$4:C62)</f>
        <v>590000</v>
      </c>
      <c r="E62" s="1">
        <f t="shared" si="0"/>
        <v>330.9066843150232</v>
      </c>
      <c r="F62">
        <f>SUM(E$4:E62)</f>
        <v>108244.04523548495</v>
      </c>
      <c r="G62">
        <f t="shared" si="1"/>
        <v>3271135.0470163552</v>
      </c>
      <c r="H62" s="8">
        <f t="shared" si="2"/>
        <v>4.5442966898582293</v>
      </c>
    </row>
    <row r="63" spans="1:8" x14ac:dyDescent="0.2">
      <c r="A63" s="3">
        <f>净值数据!A63</f>
        <v>42734</v>
      </c>
      <c r="B63" s="9">
        <f>净值数据!E63</f>
        <v>25.13</v>
      </c>
      <c r="C63">
        <v>10000</v>
      </c>
      <c r="D63">
        <f>SUM(C$4:C63)</f>
        <v>600000</v>
      </c>
      <c r="E63" s="1">
        <f t="shared" si="0"/>
        <v>397.93076004775173</v>
      </c>
      <c r="F63">
        <f>SUM(E$4:E63)</f>
        <v>108641.9759955327</v>
      </c>
      <c r="G63">
        <f t="shared" si="1"/>
        <v>2730172.8567677368</v>
      </c>
      <c r="H63" s="8">
        <f t="shared" si="2"/>
        <v>3.5502880946128945</v>
      </c>
    </row>
  </sheetData>
  <phoneticPr fontId="2" type="noConversion"/>
  <conditionalFormatting sqref="H4:H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{055C5B2C-6947-4CC1-ACAF-24BDC3278522}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5C5B2C-6947-4CC1-ACAF-24BDC32785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topLeftCell="A43" workbookViewId="0">
      <selection activeCell="G64" sqref="G64"/>
    </sheetView>
  </sheetViews>
  <sheetFormatPr defaultRowHeight="14.25" x14ac:dyDescent="0.2"/>
  <cols>
    <col min="1" max="1" width="11.625" style="4" customWidth="1"/>
    <col min="2" max="2" width="7.375" style="4" bestFit="1" customWidth="1"/>
    <col min="3" max="3" width="14.125" bestFit="1" customWidth="1"/>
    <col min="4" max="4" width="13" customWidth="1"/>
    <col min="5" max="6" width="13" bestFit="1" customWidth="1"/>
    <col min="7" max="7" width="12.75" bestFit="1" customWidth="1"/>
    <col min="8" max="8" width="13" bestFit="1" customWidth="1"/>
  </cols>
  <sheetData>
    <row r="3" spans="1:8" x14ac:dyDescent="0.2">
      <c r="A3" s="4" t="str">
        <f>净值数据!A3</f>
        <v>日期</v>
      </c>
      <c r="B3" s="4" t="s">
        <v>7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>
        <f>净值数据!A4</f>
        <v>40939</v>
      </c>
      <c r="B4" s="9">
        <f>净值数据!F4</f>
        <v>137.47723273649001</v>
      </c>
      <c r="C4">
        <v>10000</v>
      </c>
      <c r="D4">
        <f>SUM(C$4:C4)</f>
        <v>10000</v>
      </c>
      <c r="E4" s="1">
        <f>C4/B4</f>
        <v>72.739316910513736</v>
      </c>
      <c r="F4">
        <f>SUM(E$4:E4)</f>
        <v>72.739316910513736</v>
      </c>
      <c r="G4">
        <f>F4*B4</f>
        <v>10000</v>
      </c>
      <c r="H4" s="8">
        <f>G4/D4-1</f>
        <v>0</v>
      </c>
    </row>
    <row r="5" spans="1:8" x14ac:dyDescent="0.2">
      <c r="A5" s="3">
        <f>净值数据!A5</f>
        <v>40968</v>
      </c>
      <c r="B5" s="9">
        <f>净值数据!F5</f>
        <v>150.78909396117999</v>
      </c>
      <c r="C5">
        <v>10000</v>
      </c>
      <c r="D5">
        <f>SUM(C$4:C5)</f>
        <v>20000</v>
      </c>
      <c r="E5" s="1">
        <f t="shared" ref="E5:E63" si="0">C5/B5</f>
        <v>66.31779353070759</v>
      </c>
      <c r="F5">
        <f>SUM(E$4:E5)</f>
        <v>139.05711044122131</v>
      </c>
      <c r="G5">
        <f t="shared" ref="G5:G63" si="1">F5*B5</f>
        <v>20968.295692291504</v>
      </c>
      <c r="H5" s="8">
        <f t="shared" ref="H5:H63" si="2">G5/D5-1</f>
        <v>4.8414784614575268E-2</v>
      </c>
    </row>
    <row r="6" spans="1:8" x14ac:dyDescent="0.2">
      <c r="A6" s="3">
        <f>净值数据!A6</f>
        <v>40998</v>
      </c>
      <c r="B6" s="9">
        <f>净值数据!F6</f>
        <v>145.25784968498999</v>
      </c>
      <c r="C6">
        <v>10000</v>
      </c>
      <c r="D6">
        <f>SUM(C$4:C6)</f>
        <v>30000</v>
      </c>
      <c r="E6" s="1">
        <f t="shared" si="0"/>
        <v>68.843095376162211</v>
      </c>
      <c r="F6">
        <f>SUM(E$4:E6)</f>
        <v>207.90020581738352</v>
      </c>
      <c r="G6">
        <f t="shared" si="1"/>
        <v>30199.136846099977</v>
      </c>
      <c r="H6" s="8">
        <f t="shared" si="2"/>
        <v>6.6378948699992169E-3</v>
      </c>
    </row>
    <row r="7" spans="1:8" x14ac:dyDescent="0.2">
      <c r="A7" s="3">
        <f>净值数据!A7</f>
        <v>41026</v>
      </c>
      <c r="B7" s="9">
        <f>净值数据!F7</f>
        <v>165.61282862134999</v>
      </c>
      <c r="C7">
        <v>10000</v>
      </c>
      <c r="D7">
        <f>SUM(C$4:C7)</f>
        <v>40000</v>
      </c>
      <c r="E7" s="1">
        <f t="shared" si="0"/>
        <v>60.381795801963911</v>
      </c>
      <c r="F7">
        <f>SUM(E$4:E7)</f>
        <v>268.28200161934745</v>
      </c>
      <c r="G7">
        <f t="shared" si="1"/>
        <v>44430.941156377732</v>
      </c>
      <c r="H7" s="8">
        <f t="shared" si="2"/>
        <v>0.11077352890944336</v>
      </c>
    </row>
    <row r="8" spans="1:8" x14ac:dyDescent="0.2">
      <c r="A8" s="3">
        <f>净值数据!A8</f>
        <v>41060</v>
      </c>
      <c r="B8" s="9">
        <f>净值数据!F8</f>
        <v>174.55131937166999</v>
      </c>
      <c r="C8">
        <v>10000</v>
      </c>
      <c r="D8">
        <f>SUM(C$4:C8)</f>
        <v>50000</v>
      </c>
      <c r="E8" s="1">
        <f t="shared" si="0"/>
        <v>57.289741698870358</v>
      </c>
      <c r="F8">
        <f>SUM(E$4:E8)</f>
        <v>325.57174331821784</v>
      </c>
      <c r="G8">
        <f t="shared" si="1"/>
        <v>56828.977346329608</v>
      </c>
      <c r="H8" s="8">
        <f t="shared" si="2"/>
        <v>0.13657954692659224</v>
      </c>
    </row>
    <row r="9" spans="1:8" x14ac:dyDescent="0.2">
      <c r="A9" s="3">
        <f>净值数据!A9</f>
        <v>41089</v>
      </c>
      <c r="B9" s="9">
        <f>净值数据!F9</f>
        <v>176.37294248663</v>
      </c>
      <c r="C9">
        <v>10000</v>
      </c>
      <c r="D9">
        <f>SUM(C$4:C9)</f>
        <v>60000</v>
      </c>
      <c r="E9" s="1">
        <f t="shared" si="0"/>
        <v>56.69803916072928</v>
      </c>
      <c r="F9">
        <f>SUM(E$4:E9)</f>
        <v>382.26978247894715</v>
      </c>
      <c r="G9">
        <f t="shared" si="1"/>
        <v>67422.046359535903</v>
      </c>
      <c r="H9" s="8">
        <f t="shared" si="2"/>
        <v>0.12370077265893165</v>
      </c>
    </row>
    <row r="10" spans="1:8" x14ac:dyDescent="0.2">
      <c r="A10" s="3">
        <f>净值数据!A10</f>
        <v>41121</v>
      </c>
      <c r="B10" s="9">
        <f>净值数据!F10</f>
        <v>184.61077899754</v>
      </c>
      <c r="C10">
        <v>10000</v>
      </c>
      <c r="D10">
        <f>SUM(C$4:C10)</f>
        <v>70000</v>
      </c>
      <c r="E10" s="1">
        <f t="shared" si="0"/>
        <v>54.168018001447543</v>
      </c>
      <c r="F10">
        <f>SUM(E$4:E10)</f>
        <v>436.43780048039469</v>
      </c>
      <c r="G10">
        <f t="shared" si="1"/>
        <v>80571.122330658603</v>
      </c>
      <c r="H10" s="8">
        <f t="shared" si="2"/>
        <v>0.15101603329512292</v>
      </c>
    </row>
    <row r="11" spans="1:8" x14ac:dyDescent="0.2">
      <c r="A11" s="3">
        <f>净值数据!A11</f>
        <v>41152</v>
      </c>
      <c r="B11" s="9">
        <f>净值数据!F11</f>
        <v>164.62451222407</v>
      </c>
      <c r="C11">
        <v>10000</v>
      </c>
      <c r="D11">
        <f>SUM(C$4:C11)</f>
        <v>80000</v>
      </c>
      <c r="E11" s="1">
        <f t="shared" si="0"/>
        <v>60.744295396234953</v>
      </c>
      <c r="F11">
        <f>SUM(E$4:E11)</f>
        <v>497.18209587662966</v>
      </c>
      <c r="G11">
        <f t="shared" si="1"/>
        <v>81848.360020230961</v>
      </c>
      <c r="H11" s="8">
        <f t="shared" si="2"/>
        <v>2.3104500252886906E-2</v>
      </c>
    </row>
    <row r="12" spans="1:8" x14ac:dyDescent="0.2">
      <c r="A12" s="3">
        <f>净值数据!A12</f>
        <v>41180</v>
      </c>
      <c r="B12" s="9">
        <f>净值数据!F12</f>
        <v>184.13134831031999</v>
      </c>
      <c r="C12">
        <v>10000</v>
      </c>
      <c r="D12">
        <f>SUM(C$4:C12)</f>
        <v>90000</v>
      </c>
      <c r="E12" s="1">
        <f t="shared" si="0"/>
        <v>54.309057592663763</v>
      </c>
      <c r="F12">
        <f>SUM(E$4:E12)</f>
        <v>551.49115346929341</v>
      </c>
      <c r="G12">
        <f t="shared" si="1"/>
        <v>101546.80966951461</v>
      </c>
      <c r="H12" s="8">
        <f t="shared" si="2"/>
        <v>0.12829788521682906</v>
      </c>
    </row>
    <row r="13" spans="1:8" x14ac:dyDescent="0.2">
      <c r="A13" s="3">
        <f>净值数据!A13</f>
        <v>41213</v>
      </c>
      <c r="B13" s="9">
        <f>净值数据!F13</f>
        <v>185.28497840143999</v>
      </c>
      <c r="C13">
        <v>10000</v>
      </c>
      <c r="D13">
        <f>SUM(C$4:C13)</f>
        <v>100000</v>
      </c>
      <c r="E13" s="1">
        <f t="shared" si="0"/>
        <v>53.970915971039574</v>
      </c>
      <c r="F13">
        <f>SUM(E$4:E13)</f>
        <v>605.46206944033293</v>
      </c>
      <c r="G13">
        <f t="shared" si="1"/>
        <v>112183.02645914325</v>
      </c>
      <c r="H13" s="8">
        <f t="shared" si="2"/>
        <v>0.12183026459143242</v>
      </c>
    </row>
    <row r="14" spans="1:8" x14ac:dyDescent="0.2">
      <c r="A14" s="3">
        <f>净值数据!A14</f>
        <v>41243</v>
      </c>
      <c r="B14" s="9">
        <f>净值数据!F14</f>
        <v>161.81534804114</v>
      </c>
      <c r="C14">
        <v>10000</v>
      </c>
      <c r="D14">
        <f>SUM(C$4:C14)</f>
        <v>110000</v>
      </c>
      <c r="E14" s="1">
        <f t="shared" si="0"/>
        <v>61.798835036696246</v>
      </c>
      <c r="F14">
        <f>SUM(E$4:E14)</f>
        <v>667.26090447702916</v>
      </c>
      <c r="G14">
        <f t="shared" si="1"/>
        <v>107973.05549219635</v>
      </c>
      <c r="H14" s="8">
        <f t="shared" si="2"/>
        <v>-1.8426768252760461E-2</v>
      </c>
    </row>
    <row r="15" spans="1:8" x14ac:dyDescent="0.2">
      <c r="A15" s="3">
        <f>净值数据!A15</f>
        <v>41274</v>
      </c>
      <c r="B15" s="9">
        <f>净值数据!F15</f>
        <v>156.57906600416001</v>
      </c>
      <c r="C15">
        <v>10000</v>
      </c>
      <c r="D15">
        <f>SUM(C$4:C15)</f>
        <v>120000</v>
      </c>
      <c r="E15" s="1">
        <f t="shared" si="0"/>
        <v>63.865497829284017</v>
      </c>
      <c r="F15">
        <f>SUM(E$4:E15)</f>
        <v>731.12640230631314</v>
      </c>
      <c r="G15">
        <f t="shared" si="1"/>
        <v>114479.08920410425</v>
      </c>
      <c r="H15" s="8">
        <f t="shared" si="2"/>
        <v>-4.6007589965797901E-2</v>
      </c>
    </row>
    <row r="16" spans="1:8" x14ac:dyDescent="0.2">
      <c r="A16" s="3">
        <f>净值数据!A16</f>
        <v>41305</v>
      </c>
      <c r="B16" s="9">
        <f>净值数据!F16</f>
        <v>134.01585928688999</v>
      </c>
      <c r="C16">
        <v>10000</v>
      </c>
      <c r="D16">
        <f>SUM(C$4:C16)</f>
        <v>130000</v>
      </c>
      <c r="E16" s="1">
        <f t="shared" si="0"/>
        <v>74.618034411829072</v>
      </c>
      <c r="F16">
        <f>SUM(E$4:E16)</f>
        <v>805.7444367181422</v>
      </c>
      <c r="G16">
        <f t="shared" si="1"/>
        <v>107982.53305241298</v>
      </c>
      <c r="H16" s="8">
        <f t="shared" si="2"/>
        <v>-0.16936513036605394</v>
      </c>
    </row>
    <row r="17" spans="1:8" x14ac:dyDescent="0.2">
      <c r="A17" s="3">
        <f>净值数据!A17</f>
        <v>41333</v>
      </c>
      <c r="B17" s="9">
        <f>净值数据!F17</f>
        <v>131.09432853664001</v>
      </c>
      <c r="C17">
        <v>10000</v>
      </c>
      <c r="D17">
        <f>SUM(C$4:C17)</f>
        <v>140000</v>
      </c>
      <c r="E17" s="1">
        <f t="shared" si="0"/>
        <v>76.280950607295466</v>
      </c>
      <c r="F17">
        <f>SUM(E$4:E17)</f>
        <v>882.02538732543769</v>
      </c>
      <c r="G17">
        <f t="shared" si="1"/>
        <v>115628.52590369809</v>
      </c>
      <c r="H17" s="8">
        <f t="shared" si="2"/>
        <v>-0.174081957830728</v>
      </c>
    </row>
    <row r="18" spans="1:8" x14ac:dyDescent="0.2">
      <c r="A18" s="3">
        <f>净值数据!A18</f>
        <v>41362</v>
      </c>
      <c r="B18" s="9">
        <f>净值数据!F18</f>
        <v>126.49479038113</v>
      </c>
      <c r="C18">
        <v>10000</v>
      </c>
      <c r="D18">
        <f>SUM(C$4:C18)</f>
        <v>150000</v>
      </c>
      <c r="E18" s="1">
        <f t="shared" si="0"/>
        <v>79.054639087269166</v>
      </c>
      <c r="F18">
        <f>SUM(E$4:E18)</f>
        <v>961.08002641270684</v>
      </c>
      <c r="G18">
        <f t="shared" si="1"/>
        <v>121571.61648056624</v>
      </c>
      <c r="H18" s="8">
        <f t="shared" si="2"/>
        <v>-0.18952255679622509</v>
      </c>
    </row>
    <row r="19" spans="1:8" x14ac:dyDescent="0.2">
      <c r="A19" s="3">
        <f>净值数据!A19</f>
        <v>41390</v>
      </c>
      <c r="B19" s="9">
        <f>净值数据!F19</f>
        <v>130.33772698337</v>
      </c>
      <c r="C19">
        <v>10000</v>
      </c>
      <c r="D19">
        <f>SUM(C$4:C19)</f>
        <v>160000</v>
      </c>
      <c r="E19" s="1">
        <f t="shared" si="0"/>
        <v>76.723756286435133</v>
      </c>
      <c r="F19">
        <f>SUM(E$4:E19)</f>
        <v>1037.8037826991419</v>
      </c>
      <c r="G19">
        <f t="shared" si="1"/>
        <v>135264.98609174942</v>
      </c>
      <c r="H19" s="8">
        <f t="shared" si="2"/>
        <v>-0.15459383692656614</v>
      </c>
    </row>
    <row r="20" spans="1:8" x14ac:dyDescent="0.2">
      <c r="A20" s="3">
        <f>净值数据!A20</f>
        <v>41425</v>
      </c>
      <c r="B20" s="9">
        <f>净值数据!F20</f>
        <v>147.64966945469999</v>
      </c>
      <c r="C20">
        <v>10000</v>
      </c>
      <c r="D20">
        <f>SUM(C$4:C20)</f>
        <v>170000</v>
      </c>
      <c r="E20" s="1">
        <f t="shared" si="0"/>
        <v>67.727886130270505</v>
      </c>
      <c r="F20">
        <f>SUM(E$4:E20)</f>
        <v>1105.5316688294124</v>
      </c>
      <c r="G20">
        <f t="shared" si="1"/>
        <v>163231.38547436561</v>
      </c>
      <c r="H20" s="8">
        <f t="shared" si="2"/>
        <v>-3.9815379562555209E-2</v>
      </c>
    </row>
    <row r="21" spans="1:8" x14ac:dyDescent="0.2">
      <c r="A21" s="3">
        <f>净值数据!A21</f>
        <v>41453</v>
      </c>
      <c r="B21" s="9">
        <f>净值数据!F21</f>
        <v>148.83947224950001</v>
      </c>
      <c r="C21">
        <v>10000</v>
      </c>
      <c r="D21">
        <f>SUM(C$4:C21)</f>
        <v>180000</v>
      </c>
      <c r="E21" s="1">
        <f t="shared" si="0"/>
        <v>67.186478484934241</v>
      </c>
      <c r="F21">
        <f>SUM(E$4:E21)</f>
        <v>1172.7181473143467</v>
      </c>
      <c r="G21">
        <f t="shared" si="1"/>
        <v>174546.75014367877</v>
      </c>
      <c r="H21" s="8">
        <f t="shared" si="2"/>
        <v>-3.0295832535117917E-2</v>
      </c>
    </row>
    <row r="22" spans="1:8" x14ac:dyDescent="0.2">
      <c r="A22" s="3">
        <f>净值数据!A22</f>
        <v>41486</v>
      </c>
      <c r="B22" s="9">
        <f>净值数据!F22</f>
        <v>130.37090541166</v>
      </c>
      <c r="C22">
        <v>10000</v>
      </c>
      <c r="D22">
        <f>SUM(C$4:C22)</f>
        <v>190000</v>
      </c>
      <c r="E22" s="1">
        <f t="shared" si="0"/>
        <v>76.704230659624059</v>
      </c>
      <c r="F22">
        <f>SUM(E$4:E22)</f>
        <v>1249.4223779739707</v>
      </c>
      <c r="G22">
        <f t="shared" si="1"/>
        <v>162888.32665805586</v>
      </c>
      <c r="H22" s="8">
        <f t="shared" si="2"/>
        <v>-0.14269301758917974</v>
      </c>
    </row>
    <row r="23" spans="1:8" x14ac:dyDescent="0.2">
      <c r="A23" s="3">
        <f>净值数据!A23</f>
        <v>41516</v>
      </c>
      <c r="B23" s="9">
        <f>净值数据!F23</f>
        <v>130.58754549187</v>
      </c>
      <c r="C23">
        <v>10000</v>
      </c>
      <c r="D23">
        <f>SUM(C$4:C23)</f>
        <v>200000</v>
      </c>
      <c r="E23" s="1">
        <f t="shared" si="0"/>
        <v>76.576981076825362</v>
      </c>
      <c r="F23">
        <f>SUM(E$4:E23)</f>
        <v>1325.9993590507961</v>
      </c>
      <c r="G23">
        <f t="shared" si="1"/>
        <v>173159.0016222363</v>
      </c>
      <c r="H23" s="8">
        <f t="shared" si="2"/>
        <v>-0.13420499188881851</v>
      </c>
    </row>
    <row r="24" spans="1:8" x14ac:dyDescent="0.2">
      <c r="A24" s="3">
        <f>净值数据!A24</f>
        <v>41547</v>
      </c>
      <c r="B24" s="9">
        <f>净值数据!F24</f>
        <v>105.17875894161</v>
      </c>
      <c r="C24">
        <v>10000</v>
      </c>
      <c r="D24">
        <f>SUM(C$4:C24)</f>
        <v>210000</v>
      </c>
      <c r="E24" s="1">
        <f t="shared" si="0"/>
        <v>95.076231176596224</v>
      </c>
      <c r="F24">
        <f>SUM(E$4:E24)</f>
        <v>1421.0755902273922</v>
      </c>
      <c r="G24">
        <f t="shared" si="1"/>
        <v>149466.96694233303</v>
      </c>
      <c r="H24" s="8">
        <f t="shared" si="2"/>
        <v>-0.28825253836984266</v>
      </c>
    </row>
    <row r="25" spans="1:8" x14ac:dyDescent="0.2">
      <c r="A25" s="3">
        <f>净值数据!A25</f>
        <v>41578</v>
      </c>
      <c r="B25" s="9">
        <f>净值数据!F25</f>
        <v>104.5365758467</v>
      </c>
      <c r="C25">
        <v>10000</v>
      </c>
      <c r="D25">
        <f>SUM(C$4:C25)</f>
        <v>220000</v>
      </c>
      <c r="E25" s="1">
        <f t="shared" si="0"/>
        <v>95.660298024920223</v>
      </c>
      <c r="F25">
        <f>SUM(E$4:E25)</f>
        <v>1516.7358882523124</v>
      </c>
      <c r="G25">
        <f t="shared" si="1"/>
        <v>158554.37622169976</v>
      </c>
      <c r="H25" s="8">
        <f t="shared" si="2"/>
        <v>-0.27929828990136474</v>
      </c>
    </row>
    <row r="26" spans="1:8" x14ac:dyDescent="0.2">
      <c r="A26" s="3">
        <f>净值数据!A26</f>
        <v>41607</v>
      </c>
      <c r="B26" s="9">
        <f>净值数据!F26</f>
        <v>109.43418908856999</v>
      </c>
      <c r="C26">
        <v>10000</v>
      </c>
      <c r="D26">
        <f>SUM(C$4:C26)</f>
        <v>230000</v>
      </c>
      <c r="E26" s="1">
        <f t="shared" si="0"/>
        <v>91.379120942784638</v>
      </c>
      <c r="F26">
        <f>SUM(E$4:E26)</f>
        <v>1608.1150091950969</v>
      </c>
      <c r="G26">
        <f t="shared" si="1"/>
        <v>175982.76199242371</v>
      </c>
      <c r="H26" s="8">
        <f t="shared" si="2"/>
        <v>-0.23485755655467955</v>
      </c>
    </row>
    <row r="27" spans="1:8" x14ac:dyDescent="0.2">
      <c r="A27" s="3">
        <f>净值数据!A27</f>
        <v>41639</v>
      </c>
      <c r="B27" s="9">
        <f>净值数据!F27</f>
        <v>99.329476775955001</v>
      </c>
      <c r="C27">
        <v>10000</v>
      </c>
      <c r="D27">
        <f>SUM(C$4:C27)</f>
        <v>240000</v>
      </c>
      <c r="E27" s="1">
        <f t="shared" si="0"/>
        <v>100.67504958830843</v>
      </c>
      <c r="F27">
        <f>SUM(E$4:E27)</f>
        <v>1708.7900587834054</v>
      </c>
      <c r="G27">
        <f t="shared" si="1"/>
        <v>169733.22245890903</v>
      </c>
      <c r="H27" s="8">
        <f t="shared" si="2"/>
        <v>-0.29277823975454564</v>
      </c>
    </row>
    <row r="28" spans="1:8" x14ac:dyDescent="0.2">
      <c r="A28" s="3">
        <f>净值数据!A28</f>
        <v>41669</v>
      </c>
      <c r="B28" s="9">
        <f>净值数据!F28</f>
        <v>102.28506644167</v>
      </c>
      <c r="C28">
        <v>10000</v>
      </c>
      <c r="D28">
        <f>SUM(C$4:C28)</f>
        <v>250000</v>
      </c>
      <c r="E28" s="1">
        <f t="shared" si="0"/>
        <v>97.765982346041596</v>
      </c>
      <c r="F28">
        <f>SUM(E$4:E28)</f>
        <v>1806.5560411294468</v>
      </c>
      <c r="G28">
        <f t="shared" si="1"/>
        <v>184783.7046975258</v>
      </c>
      <c r="H28" s="8">
        <f t="shared" si="2"/>
        <v>-0.26086518120989677</v>
      </c>
    </row>
    <row r="29" spans="1:8" x14ac:dyDescent="0.2">
      <c r="A29" s="3">
        <f>净值数据!A29</f>
        <v>41698</v>
      </c>
      <c r="B29" s="9">
        <f>净值数据!F29</f>
        <v>116.07266011784</v>
      </c>
      <c r="C29">
        <v>10000</v>
      </c>
      <c r="D29">
        <f>SUM(C$4:C29)</f>
        <v>260000</v>
      </c>
      <c r="E29" s="1">
        <f t="shared" si="0"/>
        <v>86.152932050042949</v>
      </c>
      <c r="F29">
        <f>SUM(E$4:E29)</f>
        <v>1892.7089731794897</v>
      </c>
      <c r="G29">
        <f t="shared" si="1"/>
        <v>219691.76534584886</v>
      </c>
      <c r="H29" s="8">
        <f t="shared" si="2"/>
        <v>-0.15503167174673516</v>
      </c>
    </row>
    <row r="30" spans="1:8" x14ac:dyDescent="0.2">
      <c r="A30" s="3">
        <f>净值数据!A30</f>
        <v>41729</v>
      </c>
      <c r="B30" s="9">
        <f>净值数据!F30</f>
        <v>119.69364431563</v>
      </c>
      <c r="C30">
        <v>10000</v>
      </c>
      <c r="D30">
        <f>SUM(C$4:C30)</f>
        <v>270000</v>
      </c>
      <c r="E30" s="1">
        <f t="shared" si="0"/>
        <v>83.546624861969946</v>
      </c>
      <c r="F30">
        <f>SUM(E$4:E30)</f>
        <v>1976.2555980414597</v>
      </c>
      <c r="G30">
        <f t="shared" si="1"/>
        <v>236545.23462874713</v>
      </c>
      <c r="H30" s="8">
        <f t="shared" si="2"/>
        <v>-0.12390653841204768</v>
      </c>
    </row>
    <row r="31" spans="1:8" x14ac:dyDescent="0.2">
      <c r="A31" s="3">
        <f>净值数据!A31</f>
        <v>41759</v>
      </c>
      <c r="B31" s="9">
        <f>净值数据!F31</f>
        <v>126.7963440882</v>
      </c>
      <c r="C31">
        <v>10000</v>
      </c>
      <c r="D31">
        <f>SUM(C$4:C31)</f>
        <v>280000</v>
      </c>
      <c r="E31" s="1">
        <f t="shared" si="0"/>
        <v>78.866627203730445</v>
      </c>
      <c r="F31">
        <f>SUM(E$4:E31)</f>
        <v>2055.1222252451903</v>
      </c>
      <c r="G31">
        <f t="shared" si="1"/>
        <v>260581.98481549643</v>
      </c>
      <c r="H31" s="8">
        <f t="shared" si="2"/>
        <v>-6.9350054230369884E-2</v>
      </c>
    </row>
    <row r="32" spans="1:8" x14ac:dyDescent="0.2">
      <c r="A32" s="3">
        <f>净值数据!A32</f>
        <v>41789</v>
      </c>
      <c r="B32" s="9">
        <f>净值数据!F32</f>
        <v>118.54854674881</v>
      </c>
      <c r="C32">
        <v>10000</v>
      </c>
      <c r="D32">
        <f>SUM(C$4:C32)</f>
        <v>290000</v>
      </c>
      <c r="E32" s="1">
        <f t="shared" si="0"/>
        <v>84.353627895488145</v>
      </c>
      <c r="F32">
        <f>SUM(E$4:E32)</f>
        <v>2139.4758531406783</v>
      </c>
      <c r="G32">
        <f t="shared" si="1"/>
        <v>253631.75319399787</v>
      </c>
      <c r="H32" s="8">
        <f t="shared" si="2"/>
        <v>-0.12540774760690387</v>
      </c>
    </row>
    <row r="33" spans="1:8" x14ac:dyDescent="0.2">
      <c r="A33" s="3">
        <f>净值数据!A33</f>
        <v>41820</v>
      </c>
      <c r="B33" s="9">
        <f>净值数据!F33</f>
        <v>124.1546055126</v>
      </c>
      <c r="C33">
        <v>10000</v>
      </c>
      <c r="D33">
        <f>SUM(C$4:C33)</f>
        <v>300000</v>
      </c>
      <c r="E33" s="1">
        <f t="shared" si="0"/>
        <v>80.544736610557194</v>
      </c>
      <c r="F33">
        <f>SUM(E$4:E33)</f>
        <v>2220.0205897512355</v>
      </c>
      <c r="G33">
        <f t="shared" si="1"/>
        <v>275625.78055041423</v>
      </c>
      <c r="H33" s="8">
        <f t="shared" si="2"/>
        <v>-8.1247398165285922E-2</v>
      </c>
    </row>
    <row r="34" spans="1:8" x14ac:dyDescent="0.2">
      <c r="A34" s="3">
        <f>净值数据!A34</f>
        <v>41851</v>
      </c>
      <c r="B34" s="9">
        <f>净值数据!F34</f>
        <v>140.14832106989999</v>
      </c>
      <c r="C34">
        <v>10000</v>
      </c>
      <c r="D34">
        <f>SUM(C$4:C34)</f>
        <v>310000</v>
      </c>
      <c r="E34" s="1">
        <f t="shared" si="0"/>
        <v>71.352977500261503</v>
      </c>
      <c r="F34">
        <f>SUM(E$4:E34)</f>
        <v>2291.3735672514972</v>
      </c>
      <c r="G34">
        <f t="shared" si="1"/>
        <v>321132.15839424491</v>
      </c>
      <c r="H34" s="8">
        <f t="shared" si="2"/>
        <v>3.5910188368531992E-2</v>
      </c>
    </row>
    <row r="35" spans="1:8" x14ac:dyDescent="0.2">
      <c r="A35" s="3">
        <f>净值数据!A35</f>
        <v>41880</v>
      </c>
      <c r="B35" s="9">
        <f>净值数据!F35</f>
        <v>138.36444027510001</v>
      </c>
      <c r="C35">
        <v>10000</v>
      </c>
      <c r="D35">
        <f>SUM(C$4:C35)</f>
        <v>320000</v>
      </c>
      <c r="E35" s="1">
        <f t="shared" si="0"/>
        <v>72.272904657567537</v>
      </c>
      <c r="F35">
        <f>SUM(E$4:E35)</f>
        <v>2363.6464719090645</v>
      </c>
      <c r="G35">
        <f t="shared" si="1"/>
        <v>327044.62109391263</v>
      </c>
      <c r="H35" s="8">
        <f t="shared" si="2"/>
        <v>2.2014440918477041E-2</v>
      </c>
    </row>
    <row r="36" spans="1:8" x14ac:dyDescent="0.2">
      <c r="A36" s="3">
        <f>净值数据!A36</f>
        <v>41912</v>
      </c>
      <c r="B36" s="9">
        <f>净值数据!F36</f>
        <v>141.77480061809999</v>
      </c>
      <c r="C36">
        <v>10000</v>
      </c>
      <c r="D36">
        <f>SUM(C$4:C36)</f>
        <v>330000</v>
      </c>
      <c r="E36" s="1">
        <f t="shared" si="0"/>
        <v>70.534396496434425</v>
      </c>
      <c r="F36">
        <f>SUM(E$4:E36)</f>
        <v>2434.180868405499</v>
      </c>
      <c r="G36">
        <f t="shared" si="1"/>
        <v>345105.50728658313</v>
      </c>
      <c r="H36" s="8">
        <f t="shared" si="2"/>
        <v>4.577426450479738E-2</v>
      </c>
    </row>
    <row r="37" spans="1:8" x14ac:dyDescent="0.2">
      <c r="A37" s="3">
        <f>净值数据!A37</f>
        <v>41943</v>
      </c>
      <c r="B37" s="9">
        <f>净值数据!F37</f>
        <v>137.0090406516</v>
      </c>
      <c r="C37">
        <v>10000</v>
      </c>
      <c r="D37">
        <f>SUM(C$4:C37)</f>
        <v>340000</v>
      </c>
      <c r="E37" s="1">
        <f t="shared" si="0"/>
        <v>72.987884247937899</v>
      </c>
      <c r="F37">
        <f>SUM(E$4:E37)</f>
        <v>2507.168752653437</v>
      </c>
      <c r="G37">
        <f t="shared" si="1"/>
        <v>343504.785552716</v>
      </c>
      <c r="H37" s="8">
        <f t="shared" si="2"/>
        <v>1.030819280210582E-2</v>
      </c>
    </row>
    <row r="38" spans="1:8" x14ac:dyDescent="0.2">
      <c r="A38" s="3">
        <f>净值数据!A38</f>
        <v>41971</v>
      </c>
      <c r="B38" s="9">
        <f>净值数据!F38</f>
        <v>136.2745015008</v>
      </c>
      <c r="C38">
        <v>10000</v>
      </c>
      <c r="D38">
        <f>SUM(C$4:C38)</f>
        <v>350000</v>
      </c>
      <c r="E38" s="1">
        <f t="shared" si="0"/>
        <v>73.381299435105944</v>
      </c>
      <c r="F38">
        <f>SUM(E$4:E38)</f>
        <v>2580.550052088543</v>
      </c>
      <c r="G38">
        <f t="shared" si="1"/>
        <v>351663.17194622965</v>
      </c>
      <c r="H38" s="8">
        <f t="shared" si="2"/>
        <v>4.751919846370356E-3</v>
      </c>
    </row>
    <row r="39" spans="1:8" x14ac:dyDescent="0.2">
      <c r="A39" s="3">
        <f>净值数据!A39</f>
        <v>42004</v>
      </c>
      <c r="B39" s="9">
        <f>净值数据!F39</f>
        <v>165.81346877940001</v>
      </c>
      <c r="C39">
        <v>10000</v>
      </c>
      <c r="D39">
        <f>SUM(C$4:C39)</f>
        <v>360000</v>
      </c>
      <c r="E39" s="1">
        <f t="shared" si="0"/>
        <v>60.308731694794382</v>
      </c>
      <c r="F39">
        <f>SUM(E$4:E39)</f>
        <v>2640.8587837833375</v>
      </c>
      <c r="G39">
        <f t="shared" si="1"/>
        <v>437889.9554956627</v>
      </c>
      <c r="H39" s="8">
        <f t="shared" si="2"/>
        <v>0.21636098748795196</v>
      </c>
    </row>
    <row r="40" spans="1:8" x14ac:dyDescent="0.2">
      <c r="A40" s="3">
        <f>净值数据!A40</f>
        <v>42034</v>
      </c>
      <c r="B40" s="9">
        <f>净值数据!F40</f>
        <v>154.93529373659999</v>
      </c>
      <c r="C40">
        <v>10000</v>
      </c>
      <c r="D40">
        <f>SUM(C$4:C40)</f>
        <v>370000</v>
      </c>
      <c r="E40" s="1">
        <f t="shared" si="0"/>
        <v>64.543073168342431</v>
      </c>
      <c r="F40">
        <f>SUM(E$4:E40)</f>
        <v>2705.4018569516797</v>
      </c>
      <c r="G40">
        <f t="shared" si="1"/>
        <v>419162.23138235154</v>
      </c>
      <c r="H40" s="8">
        <f t="shared" si="2"/>
        <v>0.13287089562797716</v>
      </c>
    </row>
    <row r="41" spans="1:8" x14ac:dyDescent="0.2">
      <c r="A41" s="3">
        <f>净值数据!A41</f>
        <v>42062</v>
      </c>
      <c r="B41" s="9">
        <f>净值数据!F41</f>
        <v>167.0639342385</v>
      </c>
      <c r="C41">
        <v>10000</v>
      </c>
      <c r="D41">
        <f>SUM(C$4:C41)</f>
        <v>380000</v>
      </c>
      <c r="E41" s="1">
        <f t="shared" si="0"/>
        <v>59.857323758005293</v>
      </c>
      <c r="F41">
        <f>SUM(E$4:E41)</f>
        <v>2765.2591807096851</v>
      </c>
      <c r="G41">
        <f t="shared" si="1"/>
        <v>461975.07791849121</v>
      </c>
      <c r="H41" s="8">
        <f t="shared" si="2"/>
        <v>0.21572388925918728</v>
      </c>
    </row>
    <row r="42" spans="1:8" x14ac:dyDescent="0.2">
      <c r="A42" s="3">
        <f>净值数据!A42</f>
        <v>42094</v>
      </c>
      <c r="B42" s="9">
        <f>净值数据!F42</f>
        <v>171.35749046519999</v>
      </c>
      <c r="C42">
        <v>10000</v>
      </c>
      <c r="D42">
        <f>SUM(C$4:C42)</f>
        <v>390000</v>
      </c>
      <c r="E42" s="1">
        <f t="shared" si="0"/>
        <v>58.357530638737046</v>
      </c>
      <c r="F42">
        <f>SUM(E$4:E42)</f>
        <v>2823.6167113484221</v>
      </c>
      <c r="G42">
        <f t="shared" si="1"/>
        <v>483847.87369226658</v>
      </c>
      <c r="H42" s="8">
        <f t="shared" si="2"/>
        <v>0.24063557356991438</v>
      </c>
    </row>
    <row r="43" spans="1:8" x14ac:dyDescent="0.2">
      <c r="A43" s="3">
        <f>净值数据!A43</f>
        <v>42124</v>
      </c>
      <c r="B43" s="9">
        <f>净值数据!F43</f>
        <v>220.56286905510001</v>
      </c>
      <c r="C43">
        <v>10000</v>
      </c>
      <c r="D43">
        <f>SUM(C$4:C43)</f>
        <v>400000</v>
      </c>
      <c r="E43" s="1">
        <f t="shared" si="0"/>
        <v>45.33854697683428</v>
      </c>
      <c r="F43">
        <f>SUM(E$4:E43)</f>
        <v>2868.9552583252562</v>
      </c>
      <c r="G43">
        <f t="shared" si="1"/>
        <v>632785.00296693412</v>
      </c>
      <c r="H43" s="8">
        <f t="shared" si="2"/>
        <v>0.58196250741733535</v>
      </c>
    </row>
    <row r="44" spans="1:8" x14ac:dyDescent="0.2">
      <c r="A44" s="3">
        <f>净值数据!A44</f>
        <v>42153</v>
      </c>
      <c r="B44" s="9">
        <f>净值数据!F44</f>
        <v>230.7065049471</v>
      </c>
      <c r="C44">
        <v>10000</v>
      </c>
      <c r="D44">
        <f>SUM(C$4:C44)</f>
        <v>410000</v>
      </c>
      <c r="E44" s="1">
        <f t="shared" si="0"/>
        <v>43.345115051233414</v>
      </c>
      <c r="F44">
        <f>SUM(E$4:E44)</f>
        <v>2912.3003733764895</v>
      </c>
      <c r="G44">
        <f t="shared" si="1"/>
        <v>671886.64049782429</v>
      </c>
      <c r="H44" s="8">
        <f t="shared" si="2"/>
        <v>0.63874790365322998</v>
      </c>
    </row>
    <row r="45" spans="1:8" x14ac:dyDescent="0.2">
      <c r="A45" s="3">
        <f>净值数据!A45</f>
        <v>42185</v>
      </c>
      <c r="B45" s="9">
        <f>净值数据!F45</f>
        <v>225.3023954805</v>
      </c>
      <c r="C45">
        <v>10000</v>
      </c>
      <c r="D45">
        <f>SUM(C$4:C45)</f>
        <v>420000</v>
      </c>
      <c r="E45" s="1">
        <f t="shared" si="0"/>
        <v>44.38479217530336</v>
      </c>
      <c r="F45">
        <f>SUM(E$4:E45)</f>
        <v>2956.685165551793</v>
      </c>
      <c r="G45">
        <f t="shared" si="1"/>
        <v>666148.2504804777</v>
      </c>
      <c r="H45" s="8">
        <f t="shared" si="2"/>
        <v>0.58606726304875645</v>
      </c>
    </row>
    <row r="46" spans="1:8" x14ac:dyDescent="0.2">
      <c r="A46" s="3">
        <f>净值数据!A46</f>
        <v>42216</v>
      </c>
      <c r="B46" s="9">
        <f>净值数据!F46</f>
        <v>202.46588700000001</v>
      </c>
      <c r="C46">
        <v>10000</v>
      </c>
      <c r="D46">
        <f>SUM(C$4:C46)</f>
        <v>430000</v>
      </c>
      <c r="E46" s="1">
        <f t="shared" si="0"/>
        <v>49.391036426793221</v>
      </c>
      <c r="F46">
        <f>SUM(E$4:E46)</f>
        <v>3006.0762019785861</v>
      </c>
      <c r="G46">
        <f t="shared" si="1"/>
        <v>608627.88462318562</v>
      </c>
      <c r="H46" s="8">
        <f t="shared" si="2"/>
        <v>0.41541368517019905</v>
      </c>
    </row>
    <row r="47" spans="1:8" x14ac:dyDescent="0.2">
      <c r="A47" s="3">
        <f>净值数据!A47</f>
        <v>42247</v>
      </c>
      <c r="B47" s="9">
        <f>净值数据!F47</f>
        <v>191.247693</v>
      </c>
      <c r="C47">
        <v>10000</v>
      </c>
      <c r="D47">
        <f>SUM(C$4:C47)</f>
        <v>440000</v>
      </c>
      <c r="E47" s="1">
        <f t="shared" si="0"/>
        <v>52.288212438724685</v>
      </c>
      <c r="F47">
        <f>SUM(E$4:E47)</f>
        <v>3058.3644144173109</v>
      </c>
      <c r="G47">
        <f t="shared" si="1"/>
        <v>584905.13861060666</v>
      </c>
      <c r="H47" s="8">
        <f t="shared" si="2"/>
        <v>0.32932986047865143</v>
      </c>
    </row>
    <row r="48" spans="1:8" x14ac:dyDescent="0.2">
      <c r="A48" s="3">
        <f>净值数据!A48</f>
        <v>42277</v>
      </c>
      <c r="B48" s="9">
        <f>净值数据!F48</f>
        <v>186.29445899999999</v>
      </c>
      <c r="C48">
        <v>10000</v>
      </c>
      <c r="D48">
        <f>SUM(C$4:C48)</f>
        <v>450000</v>
      </c>
      <c r="E48" s="1">
        <f t="shared" si="0"/>
        <v>53.678461794722516</v>
      </c>
      <c r="F48">
        <f>SUM(E$4:E48)</f>
        <v>3112.0428762120332</v>
      </c>
      <c r="G48">
        <f t="shared" si="1"/>
        <v>579756.34400872467</v>
      </c>
      <c r="H48" s="8">
        <f t="shared" si="2"/>
        <v>0.28834743113049921</v>
      </c>
    </row>
    <row r="49" spans="1:8" x14ac:dyDescent="0.2">
      <c r="A49" s="3">
        <f>净值数据!A49</f>
        <v>42307</v>
      </c>
      <c r="B49" s="9">
        <f>净值数据!F49</f>
        <v>209.347554</v>
      </c>
      <c r="C49">
        <v>10000</v>
      </c>
      <c r="D49">
        <f>SUM(C$4:C49)</f>
        <v>460000</v>
      </c>
      <c r="E49" s="1">
        <f t="shared" si="0"/>
        <v>47.767455644597597</v>
      </c>
      <c r="F49">
        <f>SUM(E$4:E49)</f>
        <v>3159.8103318566309</v>
      </c>
      <c r="G49">
        <f t="shared" si="1"/>
        <v>661498.564078114</v>
      </c>
      <c r="H49" s="8">
        <f t="shared" si="2"/>
        <v>0.43804035669155206</v>
      </c>
    </row>
    <row r="50" spans="1:8" x14ac:dyDescent="0.2">
      <c r="A50" s="3">
        <f>净值数据!A50</f>
        <v>42338</v>
      </c>
      <c r="B50" s="9">
        <f>净值数据!F50</f>
        <v>209.788059</v>
      </c>
      <c r="C50">
        <v>10000</v>
      </c>
      <c r="D50">
        <f>SUM(C$4:C50)</f>
        <v>470000</v>
      </c>
      <c r="E50" s="1">
        <f t="shared" si="0"/>
        <v>47.667155355110083</v>
      </c>
      <c r="F50">
        <f>SUM(E$4:E50)</f>
        <v>3207.4774872117409</v>
      </c>
      <c r="G50">
        <f t="shared" si="1"/>
        <v>672890.47632834851</v>
      </c>
      <c r="H50" s="8">
        <f t="shared" si="2"/>
        <v>0.43168186452840107</v>
      </c>
    </row>
    <row r="51" spans="1:8" x14ac:dyDescent="0.2">
      <c r="A51" s="3">
        <f>净值数据!A51</f>
        <v>42369</v>
      </c>
      <c r="B51" s="9">
        <f>净值数据!F51</f>
        <v>213.58619100000001</v>
      </c>
      <c r="C51">
        <v>10000</v>
      </c>
      <c r="D51">
        <f>SUM(C$4:C51)</f>
        <v>480000</v>
      </c>
      <c r="E51" s="1">
        <f t="shared" si="0"/>
        <v>46.819506229220593</v>
      </c>
      <c r="F51">
        <f>SUM(E$4:E51)</f>
        <v>3254.2969934409616</v>
      </c>
      <c r="G51">
        <f t="shared" si="1"/>
        <v>695072.89921180706</v>
      </c>
      <c r="H51" s="8">
        <f t="shared" si="2"/>
        <v>0.44806854002459806</v>
      </c>
    </row>
    <row r="52" spans="1:8" x14ac:dyDescent="0.2">
      <c r="A52" s="3">
        <f>净值数据!A52</f>
        <v>42398</v>
      </c>
      <c r="B52" s="9">
        <f>净值数据!F52</f>
        <v>196.41628499999999</v>
      </c>
      <c r="C52">
        <v>10000</v>
      </c>
      <c r="D52">
        <f>SUM(C$4:C52)</f>
        <v>490000</v>
      </c>
      <c r="E52" s="1">
        <f t="shared" si="0"/>
        <v>50.912275425634895</v>
      </c>
      <c r="F52">
        <f>SUM(E$4:E52)</f>
        <v>3305.2092688665966</v>
      </c>
      <c r="G52">
        <f t="shared" si="1"/>
        <v>649196.92573834304</v>
      </c>
      <c r="H52" s="8">
        <f t="shared" si="2"/>
        <v>0.32489168518029188</v>
      </c>
    </row>
    <row r="53" spans="1:8" x14ac:dyDescent="0.2">
      <c r="A53" s="3">
        <f>净值数据!A53</f>
        <v>42429</v>
      </c>
      <c r="B53" s="9">
        <f>净值数据!F53</f>
        <v>210.37539899999999</v>
      </c>
      <c r="C53">
        <v>10000</v>
      </c>
      <c r="D53">
        <f>SUM(C$4:C53)</f>
        <v>500000</v>
      </c>
      <c r="E53" s="1">
        <f t="shared" si="0"/>
        <v>47.534075027470301</v>
      </c>
      <c r="F53">
        <f>SUM(E$4:E53)</f>
        <v>3352.743343894067</v>
      </c>
      <c r="G53">
        <f t="shared" si="1"/>
        <v>705334.71871630847</v>
      </c>
      <c r="H53" s="8">
        <f t="shared" si="2"/>
        <v>0.41066943743261697</v>
      </c>
    </row>
    <row r="54" spans="1:8" x14ac:dyDescent="0.2">
      <c r="A54" s="3">
        <f>净值数据!A54</f>
        <v>42460</v>
      </c>
      <c r="B54" s="9">
        <f>净值数据!F54</f>
        <v>242.414796</v>
      </c>
      <c r="C54">
        <v>10000</v>
      </c>
      <c r="D54">
        <f>SUM(C$4:C54)</f>
        <v>510000</v>
      </c>
      <c r="E54" s="1">
        <f t="shared" si="0"/>
        <v>41.251607430760949</v>
      </c>
      <c r="F54">
        <f>SUM(E$4:E54)</f>
        <v>3393.994951324828</v>
      </c>
      <c r="G54">
        <f t="shared" si="1"/>
        <v>822754.59375043807</v>
      </c>
      <c r="H54" s="8">
        <f t="shared" si="2"/>
        <v>0.61324430147144726</v>
      </c>
    </row>
    <row r="55" spans="1:8" x14ac:dyDescent="0.2">
      <c r="A55" s="3">
        <f>净值数据!A55</f>
        <v>42489</v>
      </c>
      <c r="B55" s="9">
        <f>净值数据!F55</f>
        <v>245.89967999999999</v>
      </c>
      <c r="C55">
        <v>10000</v>
      </c>
      <c r="D55">
        <f>SUM(C$4:C55)</f>
        <v>520000</v>
      </c>
      <c r="E55" s="1">
        <f t="shared" si="0"/>
        <v>40.666990701248579</v>
      </c>
      <c r="F55">
        <f>SUM(E$4:E55)</f>
        <v>3434.6619420260768</v>
      </c>
      <c r="G55">
        <f t="shared" si="1"/>
        <v>844582.27245239075</v>
      </c>
      <c r="H55" s="8">
        <f t="shared" si="2"/>
        <v>0.62419667779305921</v>
      </c>
    </row>
    <row r="56" spans="1:8" x14ac:dyDescent="0.2">
      <c r="A56" s="3">
        <f>净值数据!A56</f>
        <v>42521</v>
      </c>
      <c r="B56" s="9">
        <f>净值数据!F56</f>
        <v>258.88968299999999</v>
      </c>
      <c r="C56">
        <v>10000</v>
      </c>
      <c r="D56">
        <f>SUM(C$4:C56)</f>
        <v>530000</v>
      </c>
      <c r="E56" s="1">
        <f t="shared" si="0"/>
        <v>38.626490959857989</v>
      </c>
      <c r="F56">
        <f>SUM(E$4:E56)</f>
        <v>3473.2884329859348</v>
      </c>
      <c r="G56">
        <f t="shared" si="1"/>
        <v>899198.54138329544</v>
      </c>
      <c r="H56" s="8">
        <f t="shared" si="2"/>
        <v>0.69660102147791592</v>
      </c>
    </row>
    <row r="57" spans="1:8" x14ac:dyDescent="0.2">
      <c r="A57" s="3">
        <f>净值数据!A57</f>
        <v>42551</v>
      </c>
      <c r="B57" s="9">
        <f>净值数据!F57</f>
        <v>285.76048800000001</v>
      </c>
      <c r="C57">
        <v>10000</v>
      </c>
      <c r="D57">
        <f>SUM(C$4:C57)</f>
        <v>540000</v>
      </c>
      <c r="E57" s="1">
        <f t="shared" si="0"/>
        <v>34.994341135083729</v>
      </c>
      <c r="F57">
        <f>SUM(E$4:E57)</f>
        <v>3508.2827741210185</v>
      </c>
      <c r="G57">
        <f t="shared" si="1"/>
        <v>1002528.5975748161</v>
      </c>
      <c r="H57" s="8">
        <f t="shared" si="2"/>
        <v>0.8565344399533632</v>
      </c>
    </row>
    <row r="58" spans="1:8" x14ac:dyDescent="0.2">
      <c r="A58" s="3">
        <f>净值数据!A58</f>
        <v>42580</v>
      </c>
      <c r="B58" s="9">
        <f>净值数据!F58</f>
        <v>313.14999999999998</v>
      </c>
      <c r="C58">
        <v>10000</v>
      </c>
      <c r="D58">
        <f>SUM(C$4:C58)</f>
        <v>550000</v>
      </c>
      <c r="E58" s="1">
        <f t="shared" si="0"/>
        <v>31.933578157432542</v>
      </c>
      <c r="F58">
        <f>SUM(E$4:E58)</f>
        <v>3540.2163522784513</v>
      </c>
      <c r="G58">
        <f t="shared" si="1"/>
        <v>1108618.7507159968</v>
      </c>
      <c r="H58" s="8">
        <f t="shared" si="2"/>
        <v>1.0156704558472671</v>
      </c>
    </row>
    <row r="59" spans="1:8" x14ac:dyDescent="0.2">
      <c r="A59" s="3">
        <f>净值数据!A59</f>
        <v>42613</v>
      </c>
      <c r="B59" s="9">
        <f>净值数据!F59</f>
        <v>310.19</v>
      </c>
      <c r="C59">
        <v>10000</v>
      </c>
      <c r="D59">
        <f>SUM(C$4:C59)</f>
        <v>560000</v>
      </c>
      <c r="E59" s="1">
        <f t="shared" si="0"/>
        <v>32.238305554660045</v>
      </c>
      <c r="F59">
        <f>SUM(E$4:E59)</f>
        <v>3572.4546578331115</v>
      </c>
      <c r="G59">
        <f t="shared" si="1"/>
        <v>1108139.7103132529</v>
      </c>
      <c r="H59" s="8">
        <f t="shared" si="2"/>
        <v>0.97882091127366588</v>
      </c>
    </row>
    <row r="60" spans="1:8" x14ac:dyDescent="0.2">
      <c r="A60" s="3">
        <f>净值数据!A60</f>
        <v>42643</v>
      </c>
      <c r="B60" s="9">
        <f>净值数据!F60</f>
        <v>297.91000000000003</v>
      </c>
      <c r="C60">
        <v>10000</v>
      </c>
      <c r="D60">
        <f>SUM(C$4:C60)</f>
        <v>570000</v>
      </c>
      <c r="E60" s="1">
        <f t="shared" si="0"/>
        <v>33.567184720217512</v>
      </c>
      <c r="F60">
        <f>SUM(E$4:E60)</f>
        <v>3606.021842553329</v>
      </c>
      <c r="G60">
        <f t="shared" si="1"/>
        <v>1074269.9671150623</v>
      </c>
      <c r="H60" s="8">
        <f t="shared" si="2"/>
        <v>0.88468415283344259</v>
      </c>
    </row>
    <row r="61" spans="1:8" x14ac:dyDescent="0.2">
      <c r="A61" s="3">
        <f>净值数据!A61</f>
        <v>42674</v>
      </c>
      <c r="B61" s="9">
        <f>净值数据!F61</f>
        <v>317.95</v>
      </c>
      <c r="C61">
        <v>10000</v>
      </c>
      <c r="D61">
        <f>SUM(C$4:C61)</f>
        <v>580000</v>
      </c>
      <c r="E61" s="1">
        <f t="shared" si="0"/>
        <v>31.451486082717409</v>
      </c>
      <c r="F61">
        <f>SUM(E$4:E61)</f>
        <v>3637.4733286360465</v>
      </c>
      <c r="G61">
        <f t="shared" si="1"/>
        <v>1156534.6448398309</v>
      </c>
      <c r="H61" s="8">
        <f t="shared" si="2"/>
        <v>0.99402524972384643</v>
      </c>
    </row>
    <row r="62" spans="1:8" x14ac:dyDescent="0.2">
      <c r="A62" s="3">
        <f>净值数据!A62</f>
        <v>42704</v>
      </c>
      <c r="B62" s="9">
        <f>净值数据!F62</f>
        <v>319.08</v>
      </c>
      <c r="C62">
        <v>10000</v>
      </c>
      <c r="D62">
        <f>SUM(C$4:C62)</f>
        <v>590000</v>
      </c>
      <c r="E62" s="1">
        <f t="shared" si="0"/>
        <v>31.34010279553717</v>
      </c>
      <c r="F62">
        <f>SUM(E$4:E62)</f>
        <v>3668.8134314315835</v>
      </c>
      <c r="G62">
        <f t="shared" si="1"/>
        <v>1170644.9897011896</v>
      </c>
      <c r="H62" s="8">
        <f t="shared" si="2"/>
        <v>0.98414405034099928</v>
      </c>
    </row>
    <row r="63" spans="1:8" x14ac:dyDescent="0.2">
      <c r="A63" s="3">
        <f>净值数据!A63</f>
        <v>42734</v>
      </c>
      <c r="B63" s="9">
        <f>净值数据!F63</f>
        <v>334.15</v>
      </c>
      <c r="C63">
        <v>10000</v>
      </c>
      <c r="D63">
        <f>SUM(C$4:C63)</f>
        <v>600000</v>
      </c>
      <c r="E63" s="1">
        <f t="shared" si="0"/>
        <v>29.926679634894512</v>
      </c>
      <c r="F63">
        <f>SUM(E$4:E63)</f>
        <v>3698.7401110664778</v>
      </c>
      <c r="G63">
        <f t="shared" si="1"/>
        <v>1235934.0081128634</v>
      </c>
      <c r="H63" s="8">
        <f t="shared" si="2"/>
        <v>1.0598900135214389</v>
      </c>
    </row>
  </sheetData>
  <phoneticPr fontId="2" type="noConversion"/>
  <conditionalFormatting sqref="H4:H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{B59DEB49-CF26-4AE4-9D14-294F5F43F507}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DEB49-CF26-4AE4-9D14-294F5F43F5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workbookViewId="0">
      <selection activeCell="H4" sqref="H4"/>
    </sheetView>
  </sheetViews>
  <sheetFormatPr defaultRowHeight="14.25" x14ac:dyDescent="0.2"/>
  <cols>
    <col min="1" max="2" width="11.625" style="4" customWidth="1"/>
    <col min="4" max="5" width="13" customWidth="1"/>
  </cols>
  <sheetData>
    <row r="3" spans="1:8" x14ac:dyDescent="0.2">
      <c r="A3" s="4" t="str">
        <f>净值数据!A3</f>
        <v>日期</v>
      </c>
      <c r="B3" s="4" t="s">
        <v>7</v>
      </c>
      <c r="C3" s="6" t="s">
        <v>5</v>
      </c>
      <c r="D3" s="6" t="s">
        <v>0</v>
      </c>
      <c r="E3" s="6" t="s">
        <v>1</v>
      </c>
      <c r="F3" s="6" t="s">
        <v>2</v>
      </c>
      <c r="G3" s="6" t="s">
        <v>3</v>
      </c>
      <c r="H3" s="7" t="s">
        <v>4</v>
      </c>
    </row>
    <row r="4" spans="1:8" x14ac:dyDescent="0.2">
      <c r="A4" s="3">
        <f>净值数据!A4</f>
        <v>40939</v>
      </c>
      <c r="B4" s="9">
        <f>净值数据!G4</f>
        <v>10.130694121572001</v>
      </c>
      <c r="C4">
        <v>10000</v>
      </c>
      <c r="D4">
        <f>SUM(C$4:C4)</f>
        <v>10000</v>
      </c>
      <c r="E4" s="1">
        <f>C4/B4</f>
        <v>987.09919379623705</v>
      </c>
      <c r="F4">
        <f>SUM(E$4:E4)</f>
        <v>987.09919379623705</v>
      </c>
      <c r="G4">
        <f>F4*B4</f>
        <v>10000</v>
      </c>
      <c r="H4" s="8">
        <f>G4/D4-1</f>
        <v>0</v>
      </c>
    </row>
    <row r="5" spans="1:8" x14ac:dyDescent="0.2">
      <c r="A5" s="3">
        <f>净值数据!A5</f>
        <v>40968</v>
      </c>
      <c r="B5" s="9">
        <f>净值数据!G5</f>
        <v>12.022277047063</v>
      </c>
      <c r="C5">
        <v>10000</v>
      </c>
      <c r="D5">
        <f>SUM(C$4:C5)</f>
        <v>20000</v>
      </c>
      <c r="E5" s="1">
        <f t="shared" ref="E5:E63" si="0">C5/B5</f>
        <v>831.78918276907996</v>
      </c>
      <c r="F5">
        <f>SUM(E$4:E5)</f>
        <v>1818.888376565317</v>
      </c>
      <c r="G5">
        <f t="shared" ref="G5:G63" si="1">F5*B5</f>
        <v>21867.179980750894</v>
      </c>
      <c r="H5" s="8">
        <f t="shared" ref="H5:H63" si="2">G5/D5-1</f>
        <v>9.3358999037544743E-2</v>
      </c>
    </row>
    <row r="6" spans="1:8" x14ac:dyDescent="0.2">
      <c r="A6" s="3">
        <f>净值数据!A6</f>
        <v>40998</v>
      </c>
      <c r="B6" s="9">
        <f>净值数据!G6</f>
        <v>11.8955214902</v>
      </c>
      <c r="C6">
        <v>10000</v>
      </c>
      <c r="D6">
        <f>SUM(C$4:C6)</f>
        <v>30000</v>
      </c>
      <c r="E6" s="1">
        <f t="shared" si="0"/>
        <v>840.65251012647025</v>
      </c>
      <c r="F6">
        <f>SUM(E$4:E6)</f>
        <v>2659.5408866917874</v>
      </c>
      <c r="G6">
        <f t="shared" si="1"/>
        <v>31636.625771707721</v>
      </c>
      <c r="H6" s="8">
        <f t="shared" si="2"/>
        <v>5.4554192390257272E-2</v>
      </c>
    </row>
    <row r="7" spans="1:8" x14ac:dyDescent="0.2">
      <c r="A7" s="3">
        <f>净值数据!A7</f>
        <v>41026</v>
      </c>
      <c r="B7" s="9">
        <f>净值数据!G7</f>
        <v>13.075323211769</v>
      </c>
      <c r="C7">
        <v>10000</v>
      </c>
      <c r="D7">
        <f>SUM(C$4:C7)</f>
        <v>40000</v>
      </c>
      <c r="E7" s="1">
        <f t="shared" si="0"/>
        <v>764.79944992863159</v>
      </c>
      <c r="F7">
        <f>SUM(E$4:E7)</f>
        <v>3424.3403366204188</v>
      </c>
      <c r="G7">
        <f t="shared" si="1"/>
        <v>44774.356688409833</v>
      </c>
      <c r="H7" s="8">
        <f t="shared" si="2"/>
        <v>0.11935891721024583</v>
      </c>
    </row>
    <row r="8" spans="1:8" x14ac:dyDescent="0.2">
      <c r="A8" s="3">
        <f>净值数据!A8</f>
        <v>41060</v>
      </c>
      <c r="B8" s="9">
        <f>净值数据!G8</f>
        <v>13.738352278436</v>
      </c>
      <c r="C8">
        <v>10000</v>
      </c>
      <c r="D8">
        <f>SUM(C$4:C8)</f>
        <v>50000</v>
      </c>
      <c r="E8" s="1">
        <f t="shared" si="0"/>
        <v>727.88932743384407</v>
      </c>
      <c r="F8">
        <f>SUM(E$4:E8)</f>
        <v>4152.2296640542627</v>
      </c>
      <c r="G8">
        <f t="shared" si="1"/>
        <v>57044.793865749431</v>
      </c>
      <c r="H8" s="8">
        <f t="shared" si="2"/>
        <v>0.14089587731498865</v>
      </c>
    </row>
    <row r="9" spans="1:8" x14ac:dyDescent="0.2">
      <c r="A9" s="3">
        <f>净值数据!A9</f>
        <v>41089</v>
      </c>
      <c r="B9" s="9">
        <f>净值数据!G9</f>
        <v>13.452922830601</v>
      </c>
      <c r="C9">
        <v>10000</v>
      </c>
      <c r="D9">
        <f>SUM(C$4:C9)</f>
        <v>60000</v>
      </c>
      <c r="E9" s="1">
        <f t="shared" si="0"/>
        <v>743.33288950809037</v>
      </c>
      <c r="F9">
        <f>SUM(E$4:E9)</f>
        <v>4895.5625535623531</v>
      </c>
      <c r="G9">
        <f t="shared" si="1"/>
        <v>65859.625245454314</v>
      </c>
      <c r="H9" s="8">
        <f t="shared" si="2"/>
        <v>9.7660420757571975E-2</v>
      </c>
    </row>
    <row r="10" spans="1:8" x14ac:dyDescent="0.2">
      <c r="A10" s="3">
        <f>净值数据!A10</f>
        <v>41121</v>
      </c>
      <c r="B10" s="9">
        <f>净值数据!G10</f>
        <v>12.550831795313</v>
      </c>
      <c r="C10">
        <v>10000</v>
      </c>
      <c r="D10">
        <f>SUM(C$4:C10)</f>
        <v>70000</v>
      </c>
      <c r="E10" s="1">
        <f t="shared" si="0"/>
        <v>796.75994094147723</v>
      </c>
      <c r="F10">
        <f>SUM(E$4:E10)</f>
        <v>5692.3224945038301</v>
      </c>
      <c r="G10">
        <f t="shared" si="1"/>
        <v>71443.382153194078</v>
      </c>
      <c r="H10" s="8">
        <f t="shared" si="2"/>
        <v>2.0619745045629578E-2</v>
      </c>
    </row>
    <row r="11" spans="1:8" x14ac:dyDescent="0.2">
      <c r="A11" s="3">
        <f>净值数据!A11</f>
        <v>41152</v>
      </c>
      <c r="B11" s="9">
        <f>净值数据!G11</f>
        <v>11.786015482786</v>
      </c>
      <c r="C11">
        <v>10000</v>
      </c>
      <c r="D11">
        <f>SUM(C$4:C11)</f>
        <v>80000</v>
      </c>
      <c r="E11" s="1">
        <f t="shared" si="0"/>
        <v>848.46316506247967</v>
      </c>
      <c r="F11">
        <f>SUM(E$4:E11)</f>
        <v>6540.7856595663097</v>
      </c>
      <c r="G11">
        <f t="shared" si="1"/>
        <v>77089.801053233168</v>
      </c>
      <c r="H11" s="8">
        <f t="shared" si="2"/>
        <v>-3.6377486834585415E-2</v>
      </c>
    </row>
    <row r="12" spans="1:8" x14ac:dyDescent="0.2">
      <c r="A12" s="3">
        <f>净值数据!A12</f>
        <v>41180</v>
      </c>
      <c r="B12" s="9">
        <f>净值数据!G12</f>
        <v>12.335114373831001</v>
      </c>
      <c r="C12">
        <v>10000</v>
      </c>
      <c r="D12">
        <f>SUM(C$4:C12)</f>
        <v>90000</v>
      </c>
      <c r="E12" s="1">
        <f t="shared" si="0"/>
        <v>810.69373959069594</v>
      </c>
      <c r="F12">
        <f>SUM(E$4:E12)</f>
        <v>7351.4793991570059</v>
      </c>
      <c r="G12">
        <f t="shared" si="1"/>
        <v>90681.339205464072</v>
      </c>
      <c r="H12" s="8">
        <f t="shared" si="2"/>
        <v>7.5704356162673569E-3</v>
      </c>
    </row>
    <row r="13" spans="1:8" x14ac:dyDescent="0.2">
      <c r="A13" s="3">
        <f>净值数据!A13</f>
        <v>41213</v>
      </c>
      <c r="B13" s="9">
        <f>净值数据!G13</f>
        <v>10.383852243152999</v>
      </c>
      <c r="C13">
        <v>10000</v>
      </c>
      <c r="D13">
        <f>SUM(C$4:C13)</f>
        <v>100000</v>
      </c>
      <c r="E13" s="1">
        <f t="shared" si="0"/>
        <v>963.03373409361564</v>
      </c>
      <c r="F13">
        <f>SUM(E$4:E13)</f>
        <v>8314.5131332506207</v>
      </c>
      <c r="G13">
        <f t="shared" si="1"/>
        <v>86336.675849429535</v>
      </c>
      <c r="H13" s="8">
        <f t="shared" si="2"/>
        <v>-0.13663324150570466</v>
      </c>
    </row>
    <row r="14" spans="1:8" x14ac:dyDescent="0.2">
      <c r="A14" s="3">
        <f>净值数据!A14</f>
        <v>41243</v>
      </c>
      <c r="B14" s="9">
        <f>净值数据!G14</f>
        <v>9.9916387495498</v>
      </c>
      <c r="C14">
        <v>10000</v>
      </c>
      <c r="D14">
        <f>SUM(C$4:C14)</f>
        <v>110000</v>
      </c>
      <c r="E14" s="1">
        <f t="shared" si="0"/>
        <v>1000.8368247351393</v>
      </c>
      <c r="F14">
        <f>SUM(E$4:E14)</f>
        <v>9315.3499579857598</v>
      </c>
      <c r="G14">
        <f t="shared" si="1"/>
        <v>93075.611605827624</v>
      </c>
      <c r="H14" s="8">
        <f t="shared" si="2"/>
        <v>-0.15385807631065795</v>
      </c>
    </row>
    <row r="15" spans="1:8" x14ac:dyDescent="0.2">
      <c r="A15" s="3">
        <f>净值数据!A15</f>
        <v>41274</v>
      </c>
      <c r="B15" s="9">
        <f>净值数据!G15</f>
        <v>10.991783158239</v>
      </c>
      <c r="C15">
        <v>10000</v>
      </c>
      <c r="D15">
        <f>SUM(C$4:C15)</f>
        <v>120000</v>
      </c>
      <c r="E15" s="1">
        <f t="shared" si="0"/>
        <v>909.77049456296822</v>
      </c>
      <c r="F15">
        <f>SUM(E$4:E15)</f>
        <v>10225.120452548728</v>
      </c>
      <c r="G15">
        <f t="shared" si="1"/>
        <v>112392.30678129026</v>
      </c>
      <c r="H15" s="8">
        <f t="shared" si="2"/>
        <v>-6.3397443489247807E-2</v>
      </c>
    </row>
    <row r="16" spans="1:8" x14ac:dyDescent="0.2">
      <c r="A16" s="3">
        <f>净值数据!A16</f>
        <v>41305</v>
      </c>
      <c r="B16" s="9">
        <f>净值数据!G16</f>
        <v>13.227400071779</v>
      </c>
      <c r="C16">
        <v>10000</v>
      </c>
      <c r="D16">
        <f>SUM(C$4:C16)</f>
        <v>130000</v>
      </c>
      <c r="E16" s="1">
        <f t="shared" si="0"/>
        <v>756.0064673128968</v>
      </c>
      <c r="F16">
        <f>SUM(E$4:E16)</f>
        <v>10981.126919861625</v>
      </c>
      <c r="G16">
        <f t="shared" si="1"/>
        <v>145251.75900799196</v>
      </c>
      <c r="H16" s="8">
        <f t="shared" si="2"/>
        <v>0.11732122313839977</v>
      </c>
    </row>
    <row r="17" spans="1:8" x14ac:dyDescent="0.2">
      <c r="A17" s="3">
        <f>净值数据!A17</f>
        <v>41333</v>
      </c>
      <c r="B17" s="9">
        <f>净值数据!G17</f>
        <v>12.139007627029001</v>
      </c>
      <c r="C17">
        <v>10000</v>
      </c>
      <c r="D17">
        <f>SUM(C$4:C17)</f>
        <v>140000</v>
      </c>
      <c r="E17" s="1">
        <f t="shared" si="0"/>
        <v>823.79056898636134</v>
      </c>
      <c r="F17">
        <f>SUM(E$4:E17)</f>
        <v>11804.917488847987</v>
      </c>
      <c r="G17">
        <f t="shared" si="1"/>
        <v>143299.98343357374</v>
      </c>
      <c r="H17" s="8">
        <f t="shared" si="2"/>
        <v>2.3571310239812515E-2</v>
      </c>
    </row>
    <row r="18" spans="1:8" x14ac:dyDescent="0.2">
      <c r="A18" s="3">
        <f>净值数据!A18</f>
        <v>41362</v>
      </c>
      <c r="B18" s="9">
        <f>净值数据!G18</f>
        <v>11.393801989182</v>
      </c>
      <c r="C18">
        <v>10000</v>
      </c>
      <c r="D18">
        <f>SUM(C$4:C18)</f>
        <v>150000</v>
      </c>
      <c r="E18" s="1">
        <f t="shared" si="0"/>
        <v>877.67015869633644</v>
      </c>
      <c r="F18">
        <f>SUM(E$4:E18)</f>
        <v>12682.587647544324</v>
      </c>
      <c r="G18">
        <f t="shared" si="1"/>
        <v>144502.89236656559</v>
      </c>
      <c r="H18" s="8">
        <f t="shared" si="2"/>
        <v>-3.664738422289604E-2</v>
      </c>
    </row>
    <row r="19" spans="1:8" x14ac:dyDescent="0.2">
      <c r="A19" s="3">
        <f>净值数据!A19</f>
        <v>41390</v>
      </c>
      <c r="B19" s="9">
        <f>净值数据!G19</f>
        <v>11.746794133426</v>
      </c>
      <c r="C19">
        <v>10000</v>
      </c>
      <c r="D19">
        <f>SUM(C$4:C19)</f>
        <v>160000</v>
      </c>
      <c r="E19" s="1">
        <f t="shared" si="0"/>
        <v>851.29609716616858</v>
      </c>
      <c r="F19">
        <f>SUM(E$4:E19)</f>
        <v>13533.883744710492</v>
      </c>
      <c r="G19">
        <f t="shared" si="1"/>
        <v>158979.74617483473</v>
      </c>
      <c r="H19" s="8">
        <f t="shared" si="2"/>
        <v>-6.3765864072830025E-3</v>
      </c>
    </row>
    <row r="20" spans="1:8" x14ac:dyDescent="0.2">
      <c r="A20" s="3">
        <f>净值数据!A20</f>
        <v>41425</v>
      </c>
      <c r="B20" s="9">
        <f>净值数据!G20</f>
        <v>13.139646007373001</v>
      </c>
      <c r="C20">
        <v>10000</v>
      </c>
      <c r="D20">
        <f>SUM(C$4:C20)</f>
        <v>170000</v>
      </c>
      <c r="E20" s="1">
        <f t="shared" si="0"/>
        <v>761.05551050528584</v>
      </c>
      <c r="F20">
        <f>SUM(E$4:E20)</f>
        <v>14294.939255215779</v>
      </c>
      <c r="G20">
        <f t="shared" si="1"/>
        <v>187830.44151043557</v>
      </c>
      <c r="H20" s="8">
        <f t="shared" si="2"/>
        <v>0.10488495006138576</v>
      </c>
    </row>
    <row r="21" spans="1:8" x14ac:dyDescent="0.2">
      <c r="A21" s="3">
        <f>净值数据!A21</f>
        <v>41453</v>
      </c>
      <c r="B21" s="9">
        <f>净值数据!G21</f>
        <v>12.349291360313</v>
      </c>
      <c r="C21">
        <v>10000</v>
      </c>
      <c r="D21">
        <f>SUM(C$4:C21)</f>
        <v>180000</v>
      </c>
      <c r="E21" s="1">
        <f t="shared" si="0"/>
        <v>809.76306317762226</v>
      </c>
      <c r="F21">
        <f>SUM(E$4:E21)</f>
        <v>15104.702318393402</v>
      </c>
      <c r="G21">
        <f t="shared" si="1"/>
        <v>186532.36984063537</v>
      </c>
      <c r="H21" s="8">
        <f t="shared" si="2"/>
        <v>3.6290943559085465E-2</v>
      </c>
    </row>
    <row r="22" spans="1:8" x14ac:dyDescent="0.2">
      <c r="A22" s="3">
        <f>净值数据!A22</f>
        <v>41486</v>
      </c>
      <c r="B22" s="9">
        <f>净值数据!G22</f>
        <v>16.083717067671</v>
      </c>
      <c r="C22">
        <v>10000</v>
      </c>
      <c r="D22">
        <f>SUM(C$4:C22)</f>
        <v>190000</v>
      </c>
      <c r="E22" s="1">
        <f t="shared" si="0"/>
        <v>621.74682369291691</v>
      </c>
      <c r="F22">
        <f>SUM(E$4:E22)</f>
        <v>15726.449142086318</v>
      </c>
      <c r="G22">
        <f t="shared" si="1"/>
        <v>252939.75848043367</v>
      </c>
      <c r="H22" s="8">
        <f t="shared" si="2"/>
        <v>0.3312618867391246</v>
      </c>
    </row>
    <row r="23" spans="1:8" x14ac:dyDescent="0.2">
      <c r="A23" s="3">
        <f>净值数据!A23</f>
        <v>41516</v>
      </c>
      <c r="B23" s="9">
        <f>净值数据!G23</f>
        <v>17.358163936055</v>
      </c>
      <c r="C23">
        <v>10000</v>
      </c>
      <c r="D23">
        <f>SUM(C$4:C23)</f>
        <v>200000</v>
      </c>
      <c r="E23" s="1">
        <f t="shared" si="0"/>
        <v>576.09779679686017</v>
      </c>
      <c r="F23">
        <f>SUM(E$4:E23)</f>
        <v>16302.546938883177</v>
      </c>
      <c r="G23">
        <f t="shared" si="1"/>
        <v>282982.28234036581</v>
      </c>
      <c r="H23" s="8">
        <f t="shared" si="2"/>
        <v>0.4149114117018291</v>
      </c>
    </row>
    <row r="24" spans="1:8" x14ac:dyDescent="0.2">
      <c r="A24" s="3">
        <f>净值数据!A24</f>
        <v>41547</v>
      </c>
      <c r="B24" s="9">
        <f>净值数据!G24</f>
        <v>21.300057738267</v>
      </c>
      <c r="C24">
        <v>10000</v>
      </c>
      <c r="D24">
        <f>SUM(C$4:C24)</f>
        <v>210000</v>
      </c>
      <c r="E24" s="1">
        <f t="shared" si="0"/>
        <v>469.48229544159034</v>
      </c>
      <c r="F24">
        <f>SUM(E$4:E24)</f>
        <v>16772.029234324767</v>
      </c>
      <c r="G24">
        <f t="shared" si="1"/>
        <v>357245.19107901963</v>
      </c>
      <c r="H24" s="8">
        <f t="shared" si="2"/>
        <v>0.70116757656676021</v>
      </c>
    </row>
    <row r="25" spans="1:8" x14ac:dyDescent="0.2">
      <c r="A25" s="3">
        <f>净值数据!A25</f>
        <v>41578</v>
      </c>
      <c r="B25" s="9">
        <f>净值数据!G25</f>
        <v>19.452603750763998</v>
      </c>
      <c r="C25">
        <v>10000</v>
      </c>
      <c r="D25">
        <f>SUM(C$4:C25)</f>
        <v>220000</v>
      </c>
      <c r="E25" s="1">
        <f t="shared" si="0"/>
        <v>514.06999947794918</v>
      </c>
      <c r="F25">
        <f>SUM(E$4:E25)</f>
        <v>17286.099233802717</v>
      </c>
      <c r="G25">
        <f t="shared" si="1"/>
        <v>336259.63879154943</v>
      </c>
      <c r="H25" s="8">
        <f t="shared" si="2"/>
        <v>0.52845290359795194</v>
      </c>
    </row>
    <row r="26" spans="1:8" x14ac:dyDescent="0.2">
      <c r="A26" s="3">
        <f>净值数据!A26</f>
        <v>41607</v>
      </c>
      <c r="B26" s="9">
        <f>净值数据!G26</f>
        <v>20.489944225030001</v>
      </c>
      <c r="C26">
        <v>10000</v>
      </c>
      <c r="D26">
        <f>SUM(C$4:C26)</f>
        <v>230000</v>
      </c>
      <c r="E26" s="1">
        <f t="shared" si="0"/>
        <v>488.04427626426877</v>
      </c>
      <c r="F26">
        <f>SUM(E$4:E26)</f>
        <v>17774.143510066984</v>
      </c>
      <c r="G26">
        <f t="shared" si="1"/>
        <v>364191.20916895149</v>
      </c>
      <c r="H26" s="8">
        <f t="shared" si="2"/>
        <v>0.58344003986500659</v>
      </c>
    </row>
    <row r="27" spans="1:8" x14ac:dyDescent="0.2">
      <c r="A27" s="3">
        <f>净值数据!A27</f>
        <v>41639</v>
      </c>
      <c r="B27" s="9">
        <f>净值数据!G27</f>
        <v>20.608497422088998</v>
      </c>
      <c r="C27">
        <v>10000</v>
      </c>
      <c r="D27">
        <f>SUM(C$4:C27)</f>
        <v>240000</v>
      </c>
      <c r="E27" s="1">
        <f t="shared" si="0"/>
        <v>485.2367348859508</v>
      </c>
      <c r="F27">
        <f>SUM(E$4:E27)</f>
        <v>18259.380244952936</v>
      </c>
      <c r="G27">
        <f t="shared" si="1"/>
        <v>376298.39070705534</v>
      </c>
      <c r="H27" s="8">
        <f t="shared" si="2"/>
        <v>0.56790996127939719</v>
      </c>
    </row>
    <row r="28" spans="1:8" x14ac:dyDescent="0.2">
      <c r="A28" s="3">
        <f>净值数据!A28</f>
        <v>41669</v>
      </c>
      <c r="B28" s="9">
        <f>净值数据!G28</f>
        <v>21.754511660327001</v>
      </c>
      <c r="C28">
        <v>10000</v>
      </c>
      <c r="D28">
        <f>SUM(C$4:C28)</f>
        <v>250000</v>
      </c>
      <c r="E28" s="1">
        <f t="shared" si="0"/>
        <v>459.67476338421682</v>
      </c>
      <c r="F28">
        <f>SUM(E$4:E28)</f>
        <v>18719.055008337153</v>
      </c>
      <c r="G28">
        <f t="shared" si="1"/>
        <v>407223.90044917312</v>
      </c>
      <c r="H28" s="8">
        <f t="shared" si="2"/>
        <v>0.62889560179669246</v>
      </c>
    </row>
    <row r="29" spans="1:8" x14ac:dyDescent="0.2">
      <c r="A29" s="3">
        <f>净值数据!A29</f>
        <v>41698</v>
      </c>
      <c r="B29" s="9">
        <f>净值数据!G29</f>
        <v>20.075008035324</v>
      </c>
      <c r="C29">
        <v>10000</v>
      </c>
      <c r="D29">
        <f>SUM(C$4:C29)</f>
        <v>260000</v>
      </c>
      <c r="E29" s="1">
        <f t="shared" si="0"/>
        <v>498.13180559649055</v>
      </c>
      <c r="F29">
        <f>SUM(E$4:E29)</f>
        <v>19217.186813933644</v>
      </c>
      <c r="G29">
        <f t="shared" si="1"/>
        <v>385785.1797060403</v>
      </c>
      <c r="H29" s="8">
        <f t="shared" si="2"/>
        <v>0.48378915271553957</v>
      </c>
    </row>
    <row r="30" spans="1:8" x14ac:dyDescent="0.2">
      <c r="A30" s="3">
        <f>净值数据!A30</f>
        <v>41729</v>
      </c>
      <c r="B30" s="9">
        <f>净值数据!G30</f>
        <v>21.211142840472998</v>
      </c>
      <c r="C30">
        <v>10000</v>
      </c>
      <c r="D30">
        <f>SUM(C$4:C30)</f>
        <v>270000</v>
      </c>
      <c r="E30" s="1">
        <f t="shared" si="0"/>
        <v>471.45031624222491</v>
      </c>
      <c r="F30">
        <f>SUM(E$4:E30)</f>
        <v>19688.63713017587</v>
      </c>
      <c r="G30">
        <f t="shared" si="1"/>
        <v>417618.49450240075</v>
      </c>
      <c r="H30" s="8">
        <f t="shared" si="2"/>
        <v>0.54673516482370643</v>
      </c>
    </row>
    <row r="31" spans="1:8" x14ac:dyDescent="0.2">
      <c r="A31" s="3">
        <f>净值数据!A31</f>
        <v>41759</v>
      </c>
      <c r="B31" s="9">
        <f>净值数据!G31</f>
        <v>25.241951540479</v>
      </c>
      <c r="C31">
        <v>10000</v>
      </c>
      <c r="D31">
        <f>SUM(C$4:C31)</f>
        <v>280000</v>
      </c>
      <c r="E31" s="1">
        <f t="shared" si="0"/>
        <v>396.1658821808449</v>
      </c>
      <c r="F31">
        <f>SUM(E$4:E31)</f>
        <v>20084.803012356715</v>
      </c>
      <c r="G31">
        <f t="shared" si="1"/>
        <v>506979.62433797488</v>
      </c>
      <c r="H31" s="8">
        <f t="shared" si="2"/>
        <v>0.81064151549276753</v>
      </c>
    </row>
    <row r="32" spans="1:8" x14ac:dyDescent="0.2">
      <c r="A32" s="3">
        <f>净值数据!A32</f>
        <v>41789</v>
      </c>
      <c r="B32" s="9">
        <f>净值数据!G32</f>
        <v>27.553867109999999</v>
      </c>
      <c r="C32">
        <v>10000</v>
      </c>
      <c r="D32">
        <f>SUM(C$4:C32)</f>
        <v>290000</v>
      </c>
      <c r="E32" s="1">
        <f t="shared" si="0"/>
        <v>362.92546378619738</v>
      </c>
      <c r="F32">
        <f>SUM(E$4:E32)</f>
        <v>20447.728476142911</v>
      </c>
      <c r="G32">
        <f t="shared" si="1"/>
        <v>563413.99313300452</v>
      </c>
      <c r="H32" s="8">
        <f t="shared" si="2"/>
        <v>0.94280687287242948</v>
      </c>
    </row>
    <row r="33" spans="1:8" x14ac:dyDescent="0.2">
      <c r="A33" s="3">
        <f>净值数据!A33</f>
        <v>41820</v>
      </c>
      <c r="B33" s="9">
        <f>净值数据!G33</f>
        <v>29.22379845</v>
      </c>
      <c r="C33">
        <v>10000</v>
      </c>
      <c r="D33">
        <f>SUM(C$4:C33)</f>
        <v>300000</v>
      </c>
      <c r="E33" s="1">
        <f t="shared" si="0"/>
        <v>342.18686585555753</v>
      </c>
      <c r="F33">
        <f>SUM(E$4:E33)</f>
        <v>20789.915341998469</v>
      </c>
      <c r="G33">
        <f t="shared" si="1"/>
        <v>607560.2957471261</v>
      </c>
      <c r="H33" s="8">
        <f t="shared" si="2"/>
        <v>1.0252009858237536</v>
      </c>
    </row>
    <row r="34" spans="1:8" x14ac:dyDescent="0.2">
      <c r="A34" s="3">
        <f>净值数据!A34</f>
        <v>41851</v>
      </c>
      <c r="B34" s="9">
        <f>净值数据!G34</f>
        <v>28.637334467500001</v>
      </c>
      <c r="C34">
        <v>10000</v>
      </c>
      <c r="D34">
        <f>SUM(C$4:C34)</f>
        <v>310000</v>
      </c>
      <c r="E34" s="1">
        <f t="shared" si="0"/>
        <v>349.19451080018712</v>
      </c>
      <c r="F34">
        <f>SUM(E$4:E34)</f>
        <v>21139.109852798654</v>
      </c>
      <c r="G34">
        <f t="shared" si="1"/>
        <v>605367.75919981976</v>
      </c>
      <c r="H34" s="8">
        <f t="shared" si="2"/>
        <v>0.95279922322522492</v>
      </c>
    </row>
    <row r="35" spans="1:8" x14ac:dyDescent="0.2">
      <c r="A35" s="3">
        <f>净值数据!A35</f>
        <v>41880</v>
      </c>
      <c r="B35" s="9">
        <f>净值数据!G35</f>
        <v>31.301272557499999</v>
      </c>
      <c r="C35">
        <v>10000</v>
      </c>
      <c r="D35">
        <f>SUM(C$4:C35)</f>
        <v>320000</v>
      </c>
      <c r="E35" s="1">
        <f t="shared" si="0"/>
        <v>319.47582902995845</v>
      </c>
      <c r="F35">
        <f>SUM(E$4:E35)</f>
        <v>21458.585681828612</v>
      </c>
      <c r="G35">
        <f t="shared" si="1"/>
        <v>671681.0391253843</v>
      </c>
      <c r="H35" s="8">
        <f t="shared" si="2"/>
        <v>1.0990032472668259</v>
      </c>
    </row>
    <row r="36" spans="1:8" x14ac:dyDescent="0.2">
      <c r="A36" s="3">
        <f>净值数据!A36</f>
        <v>41912</v>
      </c>
      <c r="B36" s="9">
        <f>净值数据!G36</f>
        <v>41.927204715000002</v>
      </c>
      <c r="C36">
        <v>10000</v>
      </c>
      <c r="D36">
        <f>SUM(C$4:C36)</f>
        <v>330000</v>
      </c>
      <c r="E36" s="1">
        <f t="shared" si="0"/>
        <v>238.50862627201022</v>
      </c>
      <c r="F36">
        <f>SUM(E$4:E36)</f>
        <v>21697.094308100623</v>
      </c>
      <c r="G36">
        <f t="shared" si="1"/>
        <v>909698.5147763961</v>
      </c>
      <c r="H36" s="8">
        <f t="shared" si="2"/>
        <v>1.7566621659890789</v>
      </c>
    </row>
    <row r="37" spans="1:8" x14ac:dyDescent="0.2">
      <c r="A37" s="3">
        <f>净值数据!A37</f>
        <v>41943</v>
      </c>
      <c r="B37" s="9">
        <f>净值数据!G37</f>
        <v>41.171759584999997</v>
      </c>
      <c r="C37">
        <v>10000</v>
      </c>
      <c r="D37">
        <f>SUM(C$4:C37)</f>
        <v>340000</v>
      </c>
      <c r="E37" s="1">
        <f t="shared" si="0"/>
        <v>242.88493134122143</v>
      </c>
      <c r="F37">
        <f>SUM(E$4:E37)</f>
        <v>21939.979239441844</v>
      </c>
      <c r="G37">
        <f t="shared" si="1"/>
        <v>903307.5505461907</v>
      </c>
      <c r="H37" s="8">
        <f t="shared" si="2"/>
        <v>1.6567869133711493</v>
      </c>
    </row>
    <row r="38" spans="1:8" x14ac:dyDescent="0.2">
      <c r="A38" s="3">
        <f>净值数据!A38</f>
        <v>41971</v>
      </c>
      <c r="B38" s="9">
        <f>净值数据!G38</f>
        <v>55.177314692499998</v>
      </c>
      <c r="C38">
        <v>10000</v>
      </c>
      <c r="D38">
        <f>SUM(C$4:C38)</f>
        <v>350000</v>
      </c>
      <c r="E38" s="1">
        <f t="shared" si="0"/>
        <v>181.23390120975304</v>
      </c>
      <c r="F38">
        <f>SUM(E$4:E38)</f>
        <v>22121.213140651598</v>
      </c>
      <c r="G38">
        <f t="shared" si="1"/>
        <v>1220589.1388415995</v>
      </c>
      <c r="H38" s="8">
        <f t="shared" si="2"/>
        <v>2.4873975395474268</v>
      </c>
    </row>
    <row r="39" spans="1:8" x14ac:dyDescent="0.2">
      <c r="A39" s="3">
        <f>净值数据!A39</f>
        <v>42004</v>
      </c>
      <c r="B39" s="9">
        <f>净值数据!G39</f>
        <v>54.431809629999997</v>
      </c>
      <c r="C39">
        <v>10000</v>
      </c>
      <c r="D39">
        <f>SUM(C$4:C39)</f>
        <v>360000</v>
      </c>
      <c r="E39" s="1">
        <f t="shared" si="0"/>
        <v>183.71610402033221</v>
      </c>
      <c r="F39">
        <f>SUM(E$4:E39)</f>
        <v>22304.92924467193</v>
      </c>
      <c r="G39">
        <f t="shared" si="1"/>
        <v>1214097.6624566021</v>
      </c>
      <c r="H39" s="8">
        <f t="shared" si="2"/>
        <v>2.3724935068238948</v>
      </c>
    </row>
    <row r="40" spans="1:8" x14ac:dyDescent="0.2">
      <c r="A40" s="3">
        <f>净值数据!A40</f>
        <v>42034</v>
      </c>
      <c r="B40" s="9">
        <f>净值数据!G40</f>
        <v>59.441603649999998</v>
      </c>
      <c r="C40">
        <v>10000</v>
      </c>
      <c r="D40">
        <f>SUM(C$4:C40)</f>
        <v>370000</v>
      </c>
      <c r="E40" s="1">
        <f t="shared" si="0"/>
        <v>168.23233873166208</v>
      </c>
      <c r="F40">
        <f>SUM(E$4:E40)</f>
        <v>22473.161583403591</v>
      </c>
      <c r="G40">
        <f t="shared" si="1"/>
        <v>1335840.7636030826</v>
      </c>
      <c r="H40" s="8">
        <f t="shared" si="2"/>
        <v>2.6103804421704937</v>
      </c>
    </row>
    <row r="41" spans="1:8" x14ac:dyDescent="0.2">
      <c r="A41" s="3">
        <f>净值数据!A41</f>
        <v>42062</v>
      </c>
      <c r="B41" s="9">
        <f>净值数据!G41</f>
        <v>76.946062517499996</v>
      </c>
      <c r="C41">
        <v>10000</v>
      </c>
      <c r="D41">
        <f>SUM(C$4:C41)</f>
        <v>380000</v>
      </c>
      <c r="E41" s="1">
        <f t="shared" si="0"/>
        <v>129.96116594953355</v>
      </c>
      <c r="F41">
        <f>SUM(E$4:E41)</f>
        <v>22603.122749353126</v>
      </c>
      <c r="G41">
        <f t="shared" si="1"/>
        <v>1739221.2961624521</v>
      </c>
      <c r="H41" s="8">
        <f t="shared" si="2"/>
        <v>3.5768981477959265</v>
      </c>
    </row>
    <row r="42" spans="1:8" x14ac:dyDescent="0.2">
      <c r="A42" s="3">
        <f>净值数据!A42</f>
        <v>42094</v>
      </c>
      <c r="B42" s="9">
        <f>净值数据!G42</f>
        <v>108.22745494</v>
      </c>
      <c r="C42">
        <v>10000</v>
      </c>
      <c r="D42">
        <f>SUM(C$4:C42)</f>
        <v>390000</v>
      </c>
      <c r="E42" s="1">
        <f t="shared" si="0"/>
        <v>92.3979964745903</v>
      </c>
      <c r="F42">
        <f>SUM(E$4:E42)</f>
        <v>22695.520745827715</v>
      </c>
      <c r="G42">
        <f t="shared" si="1"/>
        <v>2456278.4488589042</v>
      </c>
      <c r="H42" s="8">
        <f t="shared" si="2"/>
        <v>5.2981498688689852</v>
      </c>
    </row>
    <row r="43" spans="1:8" x14ac:dyDescent="0.2">
      <c r="A43" s="3">
        <f>净值数据!A43</f>
        <v>42124</v>
      </c>
      <c r="B43" s="9">
        <f>净值数据!G43</f>
        <v>124.2210235475</v>
      </c>
      <c r="C43">
        <v>10000</v>
      </c>
      <c r="D43">
        <f>SUM(C$4:C43)</f>
        <v>400000</v>
      </c>
      <c r="E43" s="1">
        <f t="shared" si="0"/>
        <v>80.501671250327206</v>
      </c>
      <c r="F43">
        <f>SUM(E$4:E43)</f>
        <v>22776.022417078042</v>
      </c>
      <c r="G43">
        <f t="shared" si="1"/>
        <v>2829260.8169902391</v>
      </c>
      <c r="H43" s="8">
        <f t="shared" si="2"/>
        <v>6.0731520424755976</v>
      </c>
    </row>
    <row r="44" spans="1:8" x14ac:dyDescent="0.2">
      <c r="A44" s="3">
        <f>净值数据!A44</f>
        <v>42153</v>
      </c>
      <c r="B44" s="9">
        <f>净值数据!G44</f>
        <v>121.57046</v>
      </c>
      <c r="C44">
        <v>10000</v>
      </c>
      <c r="D44">
        <f>SUM(C$4:C44)</f>
        <v>410000</v>
      </c>
      <c r="E44" s="1">
        <f t="shared" si="0"/>
        <v>82.256824560834929</v>
      </c>
      <c r="F44">
        <f>SUM(E$4:E44)</f>
        <v>22858.279241638877</v>
      </c>
      <c r="G44">
        <f t="shared" si="1"/>
        <v>2778891.5222144895</v>
      </c>
      <c r="H44" s="8">
        <f t="shared" si="2"/>
        <v>5.7777842005231452</v>
      </c>
    </row>
    <row r="45" spans="1:8" x14ac:dyDescent="0.2">
      <c r="A45" s="3">
        <f>净值数据!A45</f>
        <v>42185</v>
      </c>
      <c r="B45" s="9">
        <f>净值数据!G45</f>
        <v>111.54577500000001</v>
      </c>
      <c r="C45">
        <v>10000</v>
      </c>
      <c r="D45">
        <f>SUM(C$4:C45)</f>
        <v>420000</v>
      </c>
      <c r="E45" s="1">
        <f t="shared" si="0"/>
        <v>89.649294202312902</v>
      </c>
      <c r="F45">
        <f>SUM(E$4:E45)</f>
        <v>22947.928535841191</v>
      </c>
      <c r="G45">
        <f t="shared" si="1"/>
        <v>2559744.4731750209</v>
      </c>
      <c r="H45" s="8">
        <f t="shared" si="2"/>
        <v>5.0946296980357637</v>
      </c>
    </row>
    <row r="46" spans="1:8" x14ac:dyDescent="0.2">
      <c r="A46" s="3">
        <f>净值数据!A46</f>
        <v>42216</v>
      </c>
      <c r="B46" s="9">
        <f>净值数据!G46</f>
        <v>65.613405</v>
      </c>
      <c r="C46">
        <v>10000</v>
      </c>
      <c r="D46">
        <f>SUM(C$4:C46)</f>
        <v>430000</v>
      </c>
      <c r="E46" s="1">
        <f t="shared" si="0"/>
        <v>152.40788067621244</v>
      </c>
      <c r="F46">
        <f>SUM(E$4:E46)</f>
        <v>23100.336416517403</v>
      </c>
      <c r="G46">
        <f t="shared" si="1"/>
        <v>1515691.7289332051</v>
      </c>
      <c r="H46" s="8">
        <f t="shared" si="2"/>
        <v>2.5248644858911748</v>
      </c>
    </row>
    <row r="47" spans="1:8" x14ac:dyDescent="0.2">
      <c r="A47" s="3">
        <f>净值数据!A47</f>
        <v>42247</v>
      </c>
      <c r="B47" s="9">
        <f>净值数据!G47</f>
        <v>49.546035000000003</v>
      </c>
      <c r="C47">
        <v>10000</v>
      </c>
      <c r="D47">
        <f>SUM(C$4:C47)</f>
        <v>440000</v>
      </c>
      <c r="E47" s="1">
        <f t="shared" si="0"/>
        <v>201.83249779725057</v>
      </c>
      <c r="F47">
        <f>SUM(E$4:E47)</f>
        <v>23302.168914314654</v>
      </c>
      <c r="G47">
        <f t="shared" si="1"/>
        <v>1154530.076604546</v>
      </c>
      <c r="H47" s="8">
        <f t="shared" si="2"/>
        <v>1.6239319922830591</v>
      </c>
    </row>
    <row r="48" spans="1:8" x14ac:dyDescent="0.2">
      <c r="A48" s="3">
        <f>净值数据!A48</f>
        <v>42277</v>
      </c>
      <c r="B48" s="9">
        <f>净值数据!G48</f>
        <v>43.483440000000002</v>
      </c>
      <c r="C48">
        <v>10000</v>
      </c>
      <c r="D48">
        <f>SUM(C$4:C48)</f>
        <v>450000</v>
      </c>
      <c r="E48" s="1">
        <f t="shared" si="0"/>
        <v>229.97260566321339</v>
      </c>
      <c r="F48">
        <f>SUM(E$4:E48)</f>
        <v>23532.141519977868</v>
      </c>
      <c r="G48">
        <f t="shared" si="1"/>
        <v>1023258.4638554665</v>
      </c>
      <c r="H48" s="8">
        <f t="shared" si="2"/>
        <v>1.2739076974565919</v>
      </c>
    </row>
    <row r="49" spans="1:8" x14ac:dyDescent="0.2">
      <c r="A49" s="3">
        <f>净值数据!A49</f>
        <v>42307</v>
      </c>
      <c r="B49" s="9">
        <f>净值数据!G49</f>
        <v>64.418805000000006</v>
      </c>
      <c r="C49">
        <v>10000</v>
      </c>
      <c r="D49">
        <f>SUM(C$4:C49)</f>
        <v>460000</v>
      </c>
      <c r="E49" s="1">
        <f t="shared" si="0"/>
        <v>155.23417424461692</v>
      </c>
      <c r="F49">
        <f>SUM(E$4:E49)</f>
        <v>23687.375694222483</v>
      </c>
      <c r="G49">
        <f t="shared" si="1"/>
        <v>1525912.4358078579</v>
      </c>
      <c r="H49" s="8">
        <f t="shared" si="2"/>
        <v>2.3172009474083866</v>
      </c>
    </row>
    <row r="50" spans="1:8" x14ac:dyDescent="0.2">
      <c r="A50" s="3">
        <f>净值数据!A50</f>
        <v>42338</v>
      </c>
      <c r="B50" s="9">
        <f>净值数据!G50</f>
        <v>63.582585000000002</v>
      </c>
      <c r="C50">
        <v>10000</v>
      </c>
      <c r="D50">
        <f>SUM(C$4:C50)</f>
        <v>470000</v>
      </c>
      <c r="E50" s="1">
        <f t="shared" si="0"/>
        <v>157.2757697724935</v>
      </c>
      <c r="F50">
        <f>SUM(E$4:E50)</f>
        <v>23844.651463994975</v>
      </c>
      <c r="G50">
        <f t="shared" si="1"/>
        <v>1516104.578504835</v>
      </c>
      <c r="H50" s="8">
        <f t="shared" si="2"/>
        <v>2.2257544223507129</v>
      </c>
    </row>
    <row r="51" spans="1:8" x14ac:dyDescent="0.2">
      <c r="A51" s="3">
        <f>净值数据!A51</f>
        <v>42369</v>
      </c>
      <c r="B51" s="9">
        <f>净值数据!G51</f>
        <v>60.695635000000003</v>
      </c>
      <c r="C51">
        <v>10000</v>
      </c>
      <c r="D51">
        <f>SUM(C$4:C51)</f>
        <v>480000</v>
      </c>
      <c r="E51" s="1">
        <f t="shared" si="0"/>
        <v>164.7564936094663</v>
      </c>
      <c r="F51">
        <f>SUM(E$4:E51)</f>
        <v>24009.407957604442</v>
      </c>
      <c r="G51">
        <f t="shared" si="1"/>
        <v>1457266.2619608548</v>
      </c>
      <c r="H51" s="8">
        <f t="shared" si="2"/>
        <v>2.0359713790851139</v>
      </c>
    </row>
    <row r="52" spans="1:8" x14ac:dyDescent="0.2">
      <c r="A52" s="3">
        <f>净值数据!A52</f>
        <v>42398</v>
      </c>
      <c r="B52" s="9">
        <f>净值数据!G52</f>
        <v>39.690584999999999</v>
      </c>
      <c r="C52">
        <v>10000</v>
      </c>
      <c r="D52">
        <f>SUM(C$4:C52)</f>
        <v>490000</v>
      </c>
      <c r="E52" s="1">
        <f t="shared" si="0"/>
        <v>251.94891937218864</v>
      </c>
      <c r="F52">
        <f>SUM(E$4:E52)</f>
        <v>24261.356876976632</v>
      </c>
      <c r="G52">
        <f t="shared" si="1"/>
        <v>962947.44734097552</v>
      </c>
      <c r="H52" s="8">
        <f t="shared" si="2"/>
        <v>0.96519887212443978</v>
      </c>
    </row>
    <row r="53" spans="1:8" x14ac:dyDescent="0.2">
      <c r="A53" s="3">
        <f>净值数据!A53</f>
        <v>42429</v>
      </c>
      <c r="B53" s="9">
        <f>净值数据!G53</f>
        <v>34.653354999999998</v>
      </c>
      <c r="C53">
        <v>10000</v>
      </c>
      <c r="D53">
        <f>SUM(C$4:C53)</f>
        <v>500000</v>
      </c>
      <c r="E53" s="1">
        <f t="shared" si="0"/>
        <v>288.57234746823218</v>
      </c>
      <c r="F53">
        <f>SUM(E$4:E53)</f>
        <v>24549.929224444862</v>
      </c>
      <c r="G53">
        <f t="shared" si="1"/>
        <v>850737.41263956239</v>
      </c>
      <c r="H53" s="8">
        <f t="shared" si="2"/>
        <v>0.70147482527912475</v>
      </c>
    </row>
    <row r="54" spans="1:8" x14ac:dyDescent="0.2">
      <c r="A54" s="3">
        <f>净值数据!A54</f>
        <v>42460</v>
      </c>
      <c r="B54" s="9">
        <f>净值数据!G54</f>
        <v>58.077469999999998</v>
      </c>
      <c r="C54">
        <v>10000</v>
      </c>
      <c r="D54">
        <f>SUM(C$4:C54)</f>
        <v>510000</v>
      </c>
      <c r="E54" s="1">
        <f t="shared" si="0"/>
        <v>172.1838089710175</v>
      </c>
      <c r="F54">
        <f>SUM(E$4:E54)</f>
        <v>24722.113033415881</v>
      </c>
      <c r="G54">
        <f t="shared" si="1"/>
        <v>1435797.7780348198</v>
      </c>
      <c r="H54" s="8">
        <f t="shared" si="2"/>
        <v>1.815289760852588</v>
      </c>
    </row>
    <row r="55" spans="1:8" x14ac:dyDescent="0.2">
      <c r="A55" s="3">
        <f>净值数据!A55</f>
        <v>42489</v>
      </c>
      <c r="B55" s="9">
        <f>净值数据!G55</f>
        <v>54.324435000000001</v>
      </c>
      <c r="C55">
        <v>10000</v>
      </c>
      <c r="D55">
        <f>SUM(C$4:C55)</f>
        <v>520000</v>
      </c>
      <c r="E55" s="1">
        <f t="shared" si="0"/>
        <v>184.07922696296794</v>
      </c>
      <c r="F55">
        <f>SUM(E$4:E55)</f>
        <v>24906.192260378848</v>
      </c>
      <c r="G55">
        <f t="shared" si="1"/>
        <v>1353014.8225464539</v>
      </c>
      <c r="H55" s="8">
        <f t="shared" si="2"/>
        <v>1.6019515818201038</v>
      </c>
    </row>
    <row r="56" spans="1:8" x14ac:dyDescent="0.2">
      <c r="A56" s="3">
        <f>净值数据!A56</f>
        <v>42521</v>
      </c>
      <c r="B56" s="9">
        <f>净值数据!G56</f>
        <v>61.17</v>
      </c>
      <c r="C56">
        <v>10000</v>
      </c>
      <c r="D56">
        <f>SUM(C$4:C56)</f>
        <v>530000</v>
      </c>
      <c r="E56" s="1">
        <f t="shared" si="0"/>
        <v>163.47882949158083</v>
      </c>
      <c r="F56">
        <f>SUM(E$4:E56)</f>
        <v>25069.67108987043</v>
      </c>
      <c r="G56">
        <f t="shared" si="1"/>
        <v>1533511.7805673743</v>
      </c>
      <c r="H56" s="8">
        <f t="shared" si="2"/>
        <v>1.8934184539007064</v>
      </c>
    </row>
    <row r="57" spans="1:8" x14ac:dyDescent="0.2">
      <c r="A57" s="3">
        <f>净值数据!A57</f>
        <v>42551</v>
      </c>
      <c r="B57" s="9">
        <f>净值数据!G57</f>
        <v>66.77</v>
      </c>
      <c r="C57">
        <v>10000</v>
      </c>
      <c r="D57">
        <f>SUM(C$4:C57)</f>
        <v>540000</v>
      </c>
      <c r="E57" s="1">
        <f t="shared" si="0"/>
        <v>149.76785981728321</v>
      </c>
      <c r="F57">
        <f>SUM(E$4:E57)</f>
        <v>25219.438949687712</v>
      </c>
      <c r="G57">
        <f t="shared" si="1"/>
        <v>1683901.9386706485</v>
      </c>
      <c r="H57" s="8">
        <f t="shared" si="2"/>
        <v>2.118336923464164</v>
      </c>
    </row>
    <row r="58" spans="1:8" x14ac:dyDescent="0.2">
      <c r="A58" s="3">
        <f>净值数据!A58</f>
        <v>42580</v>
      </c>
      <c r="B58" s="9">
        <f>净值数据!G58</f>
        <v>56.19</v>
      </c>
      <c r="C58">
        <v>10000</v>
      </c>
      <c r="D58">
        <f>SUM(C$4:C58)</f>
        <v>550000</v>
      </c>
      <c r="E58" s="1">
        <f t="shared" si="0"/>
        <v>177.96760989499913</v>
      </c>
      <c r="F58">
        <f>SUM(E$4:E58)</f>
        <v>25397.406559582712</v>
      </c>
      <c r="G58">
        <f t="shared" si="1"/>
        <v>1427080.2745829525</v>
      </c>
      <c r="H58" s="8">
        <f t="shared" si="2"/>
        <v>1.5946914083326411</v>
      </c>
    </row>
    <row r="59" spans="1:8" x14ac:dyDescent="0.2">
      <c r="A59" s="3">
        <f>净值数据!A59</f>
        <v>42613</v>
      </c>
      <c r="B59" s="9">
        <f>净值数据!G59</f>
        <v>59.21</v>
      </c>
      <c r="C59">
        <v>10000</v>
      </c>
      <c r="D59">
        <f>SUM(C$4:C59)</f>
        <v>560000</v>
      </c>
      <c r="E59" s="1">
        <f t="shared" si="0"/>
        <v>168.89039013680122</v>
      </c>
      <c r="F59">
        <f>SUM(E$4:E59)</f>
        <v>25566.296949719515</v>
      </c>
      <c r="G59">
        <f t="shared" si="1"/>
        <v>1513780.4423928924</v>
      </c>
      <c r="H59" s="8">
        <f t="shared" si="2"/>
        <v>1.7031793614158794</v>
      </c>
    </row>
    <row r="60" spans="1:8" x14ac:dyDescent="0.2">
      <c r="A60" s="3">
        <f>净值数据!A60</f>
        <v>42643</v>
      </c>
      <c r="B60" s="9">
        <f>净值数据!G60</f>
        <v>55.94</v>
      </c>
      <c r="C60">
        <v>10000</v>
      </c>
      <c r="D60">
        <f>SUM(C$4:C60)</f>
        <v>570000</v>
      </c>
      <c r="E60" s="1">
        <f t="shared" si="0"/>
        <v>178.76296031462283</v>
      </c>
      <c r="F60">
        <f>SUM(E$4:E60)</f>
        <v>25745.059910034139</v>
      </c>
      <c r="G60">
        <f t="shared" si="1"/>
        <v>1440178.6513673097</v>
      </c>
      <c r="H60" s="8">
        <f t="shared" si="2"/>
        <v>1.5266292129251049</v>
      </c>
    </row>
    <row r="61" spans="1:8" x14ac:dyDescent="0.2">
      <c r="A61" s="3">
        <f>净值数据!A61</f>
        <v>42674</v>
      </c>
      <c r="B61" s="9">
        <f>净值数据!G61</f>
        <v>59.03</v>
      </c>
      <c r="C61">
        <v>10000</v>
      </c>
      <c r="D61">
        <f>SUM(C$4:C61)</f>
        <v>580000</v>
      </c>
      <c r="E61" s="1">
        <f t="shared" si="0"/>
        <v>169.40538709130951</v>
      </c>
      <c r="F61">
        <f>SUM(E$4:E61)</f>
        <v>25914.465297125447</v>
      </c>
      <c r="G61">
        <f t="shared" si="1"/>
        <v>1529730.8864893152</v>
      </c>
      <c r="H61" s="8">
        <f t="shared" si="2"/>
        <v>1.637467045671233</v>
      </c>
    </row>
    <row r="62" spans="1:8" x14ac:dyDescent="0.2">
      <c r="A62" s="3">
        <f>净值数据!A62</f>
        <v>42704</v>
      </c>
      <c r="B62" s="9">
        <f>净值数据!G62</f>
        <v>57.08</v>
      </c>
      <c r="C62">
        <v>10000</v>
      </c>
      <c r="D62">
        <f>SUM(C$4:C62)</f>
        <v>590000</v>
      </c>
      <c r="E62" s="1">
        <f t="shared" si="0"/>
        <v>175.19271198318151</v>
      </c>
      <c r="F62">
        <f>SUM(E$4:E62)</f>
        <v>26089.658009108629</v>
      </c>
      <c r="G62">
        <f t="shared" si="1"/>
        <v>1489197.6791599204</v>
      </c>
      <c r="H62" s="8">
        <f t="shared" si="2"/>
        <v>1.5240638629829162</v>
      </c>
    </row>
    <row r="63" spans="1:8" x14ac:dyDescent="0.2">
      <c r="A63" s="3">
        <f>净值数据!A63</f>
        <v>42734</v>
      </c>
      <c r="B63" s="9">
        <f>净值数据!G63</f>
        <v>47.14</v>
      </c>
      <c r="C63">
        <v>10000</v>
      </c>
      <c r="D63">
        <f>SUM(C$4:C63)</f>
        <v>600000</v>
      </c>
      <c r="E63" s="1">
        <f t="shared" si="0"/>
        <v>212.13406873143828</v>
      </c>
      <c r="F63">
        <f>SUM(E$4:E63)</f>
        <v>26301.792077840066</v>
      </c>
      <c r="G63">
        <f t="shared" si="1"/>
        <v>1239866.4785493808</v>
      </c>
      <c r="H63" s="8">
        <f t="shared" si="2"/>
        <v>1.0664441309156345</v>
      </c>
    </row>
  </sheetData>
  <phoneticPr fontId="2" type="noConversion"/>
  <conditionalFormatting sqref="H4:H6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{01218B37-EA69-4CB4-A91A-78CF1035C685}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218B37-EA69-4CB4-A91A-78CF1035C68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说明</vt:lpstr>
      <vt:lpstr>结果数据</vt:lpstr>
      <vt:lpstr>净值数据</vt:lpstr>
      <vt:lpstr>民生银行</vt:lpstr>
      <vt:lpstr>招商银行</vt:lpstr>
      <vt:lpstr>中国船舶</vt:lpstr>
      <vt:lpstr>金证股份</vt:lpstr>
      <vt:lpstr>贵州茅台</vt:lpstr>
      <vt:lpstr>恒生电子</vt:lpstr>
      <vt:lpstr>伊利股份</vt:lpstr>
      <vt:lpstr>招商证券</vt:lpstr>
      <vt:lpstr>国金证券</vt:lpstr>
      <vt:lpstr>中国建筑</vt:lpstr>
      <vt:lpstr>中国重工</vt:lpstr>
      <vt:lpstr>万科A</vt:lpstr>
      <vt:lpstr>东阿阿胶</vt:lpstr>
      <vt:lpstr>格力电器</vt:lpstr>
      <vt:lpstr>保利地产</vt:lpstr>
      <vt:lpstr>上汽集团</vt:lpstr>
      <vt:lpstr>山东黄金</vt:lpstr>
      <vt:lpstr>京投发展</vt:lpstr>
      <vt:lpstr>隧道股份</vt:lpstr>
      <vt:lpstr>美的集团</vt:lpstr>
      <vt:lpstr>泸州老窖</vt:lpstr>
      <vt:lpstr>五粮液</vt:lpstr>
      <vt:lpstr>乐普医疗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马国庆</dc:creator>
  <cp:lastModifiedBy>马国庆</cp:lastModifiedBy>
  <dcterms:created xsi:type="dcterms:W3CDTF">2017-01-22T03:48:04Z</dcterms:created>
  <dcterms:modified xsi:type="dcterms:W3CDTF">2017-01-24T02:30:39Z</dcterms:modified>
</cp:coreProperties>
</file>